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TOOR Model" sheetId="1" r:id="rId1"/>
  </sheets>
  <externalReferences>
    <externalReference r:id="rId2"/>
  </externalReferences>
  <definedNames>
    <definedName name="logit">[1]BOOTSTRAP!$B$2:$B$5</definedName>
    <definedName name="porbit">[1]BOOTSTRAP!$B$1:$B$5</definedName>
    <definedName name="RATING" localSheetId="0">'TOOR Model'!$U$5:$U$35</definedName>
    <definedName name="sample">[1]BOOTSTRAP!$A$2:$A$5</definedName>
    <definedName name="solver_adj" localSheetId="0" hidden="1">'TOOR Model'!$I$2:$K$2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'TOOR Model'!$BR$9</definedName>
    <definedName name="solver_lhs2" localSheetId="0" hidden="1">'TOOR Model'!$BR$9</definedName>
    <definedName name="solver_lhs3" localSheetId="0" hidden="1">'TOOR Model'!$BT$9</definedName>
    <definedName name="solver_lhs4" localSheetId="0" hidden="1">'TOOR Model'!$BT$9</definedName>
    <definedName name="solver_lhs5" localSheetId="0" hidden="1">'TOOR Model'!$BV$9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'TOOR Model'!$K$5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V6" i="1"/>
  <c r="V7"/>
  <c r="V8"/>
  <c r="V9"/>
  <c r="V10"/>
  <c r="V11"/>
  <c r="V12"/>
  <c r="V13"/>
  <c r="V14"/>
  <c r="V15"/>
  <c r="V16"/>
  <c r="V17"/>
  <c r="V18"/>
  <c r="V19"/>
  <c r="V20"/>
  <c r="V21"/>
  <c r="V22"/>
  <c r="V5"/>
  <c r="AA6"/>
  <c r="AA5"/>
  <c r="G1220"/>
  <c r="F1220"/>
  <c r="G1219"/>
  <c r="F1219"/>
  <c r="G1218"/>
  <c r="F1218"/>
  <c r="G1217"/>
  <c r="F1217"/>
  <c r="G1216"/>
  <c r="F1216"/>
  <c r="G1215"/>
  <c r="F1215"/>
  <c r="G1214"/>
  <c r="F1214"/>
  <c r="G1213"/>
  <c r="F1213"/>
  <c r="G1212"/>
  <c r="F1212"/>
  <c r="G1211"/>
  <c r="F1211"/>
  <c r="G1210"/>
  <c r="F1210"/>
  <c r="G1209"/>
  <c r="F1209"/>
  <c r="G1208"/>
  <c r="F1208"/>
  <c r="G1207"/>
  <c r="F1207"/>
  <c r="G1206"/>
  <c r="F1206"/>
  <c r="G1205"/>
  <c r="F1205"/>
  <c r="G1204"/>
  <c r="F1204"/>
  <c r="G1203"/>
  <c r="F1203"/>
  <c r="G1202"/>
  <c r="F1202"/>
  <c r="G1201"/>
  <c r="F1201"/>
  <c r="G1200"/>
  <c r="F1200"/>
  <c r="G1199"/>
  <c r="F1199"/>
  <c r="G1198"/>
  <c r="F1198"/>
  <c r="G1197"/>
  <c r="F1197"/>
  <c r="G1196"/>
  <c r="F1196"/>
  <c r="G1195"/>
  <c r="F1195"/>
  <c r="G1194"/>
  <c r="F1194"/>
  <c r="G1193"/>
  <c r="F1193"/>
  <c r="G1192"/>
  <c r="F1192"/>
  <c r="G1191"/>
  <c r="F1191"/>
  <c r="G1190"/>
  <c r="F1190"/>
  <c r="G1189"/>
  <c r="F1189"/>
  <c r="G1188"/>
  <c r="F1188"/>
  <c r="G1187"/>
  <c r="F1187"/>
  <c r="G1186"/>
  <c r="F1186"/>
  <c r="G1185"/>
  <c r="F1185"/>
  <c r="G1184"/>
  <c r="F1184"/>
  <c r="G1183"/>
  <c r="F1183"/>
  <c r="G1182"/>
  <c r="F1182"/>
  <c r="G1181"/>
  <c r="F1181"/>
  <c r="G1180"/>
  <c r="F1180"/>
  <c r="G1179"/>
  <c r="F1179"/>
  <c r="G1178"/>
  <c r="F1178"/>
  <c r="G1177"/>
  <c r="F1177"/>
  <c r="G1176"/>
  <c r="F1176"/>
  <c r="G1175"/>
  <c r="F1175"/>
  <c r="G1174"/>
  <c r="F1174"/>
  <c r="G1173"/>
  <c r="F1173"/>
  <c r="G1172"/>
  <c r="F1172"/>
  <c r="G1171"/>
  <c r="F1171"/>
  <c r="G1170"/>
  <c r="F1170"/>
  <c r="G1169"/>
  <c r="F1169"/>
  <c r="G1168"/>
  <c r="F1168"/>
  <c r="G1167"/>
  <c r="F1167"/>
  <c r="G1166"/>
  <c r="F1166"/>
  <c r="G1165"/>
  <c r="F1165"/>
  <c r="G1164"/>
  <c r="F1164"/>
  <c r="G1163"/>
  <c r="F1163"/>
  <c r="G1162"/>
  <c r="F1162"/>
  <c r="G1161"/>
  <c r="F1161"/>
  <c r="G1160"/>
  <c r="F1160"/>
  <c r="G1159"/>
  <c r="F1159"/>
  <c r="G1158"/>
  <c r="F1158"/>
  <c r="G1157"/>
  <c r="F1157"/>
  <c r="G1156"/>
  <c r="F1156"/>
  <c r="I202"/>
  <c r="G202"/>
  <c r="F202"/>
  <c r="G201"/>
  <c r="F201"/>
  <c r="I200"/>
  <c r="G200"/>
  <c r="F200"/>
  <c r="G199"/>
  <c r="F199"/>
  <c r="I198"/>
  <c r="G198"/>
  <c r="F198"/>
  <c r="G197"/>
  <c r="F197"/>
  <c r="I196"/>
  <c r="H196"/>
  <c r="G196"/>
  <c r="F196"/>
  <c r="G195"/>
  <c r="F195"/>
  <c r="I194"/>
  <c r="H194"/>
  <c r="G194"/>
  <c r="F194"/>
  <c r="G193"/>
  <c r="F193"/>
  <c r="I192"/>
  <c r="G192"/>
  <c r="F192"/>
  <c r="G191"/>
  <c r="F191"/>
  <c r="I190"/>
  <c r="G190"/>
  <c r="F190"/>
  <c r="G189"/>
  <c r="F189"/>
  <c r="I188"/>
  <c r="H188"/>
  <c r="G188"/>
  <c r="F188"/>
  <c r="G187"/>
  <c r="F187"/>
  <c r="I186"/>
  <c r="G186"/>
  <c r="F186"/>
  <c r="G185"/>
  <c r="F185"/>
  <c r="I184"/>
  <c r="G184"/>
  <c r="F184"/>
  <c r="G183"/>
  <c r="F183"/>
  <c r="I182"/>
  <c r="H182"/>
  <c r="G182"/>
  <c r="F182"/>
  <c r="G181"/>
  <c r="F181"/>
  <c r="I180"/>
  <c r="H180"/>
  <c r="G180"/>
  <c r="F180"/>
  <c r="G179"/>
  <c r="F179"/>
  <c r="I178"/>
  <c r="H178"/>
  <c r="G178"/>
  <c r="F178"/>
  <c r="G177"/>
  <c r="F177"/>
  <c r="I176"/>
  <c r="G176"/>
  <c r="F176"/>
  <c r="G175"/>
  <c r="F175"/>
  <c r="I174"/>
  <c r="G174"/>
  <c r="F174"/>
  <c r="G173"/>
  <c r="F173"/>
  <c r="I172"/>
  <c r="H172"/>
  <c r="G172"/>
  <c r="F172"/>
  <c r="G171"/>
  <c r="F171"/>
  <c r="I170"/>
  <c r="G170"/>
  <c r="F170"/>
  <c r="G169"/>
  <c r="F169"/>
  <c r="I168"/>
  <c r="G168"/>
  <c r="F168"/>
  <c r="G167"/>
  <c r="F167"/>
  <c r="I166"/>
  <c r="G166"/>
  <c r="F166"/>
  <c r="G165"/>
  <c r="F165"/>
  <c r="I164"/>
  <c r="H164"/>
  <c r="G164"/>
  <c r="F164"/>
  <c r="G163"/>
  <c r="F163"/>
  <c r="I162"/>
  <c r="H162"/>
  <c r="G162"/>
  <c r="F162"/>
  <c r="G161"/>
  <c r="F161"/>
  <c r="I160"/>
  <c r="G160"/>
  <c r="F160"/>
  <c r="G159"/>
  <c r="F159"/>
  <c r="I158"/>
  <c r="G158"/>
  <c r="F158"/>
  <c r="G157"/>
  <c r="F157"/>
  <c r="I156"/>
  <c r="G156"/>
  <c r="F156"/>
  <c r="G155"/>
  <c r="F155"/>
  <c r="I154"/>
  <c r="H154"/>
  <c r="G154"/>
  <c r="F154"/>
  <c r="G153"/>
  <c r="F153"/>
  <c r="I152"/>
  <c r="G152"/>
  <c r="F152"/>
  <c r="G151"/>
  <c r="F151"/>
  <c r="I150"/>
  <c r="G150"/>
  <c r="F150"/>
  <c r="G149"/>
  <c r="F149"/>
  <c r="I148"/>
  <c r="G148"/>
  <c r="F148"/>
  <c r="H147"/>
  <c r="M147" s="1"/>
  <c r="G147"/>
  <c r="I147" s="1"/>
  <c r="F147"/>
  <c r="I146"/>
  <c r="G146"/>
  <c r="F146"/>
  <c r="G145"/>
  <c r="I145" s="1"/>
  <c r="F145"/>
  <c r="I144"/>
  <c r="G144"/>
  <c r="F144"/>
  <c r="G143"/>
  <c r="F143"/>
  <c r="I142"/>
  <c r="G142"/>
  <c r="F142"/>
  <c r="G141"/>
  <c r="I141" s="1"/>
  <c r="F141"/>
  <c r="P140"/>
  <c r="M140"/>
  <c r="Q140" s="1"/>
  <c r="I140"/>
  <c r="H140"/>
  <c r="J140" s="1"/>
  <c r="G140"/>
  <c r="F140"/>
  <c r="Q139"/>
  <c r="G139"/>
  <c r="I139" s="1"/>
  <c r="F139"/>
  <c r="I138"/>
  <c r="G138"/>
  <c r="F138"/>
  <c r="P137"/>
  <c r="N137" s="1"/>
  <c r="O137" s="1"/>
  <c r="J137"/>
  <c r="H137"/>
  <c r="M137" s="1"/>
  <c r="Q137" s="1"/>
  <c r="G137"/>
  <c r="I137" s="1"/>
  <c r="F137"/>
  <c r="I136"/>
  <c r="G136"/>
  <c r="F136"/>
  <c r="G135"/>
  <c r="I135" s="1"/>
  <c r="F135"/>
  <c r="I134"/>
  <c r="G134"/>
  <c r="F134"/>
  <c r="G133"/>
  <c r="F133"/>
  <c r="I132"/>
  <c r="G132"/>
  <c r="F132"/>
  <c r="J131"/>
  <c r="H131"/>
  <c r="M131" s="1"/>
  <c r="P131" s="1"/>
  <c r="N131" s="1"/>
  <c r="O131" s="1"/>
  <c r="G131"/>
  <c r="I131" s="1"/>
  <c r="F131"/>
  <c r="I130"/>
  <c r="G130"/>
  <c r="F130"/>
  <c r="G129"/>
  <c r="I129" s="1"/>
  <c r="F129"/>
  <c r="I128"/>
  <c r="G128"/>
  <c r="F128"/>
  <c r="G127"/>
  <c r="F127"/>
  <c r="I126"/>
  <c r="G126"/>
  <c r="F126"/>
  <c r="J125"/>
  <c r="H125"/>
  <c r="M125" s="1"/>
  <c r="G125"/>
  <c r="I125" s="1"/>
  <c r="F125"/>
  <c r="I124"/>
  <c r="G124"/>
  <c r="F124"/>
  <c r="G123"/>
  <c r="I123" s="1"/>
  <c r="F123"/>
  <c r="I122"/>
  <c r="G122"/>
  <c r="F122"/>
  <c r="H121"/>
  <c r="M121" s="1"/>
  <c r="Q121" s="1"/>
  <c r="G121"/>
  <c r="I121" s="1"/>
  <c r="F121"/>
  <c r="I120"/>
  <c r="G120"/>
  <c r="F120"/>
  <c r="G119"/>
  <c r="I119" s="1"/>
  <c r="F119"/>
  <c r="I118"/>
  <c r="G118"/>
  <c r="F118"/>
  <c r="G117"/>
  <c r="F117"/>
  <c r="I116"/>
  <c r="H116"/>
  <c r="G116"/>
  <c r="F116"/>
  <c r="G115"/>
  <c r="I115" s="1"/>
  <c r="F115"/>
  <c r="I114"/>
  <c r="G114"/>
  <c r="F114"/>
  <c r="G113"/>
  <c r="I113" s="1"/>
  <c r="F113"/>
  <c r="I112"/>
  <c r="G112"/>
  <c r="F112"/>
  <c r="Q111"/>
  <c r="H111"/>
  <c r="M111" s="1"/>
  <c r="P111" s="1"/>
  <c r="N111" s="1"/>
  <c r="G111"/>
  <c r="F111"/>
  <c r="I110"/>
  <c r="H110"/>
  <c r="M110" s="1"/>
  <c r="Q110" s="1"/>
  <c r="G110"/>
  <c r="F110"/>
  <c r="J109"/>
  <c r="H109"/>
  <c r="M109" s="1"/>
  <c r="G109"/>
  <c r="I109" s="1"/>
  <c r="F109"/>
  <c r="I108"/>
  <c r="G108"/>
  <c r="F108"/>
  <c r="G107"/>
  <c r="I107" s="1"/>
  <c r="F107"/>
  <c r="I106"/>
  <c r="G106"/>
  <c r="F106"/>
  <c r="G105"/>
  <c r="I105" s="1"/>
  <c r="F105"/>
  <c r="M104"/>
  <c r="I104"/>
  <c r="H104"/>
  <c r="J104" s="1"/>
  <c r="G104"/>
  <c r="F104"/>
  <c r="G103"/>
  <c r="I103" s="1"/>
  <c r="F103"/>
  <c r="I102"/>
  <c r="G102"/>
  <c r="F102"/>
  <c r="G101"/>
  <c r="F101"/>
  <c r="I100"/>
  <c r="G100"/>
  <c r="F100"/>
  <c r="G99"/>
  <c r="I99" s="1"/>
  <c r="F99"/>
  <c r="I98"/>
  <c r="G98"/>
  <c r="F98"/>
  <c r="G97"/>
  <c r="I97" s="1"/>
  <c r="F97"/>
  <c r="I96"/>
  <c r="G96"/>
  <c r="F96"/>
  <c r="H95"/>
  <c r="M95" s="1"/>
  <c r="P95" s="1"/>
  <c r="N95" s="1"/>
  <c r="G95"/>
  <c r="F95"/>
  <c r="I94"/>
  <c r="H94"/>
  <c r="M94" s="1"/>
  <c r="Q94" s="1"/>
  <c r="G94"/>
  <c r="F94"/>
  <c r="G93"/>
  <c r="I93" s="1"/>
  <c r="F93"/>
  <c r="I92"/>
  <c r="G92"/>
  <c r="F92"/>
  <c r="G91"/>
  <c r="I91" s="1"/>
  <c r="F91"/>
  <c r="I90"/>
  <c r="H90"/>
  <c r="J90" s="1"/>
  <c r="G90"/>
  <c r="F90"/>
  <c r="G89"/>
  <c r="I89" s="1"/>
  <c r="F89"/>
  <c r="I88"/>
  <c r="G88"/>
  <c r="F88"/>
  <c r="G87"/>
  <c r="I87" s="1"/>
  <c r="F87"/>
  <c r="I86"/>
  <c r="G86"/>
  <c r="F86"/>
  <c r="G85"/>
  <c r="F85"/>
  <c r="I84"/>
  <c r="G84"/>
  <c r="F84"/>
  <c r="G83"/>
  <c r="I83" s="1"/>
  <c r="F83"/>
  <c r="I82"/>
  <c r="G82"/>
  <c r="F82"/>
  <c r="G81"/>
  <c r="I81" s="1"/>
  <c r="F81"/>
  <c r="J80"/>
  <c r="I80"/>
  <c r="G80"/>
  <c r="F80"/>
  <c r="G79"/>
  <c r="F79"/>
  <c r="I78"/>
  <c r="G78"/>
  <c r="F78"/>
  <c r="G77"/>
  <c r="I77" s="1"/>
  <c r="F77"/>
  <c r="I76"/>
  <c r="H76"/>
  <c r="J76" s="1"/>
  <c r="G76"/>
  <c r="F76"/>
  <c r="G75"/>
  <c r="I75" s="1"/>
  <c r="F75"/>
  <c r="I74"/>
  <c r="G74"/>
  <c r="F74"/>
  <c r="P73"/>
  <c r="N73" s="1"/>
  <c r="O73" s="1"/>
  <c r="J73"/>
  <c r="H73"/>
  <c r="M73" s="1"/>
  <c r="Q73" s="1"/>
  <c r="G73"/>
  <c r="I73" s="1"/>
  <c r="F73"/>
  <c r="I72"/>
  <c r="H72"/>
  <c r="J72" s="1"/>
  <c r="G72"/>
  <c r="F72"/>
  <c r="G71"/>
  <c r="I71" s="1"/>
  <c r="F71"/>
  <c r="I70"/>
  <c r="G70"/>
  <c r="F70"/>
  <c r="G69"/>
  <c r="F69"/>
  <c r="I68"/>
  <c r="G68"/>
  <c r="F68"/>
  <c r="J67"/>
  <c r="H67"/>
  <c r="M67" s="1"/>
  <c r="P67" s="1"/>
  <c r="N67" s="1"/>
  <c r="O67" s="1"/>
  <c r="G67"/>
  <c r="I67" s="1"/>
  <c r="F67"/>
  <c r="I66"/>
  <c r="G66"/>
  <c r="F66"/>
  <c r="G65"/>
  <c r="I65" s="1"/>
  <c r="F65"/>
  <c r="I64"/>
  <c r="G64"/>
  <c r="F64"/>
  <c r="H63"/>
  <c r="M63" s="1"/>
  <c r="P63" s="1"/>
  <c r="N63" s="1"/>
  <c r="G63"/>
  <c r="F63"/>
  <c r="S62"/>
  <c r="P62"/>
  <c r="N62" s="1"/>
  <c r="O62" s="1"/>
  <c r="I62"/>
  <c r="H62"/>
  <c r="M62" s="1"/>
  <c r="Q62" s="1"/>
  <c r="G62"/>
  <c r="F62"/>
  <c r="G61"/>
  <c r="I61" s="1"/>
  <c r="F61"/>
  <c r="I60"/>
  <c r="G60"/>
  <c r="F60"/>
  <c r="G59"/>
  <c r="I59" s="1"/>
  <c r="F59"/>
  <c r="I58"/>
  <c r="G58"/>
  <c r="F58"/>
  <c r="H57"/>
  <c r="M57" s="1"/>
  <c r="Q57" s="1"/>
  <c r="G57"/>
  <c r="I57" s="1"/>
  <c r="F57"/>
  <c r="I56"/>
  <c r="G56"/>
  <c r="F56"/>
  <c r="G55"/>
  <c r="I55" s="1"/>
  <c r="F55"/>
  <c r="I54"/>
  <c r="G54"/>
  <c r="F54"/>
  <c r="G53"/>
  <c r="F53"/>
  <c r="I52"/>
  <c r="H52"/>
  <c r="G52"/>
  <c r="F52"/>
  <c r="G51"/>
  <c r="I51" s="1"/>
  <c r="F51"/>
  <c r="I50"/>
  <c r="G50"/>
  <c r="F50"/>
  <c r="Q49"/>
  <c r="P49"/>
  <c r="N49" s="1"/>
  <c r="O49" s="1"/>
  <c r="H49"/>
  <c r="M49" s="1"/>
  <c r="G49"/>
  <c r="I49" s="1"/>
  <c r="F49"/>
  <c r="I48"/>
  <c r="G48"/>
  <c r="F48"/>
  <c r="G47"/>
  <c r="F47"/>
  <c r="I46"/>
  <c r="G46"/>
  <c r="F46"/>
  <c r="G45"/>
  <c r="I45" s="1"/>
  <c r="F45"/>
  <c r="I44"/>
  <c r="H44"/>
  <c r="J44" s="1"/>
  <c r="G44"/>
  <c r="F44"/>
  <c r="G43"/>
  <c r="I43" s="1"/>
  <c r="F43"/>
  <c r="I42"/>
  <c r="G42"/>
  <c r="F42"/>
  <c r="G41"/>
  <c r="I41" s="1"/>
  <c r="F41"/>
  <c r="I40"/>
  <c r="G40"/>
  <c r="F40"/>
  <c r="G39"/>
  <c r="I39" s="1"/>
  <c r="F39"/>
  <c r="I38"/>
  <c r="G38"/>
  <c r="F38"/>
  <c r="G37"/>
  <c r="F37"/>
  <c r="I36"/>
  <c r="G36"/>
  <c r="F36"/>
  <c r="Q35"/>
  <c r="H35"/>
  <c r="M35" s="1"/>
  <c r="P35" s="1"/>
  <c r="N35" s="1"/>
  <c r="O35" s="1"/>
  <c r="G35"/>
  <c r="I35" s="1"/>
  <c r="F35"/>
  <c r="I34"/>
  <c r="G34"/>
  <c r="F34"/>
  <c r="G33"/>
  <c r="I33" s="1"/>
  <c r="F33"/>
  <c r="Q32"/>
  <c r="N32"/>
  <c r="O32" s="1"/>
  <c r="I32"/>
  <c r="R32" s="1"/>
  <c r="H32"/>
  <c r="M32" s="1"/>
  <c r="P32" s="1"/>
  <c r="G32"/>
  <c r="F32"/>
  <c r="M31"/>
  <c r="J31"/>
  <c r="H31"/>
  <c r="G31"/>
  <c r="I31" s="1"/>
  <c r="F31"/>
  <c r="G30"/>
  <c r="I30" s="1"/>
  <c r="F30"/>
  <c r="G29"/>
  <c r="I29" s="1"/>
  <c r="F29"/>
  <c r="I28"/>
  <c r="G28"/>
  <c r="F28"/>
  <c r="H27"/>
  <c r="J27" s="1"/>
  <c r="G27"/>
  <c r="I27" s="1"/>
  <c r="F27"/>
  <c r="I26"/>
  <c r="G26"/>
  <c r="F26"/>
  <c r="G25"/>
  <c r="I25" s="1"/>
  <c r="F25"/>
  <c r="G24"/>
  <c r="F24"/>
  <c r="G23"/>
  <c r="I23" s="1"/>
  <c r="F23"/>
  <c r="I22"/>
  <c r="G22"/>
  <c r="F22"/>
  <c r="H139"/>
  <c r="M139" s="1"/>
  <c r="P139" s="1"/>
  <c r="G21"/>
  <c r="I21" s="1"/>
  <c r="F21"/>
  <c r="H158"/>
  <c r="G20"/>
  <c r="I20" s="1"/>
  <c r="F20"/>
  <c r="H202"/>
  <c r="G19"/>
  <c r="I19" s="1"/>
  <c r="F19"/>
  <c r="H29"/>
  <c r="I18"/>
  <c r="H18"/>
  <c r="J18" s="1"/>
  <c r="G18"/>
  <c r="F18"/>
  <c r="P17"/>
  <c r="N17" s="1"/>
  <c r="O17" s="1"/>
  <c r="I17"/>
  <c r="H17"/>
  <c r="M17" s="1"/>
  <c r="Q17" s="1"/>
  <c r="G17"/>
  <c r="F17"/>
  <c r="G16"/>
  <c r="I16" s="1"/>
  <c r="F16"/>
  <c r="H174"/>
  <c r="G15"/>
  <c r="I15" s="1"/>
  <c r="F15"/>
  <c r="H142"/>
  <c r="I14"/>
  <c r="H14"/>
  <c r="M14" s="1"/>
  <c r="G14"/>
  <c r="F14"/>
  <c r="I13"/>
  <c r="R13" s="1"/>
  <c r="H13"/>
  <c r="M13" s="1"/>
  <c r="P13" s="1"/>
  <c r="N13" s="1"/>
  <c r="O13" s="1"/>
  <c r="G13"/>
  <c r="F13"/>
  <c r="H105"/>
  <c r="G12"/>
  <c r="I12" s="1"/>
  <c r="F12"/>
  <c r="H89"/>
  <c r="M89" s="1"/>
  <c r="G11"/>
  <c r="I11" s="1"/>
  <c r="F11"/>
  <c r="H74"/>
  <c r="I10"/>
  <c r="G10"/>
  <c r="F10"/>
  <c r="H80"/>
  <c r="M80" s="1"/>
  <c r="Q80" s="1"/>
  <c r="I9"/>
  <c r="H9"/>
  <c r="M9" s="1"/>
  <c r="P9" s="1"/>
  <c r="N9" s="1"/>
  <c r="O9" s="1"/>
  <c r="G9"/>
  <c r="F9"/>
  <c r="G8"/>
  <c r="I8" s="1"/>
  <c r="F8"/>
  <c r="G7"/>
  <c r="I7" s="1"/>
  <c r="F7"/>
  <c r="H84"/>
  <c r="I6"/>
  <c r="G6"/>
  <c r="F6"/>
  <c r="H170"/>
  <c r="I5"/>
  <c r="G5"/>
  <c r="F5"/>
  <c r="N139" l="1"/>
  <c r="O139" s="1"/>
  <c r="R139"/>
  <c r="J62"/>
  <c r="R17"/>
  <c r="R9"/>
  <c r="M76"/>
  <c r="J110"/>
  <c r="Q89"/>
  <c r="P89"/>
  <c r="S89" s="1"/>
  <c r="J170"/>
  <c r="M170"/>
  <c r="J158"/>
  <c r="M158"/>
  <c r="M142"/>
  <c r="J142"/>
  <c r="M105"/>
  <c r="J105"/>
  <c r="Q14"/>
  <c r="P14"/>
  <c r="J174"/>
  <c r="M174"/>
  <c r="M29"/>
  <c r="J29"/>
  <c r="J74"/>
  <c r="M74"/>
  <c r="J84"/>
  <c r="M84"/>
  <c r="J202"/>
  <c r="M202"/>
  <c r="I155"/>
  <c r="J155"/>
  <c r="J194"/>
  <c r="M194"/>
  <c r="J116"/>
  <c r="M116"/>
  <c r="J164"/>
  <c r="M164"/>
  <c r="I173"/>
  <c r="J173"/>
  <c r="S67"/>
  <c r="R67"/>
  <c r="I95"/>
  <c r="J95"/>
  <c r="S131"/>
  <c r="R131"/>
  <c r="J182"/>
  <c r="M182"/>
  <c r="I191"/>
  <c r="H165"/>
  <c r="M165" s="1"/>
  <c r="H20"/>
  <c r="M20" s="1"/>
  <c r="H123"/>
  <c r="H135"/>
  <c r="M135" s="1"/>
  <c r="H50"/>
  <c r="I53"/>
  <c r="J53"/>
  <c r="I117"/>
  <c r="P125"/>
  <c r="Q125"/>
  <c r="I149"/>
  <c r="I161"/>
  <c r="I177"/>
  <c r="I193"/>
  <c r="H101"/>
  <c r="M101" s="1"/>
  <c r="H86"/>
  <c r="H146"/>
  <c r="I47"/>
  <c r="I111"/>
  <c r="J111"/>
  <c r="I163"/>
  <c r="I179"/>
  <c r="I195"/>
  <c r="H148"/>
  <c r="H81"/>
  <c r="M81" s="1"/>
  <c r="J9"/>
  <c r="H22"/>
  <c r="H58"/>
  <c r="AB6"/>
  <c r="H7"/>
  <c r="S9"/>
  <c r="J13"/>
  <c r="H33"/>
  <c r="M27"/>
  <c r="H47"/>
  <c r="M47" s="1"/>
  <c r="H60"/>
  <c r="H61"/>
  <c r="R62"/>
  <c r="Q63"/>
  <c r="H68"/>
  <c r="S73"/>
  <c r="H83"/>
  <c r="H88"/>
  <c r="J89"/>
  <c r="H97"/>
  <c r="M97" s="1"/>
  <c r="H124"/>
  <c r="H132"/>
  <c r="S137"/>
  <c r="H168"/>
  <c r="H184"/>
  <c r="H200"/>
  <c r="H11"/>
  <c r="S13"/>
  <c r="J17"/>
  <c r="H134"/>
  <c r="J20"/>
  <c r="H21"/>
  <c r="M21" s="1"/>
  <c r="H30"/>
  <c r="M30" s="1"/>
  <c r="J32"/>
  <c r="J35"/>
  <c r="M90"/>
  <c r="J99"/>
  <c r="H126"/>
  <c r="H138"/>
  <c r="J139"/>
  <c r="J147"/>
  <c r="H186"/>
  <c r="H197"/>
  <c r="M197" s="1"/>
  <c r="H8"/>
  <c r="H130"/>
  <c r="H171"/>
  <c r="M171" s="1"/>
  <c r="H149"/>
  <c r="M149" s="1"/>
  <c r="H82"/>
  <c r="H66"/>
  <c r="I79"/>
  <c r="I143"/>
  <c r="J178"/>
  <c r="M178"/>
  <c r="P31"/>
  <c r="Q31"/>
  <c r="J52"/>
  <c r="M52"/>
  <c r="I101"/>
  <c r="J101"/>
  <c r="P109"/>
  <c r="S109" s="1"/>
  <c r="Q109"/>
  <c r="J196"/>
  <c r="M196"/>
  <c r="H185"/>
  <c r="M185" s="1"/>
  <c r="H167"/>
  <c r="M167" s="1"/>
  <c r="H159"/>
  <c r="M159" s="1"/>
  <c r="H145"/>
  <c r="M145" s="1"/>
  <c r="H87"/>
  <c r="H34"/>
  <c r="H5"/>
  <c r="Q104"/>
  <c r="P104"/>
  <c r="S104" s="1"/>
  <c r="I151"/>
  <c r="I175"/>
  <c r="I69"/>
  <c r="J69"/>
  <c r="H193"/>
  <c r="M193" s="1"/>
  <c r="H163"/>
  <c r="M163" s="1"/>
  <c r="H64"/>
  <c r="H102"/>
  <c r="H55"/>
  <c r="H195"/>
  <c r="M195" s="1"/>
  <c r="H187"/>
  <c r="M187" s="1"/>
  <c r="H59"/>
  <c r="H75"/>
  <c r="S35"/>
  <c r="R35"/>
  <c r="I63"/>
  <c r="J63"/>
  <c r="I127"/>
  <c r="S147"/>
  <c r="I167"/>
  <c r="I183"/>
  <c r="I199"/>
  <c r="H106"/>
  <c r="H136"/>
  <c r="H46"/>
  <c r="H122"/>
  <c r="H166"/>
  <c r="Q9"/>
  <c r="H15"/>
  <c r="S17"/>
  <c r="J21"/>
  <c r="H28"/>
  <c r="M28" s="1"/>
  <c r="J30"/>
  <c r="H40"/>
  <c r="H77"/>
  <c r="P94"/>
  <c r="N94" s="1"/>
  <c r="O94" s="1"/>
  <c r="Q13"/>
  <c r="J14"/>
  <c r="M18"/>
  <c r="H19"/>
  <c r="I24"/>
  <c r="H25"/>
  <c r="H26"/>
  <c r="M26" s="1"/>
  <c r="S32"/>
  <c r="H41"/>
  <c r="M44"/>
  <c r="P57"/>
  <c r="N57" s="1"/>
  <c r="O57" s="1"/>
  <c r="Q67"/>
  <c r="M72"/>
  <c r="H78"/>
  <c r="P80"/>
  <c r="J94"/>
  <c r="P121"/>
  <c r="N121" s="1"/>
  <c r="O121" s="1"/>
  <c r="Q131"/>
  <c r="H152"/>
  <c r="H190"/>
  <c r="R140"/>
  <c r="S140"/>
  <c r="J162"/>
  <c r="M162"/>
  <c r="I171"/>
  <c r="J171"/>
  <c r="I187"/>
  <c r="H177"/>
  <c r="M177" s="1"/>
  <c r="H96"/>
  <c r="H118"/>
  <c r="H91"/>
  <c r="H54"/>
  <c r="H114"/>
  <c r="H39"/>
  <c r="I37"/>
  <c r="I153"/>
  <c r="I157"/>
  <c r="J180"/>
  <c r="M180"/>
  <c r="I189"/>
  <c r="I159"/>
  <c r="H169"/>
  <c r="M169" s="1"/>
  <c r="H153"/>
  <c r="M153" s="1"/>
  <c r="H133"/>
  <c r="M133" s="1"/>
  <c r="H107"/>
  <c r="H119"/>
  <c r="H199"/>
  <c r="M199" s="1"/>
  <c r="H191"/>
  <c r="M191" s="1"/>
  <c r="H173"/>
  <c r="M173" s="1"/>
  <c r="H155"/>
  <c r="M155" s="1"/>
  <c r="H112"/>
  <c r="H16"/>
  <c r="H70"/>
  <c r="H43"/>
  <c r="H189"/>
  <c r="M189" s="1"/>
  <c r="H144"/>
  <c r="H71"/>
  <c r="M71" s="1"/>
  <c r="I133"/>
  <c r="J133"/>
  <c r="P147"/>
  <c r="N147" s="1"/>
  <c r="O147" s="1"/>
  <c r="Q147"/>
  <c r="J154"/>
  <c r="M154"/>
  <c r="I165"/>
  <c r="J172"/>
  <c r="M172"/>
  <c r="I181"/>
  <c r="J188"/>
  <c r="M188"/>
  <c r="I197"/>
  <c r="H201"/>
  <c r="M201" s="1"/>
  <c r="H183"/>
  <c r="M183" s="1"/>
  <c r="H128"/>
  <c r="H48"/>
  <c r="H12"/>
  <c r="H151"/>
  <c r="M151" s="1"/>
  <c r="I85"/>
  <c r="I169"/>
  <c r="J169"/>
  <c r="I185"/>
  <c r="I201"/>
  <c r="H42"/>
  <c r="H45"/>
  <c r="H108"/>
  <c r="N140"/>
  <c r="O140" s="1"/>
  <c r="H198"/>
  <c r="H99"/>
  <c r="M99" s="1"/>
  <c r="H113"/>
  <c r="M113" s="1"/>
  <c r="H127"/>
  <c r="M127" s="1"/>
  <c r="H141"/>
  <c r="H156"/>
  <c r="H10"/>
  <c r="H23"/>
  <c r="H24"/>
  <c r="M24" s="1"/>
  <c r="J26"/>
  <c r="H36"/>
  <c r="H51"/>
  <c r="M51" s="1"/>
  <c r="H56"/>
  <c r="J57"/>
  <c r="H65"/>
  <c r="M65" s="1"/>
  <c r="R73"/>
  <c r="H79"/>
  <c r="M79" s="1"/>
  <c r="H92"/>
  <c r="H93"/>
  <c r="Q95"/>
  <c r="H100"/>
  <c r="P110"/>
  <c r="N110" s="1"/>
  <c r="O110" s="1"/>
  <c r="H115"/>
  <c r="M115" s="1"/>
  <c r="H120"/>
  <c r="J121"/>
  <c r="H129"/>
  <c r="M129" s="1"/>
  <c r="J135"/>
  <c r="R137"/>
  <c r="H143"/>
  <c r="M143" s="1"/>
  <c r="H150"/>
  <c r="H160"/>
  <c r="H176"/>
  <c r="H192"/>
  <c r="H6"/>
  <c r="J49"/>
  <c r="J81"/>
  <c r="J97"/>
  <c r="H98"/>
  <c r="H103"/>
  <c r="J113"/>
  <c r="S125"/>
  <c r="J145"/>
  <c r="H38"/>
  <c r="S49"/>
  <c r="H181"/>
  <c r="M181" s="1"/>
  <c r="H161"/>
  <c r="M161" s="1"/>
  <c r="H179"/>
  <c r="M179" s="1"/>
  <c r="H157"/>
  <c r="M157" s="1"/>
  <c r="H175"/>
  <c r="M175" s="1"/>
  <c r="H37"/>
  <c r="M37" s="1"/>
  <c r="R49"/>
  <c r="H53"/>
  <c r="M53" s="1"/>
  <c r="H69"/>
  <c r="M69" s="1"/>
  <c r="H85"/>
  <c r="M85" s="1"/>
  <c r="H117"/>
  <c r="M117" s="1"/>
  <c r="S139"/>
  <c r="J85" l="1"/>
  <c r="J129"/>
  <c r="J65"/>
  <c r="J117"/>
  <c r="Q76"/>
  <c r="P76"/>
  <c r="S121"/>
  <c r="J163"/>
  <c r="J71"/>
  <c r="J199"/>
  <c r="J179"/>
  <c r="J157"/>
  <c r="J151"/>
  <c r="J149"/>
  <c r="J28"/>
  <c r="J47"/>
  <c r="J150"/>
  <c r="M150"/>
  <c r="P127"/>
  <c r="N127" s="1"/>
  <c r="O127" s="1"/>
  <c r="Q127"/>
  <c r="M112"/>
  <c r="J112"/>
  <c r="J152"/>
  <c r="M152"/>
  <c r="M46"/>
  <c r="J46"/>
  <c r="J186"/>
  <c r="M186"/>
  <c r="M33"/>
  <c r="J33"/>
  <c r="Q174"/>
  <c r="P174"/>
  <c r="J38"/>
  <c r="M38"/>
  <c r="J160"/>
  <c r="M160"/>
  <c r="M16"/>
  <c r="J16"/>
  <c r="J114"/>
  <c r="M114"/>
  <c r="S63"/>
  <c r="R63"/>
  <c r="Q196"/>
  <c r="P196"/>
  <c r="J58"/>
  <c r="M58"/>
  <c r="Q142"/>
  <c r="P142"/>
  <c r="P161"/>
  <c r="N161" s="1"/>
  <c r="O161" s="1"/>
  <c r="Q161"/>
  <c r="J120"/>
  <c r="M120"/>
  <c r="M128"/>
  <c r="J128"/>
  <c r="J70"/>
  <c r="M70"/>
  <c r="Q180"/>
  <c r="P180"/>
  <c r="J106"/>
  <c r="M106"/>
  <c r="J134"/>
  <c r="M134"/>
  <c r="P165"/>
  <c r="N165" s="1"/>
  <c r="O165" s="1"/>
  <c r="Q165"/>
  <c r="P53"/>
  <c r="N53" s="1"/>
  <c r="O53" s="1"/>
  <c r="Q53"/>
  <c r="M93"/>
  <c r="J93"/>
  <c r="M48"/>
  <c r="J48"/>
  <c r="J122"/>
  <c r="M122"/>
  <c r="P193"/>
  <c r="N193" s="1"/>
  <c r="O193" s="1"/>
  <c r="Q193"/>
  <c r="R151"/>
  <c r="Q52"/>
  <c r="P52"/>
  <c r="J88"/>
  <c r="M88"/>
  <c r="P47"/>
  <c r="N47" s="1"/>
  <c r="O47" s="1"/>
  <c r="Q47"/>
  <c r="R195"/>
  <c r="R125"/>
  <c r="N125"/>
  <c r="O125" s="1"/>
  <c r="Q194"/>
  <c r="P194"/>
  <c r="P129"/>
  <c r="Q129"/>
  <c r="M12"/>
  <c r="J12"/>
  <c r="P199"/>
  <c r="N199" s="1"/>
  <c r="O199" s="1"/>
  <c r="Q199"/>
  <c r="J166"/>
  <c r="M166"/>
  <c r="P159"/>
  <c r="N159" s="1"/>
  <c r="O159" s="1"/>
  <c r="Q159"/>
  <c r="S101"/>
  <c r="M126"/>
  <c r="J126"/>
  <c r="AC6"/>
  <c r="AB5"/>
  <c r="P175"/>
  <c r="N175" s="1"/>
  <c r="O175" s="1"/>
  <c r="Q175"/>
  <c r="P65"/>
  <c r="Q65"/>
  <c r="P151"/>
  <c r="N151" s="1"/>
  <c r="O151" s="1"/>
  <c r="Q151"/>
  <c r="Q188"/>
  <c r="P188"/>
  <c r="Q154"/>
  <c r="P154"/>
  <c r="M144"/>
  <c r="J144"/>
  <c r="P191"/>
  <c r="N191" s="1"/>
  <c r="O191" s="1"/>
  <c r="Q191"/>
  <c r="R159"/>
  <c r="M96"/>
  <c r="J96"/>
  <c r="N80"/>
  <c r="O80" s="1"/>
  <c r="R80"/>
  <c r="S80"/>
  <c r="J25"/>
  <c r="M25"/>
  <c r="J40"/>
  <c r="M40"/>
  <c r="M64"/>
  <c r="J64"/>
  <c r="P145"/>
  <c r="Q145"/>
  <c r="P149"/>
  <c r="N149" s="1"/>
  <c r="O149" s="1"/>
  <c r="Q149"/>
  <c r="J138"/>
  <c r="M138"/>
  <c r="Q97"/>
  <c r="P97"/>
  <c r="M61"/>
  <c r="J61"/>
  <c r="M7"/>
  <c r="J7"/>
  <c r="S111"/>
  <c r="O111"/>
  <c r="R111"/>
  <c r="S193"/>
  <c r="Q135"/>
  <c r="P135"/>
  <c r="Q182"/>
  <c r="P182"/>
  <c r="Q116"/>
  <c r="P116"/>
  <c r="Q170"/>
  <c r="P170"/>
  <c r="J127"/>
  <c r="J181"/>
  <c r="R94"/>
  <c r="J189"/>
  <c r="J37"/>
  <c r="J167"/>
  <c r="J143"/>
  <c r="J36"/>
  <c r="M36"/>
  <c r="P201"/>
  <c r="N201" s="1"/>
  <c r="O201" s="1"/>
  <c r="Q201"/>
  <c r="P153"/>
  <c r="N153" s="1"/>
  <c r="O153" s="1"/>
  <c r="Q153"/>
  <c r="M77"/>
  <c r="J77"/>
  <c r="P195"/>
  <c r="N195" s="1"/>
  <c r="O195" s="1"/>
  <c r="Q195"/>
  <c r="R31"/>
  <c r="N31"/>
  <c r="O31" s="1"/>
  <c r="J68"/>
  <c r="M68"/>
  <c r="Q202"/>
  <c r="P202"/>
  <c r="P85"/>
  <c r="N85" s="1"/>
  <c r="O85" s="1"/>
  <c r="Q85"/>
  <c r="P115"/>
  <c r="Q115"/>
  <c r="J190"/>
  <c r="M190"/>
  <c r="P197"/>
  <c r="N197" s="1"/>
  <c r="O197" s="1"/>
  <c r="Q197"/>
  <c r="J146"/>
  <c r="M146"/>
  <c r="P29"/>
  <c r="Q29"/>
  <c r="N89"/>
  <c r="O89" s="1"/>
  <c r="R89"/>
  <c r="P51"/>
  <c r="Q51"/>
  <c r="M45"/>
  <c r="J45"/>
  <c r="M107"/>
  <c r="J107"/>
  <c r="R187"/>
  <c r="S187"/>
  <c r="M59"/>
  <c r="J59"/>
  <c r="P185"/>
  <c r="N185" s="1"/>
  <c r="O185" s="1"/>
  <c r="Q185"/>
  <c r="M83"/>
  <c r="J83"/>
  <c r="J192"/>
  <c r="M192"/>
  <c r="M23"/>
  <c r="J23"/>
  <c r="M43"/>
  <c r="J43"/>
  <c r="Q72"/>
  <c r="P72"/>
  <c r="J19"/>
  <c r="M19"/>
  <c r="P167"/>
  <c r="N167" s="1"/>
  <c r="O167" s="1"/>
  <c r="Q167"/>
  <c r="J184"/>
  <c r="M184"/>
  <c r="P20"/>
  <c r="Q20"/>
  <c r="J6"/>
  <c r="M6"/>
  <c r="P24"/>
  <c r="N24" s="1"/>
  <c r="O24" s="1"/>
  <c r="Q24"/>
  <c r="J108"/>
  <c r="M108"/>
  <c r="P177"/>
  <c r="N177" s="1"/>
  <c r="O177" s="1"/>
  <c r="Q177"/>
  <c r="Q44"/>
  <c r="P44"/>
  <c r="P163"/>
  <c r="N163" s="1"/>
  <c r="O163" s="1"/>
  <c r="Q163"/>
  <c r="Q21"/>
  <c r="P21"/>
  <c r="J60"/>
  <c r="M60"/>
  <c r="J98"/>
  <c r="M98"/>
  <c r="P69"/>
  <c r="N69" s="1"/>
  <c r="O69" s="1"/>
  <c r="Q69"/>
  <c r="J100"/>
  <c r="M100"/>
  <c r="J10"/>
  <c r="M10"/>
  <c r="Q113"/>
  <c r="P113"/>
  <c r="Q71"/>
  <c r="P71"/>
  <c r="P173"/>
  <c r="N173" s="1"/>
  <c r="O173" s="1"/>
  <c r="Q173"/>
  <c r="J118"/>
  <c r="M118"/>
  <c r="P26"/>
  <c r="Q26"/>
  <c r="J136"/>
  <c r="M136"/>
  <c r="J102"/>
  <c r="M102"/>
  <c r="M87"/>
  <c r="J87"/>
  <c r="N109"/>
  <c r="O109" s="1"/>
  <c r="R109"/>
  <c r="J82"/>
  <c r="M82"/>
  <c r="P30"/>
  <c r="Q30"/>
  <c r="M124"/>
  <c r="J124"/>
  <c r="J50"/>
  <c r="M50"/>
  <c r="R191"/>
  <c r="S191"/>
  <c r="Q84"/>
  <c r="P84"/>
  <c r="N14"/>
  <c r="O14" s="1"/>
  <c r="S14"/>
  <c r="R14"/>
  <c r="J115"/>
  <c r="J161"/>
  <c r="S110"/>
  <c r="J185"/>
  <c r="J195"/>
  <c r="J177"/>
  <c r="R110"/>
  <c r="J201"/>
  <c r="J159"/>
  <c r="J153"/>
  <c r="J51"/>
  <c r="J183"/>
  <c r="J175"/>
  <c r="J24"/>
  <c r="J193"/>
  <c r="P37"/>
  <c r="N37" s="1"/>
  <c r="O37" s="1"/>
  <c r="Q37"/>
  <c r="P79"/>
  <c r="N79" s="1"/>
  <c r="O79" s="1"/>
  <c r="Q79"/>
  <c r="J198"/>
  <c r="M198"/>
  <c r="J54"/>
  <c r="M54"/>
  <c r="R171"/>
  <c r="J5"/>
  <c r="M5"/>
  <c r="J132"/>
  <c r="M132"/>
  <c r="J86"/>
  <c r="M86"/>
  <c r="S95"/>
  <c r="R95"/>
  <c r="O95"/>
  <c r="P181"/>
  <c r="N181" s="1"/>
  <c r="O181" s="1"/>
  <c r="Q181"/>
  <c r="P183"/>
  <c r="N183" s="1"/>
  <c r="O183" s="1"/>
  <c r="Q183"/>
  <c r="Q172"/>
  <c r="P172"/>
  <c r="P133"/>
  <c r="N133" s="1"/>
  <c r="O133" s="1"/>
  <c r="Q133"/>
  <c r="P187"/>
  <c r="N187" s="1"/>
  <c r="O187" s="1"/>
  <c r="Q187"/>
  <c r="S69"/>
  <c r="R69"/>
  <c r="J148"/>
  <c r="M148"/>
  <c r="J176"/>
  <c r="M176"/>
  <c r="J92"/>
  <c r="M92"/>
  <c r="M141"/>
  <c r="J141"/>
  <c r="M39"/>
  <c r="J39"/>
  <c r="Q18"/>
  <c r="P18"/>
  <c r="Q28"/>
  <c r="P28"/>
  <c r="N104"/>
  <c r="O104" s="1"/>
  <c r="R104"/>
  <c r="M8"/>
  <c r="J8"/>
  <c r="J168"/>
  <c r="M168"/>
  <c r="P27"/>
  <c r="Q27"/>
  <c r="P179"/>
  <c r="N179" s="1"/>
  <c r="O179" s="1"/>
  <c r="Q179"/>
  <c r="J56"/>
  <c r="M56"/>
  <c r="R185"/>
  <c r="S185"/>
  <c r="M119"/>
  <c r="J119"/>
  <c r="M41"/>
  <c r="J41"/>
  <c r="M75"/>
  <c r="J75"/>
  <c r="J130"/>
  <c r="M130"/>
  <c r="Q81"/>
  <c r="P81"/>
  <c r="Q105"/>
  <c r="P105"/>
  <c r="P157"/>
  <c r="N157" s="1"/>
  <c r="O157" s="1"/>
  <c r="Q157"/>
  <c r="J156"/>
  <c r="M156"/>
  <c r="P189"/>
  <c r="N189" s="1"/>
  <c r="O189" s="1"/>
  <c r="Q189"/>
  <c r="M78"/>
  <c r="J78"/>
  <c r="S24"/>
  <c r="R24"/>
  <c r="P171"/>
  <c r="N171" s="1"/>
  <c r="O171" s="1"/>
  <c r="Q171"/>
  <c r="J200"/>
  <c r="M200"/>
  <c r="R3" s="1"/>
  <c r="M123"/>
  <c r="J123"/>
  <c r="Q74"/>
  <c r="P74"/>
  <c r="P99"/>
  <c r="Q99"/>
  <c r="Q117"/>
  <c r="P117"/>
  <c r="N117" s="1"/>
  <c r="O117" s="1"/>
  <c r="M103"/>
  <c r="J103"/>
  <c r="P143"/>
  <c r="N143" s="1"/>
  <c r="O143" s="1"/>
  <c r="Q143"/>
  <c r="J42"/>
  <c r="M42"/>
  <c r="P155"/>
  <c r="N155" s="1"/>
  <c r="O155" s="1"/>
  <c r="Q155"/>
  <c r="P169"/>
  <c r="N169" s="1"/>
  <c r="O169" s="1"/>
  <c r="Q169"/>
  <c r="M91"/>
  <c r="J91"/>
  <c r="Q162"/>
  <c r="P162"/>
  <c r="J15"/>
  <c r="M15"/>
  <c r="R199"/>
  <c r="S199"/>
  <c r="M55"/>
  <c r="J55"/>
  <c r="J34"/>
  <c r="M34"/>
  <c r="Q178"/>
  <c r="P178"/>
  <c r="J66"/>
  <c r="M66"/>
  <c r="Q90"/>
  <c r="P90"/>
  <c r="M11"/>
  <c r="J11"/>
  <c r="M22"/>
  <c r="J22"/>
  <c r="R163"/>
  <c r="S163"/>
  <c r="S47"/>
  <c r="P101"/>
  <c r="N101" s="1"/>
  <c r="O101" s="1"/>
  <c r="Q101"/>
  <c r="R149"/>
  <c r="Q164"/>
  <c r="P164"/>
  <c r="Q158"/>
  <c r="P158"/>
  <c r="J79"/>
  <c r="O63"/>
  <c r="R147"/>
  <c r="J187"/>
  <c r="S57"/>
  <c r="S94"/>
  <c r="R121"/>
  <c r="J197"/>
  <c r="J165"/>
  <c r="R57"/>
  <c r="S31"/>
  <c r="J191"/>
  <c r="S53" l="1"/>
  <c r="S133"/>
  <c r="S183"/>
  <c r="N76"/>
  <c r="O76" s="1"/>
  <c r="S76"/>
  <c r="R76"/>
  <c r="R53"/>
  <c r="R155"/>
  <c r="R193"/>
  <c r="R175"/>
  <c r="R101"/>
  <c r="S195"/>
  <c r="S151"/>
  <c r="S157"/>
  <c r="S155"/>
  <c r="R189"/>
  <c r="S149"/>
  <c r="S201"/>
  <c r="S189"/>
  <c r="N81"/>
  <c r="O81" s="1"/>
  <c r="S81"/>
  <c r="R81"/>
  <c r="S28"/>
  <c r="N28"/>
  <c r="O28" s="1"/>
  <c r="R28"/>
  <c r="Q148"/>
  <c r="P148"/>
  <c r="N172"/>
  <c r="O172" s="1"/>
  <c r="R172"/>
  <c r="S172"/>
  <c r="N20"/>
  <c r="O20" s="1"/>
  <c r="R20"/>
  <c r="S20"/>
  <c r="AC5"/>
  <c r="AE5" s="1"/>
  <c r="AE6"/>
  <c r="N71"/>
  <c r="O71" s="1"/>
  <c r="R71"/>
  <c r="S71"/>
  <c r="Q60"/>
  <c r="P60"/>
  <c r="Q192"/>
  <c r="P192"/>
  <c r="Q70"/>
  <c r="P70"/>
  <c r="Q186"/>
  <c r="P186"/>
  <c r="N158"/>
  <c r="O158" s="1"/>
  <c r="R158"/>
  <c r="S158"/>
  <c r="Q34"/>
  <c r="P34"/>
  <c r="P15"/>
  <c r="Q15"/>
  <c r="Q156"/>
  <c r="P156"/>
  <c r="Q130"/>
  <c r="P130"/>
  <c r="Q168"/>
  <c r="P168"/>
  <c r="N18"/>
  <c r="O18" s="1"/>
  <c r="S18"/>
  <c r="R18"/>
  <c r="Q176"/>
  <c r="P176"/>
  <c r="R26"/>
  <c r="N26"/>
  <c r="O26" s="1"/>
  <c r="S26"/>
  <c r="P83"/>
  <c r="Q83"/>
  <c r="Q107"/>
  <c r="P107"/>
  <c r="N29"/>
  <c r="O29" s="1"/>
  <c r="R29"/>
  <c r="S29"/>
  <c r="Q126"/>
  <c r="P126"/>
  <c r="Q48"/>
  <c r="P48"/>
  <c r="Q46"/>
  <c r="P46"/>
  <c r="Q22"/>
  <c r="P22"/>
  <c r="Q119"/>
  <c r="P119"/>
  <c r="N27"/>
  <c r="O27" s="1"/>
  <c r="R27"/>
  <c r="S27"/>
  <c r="Q50"/>
  <c r="P50"/>
  <c r="Q100"/>
  <c r="P100"/>
  <c r="N21"/>
  <c r="O21" s="1"/>
  <c r="R21"/>
  <c r="S21"/>
  <c r="Q108"/>
  <c r="P108"/>
  <c r="Q184"/>
  <c r="P184"/>
  <c r="Q190"/>
  <c r="P190"/>
  <c r="N202"/>
  <c r="O202" s="1"/>
  <c r="R202"/>
  <c r="S202"/>
  <c r="N182"/>
  <c r="O182" s="1"/>
  <c r="R182"/>
  <c r="S182"/>
  <c r="Q64"/>
  <c r="P64"/>
  <c r="Q166"/>
  <c r="P166"/>
  <c r="N194"/>
  <c r="O194" s="1"/>
  <c r="R194"/>
  <c r="S194"/>
  <c r="Q134"/>
  <c r="P134"/>
  <c r="N142"/>
  <c r="O142" s="1"/>
  <c r="S142"/>
  <c r="R142"/>
  <c r="Q114"/>
  <c r="P114"/>
  <c r="N174"/>
  <c r="O174" s="1"/>
  <c r="R174"/>
  <c r="S174"/>
  <c r="Q150"/>
  <c r="P150"/>
  <c r="S127"/>
  <c r="R165"/>
  <c r="S37"/>
  <c r="R181"/>
  <c r="R157"/>
  <c r="R201"/>
  <c r="S171"/>
  <c r="S165"/>
  <c r="R37"/>
  <c r="S181"/>
  <c r="Q138"/>
  <c r="P138"/>
  <c r="N129"/>
  <c r="O129" s="1"/>
  <c r="S129"/>
  <c r="R129"/>
  <c r="P141"/>
  <c r="Q141"/>
  <c r="Q82"/>
  <c r="P82"/>
  <c r="N72"/>
  <c r="O72" s="1"/>
  <c r="R72"/>
  <c r="S72"/>
  <c r="N105"/>
  <c r="O105" s="1"/>
  <c r="R105"/>
  <c r="S105"/>
  <c r="N51"/>
  <c r="O51" s="1"/>
  <c r="S51"/>
  <c r="R51"/>
  <c r="N115"/>
  <c r="O115" s="1"/>
  <c r="R115"/>
  <c r="S115"/>
  <c r="N116"/>
  <c r="O116" s="1"/>
  <c r="R116"/>
  <c r="S116"/>
  <c r="N97"/>
  <c r="O97" s="1"/>
  <c r="S97"/>
  <c r="R97"/>
  <c r="P25"/>
  <c r="Q25"/>
  <c r="P12"/>
  <c r="Q12"/>
  <c r="Q112"/>
  <c r="P112"/>
  <c r="Q55"/>
  <c r="P55"/>
  <c r="Q103"/>
  <c r="P103"/>
  <c r="Q75"/>
  <c r="P75"/>
  <c r="Q8"/>
  <c r="P8"/>
  <c r="Q198"/>
  <c r="P198"/>
  <c r="N113"/>
  <c r="O113" s="1"/>
  <c r="S113"/>
  <c r="R113"/>
  <c r="Q98"/>
  <c r="P98"/>
  <c r="P6"/>
  <c r="Q6"/>
  <c r="P61"/>
  <c r="Q61"/>
  <c r="N154"/>
  <c r="O154" s="1"/>
  <c r="S154"/>
  <c r="R154"/>
  <c r="N52"/>
  <c r="O52" s="1"/>
  <c r="S52"/>
  <c r="R52"/>
  <c r="N196"/>
  <c r="O196" s="1"/>
  <c r="R196"/>
  <c r="S196"/>
  <c r="N164"/>
  <c r="O164" s="1"/>
  <c r="R164"/>
  <c r="S164"/>
  <c r="N90"/>
  <c r="O90" s="1"/>
  <c r="R90"/>
  <c r="S90"/>
  <c r="N162"/>
  <c r="O162" s="1"/>
  <c r="R162"/>
  <c r="S162"/>
  <c r="N74"/>
  <c r="O74" s="1"/>
  <c r="S74"/>
  <c r="R74"/>
  <c r="Q56"/>
  <c r="P56"/>
  <c r="Q124"/>
  <c r="P124"/>
  <c r="Q87"/>
  <c r="P87"/>
  <c r="P43"/>
  <c r="Q43"/>
  <c r="P45"/>
  <c r="Q45"/>
  <c r="P77"/>
  <c r="Q77"/>
  <c r="N170"/>
  <c r="O170" s="1"/>
  <c r="R170"/>
  <c r="S170"/>
  <c r="Q40"/>
  <c r="P40"/>
  <c r="Q96"/>
  <c r="P96"/>
  <c r="Q144"/>
  <c r="P144"/>
  <c r="N65"/>
  <c r="O65" s="1"/>
  <c r="S65"/>
  <c r="R65"/>
  <c r="P93"/>
  <c r="Q93"/>
  <c r="Q128"/>
  <c r="P128"/>
  <c r="Q16"/>
  <c r="P16"/>
  <c r="K5"/>
  <c r="S85"/>
  <c r="R133"/>
  <c r="S159"/>
  <c r="S179"/>
  <c r="S79"/>
  <c r="S175"/>
  <c r="R153"/>
  <c r="R177"/>
  <c r="R161"/>
  <c r="R47"/>
  <c r="S161"/>
  <c r="R197"/>
  <c r="S117"/>
  <c r="R169"/>
  <c r="S143"/>
  <c r="R167"/>
  <c r="R173"/>
  <c r="N178"/>
  <c r="O178" s="1"/>
  <c r="R178"/>
  <c r="S178"/>
  <c r="Q42"/>
  <c r="P42"/>
  <c r="Q200"/>
  <c r="P200"/>
  <c r="Q92"/>
  <c r="P92"/>
  <c r="P91"/>
  <c r="Q91"/>
  <c r="Q123"/>
  <c r="P123"/>
  <c r="Q78"/>
  <c r="P78"/>
  <c r="Q41"/>
  <c r="P41"/>
  <c r="Q5"/>
  <c r="R2"/>
  <c r="P5"/>
  <c r="Q136"/>
  <c r="P136"/>
  <c r="Q10"/>
  <c r="P10"/>
  <c r="N188"/>
  <c r="O188" s="1"/>
  <c r="R188"/>
  <c r="S188"/>
  <c r="Q38"/>
  <c r="P38"/>
  <c r="Q66"/>
  <c r="P66"/>
  <c r="N30"/>
  <c r="O30" s="1"/>
  <c r="S30"/>
  <c r="R30"/>
  <c r="P23"/>
  <c r="Q23"/>
  <c r="Q59"/>
  <c r="P59"/>
  <c r="Q33"/>
  <c r="P33"/>
  <c r="Q39"/>
  <c r="P39"/>
  <c r="Q132"/>
  <c r="P132"/>
  <c r="N84"/>
  <c r="O84" s="1"/>
  <c r="R84"/>
  <c r="S84"/>
  <c r="Q102"/>
  <c r="P102"/>
  <c r="R44"/>
  <c r="S44"/>
  <c r="N44"/>
  <c r="O44" s="1"/>
  <c r="P19"/>
  <c r="Q19"/>
  <c r="Q146"/>
  <c r="P146"/>
  <c r="N145"/>
  <c r="O145" s="1"/>
  <c r="R145"/>
  <c r="S145"/>
  <c r="Q122"/>
  <c r="P122"/>
  <c r="N180"/>
  <c r="O180" s="1"/>
  <c r="R180"/>
  <c r="S180"/>
  <c r="Q120"/>
  <c r="P120"/>
  <c r="Q160"/>
  <c r="P160"/>
  <c r="P11"/>
  <c r="Q11"/>
  <c r="N99"/>
  <c r="O99" s="1"/>
  <c r="R99"/>
  <c r="S99"/>
  <c r="Q86"/>
  <c r="P86"/>
  <c r="Q54"/>
  <c r="P54"/>
  <c r="Q118"/>
  <c r="P118"/>
  <c r="Q68"/>
  <c r="P68"/>
  <c r="Q36"/>
  <c r="P36"/>
  <c r="N135"/>
  <c r="O135" s="1"/>
  <c r="R135"/>
  <c r="S135"/>
  <c r="P7"/>
  <c r="Q7"/>
  <c r="Q88"/>
  <c r="P88"/>
  <c r="Q106"/>
  <c r="P106"/>
  <c r="Q58"/>
  <c r="P58"/>
  <c r="Q152"/>
  <c r="P152"/>
  <c r="R179"/>
  <c r="R127"/>
  <c r="R85"/>
  <c r="R79"/>
  <c r="S153"/>
  <c r="S177"/>
  <c r="S197"/>
  <c r="R117"/>
  <c r="S169"/>
  <c r="R183"/>
  <c r="R143"/>
  <c r="S167"/>
  <c r="S173"/>
  <c r="S3" l="1"/>
  <c r="T3"/>
  <c r="N23"/>
  <c r="O23" s="1"/>
  <c r="R23"/>
  <c r="S23"/>
  <c r="R96"/>
  <c r="S96"/>
  <c r="N96"/>
  <c r="O96" s="1"/>
  <c r="R77"/>
  <c r="N77"/>
  <c r="O77" s="1"/>
  <c r="S77"/>
  <c r="N25"/>
  <c r="O25" s="1"/>
  <c r="R25"/>
  <c r="S25"/>
  <c r="N134"/>
  <c r="O134" s="1"/>
  <c r="R134"/>
  <c r="S134"/>
  <c r="N100"/>
  <c r="O100" s="1"/>
  <c r="S100"/>
  <c r="R100"/>
  <c r="N120"/>
  <c r="O120" s="1"/>
  <c r="R120"/>
  <c r="S120"/>
  <c r="N39"/>
  <c r="O39" s="1"/>
  <c r="R39"/>
  <c r="S39"/>
  <c r="T2"/>
  <c r="S2"/>
  <c r="L2" s="1"/>
  <c r="N70"/>
  <c r="O70" s="1"/>
  <c r="R70"/>
  <c r="S70"/>
  <c r="N36"/>
  <c r="O36" s="1"/>
  <c r="S36"/>
  <c r="R36"/>
  <c r="N5"/>
  <c r="O5" s="1"/>
  <c r="R5"/>
  <c r="S5"/>
  <c r="R124"/>
  <c r="S124"/>
  <c r="N124"/>
  <c r="O124" s="1"/>
  <c r="N103"/>
  <c r="O103" s="1"/>
  <c r="R103"/>
  <c r="S103"/>
  <c r="N190"/>
  <c r="O190" s="1"/>
  <c r="R190"/>
  <c r="S190"/>
  <c r="N119"/>
  <c r="O119" s="1"/>
  <c r="R119"/>
  <c r="S119"/>
  <c r="N11"/>
  <c r="O11" s="1"/>
  <c r="S11"/>
  <c r="R11"/>
  <c r="R19"/>
  <c r="N19"/>
  <c r="O19" s="1"/>
  <c r="S19"/>
  <c r="N38"/>
  <c r="O38" s="1"/>
  <c r="R38"/>
  <c r="S38"/>
  <c r="N123"/>
  <c r="O123" s="1"/>
  <c r="R123"/>
  <c r="S123"/>
  <c r="N144"/>
  <c r="O144" s="1"/>
  <c r="R144"/>
  <c r="S144"/>
  <c r="N12"/>
  <c r="O12" s="1"/>
  <c r="S12"/>
  <c r="R12"/>
  <c r="R141"/>
  <c r="N141"/>
  <c r="O141" s="1"/>
  <c r="S141"/>
  <c r="N150"/>
  <c r="O150" s="1"/>
  <c r="R150"/>
  <c r="S150"/>
  <c r="N156"/>
  <c r="O156" s="1"/>
  <c r="R156"/>
  <c r="S156"/>
  <c r="N58"/>
  <c r="O58" s="1"/>
  <c r="R58"/>
  <c r="S58"/>
  <c r="N136"/>
  <c r="O136" s="1"/>
  <c r="R136"/>
  <c r="S136"/>
  <c r="N16"/>
  <c r="O16" s="1"/>
  <c r="S16"/>
  <c r="R16"/>
  <c r="N87"/>
  <c r="O87" s="1"/>
  <c r="R87"/>
  <c r="S87"/>
  <c r="N176"/>
  <c r="O176" s="1"/>
  <c r="R176"/>
  <c r="S176"/>
  <c r="R60"/>
  <c r="S60"/>
  <c r="N60"/>
  <c r="O60" s="1"/>
  <c r="N118"/>
  <c r="O118" s="1"/>
  <c r="R118"/>
  <c r="S118"/>
  <c r="N43"/>
  <c r="O43" s="1"/>
  <c r="R43"/>
  <c r="S43"/>
  <c r="N130"/>
  <c r="O130" s="1"/>
  <c r="S130"/>
  <c r="R130"/>
  <c r="N152"/>
  <c r="O152" s="1"/>
  <c r="R152"/>
  <c r="S152"/>
  <c r="N146"/>
  <c r="O146" s="1"/>
  <c r="S146"/>
  <c r="R146"/>
  <c r="N33"/>
  <c r="O33" s="1"/>
  <c r="R33"/>
  <c r="S33"/>
  <c r="N10"/>
  <c r="O10" s="1"/>
  <c r="S10"/>
  <c r="R10"/>
  <c r="N6"/>
  <c r="O6" s="1"/>
  <c r="S6"/>
  <c r="R6"/>
  <c r="N8"/>
  <c r="O8" s="1"/>
  <c r="R8"/>
  <c r="S8"/>
  <c r="R112"/>
  <c r="N112"/>
  <c r="O112" s="1"/>
  <c r="S112"/>
  <c r="N82"/>
  <c r="O82" s="1"/>
  <c r="S82"/>
  <c r="R82"/>
  <c r="N114"/>
  <c r="O114" s="1"/>
  <c r="S114"/>
  <c r="R114"/>
  <c r="R108"/>
  <c r="S108"/>
  <c r="N108"/>
  <c r="O108" s="1"/>
  <c r="N46"/>
  <c r="O46" s="1"/>
  <c r="R46"/>
  <c r="S46"/>
  <c r="N192"/>
  <c r="O192" s="1"/>
  <c r="R192"/>
  <c r="S192"/>
  <c r="AF5"/>
  <c r="AH5"/>
  <c r="AI5"/>
  <c r="N88"/>
  <c r="O88" s="1"/>
  <c r="S88"/>
  <c r="R88"/>
  <c r="N91"/>
  <c r="O91" s="1"/>
  <c r="R91"/>
  <c r="S91"/>
  <c r="N56"/>
  <c r="O56" s="1"/>
  <c r="R56"/>
  <c r="S56"/>
  <c r="R61"/>
  <c r="N61"/>
  <c r="O61" s="1"/>
  <c r="S61"/>
  <c r="N198"/>
  <c r="O198" s="1"/>
  <c r="R198"/>
  <c r="S198"/>
  <c r="N55"/>
  <c r="O55" s="1"/>
  <c r="S55"/>
  <c r="R55"/>
  <c r="N184"/>
  <c r="O184" s="1"/>
  <c r="Q3" s="1"/>
  <c r="R184"/>
  <c r="U3" s="1"/>
  <c r="S184"/>
  <c r="N22"/>
  <c r="O22" s="1"/>
  <c r="R22"/>
  <c r="S22"/>
  <c r="N83"/>
  <c r="O83" s="1"/>
  <c r="S83"/>
  <c r="R83"/>
  <c r="N15"/>
  <c r="O15" s="1"/>
  <c r="R15"/>
  <c r="S15"/>
  <c r="N86"/>
  <c r="O86" s="1"/>
  <c r="R86"/>
  <c r="S86"/>
  <c r="N106"/>
  <c r="O106" s="1"/>
  <c r="R106"/>
  <c r="S106"/>
  <c r="N160"/>
  <c r="O160" s="1"/>
  <c r="R160"/>
  <c r="S160"/>
  <c r="N132"/>
  <c r="O132" s="1"/>
  <c r="R132"/>
  <c r="S132"/>
  <c r="N128"/>
  <c r="O128" s="1"/>
  <c r="R128"/>
  <c r="S128"/>
  <c r="N64"/>
  <c r="O64" s="1"/>
  <c r="R64"/>
  <c r="S64"/>
  <c r="N126"/>
  <c r="O126" s="1"/>
  <c r="S126"/>
  <c r="R126"/>
  <c r="N186"/>
  <c r="O186" s="1"/>
  <c r="R186"/>
  <c r="S186"/>
  <c r="N54"/>
  <c r="O54" s="1"/>
  <c r="R54"/>
  <c r="S54"/>
  <c r="N122"/>
  <c r="O122" s="1"/>
  <c r="S122"/>
  <c r="R122"/>
  <c r="N42"/>
  <c r="O42" s="1"/>
  <c r="R42"/>
  <c r="S42"/>
  <c r="N107"/>
  <c r="O107" s="1"/>
  <c r="R107"/>
  <c r="S107"/>
  <c r="N59"/>
  <c r="O59" s="1"/>
  <c r="R59"/>
  <c r="S59"/>
  <c r="N75"/>
  <c r="O75" s="1"/>
  <c r="R75"/>
  <c r="S75"/>
  <c r="N166"/>
  <c r="O166" s="1"/>
  <c r="R166"/>
  <c r="S166"/>
  <c r="N48"/>
  <c r="O48" s="1"/>
  <c r="R48"/>
  <c r="S48"/>
  <c r="N7"/>
  <c r="O7" s="1"/>
  <c r="S7"/>
  <c r="R7"/>
  <c r="N66"/>
  <c r="O66" s="1"/>
  <c r="R66"/>
  <c r="S66"/>
  <c r="N78"/>
  <c r="O78" s="1"/>
  <c r="S78"/>
  <c r="R78"/>
  <c r="N200"/>
  <c r="O200" s="1"/>
  <c r="R200"/>
  <c r="S200"/>
  <c r="N98"/>
  <c r="O98" s="1"/>
  <c r="S98"/>
  <c r="R98"/>
  <c r="N68"/>
  <c r="O68" s="1"/>
  <c r="R68"/>
  <c r="S68"/>
  <c r="N102"/>
  <c r="O102" s="1"/>
  <c r="S102"/>
  <c r="R102"/>
  <c r="N41"/>
  <c r="O41" s="1"/>
  <c r="R41"/>
  <c r="S41"/>
  <c r="R92"/>
  <c r="S92"/>
  <c r="N92"/>
  <c r="O92" s="1"/>
  <c r="N93"/>
  <c r="O93" s="1"/>
  <c r="R93"/>
  <c r="S93"/>
  <c r="N40"/>
  <c r="O40" s="1"/>
  <c r="R40"/>
  <c r="S40"/>
  <c r="N45"/>
  <c r="O45" s="1"/>
  <c r="R45"/>
  <c r="S45"/>
  <c r="N138"/>
  <c r="O138" s="1"/>
  <c r="S138"/>
  <c r="R138"/>
  <c r="S50"/>
  <c r="N50"/>
  <c r="O50" s="1"/>
  <c r="R50"/>
  <c r="N168"/>
  <c r="O168" s="1"/>
  <c r="R168"/>
  <c r="S168"/>
  <c r="N34"/>
  <c r="O34" s="1"/>
  <c r="S34"/>
  <c r="R34"/>
  <c r="AF6"/>
  <c r="AI6"/>
  <c r="AH6"/>
  <c r="N148"/>
  <c r="O148" s="1"/>
  <c r="S148"/>
  <c r="R148"/>
  <c r="V3" l="1"/>
  <c r="Q2"/>
  <c r="U2"/>
  <c r="V2"/>
</calcChain>
</file>

<file path=xl/sharedStrings.xml><?xml version="1.0" encoding="utf-8"?>
<sst xmlns="http://schemas.openxmlformats.org/spreadsheetml/2006/main" count="665" uniqueCount="254">
  <si>
    <t>SSE Minimization</t>
  </si>
  <si>
    <t>Home Adv.</t>
  </si>
  <si>
    <t>Home Team</t>
  </si>
  <si>
    <t>Away Team</t>
  </si>
  <si>
    <t>Error Term</t>
  </si>
  <si>
    <t>Benchmark</t>
  </si>
  <si>
    <t>Raw Accuracy</t>
  </si>
  <si>
    <t>RSQ</t>
  </si>
  <si>
    <t>RMSE</t>
  </si>
  <si>
    <t>MAE</t>
  </si>
  <si>
    <t>Brier Score</t>
  </si>
  <si>
    <t>Log Loss</t>
  </si>
  <si>
    <t>RESULT</t>
  </si>
  <si>
    <t>LOGIT AGG</t>
  </si>
  <si>
    <t>Solver Coefficients</t>
  </si>
  <si>
    <t>In Sample</t>
  </si>
  <si>
    <t>Out Sample</t>
  </si>
  <si>
    <t>Date</t>
  </si>
  <si>
    <t>Away Pts</t>
  </si>
  <si>
    <t>Home Pts</t>
  </si>
  <si>
    <t>Game Total</t>
  </si>
  <si>
    <t>Home MOV</t>
  </si>
  <si>
    <t>SSE Min Function</t>
  </si>
  <si>
    <t>Game Result</t>
  </si>
  <si>
    <t>Mov Error Sq</t>
  </si>
  <si>
    <t>SSE</t>
  </si>
  <si>
    <t>Regression Estimated Spread</t>
  </si>
  <si>
    <t>Raw Classification</t>
  </si>
  <si>
    <t>Correct Class?</t>
  </si>
  <si>
    <t>Win Prob %</t>
  </si>
  <si>
    <t>Prediction Error</t>
  </si>
  <si>
    <t>Prob Error Sq</t>
  </si>
  <si>
    <t>Log Error</t>
  </si>
  <si>
    <t>TEAM</t>
  </si>
  <si>
    <t>Logistic Strength</t>
  </si>
  <si>
    <t>Rank</t>
  </si>
  <si>
    <t>Model Error</t>
  </si>
  <si>
    <t>Game Predict Function</t>
  </si>
  <si>
    <t>Est Spread</t>
  </si>
  <si>
    <t>Spread</t>
  </si>
  <si>
    <t>Est Win %</t>
  </si>
  <si>
    <t>Fair Odds</t>
  </si>
  <si>
    <t>Sportsbook Odds</t>
  </si>
  <si>
    <t>Kelly Criterion</t>
  </si>
  <si>
    <t>EV+</t>
  </si>
  <si>
    <t>Mar 22 (Thu 7:25pm)</t>
  </si>
  <si>
    <t>Carlton</t>
  </si>
  <si>
    <t>Richmond</t>
  </si>
  <si>
    <t>Adelaide</t>
  </si>
  <si>
    <t>AWAY</t>
  </si>
  <si>
    <t>Mar 23 (Fri 7:50pm)</t>
  </si>
  <si>
    <t>Essendon</t>
  </si>
  <si>
    <t>Brisbane Lions</t>
  </si>
  <si>
    <t>Regression Coeff's</t>
  </si>
  <si>
    <t>HOME</t>
  </si>
  <si>
    <t>Mar 24 (Sat 3:35pm)</t>
  </si>
  <si>
    <t>St Kilda</t>
  </si>
  <si>
    <t>Intercept</t>
  </si>
  <si>
    <t>Mar 24 (Sat 4:35pm)</t>
  </si>
  <si>
    <t>Fremantle</t>
  </si>
  <si>
    <t>Port Adelaide</t>
  </si>
  <si>
    <t>Collingwood</t>
  </si>
  <si>
    <t>Mar 24 (Sat 7:25pm)</t>
  </si>
  <si>
    <t>North Melbourne</t>
  </si>
  <si>
    <t>Gold Coast</t>
  </si>
  <si>
    <t>Hawthorn</t>
  </si>
  <si>
    <t>Mar 25 (Sun 1:10pm)</t>
  </si>
  <si>
    <t>Western Bulldogs</t>
  </si>
  <si>
    <t>GWS Giants</t>
  </si>
  <si>
    <t>Geelong</t>
  </si>
  <si>
    <t>Mar 25 (Sun 3:20pm)</t>
  </si>
  <si>
    <t>Melbourne</t>
  </si>
  <si>
    <t>Mar 25 (Sun 7:20pm)</t>
  </si>
  <si>
    <t>Sydney</t>
  </si>
  <si>
    <t>West Coast</t>
  </si>
  <si>
    <t>Mar 29 (Thu 7:50pm)</t>
  </si>
  <si>
    <t>Mar 30 (Fri 4:20pm)</t>
  </si>
  <si>
    <t>Mar 31 (Sat 1:45pm)</t>
  </si>
  <si>
    <t>Mar 31 (Sat 4:35pm)</t>
  </si>
  <si>
    <t>Mar 31 (Sat 7:25pm)</t>
  </si>
  <si>
    <t>Mar 31 (Sat 8:10pm)</t>
  </si>
  <si>
    <t>Apr 1 (Sun 3:20pm)</t>
  </si>
  <si>
    <t>Apr 1 (Sun 4:40pm)</t>
  </si>
  <si>
    <t>Apr 2 (Mon 3:20pm)</t>
  </si>
  <si>
    <t>Apr 6 (Fri 7:50pm)</t>
  </si>
  <si>
    <t>Apr 7 (Sat 1:45pm)</t>
  </si>
  <si>
    <t>Apr 7 (Sat 2:10pm)</t>
  </si>
  <si>
    <t>Apr 7 (Sat 4:35pm)</t>
  </si>
  <si>
    <t>Apr 7 (Sat 7:25pm)</t>
  </si>
  <si>
    <t>Apr 8 (Sun 1:10pm)</t>
  </si>
  <si>
    <t>Apr 8 (Sun 3:20pm)</t>
  </si>
  <si>
    <t>Apr 8 (Sun 4:40pm)</t>
  </si>
  <si>
    <t>Apr 13 (Fri 7:50pm)</t>
  </si>
  <si>
    <t>Apr 14 (Sat 1:45pm)</t>
  </si>
  <si>
    <t>Apr 14 (Sat 2:10pm)</t>
  </si>
  <si>
    <t>Apr 14 (Sat 4:35pm)</t>
  </si>
  <si>
    <t>Apr 14 (Sat 7:25pm)</t>
  </si>
  <si>
    <t>Apr 14 (Sat 8:10pm)</t>
  </si>
  <si>
    <t>Apr 15 (Sun 1:10pm)</t>
  </si>
  <si>
    <t>Apr 15 (Sun 3:20pm)</t>
  </si>
  <si>
    <t>Apr 15 (Sun 4:40pm)</t>
  </si>
  <si>
    <t>Apr 20 (Fri 7:50pm)</t>
  </si>
  <si>
    <t>Apr 21 (Sat 1:45pm)</t>
  </si>
  <si>
    <t>Apr 21 (Sat 4:35pm)</t>
  </si>
  <si>
    <t>Apr 21 (Sat 7:40pm)</t>
  </si>
  <si>
    <t>Apr 21 (Sat 8:10pm)</t>
  </si>
  <si>
    <t>Apr 22 (Sun 3:20pm)</t>
  </si>
  <si>
    <t>Apr 22 (Sun 4:40pm)</t>
  </si>
  <si>
    <t>Apr 24 (Tue 7:25pm)</t>
  </si>
  <si>
    <t>Apr 25 (Wed 3:20pm)</t>
  </si>
  <si>
    <t>Apr 27 (Fri 7:50pm)</t>
  </si>
  <si>
    <t>Apr 28 (Sat 1:45pm)</t>
  </si>
  <si>
    <t>Apr 28 (Sat 2:10pm)</t>
  </si>
  <si>
    <t>Apr 28 (Sat 4:35pm)</t>
  </si>
  <si>
    <t>Apr 28 (Sat 7:25pm)</t>
  </si>
  <si>
    <t>Apr 28 (Sat 7:40pm)</t>
  </si>
  <si>
    <t>Apr 29 (Sun 1:10pm)</t>
  </si>
  <si>
    <t>Apr 29 (Sun 3:20pm)</t>
  </si>
  <si>
    <t>Apr 29 (Sun 4:40pm)</t>
  </si>
  <si>
    <t>May 4 (Fri 7:50pm)</t>
  </si>
  <si>
    <t>May 5 (Sat 1:45pm)</t>
  </si>
  <si>
    <t>May 5 (Sat 2:10pm)</t>
  </si>
  <si>
    <t>May 5 (Sat 4:35pm)</t>
  </si>
  <si>
    <t>May 5 (Sat 7:25pm)</t>
  </si>
  <si>
    <t>May 5 (Sat 7:40pm)</t>
  </si>
  <si>
    <t>May 6 (Sun 1:10pm)</t>
  </si>
  <si>
    <t>May 6 (Sun 3:20pm)</t>
  </si>
  <si>
    <t>May 6 (Sun 4:40pm)</t>
  </si>
  <si>
    <t>May 11 (Fri 7:50pm)</t>
  </si>
  <si>
    <t>May 12 (Sat 1:45pm)</t>
  </si>
  <si>
    <t>May 12 (Sat 2:10pm)</t>
  </si>
  <si>
    <t>May 12 (Sat 4:35pm)</t>
  </si>
  <si>
    <t>May 12 (Sat 5:10pm)</t>
  </si>
  <si>
    <t>May 12 (Sat 7:25pm)</t>
  </si>
  <si>
    <t>May 12 (Sat 8:10pm)</t>
  </si>
  <si>
    <t>May 13 (Sun 1:10pm)</t>
  </si>
  <si>
    <t>May 13 (Sun 3:20pm)</t>
  </si>
  <si>
    <t>May 18 (Fri 7:50pm)</t>
  </si>
  <si>
    <t>May 19 (Sat 1:45pm)</t>
  </si>
  <si>
    <t>May 19 (Sat 3:15pm)</t>
  </si>
  <si>
    <t>May 19 (Sat 4:35pm)</t>
  </si>
  <si>
    <t>May 19 (Sat 7:25pm)</t>
  </si>
  <si>
    <t>May 20 (Sun 1:10pm)</t>
  </si>
  <si>
    <t>May 20 (Sun 3:20pm)</t>
  </si>
  <si>
    <t>May 20 (Sun 4:40pm)</t>
  </si>
  <si>
    <t>May 25 (Fri 7:50pm)</t>
  </si>
  <si>
    <t>May 26 (Sat 1:45pm)</t>
  </si>
  <si>
    <t>May 26 (Sat 4:35pm)</t>
  </si>
  <si>
    <t>May 26 (Sat 7:25pm)</t>
  </si>
  <si>
    <t>May 27 (Sun 1:10pm)</t>
  </si>
  <si>
    <t>May 27 (Sun 3:20pm)</t>
  </si>
  <si>
    <t>May 27 (Sun 4:40pm)</t>
  </si>
  <si>
    <t>Jun 1 (Fri 7:50pm)</t>
  </si>
  <si>
    <t>Jun 2 (Sat 1:45pm)</t>
  </si>
  <si>
    <t>Jun 2 (Sat 2:10pm)</t>
  </si>
  <si>
    <t>Jun 2 (Sat 4:35pm)</t>
  </si>
  <si>
    <t>Jun 2 (Sat 7:25pm)</t>
  </si>
  <si>
    <t>Jun 2 (Sat 8:10pm)</t>
  </si>
  <si>
    <t>Jun 3 (Sun 1:10pm)</t>
  </si>
  <si>
    <t>Jun 3 (Sun 3:20pm)</t>
  </si>
  <si>
    <t>Jun 3 (Sun 4:40pm)</t>
  </si>
  <si>
    <t>Jun 8 (Fri 7:50pm)</t>
  </si>
  <si>
    <t>Jun 9 (Sat 1:45pm)</t>
  </si>
  <si>
    <t>Jun 9 (Sat 4:35pm)</t>
  </si>
  <si>
    <t>Jun 9 (Sat 7:25pm)</t>
  </si>
  <si>
    <t>Jun 10 (Sun 1:10pm)</t>
  </si>
  <si>
    <t>Jun 10 (Sun 4:40pm)</t>
  </si>
  <si>
    <t>Jun 11 (Mon 3:20pm)</t>
  </si>
  <si>
    <t>Jun 14 (Thu 7:50pm)</t>
  </si>
  <si>
    <t>Jun 15 (Fri 7:50pm)</t>
  </si>
  <si>
    <t>Jun 16 (Sat 1:45pm)</t>
  </si>
  <si>
    <t>Jun 16 (Sat 4:35pm)</t>
  </si>
  <si>
    <t>Jun 16 (Sat 7:25pm)</t>
  </si>
  <si>
    <t>Jun 17 (Sun 3:20pm)</t>
  </si>
  <si>
    <t>Jun 21 (Thu 8:10pm)</t>
  </si>
  <si>
    <t>Jun 22 (Fri 7:50pm)</t>
  </si>
  <si>
    <t>Jun 23 (Sat 1:45pm)</t>
  </si>
  <si>
    <t>Jun 23 (Sat 4:35pm)</t>
  </si>
  <si>
    <t>Jun 23 (Sat 7:25pm)</t>
  </si>
  <si>
    <t>Jun 24 (Sun 3:20pm)</t>
  </si>
  <si>
    <t>Jun 28 (Thu 7:20pm)</t>
  </si>
  <si>
    <t>Jun 29 (Fri 7:50pm)</t>
  </si>
  <si>
    <t>Jun 30 (Sat 1:45pm)</t>
  </si>
  <si>
    <t>Jun 30 (Sat 4:35pm)</t>
  </si>
  <si>
    <t>Jun 30 (Sat 7:25pm)</t>
  </si>
  <si>
    <t>Jul 1 (Sun 1:10pm)</t>
  </si>
  <si>
    <t>Jul 1 (Sun 3:20pm)</t>
  </si>
  <si>
    <t>Jul 1 (Sun 4:40pm)</t>
  </si>
  <si>
    <t>Jul 5 (Thu 7:20pm)</t>
  </si>
  <si>
    <t>Jul 6 (Fri 7:50pm)</t>
  </si>
  <si>
    <t>Jul 7 (Sat 1:45pm)</t>
  </si>
  <si>
    <t>Jul 7 (Sat 4:35pm)</t>
  </si>
  <si>
    <t>Jul 7 (Sat 7:25pm)</t>
  </si>
  <si>
    <t>Jul 7 (Sat 7:40pm)</t>
  </si>
  <si>
    <t>Jul 8 (Sun 1:10pm)</t>
  </si>
  <si>
    <t>Jul 8 (Sun 3:20pm)</t>
  </si>
  <si>
    <t>Jul 8 (Sun 4:40pm)</t>
  </si>
  <si>
    <t>Jul 12 (Thu 7:50pm)</t>
  </si>
  <si>
    <t>Jul 13 (Fri 7:50pm)</t>
  </si>
  <si>
    <t>Jul 14 (Sat 1:45pm)</t>
  </si>
  <si>
    <t>Jul 14 (Sat 4:35pm)</t>
  </si>
  <si>
    <t>Jul 14 (Sat 7:25pm)</t>
  </si>
  <si>
    <t>Jul 15 (Sun 1:10pm)</t>
  </si>
  <si>
    <t>Jul 15 (Sun 3:20pm)</t>
  </si>
  <si>
    <t>Jul 15 (Sun 4:40pm)</t>
  </si>
  <si>
    <t>Jul 20 (Fri 7:50pm)</t>
  </si>
  <si>
    <t>Jul 21 (Sat 1:45pm)</t>
  </si>
  <si>
    <t>Jul 21 (Sat 2:10pm)</t>
  </si>
  <si>
    <t>Jul 21 (Sat 4:35pm)</t>
  </si>
  <si>
    <t>Jul 21 (Sat 7:25pm)</t>
  </si>
  <si>
    <t>Jul 22 (Sun 1:10pm)</t>
  </si>
  <si>
    <t>Jul 22 (Sun 3:20pm)</t>
  </si>
  <si>
    <t>Jul 22 (Sun 4:40pm)</t>
  </si>
  <si>
    <t>Jul 27 (Fri 7:50pm)</t>
  </si>
  <si>
    <t>Jul 28 (Sat 1:45pm)</t>
  </si>
  <si>
    <t>Jul 28 (Sat 2:10pm)</t>
  </si>
  <si>
    <t>Jul 28 (Sat 4:35pm)</t>
  </si>
  <si>
    <t>Jul 28 (Sat 7:25pm)</t>
  </si>
  <si>
    <t>Jul 28 (Sat 7:40pm)</t>
  </si>
  <si>
    <t>Jul 29 (Sun 1:10pm)</t>
  </si>
  <si>
    <t>Jul 29 (Sun 3:20pm)</t>
  </si>
  <si>
    <t>Jul 29 (Sun 4:40pm)</t>
  </si>
  <si>
    <t>Aug 3 (Fri 7:50pm)</t>
  </si>
  <si>
    <t>Aug 4 (Sat 1:45pm)</t>
  </si>
  <si>
    <t>Aug 4 (Sat 2:10pm)</t>
  </si>
  <si>
    <t>Aug 4 (Sat 4:35pm)</t>
  </si>
  <si>
    <t>Aug 4 (Sat 7:25pm)</t>
  </si>
  <si>
    <t>Aug 5 (Sun 1:10pm)</t>
  </si>
  <si>
    <t>Aug 5 (Sun 3:20pm)</t>
  </si>
  <si>
    <t>Aug 5 (Sun 4:40pm)</t>
  </si>
  <si>
    <t>Aug 10 (Fri 7:50pm)</t>
  </si>
  <si>
    <t>Aug 11 (Sat 1:45pm)</t>
  </si>
  <si>
    <t>Aug 11 (Sat 2:10pm)</t>
  </si>
  <si>
    <t>Aug 11 (Sat 4:35pm)</t>
  </si>
  <si>
    <t>Aug 11 (Sat 7:25pm)</t>
  </si>
  <si>
    <t>Aug 12 (Sun 1:10pm)</t>
  </si>
  <si>
    <t>Aug 12 (Sun 3:20pm)</t>
  </si>
  <si>
    <t>Aug 12 (Sun 4:40pm)</t>
  </si>
  <si>
    <t>Aug 17 (Fri 7:50pm)</t>
  </si>
  <si>
    <t>Aug 18 (Sat 1:45pm)</t>
  </si>
  <si>
    <t>Aug 18 (Sat 2:10pm)</t>
  </si>
  <si>
    <t>Aug 18 (Sat 4:35pm)</t>
  </si>
  <si>
    <t>Aug 18 (Sat 7:25pm)</t>
  </si>
  <si>
    <t>Aug 19 (Sun 1:10pm)</t>
  </si>
  <si>
    <t>Aug 19 (Sun 3:20pm)</t>
  </si>
  <si>
    <t>Aug 19 (Sun 4:40pm)</t>
  </si>
  <si>
    <t>Aug 24 (Fri 7:50pm)</t>
  </si>
  <si>
    <t>Aug 25 (Sat 1:45pm)</t>
  </si>
  <si>
    <t>Aug 25 (Sat 2:10pm)</t>
  </si>
  <si>
    <t>Aug 25 (Sat 4:35pm)</t>
  </si>
  <si>
    <t>Aug 25 (Sat 7:25pm)</t>
  </si>
  <si>
    <t>Aug 26 (Sun 1:10pm)</t>
  </si>
  <si>
    <t>Aug 26 (Sun 3:20pm)</t>
  </si>
  <si>
    <t>Aug 26 (Sun 4:40pm)</t>
  </si>
</sst>
</file>

<file path=xl/styles.xml><?xml version="1.0" encoding="utf-8"?>
<styleSheet xmlns="http://schemas.openxmlformats.org/spreadsheetml/2006/main">
  <numFmts count="7">
    <numFmt numFmtId="164" formatCode="0.000"/>
    <numFmt numFmtId="165" formatCode="0.0"/>
    <numFmt numFmtId="166" formatCode="0.0000"/>
    <numFmt numFmtId="167" formatCode="&quot;$&quot;#,##0.00"/>
    <numFmt numFmtId="168" formatCode="0.00000"/>
    <numFmt numFmtId="169" formatCode="0.0000%"/>
    <numFmt numFmtId="170" formatCode="&quot;$&quot;#,##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0" fillId="0" borderId="0"/>
  </cellStyleXfs>
  <cellXfs count="113">
    <xf numFmtId="0" fontId="0" fillId="0" borderId="0" xfId="0"/>
    <xf numFmtId="2" fontId="2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0" fillId="0" borderId="0" xfId="0" applyNumberFormat="1" applyFill="1"/>
    <xf numFmtId="165" fontId="2" fillId="0" borderId="0" xfId="0" applyNumberFormat="1" applyFont="1" applyFill="1"/>
    <xf numFmtId="10" fontId="2" fillId="2" borderId="0" xfId="0" applyNumberFormat="1" applyFont="1" applyFill="1" applyAlignment="1">
      <alignment horizontal="center"/>
    </xf>
    <xf numFmtId="10" fontId="4" fillId="0" borderId="0" xfId="0" applyNumberFormat="1" applyFont="1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0" fontId="0" fillId="0" borderId="0" xfId="0" applyNumberFormat="1" applyFill="1"/>
    <xf numFmtId="10" fontId="0" fillId="0" borderId="0" xfId="0" applyNumberFormat="1" applyFill="1" applyAlignment="1">
      <alignment horizontal="center"/>
    </xf>
    <xf numFmtId="1" fontId="0" fillId="0" borderId="0" xfId="0" applyNumberFormat="1" applyFill="1"/>
    <xf numFmtId="0" fontId="0" fillId="0" borderId="0" xfId="0" applyFill="1" applyBorder="1"/>
    <xf numFmtId="10" fontId="0" fillId="0" borderId="0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6" fontId="0" fillId="0" borderId="0" xfId="0" applyNumberFormat="1" applyFill="1" applyBorder="1"/>
    <xf numFmtId="2" fontId="0" fillId="0" borderId="0" xfId="0" applyNumberFormat="1" applyFill="1" applyBorder="1"/>
    <xf numFmtId="167" fontId="0" fillId="0" borderId="0" xfId="0" applyNumberFormat="1" applyFill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3" borderId="0" xfId="0" applyNumberFormat="1" applyFill="1"/>
    <xf numFmtId="164" fontId="0" fillId="3" borderId="0" xfId="0" applyNumberFormat="1" applyFont="1" applyFill="1"/>
    <xf numFmtId="164" fontId="0" fillId="0" borderId="0" xfId="0" applyNumberFormat="1" applyFill="1"/>
    <xf numFmtId="0" fontId="5" fillId="0" borderId="0" xfId="0" applyFont="1" applyFill="1"/>
    <xf numFmtId="10" fontId="5" fillId="0" borderId="0" xfId="0" applyNumberFormat="1" applyFont="1" applyFill="1" applyAlignment="1">
      <alignment horizontal="center"/>
    </xf>
    <xf numFmtId="10" fontId="0" fillId="0" borderId="0" xfId="0" applyNumberFormat="1" applyFont="1" applyFill="1"/>
    <xf numFmtId="2" fontId="0" fillId="0" borderId="0" xfId="0" applyNumberFormat="1" applyFont="1" applyFill="1"/>
    <xf numFmtId="164" fontId="0" fillId="0" borderId="0" xfId="0" applyNumberFormat="1" applyFill="1" applyAlignment="1">
      <alignment horizontal="center"/>
    </xf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67" fontId="2" fillId="0" borderId="0" xfId="0" applyNumberFormat="1" applyFont="1" applyFill="1"/>
    <xf numFmtId="164" fontId="0" fillId="0" borderId="0" xfId="0" applyNumberFormat="1" applyFill="1" applyBorder="1"/>
    <xf numFmtId="168" fontId="0" fillId="0" borderId="0" xfId="0" applyNumberFormat="1" applyFill="1" applyBorder="1"/>
    <xf numFmtId="167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/>
    <xf numFmtId="0" fontId="7" fillId="0" borderId="0" xfId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7" fillId="0" borderId="0" xfId="1" applyFont="1" applyFill="1" applyBorder="1" applyAlignment="1" applyProtection="1">
      <alignment wrapText="1"/>
    </xf>
    <xf numFmtId="166" fontId="0" fillId="0" borderId="0" xfId="0" applyNumberFormat="1"/>
    <xf numFmtId="166" fontId="0" fillId="0" borderId="0" xfId="0" applyNumberFormat="1" applyFill="1"/>
    <xf numFmtId="2" fontId="0" fillId="3" borderId="0" xfId="0" applyNumberFormat="1" applyFill="1"/>
    <xf numFmtId="164" fontId="0" fillId="0" borderId="0" xfId="0" applyNumberFormat="1"/>
    <xf numFmtId="164" fontId="5" fillId="0" borderId="0" xfId="0" applyNumberFormat="1" applyFont="1" applyFill="1"/>
    <xf numFmtId="10" fontId="2" fillId="2" borderId="0" xfId="0" applyNumberFormat="1" applyFont="1" applyFill="1" applyBorder="1"/>
    <xf numFmtId="2" fontId="0" fillId="0" borderId="0" xfId="0" applyNumberFormat="1" applyAlignment="1">
      <alignment horizontal="right"/>
    </xf>
    <xf numFmtId="2" fontId="0" fillId="3" borderId="0" xfId="0" applyNumberFormat="1" applyFont="1" applyFill="1"/>
    <xf numFmtId="10" fontId="8" fillId="0" borderId="0" xfId="2" applyNumberFormat="1" applyFont="1" applyAlignment="1"/>
    <xf numFmtId="10" fontId="0" fillId="0" borderId="0" xfId="0" applyNumberFormat="1"/>
    <xf numFmtId="10" fontId="8" fillId="0" borderId="0" xfId="2" applyNumberFormat="1" applyFont="1" applyFill="1" applyBorder="1" applyAlignment="1"/>
    <xf numFmtId="164" fontId="2" fillId="2" borderId="0" xfId="0" applyNumberFormat="1" applyFont="1" applyFill="1"/>
    <xf numFmtId="0" fontId="0" fillId="2" borderId="0" xfId="0" applyFill="1" applyBorder="1" applyAlignment="1"/>
    <xf numFmtId="2" fontId="0" fillId="0" borderId="0" xfId="0" applyNumberFormat="1"/>
    <xf numFmtId="10" fontId="0" fillId="0" borderId="0" xfId="0" applyNumberFormat="1" applyFont="1" applyFill="1" applyBorder="1"/>
    <xf numFmtId="167" fontId="0" fillId="0" borderId="0" xfId="0" applyNumberFormat="1" applyFill="1"/>
    <xf numFmtId="167" fontId="9" fillId="0" borderId="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" xfId="0" applyFill="1" applyBorder="1" applyAlignment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/>
    <xf numFmtId="169" fontId="2" fillId="0" borderId="0" xfId="0" applyNumberFormat="1" applyFont="1" applyFill="1" applyBorder="1"/>
    <xf numFmtId="1" fontId="0" fillId="0" borderId="0" xfId="0" applyNumberFormat="1" applyFont="1" applyFill="1" applyBorder="1"/>
    <xf numFmtId="10" fontId="2" fillId="0" borderId="0" xfId="0" applyNumberFormat="1" applyFont="1" applyFill="1" applyBorder="1"/>
    <xf numFmtId="1" fontId="0" fillId="0" borderId="0" xfId="0" applyNumberFormat="1"/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0" fontId="0" fillId="0" borderId="0" xfId="0" applyNumberFormat="1" applyBorder="1"/>
    <xf numFmtId="167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67" fontId="0" fillId="0" borderId="0" xfId="0" applyNumberFormat="1" applyFont="1" applyFill="1" applyBorder="1"/>
    <xf numFmtId="0" fontId="2" fillId="0" borderId="0" xfId="0" applyFont="1" applyFill="1" applyAlignment="1">
      <alignment horizontal="center" vertical="center"/>
    </xf>
    <xf numFmtId="170" fontId="0" fillId="0" borderId="0" xfId="0" applyNumberFormat="1" applyFont="1" applyFill="1" applyBorder="1"/>
    <xf numFmtId="2" fontId="2" fillId="0" borderId="0" xfId="0" applyNumberFormat="1" applyFont="1" applyFill="1"/>
    <xf numFmtId="10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10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167" fontId="0" fillId="0" borderId="0" xfId="0" applyNumberFormat="1"/>
    <xf numFmtId="0" fontId="0" fillId="0" borderId="3" xfId="0" applyBorder="1"/>
    <xf numFmtId="2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6" fillId="0" borderId="0" xfId="1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6" fillId="0" borderId="0" xfId="1" applyFont="1" applyFill="1" applyBorder="1" applyAlignment="1" applyProtection="1">
      <alignment wrapText="1"/>
    </xf>
    <xf numFmtId="166" fontId="5" fillId="0" borderId="0" xfId="0" applyNumberFormat="1" applyFont="1" applyAlignment="1">
      <alignment horizontal="right"/>
    </xf>
    <xf numFmtId="166" fontId="5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center" vertical="center"/>
    </xf>
  </cellXfs>
  <cellStyles count="4">
    <cellStyle name="Excel Built-in Normal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Leod/Desktop/BOOTSTRA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5"/>
      <sheetName val="Sheet7"/>
      <sheetName val="Sheet4"/>
      <sheetName val="Sheet8"/>
      <sheetName val="Sheet9"/>
      <sheetName val="Sheet10"/>
      <sheetName val="Sheet6"/>
      <sheetName val="Sheet12"/>
      <sheetName val="Sheet14"/>
      <sheetName val="BOOTSTRAP"/>
      <sheetName val="Sheet11"/>
      <sheetName val="NormDist Matrix"/>
      <sheetName val="Sheet13"/>
      <sheetName val="Poisson Matri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PROP</v>
          </cell>
          <cell r="B2">
            <v>0.5</v>
          </cell>
        </row>
        <row r="4">
          <cell r="A4" t="str">
            <v>AVG</v>
          </cell>
          <cell r="B4">
            <v>1.0439879759519035</v>
          </cell>
        </row>
        <row r="5">
          <cell r="A5" t="str">
            <v>MED</v>
          </cell>
          <cell r="B5">
            <v>1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234"/>
  <sheetViews>
    <sheetView tabSelected="1" workbookViewId="0"/>
  </sheetViews>
  <sheetFormatPr defaultRowHeight="14.4"/>
  <cols>
    <col min="1" max="2" width="22.44140625" customWidth="1"/>
    <col min="3" max="3" width="9.33203125" bestFit="1" customWidth="1"/>
    <col min="4" max="4" width="16.77734375" bestFit="1" customWidth="1"/>
    <col min="5" max="5" width="9.5546875" bestFit="1" customWidth="1"/>
    <col min="6" max="7" width="10.44140625" bestFit="1" customWidth="1"/>
    <col min="8" max="8" width="16.88671875" bestFit="1" customWidth="1"/>
    <col min="9" max="9" width="12.6640625" bestFit="1" customWidth="1"/>
    <col min="10" max="10" width="14.6640625" customWidth="1"/>
    <col min="11" max="11" width="11.5546875" bestFit="1" customWidth="1"/>
    <col min="12" max="12" width="12.6640625" bestFit="1" customWidth="1"/>
    <col min="13" max="13" width="24.6640625" bestFit="1" customWidth="1"/>
    <col min="14" max="14" width="15.88671875" bestFit="1" customWidth="1"/>
    <col min="15" max="15" width="15.88671875" customWidth="1"/>
    <col min="16" max="16" width="10.6640625" customWidth="1"/>
    <col min="17" max="17" width="14.109375" customWidth="1"/>
    <col min="18" max="18" width="16.21875" bestFit="1" customWidth="1"/>
    <col min="19" max="19" width="10.6640625" customWidth="1"/>
    <col min="20" max="20" width="15.21875" bestFit="1" customWidth="1"/>
    <col min="21" max="21" width="14.44140625" bestFit="1" customWidth="1"/>
    <col min="23" max="23" width="9.77734375" bestFit="1" customWidth="1"/>
    <col min="24" max="24" width="16.88671875" bestFit="1" customWidth="1"/>
    <col min="25" max="25" width="15.44140625" customWidth="1"/>
    <col min="26" max="26" width="11" bestFit="1" customWidth="1"/>
    <col min="27" max="27" width="21.77734375" bestFit="1" customWidth="1"/>
    <col min="28" max="28" width="20.21875" bestFit="1" customWidth="1"/>
    <col min="29" max="29" width="10.6640625" bestFit="1" customWidth="1"/>
    <col min="30" max="30" width="11.44140625" bestFit="1" customWidth="1"/>
    <col min="31" max="31" width="14.6640625" bestFit="1" customWidth="1"/>
    <col min="32" max="32" width="9.77734375" bestFit="1" customWidth="1"/>
    <col min="33" max="33" width="15.5546875" bestFit="1" customWidth="1"/>
    <col min="34" max="34" width="12.33203125" bestFit="1" customWidth="1"/>
    <col min="36" max="36" width="12.44140625" bestFit="1" customWidth="1"/>
    <col min="37" max="38" width="8.33203125" customWidth="1"/>
    <col min="39" max="39" width="12" style="66" bestFit="1" customWidth="1"/>
    <col min="40" max="40" width="12.77734375" style="66" bestFit="1" customWidth="1"/>
    <col min="41" max="41" width="9.44140625" style="66" bestFit="1" customWidth="1"/>
    <col min="42" max="42" width="12" bestFit="1" customWidth="1"/>
    <col min="43" max="44" width="12" style="66" bestFit="1" customWidth="1"/>
    <col min="45" max="45" width="8.88671875" style="66"/>
    <col min="46" max="46" width="12" style="83" customWidth="1"/>
    <col min="47" max="55" width="12" style="66" customWidth="1"/>
    <col min="56" max="58" width="12" style="83" customWidth="1"/>
    <col min="63" max="63" width="10" bestFit="1" customWidth="1"/>
    <col min="64" max="64" width="10.6640625" bestFit="1" customWidth="1"/>
    <col min="66" max="66" width="11.109375" bestFit="1" customWidth="1"/>
    <col min="67" max="68" width="11.109375" customWidth="1"/>
    <col min="69" max="69" width="9.88671875" bestFit="1" customWidth="1"/>
    <col min="70" max="70" width="10.109375" bestFit="1" customWidth="1"/>
    <col min="71" max="71" width="14.109375" bestFit="1" customWidth="1"/>
    <col min="72" max="72" width="15.5546875" bestFit="1" customWidth="1"/>
    <col min="73" max="73" width="15.5546875" customWidth="1"/>
    <col min="75" max="75" width="15.44140625" bestFit="1" customWidth="1"/>
    <col min="76" max="76" width="16.44140625" bestFit="1" customWidth="1"/>
    <col min="77" max="77" width="9.44140625" style="105" bestFit="1" customWidth="1"/>
    <col min="78" max="78" width="12.5546875" bestFit="1" customWidth="1"/>
    <col min="79" max="79" width="12.77734375" bestFit="1" customWidth="1"/>
    <col min="80" max="80" width="12.5546875" style="63" bestFit="1" customWidth="1"/>
    <col min="81" max="81" width="12.77734375" bestFit="1" customWidth="1"/>
    <col min="82" max="82" width="10.6640625" style="70" bestFit="1" customWidth="1"/>
    <col min="83" max="83" width="11" bestFit="1" customWidth="1"/>
    <col min="84" max="84" width="8.88671875" style="106"/>
    <col min="85" max="85" width="10.21875" bestFit="1" customWidth="1"/>
    <col min="86" max="86" width="8.88671875" style="105"/>
    <col min="90" max="90" width="8.77734375" style="105" bestFit="1" customWidth="1"/>
    <col min="91" max="91" width="12.6640625" style="105" bestFit="1" customWidth="1"/>
    <col min="128" max="128" width="12.6640625" bestFit="1" customWidth="1"/>
  </cols>
  <sheetData>
    <row r="1" spans="1:134">
      <c r="H1" s="1" t="s">
        <v>0</v>
      </c>
      <c r="I1" s="2" t="s">
        <v>1</v>
      </c>
      <c r="J1" s="3" t="s">
        <v>2</v>
      </c>
      <c r="K1" s="3" t="s">
        <v>3</v>
      </c>
      <c r="L1" s="4" t="s">
        <v>4</v>
      </c>
      <c r="M1" s="5"/>
      <c r="N1" s="6"/>
      <c r="O1" s="5"/>
      <c r="P1" s="3" t="s">
        <v>5</v>
      </c>
      <c r="Q1" s="3" t="s">
        <v>6</v>
      </c>
      <c r="R1" s="3" t="s">
        <v>7</v>
      </c>
      <c r="S1" s="3" t="s">
        <v>8</v>
      </c>
      <c r="T1" s="7" t="s">
        <v>9</v>
      </c>
      <c r="U1" s="7" t="s">
        <v>10</v>
      </c>
      <c r="V1" s="3" t="s">
        <v>11</v>
      </c>
      <c r="W1" s="8"/>
      <c r="X1" s="9"/>
      <c r="Y1" s="10"/>
      <c r="Z1" s="9"/>
      <c r="AA1" s="9"/>
      <c r="AB1" s="11"/>
      <c r="AC1" s="9"/>
      <c r="AD1" s="9"/>
      <c r="AE1" s="12"/>
      <c r="AF1" s="13"/>
      <c r="AG1" s="13"/>
      <c r="AH1" s="9"/>
      <c r="AI1" s="9"/>
      <c r="AJ1" s="11"/>
      <c r="AK1" s="9"/>
      <c r="AL1" s="9"/>
      <c r="AM1" s="14"/>
      <c r="AN1" s="14"/>
      <c r="AO1" s="14"/>
      <c r="AP1" s="15"/>
      <c r="AQ1" s="15"/>
      <c r="AR1" s="15"/>
      <c r="AS1" s="14"/>
      <c r="AT1" s="15"/>
      <c r="AU1" s="15"/>
      <c r="AV1" s="15"/>
      <c r="AW1" s="16"/>
      <c r="AX1" s="15"/>
      <c r="AY1" s="15"/>
      <c r="AZ1" s="15"/>
      <c r="BA1" s="15"/>
      <c r="BB1" s="15"/>
      <c r="BC1" s="15"/>
      <c r="BD1" s="15"/>
      <c r="BE1" s="15"/>
      <c r="BF1" s="15"/>
      <c r="BG1" s="16"/>
      <c r="BH1" s="16"/>
      <c r="BI1" s="17"/>
      <c r="BJ1" s="14"/>
      <c r="BK1" s="14"/>
      <c r="BL1" s="14"/>
      <c r="BM1" s="15"/>
      <c r="BN1" s="16"/>
      <c r="BO1" s="15"/>
      <c r="BP1" s="14"/>
      <c r="BQ1" s="18"/>
      <c r="BR1" s="15"/>
      <c r="BS1" s="15"/>
      <c r="BT1" s="15"/>
      <c r="BU1" s="14"/>
      <c r="BV1" s="19"/>
      <c r="BW1" s="14"/>
      <c r="BX1" s="14"/>
      <c r="BY1" s="14"/>
      <c r="BZ1" s="15"/>
      <c r="CA1" s="20"/>
      <c r="CB1" s="21"/>
      <c r="CC1" s="15"/>
      <c r="CD1" s="19"/>
      <c r="CE1" s="22"/>
      <c r="CF1" s="14"/>
      <c r="CG1" s="19"/>
      <c r="CH1" s="14"/>
      <c r="CI1" s="23"/>
      <c r="CJ1" s="14"/>
      <c r="CK1" s="21"/>
      <c r="CL1" s="14"/>
      <c r="CM1" s="14"/>
      <c r="CN1" s="14"/>
      <c r="CO1" s="21"/>
      <c r="CP1" s="21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9"/>
      <c r="DB1" s="9"/>
      <c r="DZ1" t="s">
        <v>12</v>
      </c>
      <c r="EA1" t="s">
        <v>13</v>
      </c>
    </row>
    <row r="2" spans="1:134">
      <c r="H2" s="7" t="s">
        <v>14</v>
      </c>
      <c r="I2" s="24">
        <v>3.3620532730154515</v>
      </c>
      <c r="J2" s="24">
        <v>17.373130083669199</v>
      </c>
      <c r="K2" s="25">
        <v>-14.854727808920437</v>
      </c>
      <c r="L2" s="26">
        <f>S2</f>
        <v>31.154720206308141</v>
      </c>
      <c r="M2" s="27"/>
      <c r="N2" s="27"/>
      <c r="O2" s="27"/>
      <c r="P2" s="3" t="s">
        <v>15</v>
      </c>
      <c r="Q2" s="28">
        <f>COUNTIF(O5:O181,1)/COUNT(O5:O181)</f>
        <v>0.76836158192090398</v>
      </c>
      <c r="R2" s="29">
        <f>RSQ(M5:M181,G5:G181)</f>
        <v>0.41896921872155035</v>
      </c>
      <c r="S2" s="30">
        <f>SQRT(SUMSQ(Q5:Q181)/COUNTA(Q5:Q181))</f>
        <v>31.154720206308141</v>
      </c>
      <c r="T2" s="10">
        <f>SUMPRODUCT(ABS(Q5:Q181))/COUNT(Q5:Q181)</f>
        <v>25.157553821550223</v>
      </c>
      <c r="U2" s="31">
        <f>SUM(R5:R181)/COUNT(R5:R181)</f>
        <v>0.16257312161554671</v>
      </c>
      <c r="V2" s="32">
        <f>SUM(S5:S181)*-1/COUNT(S5:S181)</f>
        <v>0.49336696181673956</v>
      </c>
      <c r="W2" s="33"/>
      <c r="X2" s="9"/>
      <c r="Y2" s="9"/>
      <c r="Z2" s="11"/>
      <c r="AA2" s="11"/>
      <c r="AB2" s="34"/>
      <c r="AC2" s="34"/>
      <c r="AD2" s="34"/>
      <c r="AE2" s="34"/>
      <c r="AF2" s="34"/>
      <c r="AG2" s="34"/>
      <c r="AH2" s="34"/>
      <c r="AI2" s="35"/>
      <c r="AJ2" s="9"/>
      <c r="AK2" s="14"/>
      <c r="AL2" s="14"/>
      <c r="AM2" s="14"/>
      <c r="AN2" s="16"/>
      <c r="AO2" s="16"/>
      <c r="AP2" s="16"/>
      <c r="AQ2" s="16"/>
      <c r="AR2" s="16"/>
      <c r="AS2" s="16"/>
      <c r="AT2" s="16"/>
      <c r="AU2" s="16"/>
      <c r="AV2" s="15"/>
      <c r="AW2" s="15"/>
      <c r="AX2" s="15"/>
      <c r="AY2" s="15"/>
      <c r="AZ2" s="15"/>
      <c r="BA2" s="15"/>
      <c r="BB2" s="15"/>
      <c r="BC2" s="15"/>
      <c r="BD2" s="15"/>
      <c r="BE2" s="16"/>
      <c r="BF2" s="16"/>
      <c r="BG2" s="36"/>
      <c r="BH2" s="14"/>
      <c r="BI2" s="14"/>
      <c r="BJ2" s="14"/>
      <c r="BK2" s="37"/>
      <c r="BL2" s="37"/>
      <c r="BM2" s="37"/>
      <c r="BN2" s="37"/>
      <c r="BO2" s="37"/>
      <c r="BP2" s="37"/>
      <c r="BQ2" s="37"/>
      <c r="BR2" s="15"/>
      <c r="BS2" s="38"/>
      <c r="BT2" s="38"/>
      <c r="BU2" s="38"/>
      <c r="BV2" s="38"/>
      <c r="BW2" s="38"/>
      <c r="BX2" s="38"/>
      <c r="BY2" s="38"/>
      <c r="BZ2" s="39"/>
      <c r="CA2" s="38"/>
      <c r="CB2" s="40"/>
      <c r="CC2" s="22"/>
      <c r="CD2" s="14"/>
      <c r="CE2" s="19"/>
      <c r="CF2" s="14"/>
      <c r="CG2" s="23"/>
      <c r="CH2" s="14"/>
      <c r="CI2" s="21"/>
      <c r="CJ2" s="14"/>
      <c r="CK2" s="14"/>
      <c r="CL2" s="14"/>
      <c r="CM2" s="21"/>
      <c r="CN2" s="21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9"/>
      <c r="CZ2" s="9"/>
      <c r="DW2">
        <v>1</v>
      </c>
      <c r="DX2">
        <v>8.9418705382709227E-2</v>
      </c>
      <c r="DY2">
        <v>8.9418705382709227E-2</v>
      </c>
    </row>
    <row r="3" spans="1:134">
      <c r="H3" s="7"/>
      <c r="I3" s="24"/>
      <c r="J3" s="24"/>
      <c r="K3" s="25"/>
      <c r="L3" s="26"/>
      <c r="M3" s="27"/>
      <c r="N3" s="27"/>
      <c r="O3" s="27"/>
      <c r="P3" s="3" t="s">
        <v>16</v>
      </c>
      <c r="Q3" s="28">
        <f>COUNTIF(O182:O202,1)/COUNT(O182:O202)</f>
        <v>0.66666666666666663</v>
      </c>
      <c r="R3" s="29">
        <f>RSQ(M182:M202,G182:G202)</f>
        <v>0.30526488167159294</v>
      </c>
      <c r="S3" s="30">
        <f>SQRT(SUMSQ(Q182:Q202)/COUNTA(Q182:Q202))</f>
        <v>39.4177453679781</v>
      </c>
      <c r="T3" s="10">
        <f>SUMPRODUCT(ABS(Q182:Q202))/COUNT(Q182:Q202)</f>
        <v>29.734545854091916</v>
      </c>
      <c r="U3" s="31">
        <f>SUM(R182:R202)/COUNT(R182:R202)</f>
        <v>0.18673531985114769</v>
      </c>
      <c r="V3" s="32">
        <f>SUM(S182:S202)*-1/COUNT(S182:S202)</f>
        <v>0.53715109612291612</v>
      </c>
      <c r="W3" s="33"/>
      <c r="X3" s="9"/>
      <c r="Y3" s="9"/>
      <c r="Z3" s="11"/>
      <c r="AA3" s="11"/>
      <c r="AB3" s="34"/>
      <c r="AC3" s="34"/>
      <c r="AD3" s="34"/>
      <c r="AE3" s="34"/>
      <c r="AF3" s="34"/>
      <c r="AG3" s="34"/>
      <c r="AH3" s="34"/>
      <c r="AI3" s="35"/>
      <c r="AJ3" s="9"/>
      <c r="AK3" s="14"/>
      <c r="AL3" s="14"/>
      <c r="AM3" s="14"/>
      <c r="AN3" s="16"/>
      <c r="AO3" s="16"/>
      <c r="AP3" s="16"/>
      <c r="AQ3" s="16"/>
      <c r="AR3" s="16"/>
      <c r="AS3" s="16"/>
      <c r="AT3" s="16"/>
      <c r="AU3" s="16"/>
      <c r="AV3" s="15"/>
      <c r="AW3" s="15"/>
      <c r="AX3" s="15"/>
      <c r="AY3" s="15"/>
      <c r="AZ3" s="15"/>
      <c r="BA3" s="15"/>
      <c r="BB3" s="15"/>
      <c r="BC3" s="15"/>
      <c r="BD3" s="15"/>
      <c r="BE3" s="16"/>
      <c r="BF3" s="16"/>
      <c r="BG3" s="36"/>
      <c r="BH3" s="14"/>
      <c r="BI3" s="14"/>
      <c r="BJ3" s="14"/>
      <c r="BK3" s="37"/>
      <c r="BL3" s="37"/>
      <c r="BM3" s="37"/>
      <c r="BN3" s="37"/>
      <c r="BO3" s="37"/>
      <c r="BP3" s="37"/>
      <c r="BQ3" s="37"/>
      <c r="BR3" s="15"/>
      <c r="BS3" s="38"/>
      <c r="BT3" s="38"/>
      <c r="BU3" s="38"/>
      <c r="BV3" s="38"/>
      <c r="BW3" s="38"/>
      <c r="BX3" s="38"/>
      <c r="BY3" s="38"/>
      <c r="BZ3" s="39"/>
      <c r="CA3" s="38"/>
      <c r="CB3" s="40"/>
      <c r="CC3" s="22"/>
      <c r="CD3" s="14"/>
      <c r="CE3" s="19"/>
      <c r="CF3" s="14"/>
      <c r="CG3" s="23"/>
      <c r="CH3" s="14"/>
      <c r="CI3" s="21"/>
      <c r="CJ3" s="14"/>
      <c r="CK3" s="14"/>
      <c r="CL3" s="14"/>
      <c r="CM3" s="21"/>
      <c r="CN3" s="21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9"/>
      <c r="CZ3" s="9"/>
    </row>
    <row r="4" spans="1:134">
      <c r="A4" s="41" t="s">
        <v>17</v>
      </c>
      <c r="B4" s="41" t="s">
        <v>3</v>
      </c>
      <c r="C4" s="41" t="s">
        <v>18</v>
      </c>
      <c r="D4" s="41" t="s">
        <v>2</v>
      </c>
      <c r="E4" s="41" t="s">
        <v>19</v>
      </c>
      <c r="F4" s="41" t="s">
        <v>20</v>
      </c>
      <c r="G4" s="41" t="s">
        <v>21</v>
      </c>
      <c r="H4" s="3" t="s">
        <v>22</v>
      </c>
      <c r="I4" s="3" t="s">
        <v>23</v>
      </c>
      <c r="J4" s="3" t="s">
        <v>24</v>
      </c>
      <c r="K4" s="42" t="s">
        <v>25</v>
      </c>
      <c r="L4" s="42"/>
      <c r="M4" s="42" t="s">
        <v>26</v>
      </c>
      <c r="N4" s="42" t="s">
        <v>27</v>
      </c>
      <c r="O4" s="42" t="s">
        <v>28</v>
      </c>
      <c r="P4" s="42" t="s">
        <v>29</v>
      </c>
      <c r="Q4" s="42" t="s">
        <v>30</v>
      </c>
      <c r="R4" s="42" t="s">
        <v>31</v>
      </c>
      <c r="S4" s="42" t="s">
        <v>32</v>
      </c>
      <c r="T4" s="3" t="s">
        <v>33</v>
      </c>
      <c r="U4" s="3" t="s">
        <v>34</v>
      </c>
      <c r="V4" s="3" t="s">
        <v>35</v>
      </c>
      <c r="W4" s="3"/>
      <c r="X4" s="3"/>
      <c r="Y4" s="42" t="s">
        <v>36</v>
      </c>
      <c r="Z4" s="42"/>
      <c r="AA4" s="42" t="s">
        <v>37</v>
      </c>
      <c r="AB4" s="3" t="s">
        <v>22</v>
      </c>
      <c r="AC4" s="42" t="s">
        <v>38</v>
      </c>
      <c r="AD4" s="42" t="s">
        <v>39</v>
      </c>
      <c r="AE4" s="42" t="s">
        <v>40</v>
      </c>
      <c r="AF4" s="42" t="s">
        <v>41</v>
      </c>
      <c r="AG4" s="43" t="s">
        <v>42</v>
      </c>
      <c r="AH4" s="3" t="s">
        <v>43</v>
      </c>
      <c r="AI4" s="3" t="s">
        <v>44</v>
      </c>
      <c r="AJ4" s="44"/>
      <c r="AK4" s="45"/>
      <c r="AL4" s="45"/>
      <c r="AM4" s="46"/>
      <c r="AN4" s="46"/>
      <c r="AO4" s="47"/>
      <c r="AP4" s="45"/>
      <c r="AQ4" s="46"/>
      <c r="AR4" s="46"/>
      <c r="AS4" s="46"/>
      <c r="AT4" s="48"/>
      <c r="AU4" s="46"/>
      <c r="AV4" s="46"/>
      <c r="AW4" s="46"/>
      <c r="AX4" s="46"/>
      <c r="AY4" s="47"/>
      <c r="AZ4" s="45"/>
      <c r="BA4" s="46"/>
      <c r="BB4" s="46"/>
      <c r="BC4" s="46"/>
      <c r="BD4" s="48"/>
      <c r="BE4" s="48"/>
      <c r="BF4" s="48"/>
      <c r="BG4" s="14"/>
      <c r="BH4" s="15"/>
      <c r="BI4" s="14"/>
      <c r="BJ4" s="45"/>
      <c r="BK4" s="49"/>
      <c r="BL4" s="45"/>
      <c r="BM4" s="46"/>
      <c r="BN4" s="46"/>
      <c r="BO4" s="46"/>
      <c r="BP4" s="46"/>
      <c r="BQ4" s="45"/>
      <c r="BR4" s="49"/>
      <c r="BS4" s="45"/>
      <c r="BT4" s="46"/>
      <c r="BU4" s="46"/>
      <c r="BV4" s="45"/>
      <c r="BW4" s="45"/>
      <c r="BX4" s="45"/>
      <c r="BY4" s="50"/>
      <c r="BZ4" s="50"/>
      <c r="CA4" s="50"/>
      <c r="CB4" s="39"/>
      <c r="CC4" s="39"/>
      <c r="CD4" s="39"/>
      <c r="CE4" s="39"/>
      <c r="CF4" s="51"/>
      <c r="CG4" s="39"/>
      <c r="CH4" s="39"/>
      <c r="CI4" s="52"/>
      <c r="CJ4" s="52"/>
      <c r="CK4" s="14"/>
      <c r="CL4" s="21"/>
      <c r="CM4" s="21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</row>
    <row r="5" spans="1:134">
      <c r="A5" s="54" t="s">
        <v>45</v>
      </c>
      <c r="B5" s="55" t="s">
        <v>46</v>
      </c>
      <c r="C5" s="56">
        <v>95</v>
      </c>
      <c r="D5" s="55" t="s">
        <v>47</v>
      </c>
      <c r="E5" s="56">
        <v>121</v>
      </c>
      <c r="F5" s="55">
        <f>E5+C5</f>
        <v>216</v>
      </c>
      <c r="G5" s="56">
        <f>E5-C5</f>
        <v>26</v>
      </c>
      <c r="H5" s="57">
        <f t="shared" ref="H5:H36" si="0">$I$2+($J$2*VLOOKUP(D5,$T$5:$U$22,2,FALSE))+($K$2*VLOOKUP(B5,$T$5:$U$22,2,FALSE))</f>
        <v>72.882642478329004</v>
      </c>
      <c r="I5" s="9">
        <f>IF(G5&gt;0,1,0)</f>
        <v>1</v>
      </c>
      <c r="J5" s="58">
        <f>(G5-H5)^2</f>
        <v>2197.9821657508191</v>
      </c>
      <c r="K5" s="59">
        <f>SUM(J5:J181)</f>
        <v>171799.13362597604</v>
      </c>
      <c r="L5" s="26"/>
      <c r="M5" s="34">
        <f>$Y$7+($Y$8*H5)</f>
        <v>72.882814553604973</v>
      </c>
      <c r="N5" s="13">
        <f>IF(P5&gt;0.5,1,0)</f>
        <v>1</v>
      </c>
      <c r="O5" s="13">
        <f>IF(N5=I5,1,0)</f>
        <v>1</v>
      </c>
      <c r="P5" s="11">
        <f>1-NORMDIST(0,M5,$Y$5,TRUE)</f>
        <v>0.99380403609707746</v>
      </c>
      <c r="Q5" s="34">
        <f>M5-G5</f>
        <v>46.882814553604973</v>
      </c>
      <c r="R5" s="58">
        <f t="shared" ref="R5:R68" si="1">(I5-P5)^2</f>
        <v>3.8389968686319127E-5</v>
      </c>
      <c r="S5" s="60">
        <f>I5*LN(P5)+(1-I5)*LN(1-P5)</f>
        <v>-6.215238545168986E-3</v>
      </c>
      <c r="T5" s="3" t="s">
        <v>48</v>
      </c>
      <c r="U5" s="110">
        <v>1.2468715520446567</v>
      </c>
      <c r="V5">
        <f>RANK(U5,$U$5:$U$22,0)</f>
        <v>12</v>
      </c>
      <c r="W5" s="60"/>
      <c r="X5" s="61"/>
      <c r="Y5" s="52">
        <v>29.144004456916761</v>
      </c>
      <c r="Z5" s="62" t="s">
        <v>49</v>
      </c>
      <c r="AA5" s="59" t="str">
        <f>T16</f>
        <v>North Melbourne</v>
      </c>
      <c r="AB5" s="63">
        <f>-AB6</f>
        <v>24.852712207563716</v>
      </c>
      <c r="AC5" s="34">
        <f>-AC6</f>
        <v>24.852682142254924</v>
      </c>
      <c r="AD5" s="34">
        <v>0</v>
      </c>
      <c r="AE5" s="11">
        <f>1-NORMDIST(AD5,AC5,$Y$5,TRUE)</f>
        <v>0.80310228094976999</v>
      </c>
      <c r="AF5" s="34">
        <f>1/AE5</f>
        <v>1.2451714105672487</v>
      </c>
      <c r="AG5" s="64">
        <v>1.35</v>
      </c>
      <c r="AH5" s="65">
        <f>((AG5-1)*AE5-(1-AE5))/(AG5-1)</f>
        <v>0.24053736937768444</v>
      </c>
      <c r="AI5" s="66">
        <f>AG5*AE5-1</f>
        <v>8.4188079282189632E-2</v>
      </c>
      <c r="AJ5" s="15"/>
      <c r="AK5" s="15"/>
      <c r="AL5" s="15"/>
      <c r="AM5" s="15"/>
      <c r="AN5" s="15"/>
      <c r="AO5" s="15"/>
      <c r="AP5" s="67"/>
      <c r="AQ5" s="15"/>
      <c r="AR5" s="15"/>
      <c r="AS5" s="15"/>
      <c r="AT5" s="16"/>
      <c r="AU5" s="15"/>
      <c r="AV5" s="15"/>
      <c r="AW5" s="19"/>
      <c r="AX5" s="19"/>
      <c r="AY5" s="19"/>
      <c r="AZ5" s="19"/>
      <c r="BA5" s="19"/>
      <c r="BB5" s="19"/>
      <c r="BC5" s="19"/>
      <c r="BD5" s="16"/>
      <c r="BE5" s="15"/>
      <c r="BF5" s="15"/>
      <c r="BG5" s="14"/>
      <c r="BH5" s="14"/>
      <c r="BI5" s="14"/>
      <c r="BJ5" s="36"/>
      <c r="BK5" s="36"/>
      <c r="BL5" s="36"/>
      <c r="BM5" s="36"/>
      <c r="BN5" s="36"/>
      <c r="BO5" s="36"/>
      <c r="BP5" s="36"/>
      <c r="BQ5" s="15"/>
      <c r="BR5" s="15"/>
      <c r="BS5" s="15"/>
      <c r="BT5" s="15"/>
      <c r="BU5" s="15"/>
      <c r="BV5" s="15"/>
      <c r="BW5" s="20"/>
      <c r="BX5" s="20"/>
      <c r="BY5" s="21"/>
      <c r="BZ5" s="22"/>
      <c r="CA5" s="22"/>
      <c r="CB5" s="22"/>
      <c r="CC5" s="22"/>
      <c r="CD5" s="22"/>
      <c r="CE5" s="22"/>
      <c r="CF5" s="23"/>
      <c r="CG5" s="19"/>
      <c r="CH5" s="21"/>
      <c r="CI5" s="52"/>
      <c r="CJ5" s="52"/>
      <c r="CK5" s="14"/>
      <c r="CL5" s="21"/>
      <c r="CM5" s="21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</row>
    <row r="6" spans="1:134">
      <c r="A6" s="54" t="s">
        <v>50</v>
      </c>
      <c r="B6" s="55" t="s">
        <v>48</v>
      </c>
      <c r="C6" s="56">
        <v>87</v>
      </c>
      <c r="D6" s="55" t="s">
        <v>51</v>
      </c>
      <c r="E6" s="56">
        <v>99</v>
      </c>
      <c r="F6" s="55">
        <f t="shared" ref="F6:F69" si="2">E6+C6</f>
        <v>186</v>
      </c>
      <c r="G6" s="56">
        <f t="shared" ref="G6:G69" si="3">E6-C6</f>
        <v>12</v>
      </c>
      <c r="H6" s="57">
        <f t="shared" si="0"/>
        <v>6.9141569558657494</v>
      </c>
      <c r="I6" s="9">
        <f t="shared" ref="I6:I69" si="4">IF(G6&gt;0,1,0)</f>
        <v>1</v>
      </c>
      <c r="J6" s="58">
        <f t="shared" ref="J6:J69" si="5">(G6-H6)^2</f>
        <v>25.865799469568742</v>
      </c>
      <c r="K6" s="26"/>
      <c r="L6" s="26"/>
      <c r="M6" s="34">
        <f t="shared" ref="M6:M69" si="6">$Y$7+($Y$8*H6)</f>
        <v>6.9142331785969171</v>
      </c>
      <c r="N6" s="13">
        <f t="shared" ref="N6:N69" si="7">IF(P6&gt;0.5,1,0)</f>
        <v>1</v>
      </c>
      <c r="O6" s="13">
        <f t="shared" ref="O6:O69" si="8">IF(N6=I6,1,0)</f>
        <v>1</v>
      </c>
      <c r="P6" s="11">
        <f t="shared" ref="P6:P69" si="9">1-NORMDIST(0,M6,$Y$5,TRUE)</f>
        <v>0.59376615492463003</v>
      </c>
      <c r="Q6" s="34">
        <f t="shared" ref="Q6:Q69" si="10">M6-G6</f>
        <v>-5.0857668214030829</v>
      </c>
      <c r="R6" s="58">
        <f t="shared" si="1"/>
        <v>0.1650259368847197</v>
      </c>
      <c r="S6" s="60">
        <f t="shared" ref="S6:S69" si="11">I6*LN(P6)+(1-I6)*LN(1-P6)</f>
        <v>-0.52126971570931124</v>
      </c>
      <c r="T6" s="3" t="s">
        <v>52</v>
      </c>
      <c r="U6" s="110">
        <v>-0.53200049647552949</v>
      </c>
      <c r="V6">
        <f t="shared" ref="V6:V22" si="12">RANK(U6,$U$5:$U$22,0)</f>
        <v>16</v>
      </c>
      <c r="W6" s="60"/>
      <c r="X6" s="68" t="s">
        <v>53</v>
      </c>
      <c r="Y6" s="69"/>
      <c r="Z6" s="62" t="s">
        <v>54</v>
      </c>
      <c r="AA6" s="59" t="str">
        <f>T19</f>
        <v>St Kilda</v>
      </c>
      <c r="AB6" s="70">
        <f>$I$2+($J$2*VLOOKUP(AA6,$T$5:$U$22,2,FALSE))+($K$2*VLOOKUP(AA5,$T$5:$U$22,2,FALSE))</f>
        <v>-24.852712207563716</v>
      </c>
      <c r="AC6" s="34">
        <f>$Y$7+($Y$8*AB6)</f>
        <v>-24.852682142254924</v>
      </c>
      <c r="AD6" s="34">
        <v>0</v>
      </c>
      <c r="AE6" s="11">
        <f>1-NORMDIST(AD6,AC6,$Y$5,TRUE)</f>
        <v>0.19689771905023001</v>
      </c>
      <c r="AF6" s="34">
        <f>1/AE6</f>
        <v>5.0787789966469488</v>
      </c>
      <c r="AG6" s="64">
        <v>3.15</v>
      </c>
      <c r="AH6" s="65">
        <f>((AG6-1)*AE6-(1-AE6))/(AG6-1)</f>
        <v>-0.17663822557756997</v>
      </c>
      <c r="AI6" s="66">
        <f>AG6*AE6-1</f>
        <v>-0.37977218499177545</v>
      </c>
      <c r="AJ6" s="15"/>
      <c r="AK6" s="15"/>
      <c r="AL6" s="15"/>
      <c r="AM6" s="15"/>
      <c r="AN6" s="15"/>
      <c r="AO6" s="15"/>
      <c r="AP6" s="67"/>
      <c r="AQ6" s="15"/>
      <c r="AR6" s="15"/>
      <c r="AS6" s="15"/>
      <c r="AT6" s="16"/>
      <c r="AU6" s="15"/>
      <c r="AV6" s="15"/>
      <c r="AW6" s="19"/>
      <c r="AX6" s="19"/>
      <c r="AY6" s="19"/>
      <c r="AZ6" s="19"/>
      <c r="BA6" s="19"/>
      <c r="BB6" s="19"/>
      <c r="BC6" s="19"/>
      <c r="BD6" s="16"/>
      <c r="BE6" s="15"/>
      <c r="BF6" s="15"/>
      <c r="BG6" s="14"/>
      <c r="BH6" s="14"/>
      <c r="BI6" s="14"/>
      <c r="BJ6" s="36"/>
      <c r="BK6" s="36"/>
      <c r="BL6" s="36"/>
      <c r="BM6" s="36"/>
      <c r="BN6" s="36"/>
      <c r="BO6" s="36"/>
      <c r="BP6" s="36"/>
      <c r="BQ6" s="15"/>
      <c r="BR6" s="15"/>
      <c r="BS6" s="15"/>
      <c r="BT6" s="15"/>
      <c r="BU6" s="15"/>
      <c r="BV6" s="15"/>
      <c r="BW6" s="20"/>
      <c r="BX6" s="20"/>
      <c r="BY6" s="21"/>
      <c r="BZ6" s="22"/>
      <c r="CA6" s="22"/>
      <c r="CB6" s="22"/>
      <c r="CC6" s="22"/>
      <c r="CD6" s="22"/>
      <c r="CE6" s="22"/>
      <c r="CF6" s="23"/>
      <c r="CG6" s="19"/>
      <c r="CH6" s="21"/>
      <c r="CI6" s="52"/>
      <c r="CJ6" s="52"/>
      <c r="CK6" s="14"/>
      <c r="CL6" s="21"/>
      <c r="CM6" s="21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</row>
    <row r="7" spans="1:134">
      <c r="A7" s="54" t="s">
        <v>55</v>
      </c>
      <c r="B7" s="55" t="s">
        <v>52</v>
      </c>
      <c r="C7" s="56">
        <v>82</v>
      </c>
      <c r="D7" s="55" t="s">
        <v>56</v>
      </c>
      <c r="E7" s="56">
        <v>107</v>
      </c>
      <c r="F7" s="55">
        <f t="shared" si="2"/>
        <v>189</v>
      </c>
      <c r="G7" s="56">
        <f t="shared" si="3"/>
        <v>25</v>
      </c>
      <c r="H7" s="57">
        <f t="shared" si="0"/>
        <v>2.8629925761113739</v>
      </c>
      <c r="I7" s="9">
        <f t="shared" si="4"/>
        <v>1</v>
      </c>
      <c r="J7" s="58">
        <f t="shared" si="5"/>
        <v>490.04709768530017</v>
      </c>
      <c r="K7" s="26"/>
      <c r="L7" s="26"/>
      <c r="M7" s="34">
        <f t="shared" si="6"/>
        <v>2.8630629124801046</v>
      </c>
      <c r="N7" s="13">
        <f t="shared" si="7"/>
        <v>1</v>
      </c>
      <c r="O7" s="13">
        <f t="shared" si="8"/>
        <v>1</v>
      </c>
      <c r="P7" s="11">
        <f t="shared" si="9"/>
        <v>0.53912853910612124</v>
      </c>
      <c r="Q7" s="34">
        <f t="shared" si="10"/>
        <v>-22.136937087519897</v>
      </c>
      <c r="R7" s="58">
        <f t="shared" si="1"/>
        <v>0.21240250346645803</v>
      </c>
      <c r="S7" s="60">
        <f t="shared" si="11"/>
        <v>-0.6178012594984702</v>
      </c>
      <c r="T7" s="3" t="s">
        <v>46</v>
      </c>
      <c r="U7" s="110">
        <v>-1.4563190048391121</v>
      </c>
      <c r="V7">
        <f t="shared" si="12"/>
        <v>18</v>
      </c>
      <c r="W7" s="60"/>
      <c r="X7" s="52" t="s">
        <v>57</v>
      </c>
      <c r="Y7" s="52">
        <v>6.6176425963959673E-5</v>
      </c>
      <c r="Z7" s="71"/>
      <c r="AA7" s="34"/>
      <c r="AB7" s="9"/>
      <c r="AD7" s="34"/>
      <c r="AE7" s="34"/>
      <c r="AF7" s="9"/>
      <c r="AG7" s="34"/>
      <c r="AH7" s="72"/>
      <c r="AI7" s="72"/>
      <c r="AJ7" s="14"/>
      <c r="AK7" s="14"/>
      <c r="AL7" s="14"/>
      <c r="AM7" s="15"/>
      <c r="AN7" s="15"/>
      <c r="AO7" s="15"/>
      <c r="AP7" s="67"/>
      <c r="AQ7" s="15"/>
      <c r="AR7" s="15"/>
      <c r="AS7" s="15"/>
      <c r="AT7" s="16"/>
      <c r="AU7" s="15"/>
      <c r="AV7" s="15"/>
      <c r="AW7" s="19"/>
      <c r="AX7" s="19"/>
      <c r="AY7" s="19"/>
      <c r="AZ7" s="19"/>
      <c r="BA7" s="19"/>
      <c r="BB7" s="19"/>
      <c r="BC7" s="19"/>
      <c r="BD7" s="16"/>
      <c r="BE7" s="15"/>
      <c r="BF7" s="15"/>
      <c r="BG7" s="14"/>
      <c r="BH7" s="14"/>
      <c r="BI7" s="14"/>
      <c r="BJ7" s="36"/>
      <c r="BK7" s="36"/>
      <c r="BL7" s="36"/>
      <c r="BM7" s="36"/>
      <c r="BN7" s="36"/>
      <c r="BO7" s="36"/>
      <c r="BP7" s="36"/>
      <c r="BQ7" s="15"/>
      <c r="BR7" s="20"/>
      <c r="BS7" s="20"/>
      <c r="BT7" s="20"/>
      <c r="BU7" s="20"/>
      <c r="BV7" s="15"/>
      <c r="BW7" s="20"/>
      <c r="BX7" s="73"/>
      <c r="BY7" s="21"/>
      <c r="BZ7" s="74"/>
      <c r="CA7" s="74"/>
      <c r="CB7" s="74"/>
      <c r="CC7" s="74"/>
      <c r="CD7" s="74"/>
      <c r="CE7" s="74"/>
      <c r="CF7" s="23"/>
      <c r="CG7" s="19"/>
      <c r="CH7" s="21"/>
      <c r="CI7" s="52"/>
      <c r="CJ7" s="52"/>
      <c r="CK7" s="14"/>
      <c r="CL7" s="21"/>
      <c r="CM7" s="21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53"/>
      <c r="DA7" s="53"/>
      <c r="DB7" s="53"/>
      <c r="DC7" s="75"/>
      <c r="DD7" s="75"/>
      <c r="DE7" s="53"/>
      <c r="DF7" s="53"/>
      <c r="DG7" s="76"/>
      <c r="DH7" s="76"/>
      <c r="DI7" s="76"/>
      <c r="DJ7" s="76"/>
      <c r="DK7" s="76"/>
      <c r="DL7" s="76"/>
      <c r="DM7" s="76"/>
      <c r="DN7" s="76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</row>
    <row r="8" spans="1:134" ht="15" thickBot="1">
      <c r="A8" s="54" t="s">
        <v>58</v>
      </c>
      <c r="B8" s="55" t="s">
        <v>59</v>
      </c>
      <c r="C8" s="56">
        <v>60</v>
      </c>
      <c r="D8" s="55" t="s">
        <v>60</v>
      </c>
      <c r="E8" s="56">
        <v>110</v>
      </c>
      <c r="F8" s="55">
        <f t="shared" si="2"/>
        <v>170</v>
      </c>
      <c r="G8" s="56">
        <f t="shared" si="3"/>
        <v>50</v>
      </c>
      <c r="H8" s="57">
        <f t="shared" si="0"/>
        <v>22.774215108907246</v>
      </c>
      <c r="I8" s="9">
        <f t="shared" si="4"/>
        <v>1</v>
      </c>
      <c r="J8" s="58">
        <f t="shared" si="5"/>
        <v>741.2433629360545</v>
      </c>
      <c r="K8" s="26"/>
      <c r="L8" s="26"/>
      <c r="M8" s="34">
        <f t="shared" si="6"/>
        <v>22.774314376383533</v>
      </c>
      <c r="N8" s="13">
        <f t="shared" si="7"/>
        <v>1</v>
      </c>
      <c r="O8" s="13">
        <f t="shared" si="8"/>
        <v>1</v>
      </c>
      <c r="P8" s="11">
        <f t="shared" si="9"/>
        <v>0.78272836097631071</v>
      </c>
      <c r="Q8" s="34">
        <f t="shared" si="10"/>
        <v>-27.225685623616467</v>
      </c>
      <c r="R8" s="58">
        <f t="shared" si="1"/>
        <v>4.7206965124040344E-2</v>
      </c>
      <c r="S8" s="60">
        <f t="shared" si="11"/>
        <v>-0.24496956402991624</v>
      </c>
      <c r="T8" s="3" t="s">
        <v>61</v>
      </c>
      <c r="U8" s="111">
        <v>1.7217353770542443</v>
      </c>
      <c r="V8">
        <f t="shared" si="12"/>
        <v>5</v>
      </c>
      <c r="W8" s="60"/>
      <c r="X8" s="77" t="s">
        <v>22</v>
      </c>
      <c r="Y8" s="77">
        <v>1.0000014530050834</v>
      </c>
      <c r="Z8" s="71"/>
      <c r="AA8" s="78"/>
      <c r="AB8" s="79"/>
      <c r="AD8" s="34"/>
      <c r="AE8" s="34"/>
      <c r="AF8" s="9"/>
      <c r="AG8" s="34"/>
      <c r="AH8" s="72"/>
      <c r="AI8" s="72"/>
      <c r="AJ8" s="14"/>
      <c r="AK8" s="14"/>
      <c r="AL8" s="14"/>
      <c r="AM8" s="15"/>
      <c r="AN8" s="15"/>
      <c r="AO8" s="15"/>
      <c r="AP8" s="67"/>
      <c r="AQ8" s="15"/>
      <c r="AR8" s="15"/>
      <c r="AS8" s="15"/>
      <c r="AT8" s="16"/>
      <c r="AU8" s="15"/>
      <c r="AV8" s="15"/>
      <c r="AW8" s="19"/>
      <c r="AX8" s="19"/>
      <c r="AY8" s="19"/>
      <c r="AZ8" s="19"/>
      <c r="BA8" s="19"/>
      <c r="BB8" s="19"/>
      <c r="BC8" s="19"/>
      <c r="BD8" s="16"/>
      <c r="BE8" s="15"/>
      <c r="BF8" s="15"/>
      <c r="BG8" s="14"/>
      <c r="BH8" s="14"/>
      <c r="BI8" s="14"/>
      <c r="BJ8" s="36"/>
      <c r="BK8" s="36"/>
      <c r="BL8" s="36"/>
      <c r="BM8" s="36"/>
      <c r="BN8" s="36"/>
      <c r="BO8" s="36"/>
      <c r="BP8" s="36"/>
      <c r="BQ8" s="15"/>
      <c r="BR8" s="20"/>
      <c r="BS8" s="20"/>
      <c r="BT8" s="20"/>
      <c r="BU8" s="20"/>
      <c r="BV8" s="15"/>
      <c r="BW8" s="20"/>
      <c r="BX8" s="20"/>
      <c r="BY8" s="21"/>
      <c r="BZ8" s="22"/>
      <c r="CA8" s="22"/>
      <c r="CB8" s="22"/>
      <c r="CC8" s="22"/>
      <c r="CD8" s="22"/>
      <c r="CE8" s="22"/>
      <c r="CF8" s="23"/>
      <c r="CG8" s="19"/>
      <c r="CH8" s="21"/>
      <c r="CI8" s="52"/>
      <c r="CJ8" s="52"/>
      <c r="CK8" s="14"/>
      <c r="CL8" s="21"/>
      <c r="CM8" s="21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</row>
    <row r="9" spans="1:134">
      <c r="A9" s="54" t="s">
        <v>62</v>
      </c>
      <c r="B9" s="55" t="s">
        <v>63</v>
      </c>
      <c r="C9" s="56">
        <v>39</v>
      </c>
      <c r="D9" s="55" t="s">
        <v>64</v>
      </c>
      <c r="E9" s="56">
        <v>55</v>
      </c>
      <c r="F9" s="55">
        <f t="shared" si="2"/>
        <v>94</v>
      </c>
      <c r="G9" s="56">
        <f t="shared" si="3"/>
        <v>16</v>
      </c>
      <c r="H9" s="57">
        <f t="shared" si="0"/>
        <v>-29.634123786530608</v>
      </c>
      <c r="I9" s="9">
        <f t="shared" si="4"/>
        <v>1</v>
      </c>
      <c r="J9" s="58">
        <f t="shared" si="5"/>
        <v>2082.4732537643986</v>
      </c>
      <c r="K9" s="26"/>
      <c r="L9" s="26"/>
      <c r="M9" s="34">
        <f t="shared" si="6"/>
        <v>-29.634100668637146</v>
      </c>
      <c r="N9" s="13">
        <f t="shared" si="7"/>
        <v>0</v>
      </c>
      <c r="O9" s="13">
        <f t="shared" si="8"/>
        <v>0</v>
      </c>
      <c r="P9" s="11">
        <f t="shared" si="9"/>
        <v>0.15462039780719028</v>
      </c>
      <c r="Q9" s="34">
        <f t="shared" si="10"/>
        <v>-45.634100668637146</v>
      </c>
      <c r="R9" s="58">
        <f t="shared" si="1"/>
        <v>0.71466667180367316</v>
      </c>
      <c r="S9" s="60">
        <f t="shared" si="11"/>
        <v>-1.866782212287593</v>
      </c>
      <c r="T9" s="3" t="s">
        <v>51</v>
      </c>
      <c r="U9" s="111">
        <v>1.2705851562067978</v>
      </c>
      <c r="V9">
        <f t="shared" si="12"/>
        <v>11</v>
      </c>
      <c r="W9" s="60"/>
      <c r="Y9" s="26"/>
      <c r="Z9" s="71"/>
      <c r="AA9" s="34"/>
      <c r="AB9" s="11"/>
      <c r="AC9" s="34"/>
      <c r="AD9" s="112"/>
      <c r="AE9" s="34"/>
      <c r="AF9" s="9"/>
      <c r="AG9" s="34"/>
      <c r="AH9" s="72"/>
      <c r="AI9" s="72"/>
      <c r="AJ9" s="14"/>
      <c r="AK9" s="14"/>
      <c r="AL9" s="14"/>
      <c r="AM9" s="15"/>
      <c r="AN9" s="15"/>
      <c r="AO9" s="15"/>
      <c r="AP9" s="67"/>
      <c r="AQ9" s="15"/>
      <c r="AR9" s="15"/>
      <c r="AS9" s="15"/>
      <c r="AT9" s="16"/>
      <c r="AU9" s="15"/>
      <c r="AV9" s="15"/>
      <c r="AW9" s="19"/>
      <c r="AX9" s="19"/>
      <c r="AY9" s="19"/>
      <c r="AZ9" s="19"/>
      <c r="BA9" s="19"/>
      <c r="BB9" s="19"/>
      <c r="BC9" s="19"/>
      <c r="BD9" s="16"/>
      <c r="BE9" s="15"/>
      <c r="BF9" s="15"/>
      <c r="BG9" s="14"/>
      <c r="BH9" s="14"/>
      <c r="BI9" s="14"/>
      <c r="BJ9" s="36"/>
      <c r="BK9" s="36"/>
      <c r="BL9" s="36"/>
      <c r="BM9" s="36"/>
      <c r="BN9" s="36"/>
      <c r="BO9" s="36"/>
      <c r="BP9" s="36"/>
      <c r="BQ9" s="15"/>
      <c r="BR9" s="80"/>
      <c r="BS9" s="80"/>
      <c r="BT9" s="80"/>
      <c r="BU9" s="80"/>
      <c r="BV9" s="15"/>
      <c r="BW9" s="20"/>
      <c r="BX9" s="20"/>
      <c r="BY9" s="21"/>
      <c r="BZ9" s="22"/>
      <c r="CA9" s="22"/>
      <c r="CB9" s="22"/>
      <c r="CC9" s="22"/>
      <c r="CD9" s="22"/>
      <c r="CE9" s="22"/>
      <c r="CF9" s="23"/>
      <c r="CG9" s="19"/>
      <c r="CH9" s="21"/>
      <c r="CI9" s="52"/>
      <c r="CJ9" s="52"/>
      <c r="CK9" s="14"/>
      <c r="CL9" s="21"/>
      <c r="CM9" s="21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</row>
    <row r="10" spans="1:134">
      <c r="A10" s="54" t="s">
        <v>62</v>
      </c>
      <c r="B10" s="55" t="s">
        <v>61</v>
      </c>
      <c r="C10" s="56">
        <v>67</v>
      </c>
      <c r="D10" s="55" t="s">
        <v>65</v>
      </c>
      <c r="E10" s="56">
        <v>101</v>
      </c>
      <c r="F10" s="55">
        <f t="shared" si="2"/>
        <v>168</v>
      </c>
      <c r="G10" s="56">
        <f t="shared" si="3"/>
        <v>34</v>
      </c>
      <c r="H10" s="57">
        <f t="shared" si="0"/>
        <v>7.6130380126214448</v>
      </c>
      <c r="I10" s="9">
        <f t="shared" si="4"/>
        <v>1</v>
      </c>
      <c r="J10" s="58">
        <f t="shared" si="5"/>
        <v>696.27176292336082</v>
      </c>
      <c r="K10" s="26"/>
      <c r="L10" s="26"/>
      <c r="M10" s="34">
        <f t="shared" si="6"/>
        <v>7.613115250830341</v>
      </c>
      <c r="N10" s="13">
        <f t="shared" si="7"/>
        <v>1</v>
      </c>
      <c r="O10" s="13">
        <f t="shared" si="8"/>
        <v>1</v>
      </c>
      <c r="P10" s="11">
        <f t="shared" si="9"/>
        <v>0.6030401386365668</v>
      </c>
      <c r="Q10" s="34">
        <f t="shared" si="10"/>
        <v>-26.38688474916966</v>
      </c>
      <c r="R10" s="58">
        <f t="shared" si="1"/>
        <v>0.15757713153367611</v>
      </c>
      <c r="S10" s="60">
        <f t="shared" si="11"/>
        <v>-0.50577151956720057</v>
      </c>
      <c r="T10" s="3" t="s">
        <v>59</v>
      </c>
      <c r="U10" s="111">
        <v>0.4651995857189023</v>
      </c>
      <c r="V10">
        <f t="shared" si="12"/>
        <v>13</v>
      </c>
      <c r="W10" s="60"/>
      <c r="Y10" s="9"/>
      <c r="Z10" s="71"/>
      <c r="AA10" s="34"/>
      <c r="AB10" s="11"/>
      <c r="AC10" s="34"/>
      <c r="AD10" s="112"/>
      <c r="AE10" s="34"/>
      <c r="AF10" s="9"/>
      <c r="AG10" s="34"/>
      <c r="AH10" s="72"/>
      <c r="AI10" s="72"/>
      <c r="AJ10" s="14"/>
      <c r="AK10" s="14"/>
      <c r="AL10" s="14"/>
      <c r="AM10" s="15"/>
      <c r="AN10" s="15"/>
      <c r="AO10" s="15"/>
      <c r="AP10" s="67"/>
      <c r="AQ10" s="15"/>
      <c r="AR10" s="15"/>
      <c r="AS10" s="15"/>
      <c r="AT10" s="16"/>
      <c r="AU10" s="15"/>
      <c r="AV10" s="15"/>
      <c r="AW10" s="19"/>
      <c r="AX10" s="19"/>
      <c r="AY10" s="19"/>
      <c r="AZ10" s="19"/>
      <c r="BA10" s="19"/>
      <c r="BB10" s="19"/>
      <c r="BC10" s="19"/>
      <c r="BD10" s="16"/>
      <c r="BE10" s="15"/>
      <c r="BF10" s="15"/>
      <c r="BG10" s="14"/>
      <c r="BH10" s="14"/>
      <c r="BI10" s="14"/>
      <c r="BJ10" s="36"/>
      <c r="BK10" s="36"/>
      <c r="BL10" s="36"/>
      <c r="BM10" s="36"/>
      <c r="BN10" s="36"/>
      <c r="BO10" s="36"/>
      <c r="BP10" s="36"/>
      <c r="BQ10" s="14"/>
      <c r="BR10" s="20"/>
      <c r="BS10" s="20"/>
      <c r="BT10" s="20"/>
      <c r="BU10" s="20"/>
      <c r="BV10" s="15"/>
      <c r="BW10" s="20"/>
      <c r="BX10" s="73"/>
      <c r="BY10" s="21"/>
      <c r="BZ10" s="74"/>
      <c r="CA10" s="74"/>
      <c r="CB10" s="74"/>
      <c r="CC10" s="74"/>
      <c r="CD10" s="74"/>
      <c r="CE10" s="22"/>
      <c r="CF10" s="23"/>
      <c r="CG10" s="19"/>
      <c r="CH10" s="21"/>
      <c r="CI10" s="52"/>
      <c r="CJ10" s="52"/>
      <c r="CK10" s="14"/>
      <c r="CL10" s="21"/>
      <c r="CM10" s="21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53"/>
      <c r="DA10" s="53"/>
      <c r="DB10" s="53"/>
      <c r="DC10" s="53"/>
      <c r="DD10" s="53"/>
      <c r="DE10" s="53"/>
      <c r="DF10" s="75"/>
      <c r="DG10" s="53"/>
      <c r="DH10" s="53"/>
      <c r="DI10" s="76"/>
      <c r="DJ10" s="53"/>
      <c r="DK10" s="53"/>
      <c r="DL10" s="53"/>
      <c r="DM10" s="53"/>
      <c r="DN10" s="53"/>
      <c r="DO10" s="76"/>
      <c r="DP10" s="76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</row>
    <row r="11" spans="1:134">
      <c r="A11" s="54" t="s">
        <v>66</v>
      </c>
      <c r="B11" s="55" t="s">
        <v>67</v>
      </c>
      <c r="C11" s="56">
        <v>51</v>
      </c>
      <c r="D11" s="55" t="s">
        <v>68</v>
      </c>
      <c r="E11" s="56">
        <v>133</v>
      </c>
      <c r="F11" s="55">
        <f t="shared" si="2"/>
        <v>184</v>
      </c>
      <c r="G11" s="56">
        <f t="shared" si="3"/>
        <v>82</v>
      </c>
      <c r="H11" s="57">
        <f t="shared" si="0"/>
        <v>37.076024728947417</v>
      </c>
      <c r="I11" s="9">
        <f t="shared" si="4"/>
        <v>1</v>
      </c>
      <c r="J11" s="58">
        <f t="shared" si="5"/>
        <v>2018.1635541541441</v>
      </c>
      <c r="K11" s="26"/>
      <c r="L11" s="26"/>
      <c r="M11" s="34">
        <f t="shared" si="6"/>
        <v>37.076144777025789</v>
      </c>
      <c r="N11" s="13">
        <f t="shared" si="7"/>
        <v>1</v>
      </c>
      <c r="O11" s="13">
        <f t="shared" si="8"/>
        <v>1</v>
      </c>
      <c r="P11" s="11">
        <f t="shared" si="9"/>
        <v>0.89834373921556154</v>
      </c>
      <c r="Q11" s="34">
        <f t="shared" si="10"/>
        <v>-44.923855222974211</v>
      </c>
      <c r="R11" s="58">
        <f t="shared" si="1"/>
        <v>1.033399535667376E-2</v>
      </c>
      <c r="S11" s="60">
        <f t="shared" si="11"/>
        <v>-0.10720250083186886</v>
      </c>
      <c r="T11" s="3" t="s">
        <v>69</v>
      </c>
      <c r="U11" s="111">
        <v>1.580410411217622</v>
      </c>
      <c r="V11">
        <f t="shared" si="12"/>
        <v>7</v>
      </c>
      <c r="W11" s="60"/>
      <c r="Y11" s="9"/>
      <c r="Z11" s="71"/>
      <c r="AA11" s="34"/>
      <c r="AB11" s="9"/>
      <c r="AC11" s="34"/>
      <c r="AD11" s="34"/>
      <c r="AE11" s="34"/>
      <c r="AF11" s="9"/>
      <c r="AG11" s="34"/>
      <c r="AH11" s="72"/>
      <c r="AI11" s="72"/>
      <c r="AJ11" s="14"/>
      <c r="AK11" s="14"/>
      <c r="AL11" s="14"/>
      <c r="AM11" s="15"/>
      <c r="AN11" s="15"/>
      <c r="AO11" s="15"/>
      <c r="AP11" s="67"/>
      <c r="AQ11" s="15"/>
      <c r="AR11" s="15"/>
      <c r="AS11" s="15"/>
      <c r="AT11" s="16"/>
      <c r="AU11" s="15"/>
      <c r="AV11" s="15"/>
      <c r="AW11" s="19"/>
      <c r="AX11" s="19"/>
      <c r="AY11" s="19"/>
      <c r="AZ11" s="19"/>
      <c r="BA11" s="19"/>
      <c r="BB11" s="19"/>
      <c r="BC11" s="19"/>
      <c r="BD11" s="16"/>
      <c r="BE11" s="15"/>
      <c r="BF11" s="15"/>
      <c r="BG11" s="14"/>
      <c r="BH11" s="14"/>
      <c r="BI11" s="14"/>
      <c r="BJ11" s="36"/>
      <c r="BK11" s="36"/>
      <c r="BL11" s="36"/>
      <c r="BM11" s="36"/>
      <c r="BN11" s="36"/>
      <c r="BO11" s="36"/>
      <c r="BP11" s="36"/>
      <c r="BQ11" s="14"/>
      <c r="BR11" s="20"/>
      <c r="BS11" s="20"/>
      <c r="BT11" s="20"/>
      <c r="BU11" s="20"/>
      <c r="BV11" s="15"/>
      <c r="BW11" s="20"/>
      <c r="BX11" s="20"/>
      <c r="BY11" s="21"/>
      <c r="BZ11" s="22"/>
      <c r="CA11" s="22"/>
      <c r="CB11" s="22"/>
      <c r="CC11" s="22"/>
      <c r="CD11" s="22"/>
      <c r="CE11" s="22"/>
      <c r="CF11" s="23"/>
      <c r="CG11" s="19"/>
      <c r="CH11" s="21"/>
      <c r="CI11" s="52"/>
      <c r="CJ11" s="52"/>
      <c r="CK11" s="14"/>
      <c r="CL11" s="21"/>
      <c r="CM11" s="21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</row>
    <row r="12" spans="1:134">
      <c r="A12" s="54" t="s">
        <v>70</v>
      </c>
      <c r="B12" s="55" t="s">
        <v>69</v>
      </c>
      <c r="C12" s="56">
        <v>97</v>
      </c>
      <c r="D12" s="55" t="s">
        <v>71</v>
      </c>
      <c r="E12" s="56">
        <v>94</v>
      </c>
      <c r="F12" s="55">
        <f t="shared" si="2"/>
        <v>191</v>
      </c>
      <c r="G12" s="56">
        <f t="shared" si="3"/>
        <v>-3</v>
      </c>
      <c r="H12" s="57">
        <f t="shared" si="0"/>
        <v>3.536678637705311</v>
      </c>
      <c r="I12" s="9">
        <f t="shared" si="4"/>
        <v>0</v>
      </c>
      <c r="J12" s="58">
        <f t="shared" si="5"/>
        <v>42.728167612632959</v>
      </c>
      <c r="K12" s="26"/>
      <c r="L12" s="26"/>
      <c r="M12" s="34">
        <f t="shared" si="6"/>
        <v>3.536749952943314</v>
      </c>
      <c r="N12" s="13">
        <f t="shared" si="7"/>
        <v>1</v>
      </c>
      <c r="O12" s="13">
        <f t="shared" si="8"/>
        <v>0</v>
      </c>
      <c r="P12" s="11">
        <f t="shared" si="9"/>
        <v>0.54829478952884814</v>
      </c>
      <c r="Q12" s="34">
        <f t="shared" si="10"/>
        <v>6.536749952943314</v>
      </c>
      <c r="R12" s="58">
        <f t="shared" si="1"/>
        <v>0.30062717622448387</v>
      </c>
      <c r="S12" s="60">
        <f t="shared" si="11"/>
        <v>-0.79472550114092755</v>
      </c>
      <c r="T12" s="3" t="s">
        <v>64</v>
      </c>
      <c r="U12" s="111">
        <v>-0.75882669281442527</v>
      </c>
      <c r="V12">
        <f t="shared" si="12"/>
        <v>17</v>
      </c>
      <c r="W12" s="60"/>
      <c r="Y12" s="9"/>
      <c r="Z12" s="81"/>
      <c r="AA12" s="34"/>
      <c r="AB12" s="9"/>
      <c r="AC12" s="34"/>
      <c r="AD12" s="34"/>
      <c r="AE12" s="34"/>
      <c r="AF12" s="9"/>
      <c r="AG12" s="34"/>
      <c r="AH12" s="72"/>
      <c r="AI12" s="72"/>
      <c r="AJ12" s="14"/>
      <c r="AK12" s="14"/>
      <c r="AL12" s="14"/>
      <c r="AM12" s="15"/>
      <c r="AN12" s="15"/>
      <c r="AO12" s="15"/>
      <c r="AP12" s="67"/>
      <c r="AQ12" s="15"/>
      <c r="AR12" s="15"/>
      <c r="AS12" s="15"/>
      <c r="AT12" s="16"/>
      <c r="AU12" s="15"/>
      <c r="AV12" s="15"/>
      <c r="AW12" s="19"/>
      <c r="AX12" s="19"/>
      <c r="AY12" s="19"/>
      <c r="AZ12" s="19"/>
      <c r="BA12" s="19"/>
      <c r="BB12" s="19"/>
      <c r="BC12" s="19"/>
      <c r="BD12" s="16"/>
      <c r="BE12" s="15"/>
      <c r="BF12" s="15"/>
      <c r="BG12" s="14"/>
      <c r="BH12" s="14"/>
      <c r="BI12" s="14"/>
      <c r="BJ12" s="36"/>
      <c r="BK12" s="36"/>
      <c r="BL12" s="36"/>
      <c r="BM12" s="36"/>
      <c r="BN12" s="36"/>
      <c r="BO12" s="36"/>
      <c r="BP12" s="36"/>
      <c r="BQ12" s="14"/>
      <c r="BR12" s="82"/>
      <c r="BS12" s="82"/>
      <c r="BT12" s="82"/>
      <c r="BU12" s="82"/>
      <c r="BV12" s="15"/>
      <c r="BW12" s="20"/>
      <c r="BX12" s="73"/>
      <c r="BY12" s="21"/>
      <c r="BZ12" s="74"/>
      <c r="CA12" s="74"/>
      <c r="CB12" s="74"/>
      <c r="CC12" s="74"/>
      <c r="CD12" s="74"/>
      <c r="CE12" s="22"/>
      <c r="CF12" s="23"/>
      <c r="CG12" s="19"/>
      <c r="CH12" s="21"/>
      <c r="CI12" s="14"/>
      <c r="CJ12" s="14"/>
      <c r="CK12" s="14"/>
      <c r="CL12" s="21"/>
      <c r="CM12" s="21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53"/>
      <c r="DA12" s="53"/>
      <c r="DB12" s="53"/>
      <c r="DC12" s="75"/>
      <c r="DD12" s="75"/>
      <c r="DE12" s="53"/>
      <c r="DF12" s="53"/>
      <c r="DG12" s="53"/>
      <c r="DH12" s="76"/>
      <c r="DI12" s="76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</row>
    <row r="13" spans="1:134">
      <c r="A13" s="54" t="s">
        <v>72</v>
      </c>
      <c r="B13" s="55" t="s">
        <v>73</v>
      </c>
      <c r="C13" s="56">
        <v>115</v>
      </c>
      <c r="D13" s="55" t="s">
        <v>74</v>
      </c>
      <c r="E13" s="56">
        <v>86</v>
      </c>
      <c r="F13" s="55">
        <f t="shared" si="2"/>
        <v>201</v>
      </c>
      <c r="G13" s="56">
        <f t="shared" si="3"/>
        <v>-29</v>
      </c>
      <c r="H13" s="57">
        <f t="shared" si="0"/>
        <v>18.922523123307936</v>
      </c>
      <c r="I13" s="9">
        <f t="shared" si="4"/>
        <v>0</v>
      </c>
      <c r="J13" s="58">
        <f t="shared" si="5"/>
        <v>2296.5682225039841</v>
      </c>
      <c r="K13" s="26"/>
      <c r="L13" s="26"/>
      <c r="M13" s="34">
        <f t="shared" si="6"/>
        <v>18.922616794256189</v>
      </c>
      <c r="N13" s="13">
        <f t="shared" si="7"/>
        <v>1</v>
      </c>
      <c r="O13" s="13">
        <f t="shared" si="8"/>
        <v>0</v>
      </c>
      <c r="P13" s="11">
        <f t="shared" si="9"/>
        <v>0.74192126786673973</v>
      </c>
      <c r="Q13" s="34">
        <f t="shared" si="10"/>
        <v>47.922616794256186</v>
      </c>
      <c r="R13" s="58">
        <f t="shared" si="1"/>
        <v>0.55044716771299051</v>
      </c>
      <c r="S13" s="60">
        <f t="shared" si="11"/>
        <v>-1.3544905773061608</v>
      </c>
      <c r="T13" s="3" t="s">
        <v>68</v>
      </c>
      <c r="U13" s="111">
        <v>2.0336416141081819</v>
      </c>
      <c r="V13">
        <f t="shared" si="12"/>
        <v>3</v>
      </c>
      <c r="W13" s="60"/>
      <c r="Y13" s="13"/>
      <c r="Z13" s="83"/>
      <c r="AA13" s="72"/>
      <c r="AB13" s="11"/>
      <c r="AC13" s="34"/>
      <c r="AD13" s="34"/>
      <c r="AE13" s="34"/>
      <c r="AF13" s="9"/>
      <c r="AG13" s="34"/>
      <c r="AH13" s="34"/>
      <c r="AI13" s="34"/>
      <c r="AJ13" s="14"/>
      <c r="AK13" s="14"/>
      <c r="AL13" s="14"/>
      <c r="AM13" s="15"/>
      <c r="AN13" s="15"/>
      <c r="AO13" s="15"/>
      <c r="AP13" s="67"/>
      <c r="AQ13" s="15"/>
      <c r="AR13" s="15"/>
      <c r="AS13" s="15"/>
      <c r="AT13" s="16"/>
      <c r="AU13" s="15"/>
      <c r="AV13" s="15"/>
      <c r="AW13" s="19"/>
      <c r="AX13" s="19"/>
      <c r="AY13" s="19"/>
      <c r="AZ13" s="19"/>
      <c r="BA13" s="19"/>
      <c r="BB13" s="19"/>
      <c r="BC13" s="19"/>
      <c r="BD13" s="16"/>
      <c r="BE13" s="15"/>
      <c r="BF13" s="15"/>
      <c r="BG13" s="14"/>
      <c r="BH13" s="14"/>
      <c r="BI13" s="14"/>
      <c r="BJ13" s="36"/>
      <c r="BK13" s="36"/>
      <c r="BL13" s="36"/>
      <c r="BM13" s="36"/>
      <c r="BN13" s="36"/>
      <c r="BO13" s="36"/>
      <c r="BP13" s="36"/>
      <c r="BQ13" s="14"/>
      <c r="BR13" s="20"/>
      <c r="BS13" s="20"/>
      <c r="BT13" s="20"/>
      <c r="BU13" s="20"/>
      <c r="BV13" s="15"/>
      <c r="BW13" s="20"/>
      <c r="BX13" s="20"/>
      <c r="BY13" s="21"/>
      <c r="BZ13" s="22"/>
      <c r="CA13" s="22"/>
      <c r="CB13" s="22"/>
      <c r="CC13" s="22"/>
      <c r="CD13" s="22"/>
      <c r="CE13" s="22"/>
      <c r="CF13" s="23"/>
      <c r="CG13" s="19"/>
      <c r="CH13" s="21"/>
      <c r="CI13" s="14"/>
      <c r="CJ13" s="14"/>
      <c r="CK13" s="14"/>
      <c r="CL13" s="21"/>
      <c r="CM13" s="21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</row>
    <row r="14" spans="1:134">
      <c r="A14" s="54" t="s">
        <v>75</v>
      </c>
      <c r="B14" s="55" t="s">
        <v>47</v>
      </c>
      <c r="C14" s="56">
        <v>82</v>
      </c>
      <c r="D14" s="55" t="s">
        <v>48</v>
      </c>
      <c r="E14" s="56">
        <v>118</v>
      </c>
      <c r="F14" s="55">
        <f t="shared" si="2"/>
        <v>200</v>
      </c>
      <c r="G14" s="56">
        <f t="shared" si="3"/>
        <v>36</v>
      </c>
      <c r="H14" s="57">
        <f t="shared" si="0"/>
        <v>-15.921517515595024</v>
      </c>
      <c r="I14" s="9">
        <f t="shared" si="4"/>
        <v>1</v>
      </c>
      <c r="J14" s="58">
        <f t="shared" si="5"/>
        <v>2695.8439811222411</v>
      </c>
      <c r="K14" s="26"/>
      <c r="L14" s="26"/>
      <c r="M14" s="34">
        <f t="shared" si="6"/>
        <v>-15.921474473214944</v>
      </c>
      <c r="N14" s="13">
        <f t="shared" si="7"/>
        <v>0</v>
      </c>
      <c r="O14" s="13">
        <f t="shared" si="8"/>
        <v>0</v>
      </c>
      <c r="P14" s="11">
        <f t="shared" si="9"/>
        <v>0.29242863196673319</v>
      </c>
      <c r="Q14" s="34">
        <f t="shared" si="10"/>
        <v>-51.921474473214943</v>
      </c>
      <c r="R14" s="58">
        <f t="shared" si="1"/>
        <v>0.5006572408604687</v>
      </c>
      <c r="S14" s="60">
        <f t="shared" si="11"/>
        <v>-1.2295346353575538</v>
      </c>
      <c r="T14" s="3" t="s">
        <v>65</v>
      </c>
      <c r="U14" s="111">
        <v>1.7168406027635268</v>
      </c>
      <c r="V14">
        <f t="shared" si="12"/>
        <v>6</v>
      </c>
      <c r="W14" s="60"/>
      <c r="Y14" s="84"/>
      <c r="Z14" s="85"/>
      <c r="AA14" s="11"/>
      <c r="AB14" s="11"/>
      <c r="AC14" s="34"/>
      <c r="AD14" s="34"/>
      <c r="AE14" s="34"/>
      <c r="AF14" s="34"/>
      <c r="AG14" s="34"/>
      <c r="AH14" s="72"/>
      <c r="AI14" s="72"/>
      <c r="AJ14" s="14"/>
      <c r="AK14" s="14"/>
      <c r="AL14" s="14"/>
      <c r="AM14" s="15"/>
      <c r="AN14" s="15"/>
      <c r="AO14" s="15"/>
      <c r="AP14" s="67"/>
      <c r="AQ14" s="15"/>
      <c r="AR14" s="15"/>
      <c r="AS14" s="15"/>
      <c r="AT14" s="16"/>
      <c r="AU14" s="15"/>
      <c r="AV14" s="15"/>
      <c r="AW14" s="19"/>
      <c r="AX14" s="19"/>
      <c r="AY14" s="19"/>
      <c r="AZ14" s="19"/>
      <c r="BA14" s="19"/>
      <c r="BB14" s="19"/>
      <c r="BC14" s="19"/>
      <c r="BD14" s="16"/>
      <c r="BE14" s="15"/>
      <c r="BF14" s="15"/>
      <c r="BG14" s="14"/>
      <c r="BH14" s="14"/>
      <c r="BI14" s="14"/>
      <c r="BJ14" s="36"/>
      <c r="BK14" s="36"/>
      <c r="BL14" s="36"/>
      <c r="BM14" s="36"/>
      <c r="BN14" s="36"/>
      <c r="BO14" s="36"/>
      <c r="BP14" s="36"/>
      <c r="BQ14" s="14"/>
      <c r="BR14" s="20"/>
      <c r="BS14" s="20"/>
      <c r="BT14" s="20"/>
      <c r="BU14" s="20"/>
      <c r="BV14" s="15"/>
      <c r="BW14" s="20"/>
      <c r="BX14" s="20"/>
      <c r="BY14" s="21"/>
      <c r="BZ14" s="22"/>
      <c r="CA14" s="22"/>
      <c r="CB14" s="22"/>
      <c r="CC14" s="22"/>
      <c r="CD14" s="22"/>
      <c r="CE14" s="22"/>
      <c r="CF14" s="23"/>
      <c r="CG14" s="19"/>
      <c r="CH14" s="21"/>
      <c r="CI14" s="14"/>
      <c r="CJ14" s="14"/>
      <c r="CK14" s="14"/>
      <c r="CL14" s="21"/>
      <c r="CM14" s="21"/>
      <c r="CN14" s="14"/>
      <c r="CO14" s="14"/>
      <c r="CP14" s="14"/>
      <c r="CQ14" s="86"/>
      <c r="CR14" s="14"/>
      <c r="CS14" s="14"/>
      <c r="CT14" s="14"/>
      <c r="CU14" s="14"/>
      <c r="CV14" s="14"/>
      <c r="CW14" s="14"/>
      <c r="CX14" s="14"/>
      <c r="CY14" s="14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</row>
    <row r="15" spans="1:134">
      <c r="A15" s="54" t="s">
        <v>76</v>
      </c>
      <c r="B15" s="55" t="s">
        <v>56</v>
      </c>
      <c r="C15" s="56">
        <v>43</v>
      </c>
      <c r="D15" s="55" t="s">
        <v>63</v>
      </c>
      <c r="E15" s="56">
        <v>95</v>
      </c>
      <c r="F15" s="55">
        <f t="shared" si="2"/>
        <v>138</v>
      </c>
      <c r="G15" s="56">
        <f t="shared" si="3"/>
        <v>52</v>
      </c>
      <c r="H15" s="57">
        <f t="shared" si="0"/>
        <v>33.717901409819049</v>
      </c>
      <c r="I15" s="9">
        <f t="shared" si="4"/>
        <v>1</v>
      </c>
      <c r="J15" s="58">
        <f t="shared" si="5"/>
        <v>334.23512886109631</v>
      </c>
      <c r="K15" s="26"/>
      <c r="L15" s="26"/>
      <c r="M15" s="34">
        <f t="shared" si="6"/>
        <v>33.718016578527156</v>
      </c>
      <c r="N15" s="13">
        <f t="shared" si="7"/>
        <v>1</v>
      </c>
      <c r="O15" s="13">
        <f t="shared" si="8"/>
        <v>1</v>
      </c>
      <c r="P15" s="11">
        <f t="shared" si="9"/>
        <v>0.8763526285180161</v>
      </c>
      <c r="Q15" s="34">
        <f t="shared" si="10"/>
        <v>-18.281983421472844</v>
      </c>
      <c r="R15" s="58">
        <f t="shared" si="1"/>
        <v>1.5288672474403726E-2</v>
      </c>
      <c r="S15" s="60">
        <f t="shared" si="11"/>
        <v>-0.13198672507449524</v>
      </c>
      <c r="T15" s="3" t="s">
        <v>71</v>
      </c>
      <c r="U15" s="111">
        <v>1.3613661865079714</v>
      </c>
      <c r="V15">
        <f t="shared" si="12"/>
        <v>9</v>
      </c>
      <c r="W15" s="26"/>
      <c r="Y15" s="34"/>
      <c r="Z15" s="71"/>
      <c r="AA15" s="34"/>
      <c r="AB15" s="9"/>
      <c r="AC15" s="34"/>
      <c r="AD15" s="34"/>
      <c r="AE15" s="34"/>
      <c r="AF15" s="34"/>
      <c r="AG15" s="34"/>
      <c r="AH15" s="72"/>
      <c r="AI15" s="34"/>
      <c r="AJ15" s="14"/>
      <c r="AK15" s="14"/>
      <c r="AL15" s="14"/>
      <c r="AM15" s="15"/>
      <c r="AN15" s="15"/>
      <c r="AO15" s="15"/>
      <c r="AP15" s="67"/>
      <c r="AQ15" s="15"/>
      <c r="AR15" s="15"/>
      <c r="AS15" s="15"/>
      <c r="AT15" s="16"/>
      <c r="AU15" s="15"/>
      <c r="AV15" s="15"/>
      <c r="AW15" s="19"/>
      <c r="AX15" s="19"/>
      <c r="AY15" s="19"/>
      <c r="AZ15" s="19"/>
      <c r="BA15" s="19"/>
      <c r="BB15" s="19"/>
      <c r="BC15" s="19"/>
      <c r="BD15" s="16"/>
      <c r="BE15" s="15"/>
      <c r="BF15" s="15"/>
      <c r="BG15" s="14"/>
      <c r="BH15" s="14"/>
      <c r="BI15" s="14"/>
      <c r="BJ15" s="36"/>
      <c r="BK15" s="36"/>
      <c r="BL15" s="36"/>
      <c r="BM15" s="36"/>
      <c r="BN15" s="36"/>
      <c r="BO15" s="36"/>
      <c r="BP15" s="36"/>
      <c r="BQ15" s="14"/>
      <c r="BR15" s="20"/>
      <c r="BS15" s="20"/>
      <c r="BT15" s="20"/>
      <c r="BU15" s="20"/>
      <c r="BV15" s="15"/>
      <c r="BW15" s="20"/>
      <c r="BX15" s="20"/>
      <c r="BY15" s="21"/>
      <c r="BZ15" s="22"/>
      <c r="CA15" s="22"/>
      <c r="CB15" s="22"/>
      <c r="CC15" s="22"/>
      <c r="CD15" s="22"/>
      <c r="CE15" s="22"/>
      <c r="CF15" s="23"/>
      <c r="CG15" s="19"/>
      <c r="CH15" s="21"/>
      <c r="CI15" s="14"/>
      <c r="CJ15" s="14"/>
      <c r="CK15" s="14"/>
      <c r="CL15" s="21"/>
      <c r="CM15" s="21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</row>
    <row r="16" spans="1:134">
      <c r="A16" s="54" t="s">
        <v>77</v>
      </c>
      <c r="B16" s="55" t="s">
        <v>64</v>
      </c>
      <c r="C16" s="56">
        <v>101</v>
      </c>
      <c r="D16" s="55" t="s">
        <v>46</v>
      </c>
      <c r="E16" s="56">
        <v>67</v>
      </c>
      <c r="F16" s="55">
        <f t="shared" si="2"/>
        <v>168</v>
      </c>
      <c r="G16" s="56">
        <f t="shared" si="3"/>
        <v>-34</v>
      </c>
      <c r="H16" s="57">
        <f t="shared" si="0"/>
        <v>-10.66660226547255</v>
      </c>
      <c r="I16" s="9">
        <f t="shared" si="4"/>
        <v>0</v>
      </c>
      <c r="J16" s="58">
        <f t="shared" si="5"/>
        <v>544.44744983765088</v>
      </c>
      <c r="K16" s="26"/>
      <c r="L16" s="26"/>
      <c r="M16" s="34">
        <f t="shared" si="6"/>
        <v>-10.666551587673899</v>
      </c>
      <c r="N16" s="13">
        <f t="shared" si="7"/>
        <v>0</v>
      </c>
      <c r="O16" s="13">
        <f t="shared" si="8"/>
        <v>1</v>
      </c>
      <c r="P16" s="11">
        <f t="shared" si="9"/>
        <v>0.35718450982995176</v>
      </c>
      <c r="Q16" s="34">
        <f t="shared" si="10"/>
        <v>23.333448412326099</v>
      </c>
      <c r="R16" s="58">
        <f t="shared" si="1"/>
        <v>0.1275807740624629</v>
      </c>
      <c r="S16" s="60">
        <f t="shared" si="11"/>
        <v>-0.44189754744701465</v>
      </c>
      <c r="T16" s="3" t="s">
        <v>63</v>
      </c>
      <c r="U16" s="111">
        <v>1.3337829187568577</v>
      </c>
      <c r="V16">
        <f t="shared" si="12"/>
        <v>10</v>
      </c>
      <c r="W16" s="26"/>
      <c r="Y16" s="84"/>
      <c r="Z16" s="87"/>
      <c r="AA16" s="34"/>
      <c r="AB16" s="9"/>
      <c r="AC16" s="9"/>
      <c r="AD16" s="9"/>
      <c r="AG16" s="34"/>
      <c r="AH16" s="72"/>
      <c r="AI16" s="34"/>
      <c r="AJ16" s="14"/>
      <c r="AK16" s="14"/>
      <c r="AL16" s="14"/>
      <c r="AM16" s="15"/>
      <c r="AN16" s="15"/>
      <c r="AO16" s="15"/>
      <c r="AP16" s="67"/>
      <c r="AQ16" s="15"/>
      <c r="AR16" s="15"/>
      <c r="AS16" s="15"/>
      <c r="AT16" s="16"/>
      <c r="AU16" s="15"/>
      <c r="AV16" s="15"/>
      <c r="AW16" s="19"/>
      <c r="AX16" s="19"/>
      <c r="AY16" s="19"/>
      <c r="AZ16" s="19"/>
      <c r="BA16" s="19"/>
      <c r="BB16" s="19"/>
      <c r="BC16" s="19"/>
      <c r="BD16" s="16"/>
      <c r="BE16" s="15"/>
      <c r="BF16" s="15"/>
      <c r="BG16" s="14"/>
      <c r="BH16" s="14"/>
      <c r="BI16" s="14"/>
      <c r="BJ16" s="36"/>
      <c r="BK16" s="36"/>
      <c r="BL16" s="36"/>
      <c r="BM16" s="36"/>
      <c r="BN16" s="36"/>
      <c r="BO16" s="36"/>
      <c r="BP16" s="36"/>
      <c r="BQ16" s="14"/>
      <c r="BR16" s="19"/>
      <c r="BS16" s="19"/>
      <c r="BT16" s="19"/>
      <c r="BU16" s="19"/>
      <c r="BV16" s="15"/>
      <c r="BW16" s="20"/>
      <c r="BX16" s="20"/>
      <c r="BY16" s="21"/>
      <c r="BZ16" s="22"/>
      <c r="CA16" s="22"/>
      <c r="CB16" s="22"/>
      <c r="CC16" s="22"/>
      <c r="CD16" s="22"/>
      <c r="CE16" s="22"/>
      <c r="CF16" s="23"/>
      <c r="CG16" s="19"/>
      <c r="CH16" s="21"/>
      <c r="CI16" s="14"/>
      <c r="CJ16" s="14"/>
      <c r="CK16" s="14"/>
      <c r="CL16" s="21"/>
      <c r="CM16" s="21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</row>
    <row r="17" spans="1:134">
      <c r="A17" s="54" t="s">
        <v>78</v>
      </c>
      <c r="B17" s="55" t="s">
        <v>68</v>
      </c>
      <c r="C17" s="56">
        <v>95</v>
      </c>
      <c r="D17" s="55" t="s">
        <v>61</v>
      </c>
      <c r="E17" s="56">
        <v>79</v>
      </c>
      <c r="F17" s="55">
        <f t="shared" si="2"/>
        <v>174</v>
      </c>
      <c r="G17" s="56">
        <f t="shared" si="3"/>
        <v>-16</v>
      </c>
      <c r="H17" s="57">
        <f t="shared" si="0"/>
        <v>3.0647933097634166</v>
      </c>
      <c r="I17" s="9">
        <f t="shared" si="4"/>
        <v>0</v>
      </c>
      <c r="J17" s="58">
        <f t="shared" si="5"/>
        <v>363.4663439439999</v>
      </c>
      <c r="K17" s="26"/>
      <c r="L17" s="26"/>
      <c r="M17" s="34">
        <f t="shared" si="6"/>
        <v>3.0648639393496389</v>
      </c>
      <c r="N17" s="13">
        <f t="shared" si="7"/>
        <v>1</v>
      </c>
      <c r="O17" s="13">
        <f t="shared" si="8"/>
        <v>0</v>
      </c>
      <c r="P17" s="11">
        <f t="shared" si="9"/>
        <v>0.5418766698886881</v>
      </c>
      <c r="Q17" s="34">
        <f t="shared" si="10"/>
        <v>19.064863939349639</v>
      </c>
      <c r="R17" s="58">
        <f t="shared" si="1"/>
        <v>0.29363032536965428</v>
      </c>
      <c r="S17" s="60">
        <f t="shared" si="11"/>
        <v>-0.78061685139820669</v>
      </c>
      <c r="T17" s="3" t="s">
        <v>60</v>
      </c>
      <c r="U17" s="111">
        <v>1.5151314087788905</v>
      </c>
      <c r="V17">
        <f t="shared" si="12"/>
        <v>8</v>
      </c>
      <c r="W17" s="26"/>
      <c r="Y17" s="33"/>
      <c r="Z17" s="47"/>
      <c r="AA17" s="34"/>
      <c r="AB17" s="9"/>
      <c r="AC17" s="11"/>
      <c r="AD17" s="11"/>
      <c r="AG17" s="34"/>
      <c r="AH17" s="72"/>
      <c r="AI17" s="34"/>
      <c r="AJ17" s="14"/>
      <c r="AK17" s="14"/>
      <c r="AL17" s="14"/>
      <c r="AM17" s="15"/>
      <c r="AN17" s="15"/>
      <c r="AO17" s="15"/>
      <c r="AP17" s="67"/>
      <c r="AQ17" s="15"/>
      <c r="AR17" s="15"/>
      <c r="AS17" s="15"/>
      <c r="AT17" s="16"/>
      <c r="AU17" s="15"/>
      <c r="AV17" s="15"/>
      <c r="AW17" s="19"/>
      <c r="AX17" s="19"/>
      <c r="AY17" s="19"/>
      <c r="AZ17" s="19"/>
      <c r="BA17" s="19"/>
      <c r="BB17" s="19"/>
      <c r="BC17" s="19"/>
      <c r="BD17" s="16"/>
      <c r="BE17" s="15"/>
      <c r="BF17" s="15"/>
      <c r="BG17" s="14"/>
      <c r="BH17" s="14"/>
      <c r="BI17" s="14"/>
      <c r="BJ17" s="36"/>
      <c r="BK17" s="36"/>
      <c r="BL17" s="36"/>
      <c r="BM17" s="36"/>
      <c r="BN17" s="36"/>
      <c r="BO17" s="36"/>
      <c r="BP17" s="36"/>
      <c r="BQ17" s="14"/>
      <c r="BR17" s="19"/>
      <c r="BS17" s="19"/>
      <c r="BT17" s="19"/>
      <c r="BU17" s="19"/>
      <c r="BV17" s="15"/>
      <c r="BW17" s="20"/>
      <c r="BX17" s="20"/>
      <c r="BY17" s="21"/>
      <c r="BZ17" s="22"/>
      <c r="CA17" s="22"/>
      <c r="CB17" s="22"/>
      <c r="CC17" s="22"/>
      <c r="CD17" s="22"/>
      <c r="CE17" s="22"/>
      <c r="CF17" s="23"/>
      <c r="CG17" s="19"/>
      <c r="CH17" s="21"/>
      <c r="CI17" s="14"/>
      <c r="CJ17" s="14"/>
      <c r="CK17" s="14"/>
      <c r="CL17" s="21"/>
      <c r="CM17" s="21"/>
      <c r="CN17" s="14"/>
      <c r="CO17" s="14"/>
      <c r="CP17" s="14"/>
      <c r="CQ17" s="14"/>
      <c r="CR17" s="14"/>
      <c r="CS17" s="86"/>
      <c r="CT17" s="14"/>
      <c r="CU17" s="14"/>
      <c r="CV17" s="14"/>
      <c r="CW17" s="14"/>
      <c r="CX17" s="14"/>
      <c r="CY17" s="14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</row>
    <row r="18" spans="1:134">
      <c r="A18" s="54" t="s">
        <v>79</v>
      </c>
      <c r="B18" s="55" t="s">
        <v>71</v>
      </c>
      <c r="C18" s="56">
        <v>100</v>
      </c>
      <c r="D18" s="55" t="s">
        <v>52</v>
      </c>
      <c r="E18" s="56">
        <v>74</v>
      </c>
      <c r="F18" s="55">
        <f t="shared" si="2"/>
        <v>174</v>
      </c>
      <c r="G18" s="56">
        <f t="shared" si="3"/>
        <v>-26</v>
      </c>
      <c r="H18" s="57">
        <f t="shared" si="0"/>
        <v>-26.103184705674447</v>
      </c>
      <c r="I18" s="9">
        <f t="shared" si="4"/>
        <v>0</v>
      </c>
      <c r="J18" s="58">
        <f t="shared" si="5"/>
        <v>1.0647083485122355E-2</v>
      </c>
      <c r="K18" s="26"/>
      <c r="L18" s="26"/>
      <c r="M18" s="34">
        <f t="shared" si="6"/>
        <v>-26.103156457308554</v>
      </c>
      <c r="N18" s="13">
        <f t="shared" si="7"/>
        <v>0</v>
      </c>
      <c r="O18" s="13">
        <f t="shared" si="8"/>
        <v>1</v>
      </c>
      <c r="P18" s="11">
        <f t="shared" si="9"/>
        <v>0.18521684695005036</v>
      </c>
      <c r="Q18" s="34">
        <f t="shared" si="10"/>
        <v>-0.10315645730855394</v>
      </c>
      <c r="R18" s="58">
        <f t="shared" si="1"/>
        <v>3.4305280394118377E-2</v>
      </c>
      <c r="S18" s="60">
        <f t="shared" si="11"/>
        <v>-0.20483327102150647</v>
      </c>
      <c r="T18" s="3" t="s">
        <v>47</v>
      </c>
      <c r="U18" s="111">
        <v>2.7564040880857124</v>
      </c>
      <c r="V18">
        <f t="shared" si="12"/>
        <v>1</v>
      </c>
      <c r="W18" s="26"/>
      <c r="Y18" s="88"/>
      <c r="Z18" s="87"/>
      <c r="AA18" s="34"/>
      <c r="AB18" s="9"/>
      <c r="AC18" s="9"/>
      <c r="AD18" s="9"/>
      <c r="AF18" s="34"/>
      <c r="AG18" s="34"/>
      <c r="AH18" s="72"/>
      <c r="AI18" s="34"/>
      <c r="AJ18" s="14"/>
      <c r="AK18" s="14"/>
      <c r="AL18" s="14"/>
      <c r="AM18" s="15"/>
      <c r="AN18" s="15"/>
      <c r="AO18" s="15"/>
      <c r="AP18" s="67"/>
      <c r="AQ18" s="15"/>
      <c r="AR18" s="15"/>
      <c r="AS18" s="15"/>
      <c r="AT18" s="16"/>
      <c r="AU18" s="15"/>
      <c r="AV18" s="15"/>
      <c r="AW18" s="19"/>
      <c r="AX18" s="19"/>
      <c r="AY18" s="19"/>
      <c r="AZ18" s="19"/>
      <c r="BA18" s="19"/>
      <c r="BB18" s="19"/>
      <c r="BC18" s="19"/>
      <c r="BD18" s="16"/>
      <c r="BE18" s="15"/>
      <c r="BF18" s="15"/>
      <c r="BG18" s="14"/>
      <c r="BH18" s="14"/>
      <c r="BI18" s="14"/>
      <c r="BJ18" s="36"/>
      <c r="BK18" s="36"/>
      <c r="BL18" s="36"/>
      <c r="BM18" s="36"/>
      <c r="BN18" s="36"/>
      <c r="BO18" s="36"/>
      <c r="BP18" s="36"/>
      <c r="BQ18" s="14"/>
      <c r="BR18" s="19"/>
      <c r="BS18" s="19"/>
      <c r="BT18" s="19"/>
      <c r="BU18" s="19"/>
      <c r="BV18" s="15"/>
      <c r="BW18" s="20"/>
      <c r="BX18" s="20"/>
      <c r="BY18" s="21"/>
      <c r="BZ18" s="22"/>
      <c r="CA18" s="22"/>
      <c r="CB18" s="22"/>
      <c r="CC18" s="22"/>
      <c r="CD18" s="22"/>
      <c r="CE18" s="22"/>
      <c r="CF18" s="23"/>
      <c r="CG18" s="19"/>
      <c r="CH18" s="21"/>
      <c r="CI18" s="14"/>
      <c r="CJ18" s="14"/>
      <c r="CK18" s="14"/>
      <c r="CL18" s="21"/>
      <c r="CM18" s="21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</row>
    <row r="19" spans="1:134">
      <c r="A19" s="54" t="s">
        <v>80</v>
      </c>
      <c r="B19" s="55" t="s">
        <v>51</v>
      </c>
      <c r="C19" s="56">
        <v>90</v>
      </c>
      <c r="D19" s="55" t="s">
        <v>59</v>
      </c>
      <c r="E19" s="56">
        <v>106</v>
      </c>
      <c r="F19" s="55">
        <f t="shared" si="2"/>
        <v>196</v>
      </c>
      <c r="G19" s="56">
        <f t="shared" si="3"/>
        <v>16</v>
      </c>
      <c r="H19" s="57">
        <f t="shared" si="0"/>
        <v>-7.4301704629276752</v>
      </c>
      <c r="I19" s="9">
        <f t="shared" si="4"/>
        <v>1</v>
      </c>
      <c r="J19" s="58">
        <f t="shared" si="5"/>
        <v>548.97288792184861</v>
      </c>
      <c r="K19" s="26"/>
      <c r="L19" s="26"/>
      <c r="M19" s="34">
        <f t="shared" si="6"/>
        <v>-7.4301150825771645</v>
      </c>
      <c r="N19" s="13">
        <f t="shared" si="7"/>
        <v>0</v>
      </c>
      <c r="O19" s="13">
        <f t="shared" si="8"/>
        <v>0</v>
      </c>
      <c r="P19" s="11">
        <f t="shared" si="9"/>
        <v>0.39938283120303242</v>
      </c>
      <c r="Q19" s="34">
        <f t="shared" si="10"/>
        <v>-23.430115082577164</v>
      </c>
      <c r="R19" s="58">
        <f t="shared" si="1"/>
        <v>0.36074098345368505</v>
      </c>
      <c r="S19" s="60">
        <f t="shared" si="11"/>
        <v>-0.91783484539649418</v>
      </c>
      <c r="T19" s="3" t="s">
        <v>56</v>
      </c>
      <c r="U19" s="111">
        <v>-0.48360791784759088</v>
      </c>
      <c r="V19">
        <f t="shared" si="12"/>
        <v>15</v>
      </c>
      <c r="W19" s="26"/>
      <c r="Y19" s="33"/>
      <c r="Z19" s="47"/>
      <c r="AA19" s="34"/>
      <c r="AB19" s="52"/>
      <c r="AC19" s="52"/>
      <c r="AD19" s="34"/>
      <c r="AE19" s="34"/>
      <c r="AF19" s="34"/>
      <c r="AG19" s="34"/>
      <c r="AH19" s="72"/>
      <c r="AI19" s="72"/>
      <c r="AJ19" s="14"/>
      <c r="AK19" s="14"/>
      <c r="AL19" s="14"/>
      <c r="AM19" s="15"/>
      <c r="AN19" s="15"/>
      <c r="AO19" s="15"/>
      <c r="AP19" s="67"/>
      <c r="AQ19" s="15"/>
      <c r="AR19" s="15"/>
      <c r="AS19" s="15"/>
      <c r="AT19" s="16"/>
      <c r="AU19" s="15"/>
      <c r="AV19" s="15"/>
      <c r="AW19" s="19"/>
      <c r="AX19" s="19"/>
      <c r="AY19" s="19"/>
      <c r="AZ19" s="19"/>
      <c r="BA19" s="19"/>
      <c r="BB19" s="19"/>
      <c r="BC19" s="19"/>
      <c r="BD19" s="16"/>
      <c r="BE19" s="15"/>
      <c r="BF19" s="15"/>
      <c r="BG19" s="14"/>
      <c r="BH19" s="14"/>
      <c r="BI19" s="14"/>
      <c r="BJ19" s="36"/>
      <c r="BK19" s="36"/>
      <c r="BL19" s="36"/>
      <c r="BM19" s="36"/>
      <c r="BN19" s="36"/>
      <c r="BO19" s="36"/>
      <c r="BP19" s="36"/>
      <c r="BQ19" s="14"/>
      <c r="BR19" s="19"/>
      <c r="BS19" s="19"/>
      <c r="BT19" s="19"/>
      <c r="BU19" s="19"/>
      <c r="BV19" s="15"/>
      <c r="BW19" s="20"/>
      <c r="BX19" s="20"/>
      <c r="BY19" s="21"/>
      <c r="BZ19" s="22"/>
      <c r="CA19" s="22"/>
      <c r="CB19" s="22"/>
      <c r="CC19" s="22"/>
      <c r="CD19" s="22"/>
      <c r="CE19" s="22"/>
      <c r="CF19" s="23"/>
      <c r="CG19" s="19"/>
      <c r="CH19" s="21"/>
      <c r="CI19" s="14"/>
      <c r="CJ19" s="14"/>
      <c r="CK19" s="14"/>
      <c r="CL19" s="21"/>
      <c r="CM19" s="21"/>
      <c r="CN19" s="14"/>
      <c r="CO19" s="14"/>
      <c r="CP19" s="14"/>
      <c r="CQ19" s="86"/>
      <c r="CR19" s="14"/>
      <c r="CS19" s="14"/>
      <c r="CT19" s="14"/>
      <c r="CU19" s="14"/>
      <c r="CV19" s="14"/>
      <c r="CW19" s="14"/>
      <c r="CX19" s="14"/>
      <c r="CY19" s="14"/>
      <c r="CZ19" s="53"/>
      <c r="DA19" s="89"/>
      <c r="DB19" s="89"/>
      <c r="DC19" s="89"/>
      <c r="DD19" s="89"/>
      <c r="DE19" s="89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</row>
    <row r="20" spans="1:134">
      <c r="A20" s="54" t="s">
        <v>81</v>
      </c>
      <c r="B20" s="55" t="s">
        <v>74</v>
      </c>
      <c r="C20" s="56">
        <v>121</v>
      </c>
      <c r="D20" s="55" t="s">
        <v>67</v>
      </c>
      <c r="E20" s="56">
        <v>70</v>
      </c>
      <c r="F20" s="55">
        <f t="shared" si="2"/>
        <v>191</v>
      </c>
      <c r="G20" s="56">
        <f t="shared" si="3"/>
        <v>-51</v>
      </c>
      <c r="H20" s="57">
        <f t="shared" si="0"/>
        <v>-30.78444351817998</v>
      </c>
      <c r="I20" s="9">
        <f t="shared" si="4"/>
        <v>0</v>
      </c>
      <c r="J20" s="58">
        <f t="shared" si="5"/>
        <v>408.66872386965542</v>
      </c>
      <c r="K20" s="26"/>
      <c r="L20" s="26"/>
      <c r="M20" s="34">
        <f t="shared" si="6"/>
        <v>-30.784422071706938</v>
      </c>
      <c r="N20" s="13">
        <f t="shared" si="7"/>
        <v>0</v>
      </c>
      <c r="O20" s="13">
        <f t="shared" si="8"/>
        <v>1</v>
      </c>
      <c r="P20" s="11">
        <f t="shared" si="9"/>
        <v>0.14541864262681792</v>
      </c>
      <c r="Q20" s="34">
        <f t="shared" si="10"/>
        <v>20.215577928293062</v>
      </c>
      <c r="R20" s="58">
        <f t="shared" si="1"/>
        <v>2.1146581623426187E-2</v>
      </c>
      <c r="S20" s="60">
        <f t="shared" si="11"/>
        <v>-0.15714357045763278</v>
      </c>
      <c r="T20" s="3" t="s">
        <v>73</v>
      </c>
      <c r="U20" s="111">
        <v>1.789765358897121</v>
      </c>
      <c r="V20">
        <f t="shared" si="12"/>
        <v>4</v>
      </c>
      <c r="W20" s="26"/>
      <c r="Y20" s="88"/>
      <c r="Z20" s="90"/>
      <c r="AA20" s="34"/>
      <c r="AB20" s="52"/>
      <c r="AC20" s="52"/>
      <c r="AD20" s="34"/>
      <c r="AE20" s="34"/>
      <c r="AF20" s="34"/>
      <c r="AG20" s="34"/>
      <c r="AH20" s="34"/>
      <c r="AI20" s="72"/>
      <c r="AJ20" s="14"/>
      <c r="AK20" s="14"/>
      <c r="AL20" s="14"/>
      <c r="AM20" s="15"/>
      <c r="AN20" s="15"/>
      <c r="AO20" s="15"/>
      <c r="AP20" s="67"/>
      <c r="AQ20" s="15"/>
      <c r="AR20" s="15"/>
      <c r="AS20" s="15"/>
      <c r="AT20" s="16"/>
      <c r="AU20" s="15"/>
      <c r="AV20" s="15"/>
      <c r="AW20" s="19"/>
      <c r="AX20" s="19"/>
      <c r="AY20" s="19"/>
      <c r="AZ20" s="19"/>
      <c r="BA20" s="19"/>
      <c r="BB20" s="19"/>
      <c r="BC20" s="19"/>
      <c r="BD20" s="16"/>
      <c r="BE20" s="15"/>
      <c r="BF20" s="15"/>
      <c r="BG20" s="14"/>
      <c r="BH20" s="14"/>
      <c r="BI20" s="14"/>
      <c r="BJ20" s="36"/>
      <c r="BK20" s="36"/>
      <c r="BL20" s="36"/>
      <c r="BM20" s="36"/>
      <c r="BN20" s="36"/>
      <c r="BO20" s="36"/>
      <c r="BP20" s="36"/>
      <c r="BQ20" s="14"/>
      <c r="BR20" s="19"/>
      <c r="BS20" s="19"/>
      <c r="BT20" s="19"/>
      <c r="BU20" s="19"/>
      <c r="BV20" s="15"/>
      <c r="BW20" s="20"/>
      <c r="BX20" s="20"/>
      <c r="BY20" s="21"/>
      <c r="BZ20" s="22"/>
      <c r="CA20" s="22"/>
      <c r="CB20" s="22"/>
      <c r="CC20" s="22"/>
      <c r="CD20" s="22"/>
      <c r="CE20" s="22"/>
      <c r="CF20" s="23"/>
      <c r="CG20" s="19"/>
      <c r="CH20" s="21"/>
      <c r="CI20" s="14"/>
      <c r="CJ20" s="14"/>
      <c r="CK20" s="14"/>
      <c r="CL20" s="21"/>
      <c r="CM20" s="21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</row>
    <row r="21" spans="1:134">
      <c r="A21" s="54" t="s">
        <v>82</v>
      </c>
      <c r="B21" s="55" t="s">
        <v>60</v>
      </c>
      <c r="C21" s="56">
        <v>94</v>
      </c>
      <c r="D21" s="55" t="s">
        <v>73</v>
      </c>
      <c r="E21" s="56">
        <v>71</v>
      </c>
      <c r="F21" s="55">
        <f t="shared" si="2"/>
        <v>165</v>
      </c>
      <c r="G21" s="56">
        <f t="shared" si="3"/>
        <v>-23</v>
      </c>
      <c r="H21" s="57">
        <f t="shared" si="0"/>
        <v>11.949015000223437</v>
      </c>
      <c r="I21" s="9">
        <f t="shared" si="4"/>
        <v>0</v>
      </c>
      <c r="J21" s="58">
        <f t="shared" si="5"/>
        <v>1221.433649485843</v>
      </c>
      <c r="K21" s="26"/>
      <c r="L21" s="26"/>
      <c r="M21" s="34">
        <f t="shared" si="6"/>
        <v>11.949098538628936</v>
      </c>
      <c r="N21" s="13">
        <f t="shared" si="7"/>
        <v>1</v>
      </c>
      <c r="O21" s="13">
        <f t="shared" si="8"/>
        <v>0</v>
      </c>
      <c r="P21" s="11">
        <f t="shared" si="9"/>
        <v>0.65909773994751231</v>
      </c>
      <c r="Q21" s="34">
        <f t="shared" si="10"/>
        <v>34.949098538628938</v>
      </c>
      <c r="R21" s="58">
        <f t="shared" si="1"/>
        <v>0.43440983080391854</v>
      </c>
      <c r="S21" s="60">
        <f t="shared" si="11"/>
        <v>-1.0761594701961674</v>
      </c>
      <c r="T21" s="3" t="s">
        <v>74</v>
      </c>
      <c r="U21" s="111">
        <v>2.4259846611154021</v>
      </c>
      <c r="V21">
        <f t="shared" si="12"/>
        <v>2</v>
      </c>
      <c r="W21" s="26"/>
      <c r="Y21" s="84"/>
      <c r="Z21" s="71"/>
      <c r="AA21" s="34"/>
      <c r="AB21" s="52"/>
      <c r="AC21" s="52"/>
      <c r="AD21" s="34"/>
      <c r="AE21" s="34"/>
      <c r="AF21" s="34"/>
      <c r="AG21" s="34"/>
      <c r="AH21" s="34"/>
      <c r="AI21" s="72"/>
      <c r="AJ21" s="14"/>
      <c r="AK21" s="14"/>
      <c r="AL21" s="14"/>
      <c r="AM21" s="15"/>
      <c r="AN21" s="15"/>
      <c r="AO21" s="15"/>
      <c r="AP21" s="67"/>
      <c r="AQ21" s="15"/>
      <c r="AR21" s="15"/>
      <c r="AS21" s="15"/>
      <c r="AT21" s="16"/>
      <c r="AU21" s="15"/>
      <c r="AV21" s="15"/>
      <c r="AW21" s="19"/>
      <c r="AX21" s="19"/>
      <c r="AY21" s="19"/>
      <c r="AZ21" s="19"/>
      <c r="BA21" s="19"/>
      <c r="BB21" s="19"/>
      <c r="BC21" s="19"/>
      <c r="BD21" s="16"/>
      <c r="BE21" s="15"/>
      <c r="BF21" s="15"/>
      <c r="BG21" s="14"/>
      <c r="BH21" s="14"/>
      <c r="BI21" s="14"/>
      <c r="BJ21" s="36"/>
      <c r="BK21" s="36"/>
      <c r="BL21" s="36"/>
      <c r="BM21" s="36"/>
      <c r="BN21" s="36"/>
      <c r="BO21" s="36"/>
      <c r="BP21" s="36"/>
      <c r="BQ21" s="14"/>
      <c r="BR21" s="19"/>
      <c r="BS21" s="19"/>
      <c r="BT21" s="19"/>
      <c r="BU21" s="19"/>
      <c r="BV21" s="15"/>
      <c r="BW21" s="20"/>
      <c r="BX21" s="20"/>
      <c r="BY21" s="21"/>
      <c r="BZ21" s="22"/>
      <c r="CA21" s="22"/>
      <c r="CB21" s="22"/>
      <c r="CC21" s="22"/>
      <c r="CD21" s="22"/>
      <c r="CE21" s="22"/>
      <c r="CF21" s="23"/>
      <c r="CG21" s="19"/>
      <c r="CH21" s="21"/>
      <c r="CI21" s="14"/>
      <c r="CJ21" s="14"/>
      <c r="CK21" s="14"/>
      <c r="CL21" s="21"/>
      <c r="CM21" s="21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</row>
    <row r="22" spans="1:134">
      <c r="A22" s="54" t="s">
        <v>83</v>
      </c>
      <c r="B22" s="55" t="s">
        <v>65</v>
      </c>
      <c r="C22" s="56">
        <v>118</v>
      </c>
      <c r="D22" s="55" t="s">
        <v>69</v>
      </c>
      <c r="E22" s="56">
        <v>117</v>
      </c>
      <c r="F22" s="55">
        <f t="shared" si="2"/>
        <v>235</v>
      </c>
      <c r="G22" s="56">
        <f t="shared" si="3"/>
        <v>-1</v>
      </c>
      <c r="H22" s="57">
        <f t="shared" si="0"/>
        <v>5.3155290873292422</v>
      </c>
      <c r="I22" s="9">
        <f t="shared" si="4"/>
        <v>0</v>
      </c>
      <c r="J22" s="58">
        <f t="shared" si="5"/>
        <v>39.885907652901729</v>
      </c>
      <c r="K22" s="26"/>
      <c r="L22" s="26"/>
      <c r="M22" s="34">
        <f t="shared" si="6"/>
        <v>5.3156029872459909</v>
      </c>
      <c r="N22" s="13">
        <f t="shared" si="7"/>
        <v>1</v>
      </c>
      <c r="O22" s="13">
        <f t="shared" si="8"/>
        <v>0</v>
      </c>
      <c r="P22" s="11">
        <f t="shared" si="9"/>
        <v>0.57236204063863894</v>
      </c>
      <c r="Q22" s="34">
        <f t="shared" si="10"/>
        <v>6.3156029872459909</v>
      </c>
      <c r="R22" s="58">
        <f t="shared" si="1"/>
        <v>0.32759830556402697</v>
      </c>
      <c r="S22" s="60">
        <f t="shared" si="11"/>
        <v>-0.8494783307092254</v>
      </c>
      <c r="T22" s="3" t="s">
        <v>67</v>
      </c>
      <c r="U22" s="111">
        <v>0.10883732575440466</v>
      </c>
      <c r="V22">
        <f t="shared" si="12"/>
        <v>14</v>
      </c>
      <c r="W22" s="26"/>
      <c r="Y22" s="9"/>
      <c r="Z22" s="92"/>
      <c r="AA22" s="34"/>
      <c r="AB22" s="9"/>
      <c r="AC22" s="34"/>
      <c r="AD22" s="34"/>
      <c r="AE22" s="34"/>
      <c r="AF22" s="34"/>
      <c r="AG22" s="34"/>
      <c r="AH22" s="72"/>
      <c r="AI22" s="72"/>
      <c r="AJ22" s="14"/>
      <c r="AK22" s="14"/>
      <c r="AL22" s="14"/>
      <c r="AM22" s="15"/>
      <c r="AN22" s="15"/>
      <c r="AO22" s="15"/>
      <c r="AP22" s="67"/>
      <c r="AQ22" s="15"/>
      <c r="AR22" s="15"/>
      <c r="AS22" s="15"/>
      <c r="AT22" s="16"/>
      <c r="AU22" s="15"/>
      <c r="AV22" s="15"/>
      <c r="AW22" s="19"/>
      <c r="AX22" s="19"/>
      <c r="AY22" s="19"/>
      <c r="AZ22" s="19"/>
      <c r="BA22" s="19"/>
      <c r="BB22" s="19"/>
      <c r="BC22" s="19"/>
      <c r="BD22" s="16"/>
      <c r="BE22" s="15"/>
      <c r="BF22" s="15"/>
      <c r="BG22" s="14"/>
      <c r="BH22" s="14"/>
      <c r="BI22" s="14"/>
      <c r="BJ22" s="36"/>
      <c r="BK22" s="36"/>
      <c r="BL22" s="36"/>
      <c r="BM22" s="36"/>
      <c r="BN22" s="36"/>
      <c r="BO22" s="36"/>
      <c r="BP22" s="36"/>
      <c r="BQ22" s="14"/>
      <c r="BR22" s="20"/>
      <c r="BS22" s="20"/>
      <c r="BT22" s="20"/>
      <c r="BU22" s="20"/>
      <c r="BV22" s="15"/>
      <c r="BW22" s="20"/>
      <c r="BX22" s="20"/>
      <c r="BY22" s="21"/>
      <c r="BZ22" s="22"/>
      <c r="CA22" s="22"/>
      <c r="CB22" s="22"/>
      <c r="CC22" s="22"/>
      <c r="CD22" s="22"/>
      <c r="CE22" s="22"/>
      <c r="CF22" s="23"/>
      <c r="CG22" s="19"/>
      <c r="CH22" s="21"/>
      <c r="CI22" s="14"/>
      <c r="CJ22" s="14"/>
      <c r="CK22" s="14"/>
      <c r="CL22" s="21"/>
      <c r="CM22" s="21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</row>
    <row r="23" spans="1:134">
      <c r="A23" s="54" t="s">
        <v>84</v>
      </c>
      <c r="B23" s="55" t="s">
        <v>61</v>
      </c>
      <c r="C23" s="56">
        <v>100</v>
      </c>
      <c r="D23" s="55" t="s">
        <v>46</v>
      </c>
      <c r="E23" s="56">
        <v>76</v>
      </c>
      <c r="F23" s="55">
        <f t="shared" si="2"/>
        <v>176</v>
      </c>
      <c r="G23" s="56">
        <f t="shared" si="3"/>
        <v>-24</v>
      </c>
      <c r="H23" s="57">
        <f t="shared" si="0"/>
        <v>-47.514676626503913</v>
      </c>
      <c r="I23" s="9">
        <f t="shared" si="4"/>
        <v>0</v>
      </c>
      <c r="J23" s="58">
        <f t="shared" si="5"/>
        <v>552.94001684904947</v>
      </c>
      <c r="K23" s="26"/>
      <c r="L23" s="26"/>
      <c r="M23" s="34">
        <f t="shared" si="6"/>
        <v>-47.514679489144626</v>
      </c>
      <c r="N23" s="13">
        <f t="shared" si="7"/>
        <v>0</v>
      </c>
      <c r="O23" s="13">
        <f t="shared" si="8"/>
        <v>1</v>
      </c>
      <c r="P23" s="11">
        <f t="shared" si="9"/>
        <v>5.1514672220475122E-2</v>
      </c>
      <c r="Q23" s="34">
        <f t="shared" si="10"/>
        <v>-23.514679489144626</v>
      </c>
      <c r="R23" s="58">
        <f t="shared" si="1"/>
        <v>2.6537614539829911E-3</v>
      </c>
      <c r="S23" s="60">
        <f t="shared" si="11"/>
        <v>-5.2888958593844758E-2</v>
      </c>
      <c r="T23" s="93"/>
      <c r="U23" s="60"/>
      <c r="W23" s="26"/>
      <c r="Y23" s="9"/>
      <c r="Z23" s="71"/>
      <c r="AA23" s="34"/>
      <c r="AB23" s="9"/>
      <c r="AC23" s="34"/>
      <c r="AD23" s="34"/>
      <c r="AE23" s="34"/>
      <c r="AF23" s="34"/>
      <c r="AG23" s="34"/>
      <c r="AH23" s="72"/>
      <c r="AI23" s="34"/>
      <c r="AJ23" s="14"/>
      <c r="AK23" s="14"/>
      <c r="AL23" s="14"/>
      <c r="AM23" s="15"/>
      <c r="AN23" s="15"/>
      <c r="AO23" s="15"/>
      <c r="AP23" s="67"/>
      <c r="AQ23" s="15"/>
      <c r="AR23" s="15"/>
      <c r="AS23" s="15"/>
      <c r="AT23" s="16"/>
      <c r="AU23" s="15"/>
      <c r="AV23" s="15"/>
      <c r="AW23" s="19"/>
      <c r="AX23" s="19"/>
      <c r="AY23" s="19"/>
      <c r="AZ23" s="19"/>
      <c r="BA23" s="19"/>
      <c r="BB23" s="19"/>
      <c r="BC23" s="19"/>
      <c r="BD23" s="16"/>
      <c r="BE23" s="15"/>
      <c r="BF23" s="15"/>
      <c r="BG23" s="14"/>
      <c r="BH23" s="14"/>
      <c r="BI23" s="14"/>
      <c r="BJ23" s="36"/>
      <c r="BK23" s="36"/>
      <c r="BL23" s="36"/>
      <c r="BM23" s="36"/>
      <c r="BN23" s="36"/>
      <c r="BO23" s="36"/>
      <c r="BP23" s="36"/>
      <c r="BQ23" s="14"/>
      <c r="BR23" s="20"/>
      <c r="BS23" s="20"/>
      <c r="BT23" s="20"/>
      <c r="BU23" s="20"/>
      <c r="BV23" s="15"/>
      <c r="BW23" s="20"/>
      <c r="BX23" s="20"/>
      <c r="BY23" s="21"/>
      <c r="BZ23" s="22"/>
      <c r="CA23" s="22"/>
      <c r="CB23" s="22"/>
      <c r="CC23" s="22"/>
      <c r="CD23" s="22"/>
      <c r="CE23" s="22"/>
      <c r="CF23" s="23"/>
      <c r="CG23" s="19"/>
      <c r="CH23" s="21"/>
      <c r="CI23" s="14"/>
      <c r="CJ23" s="14"/>
      <c r="CK23" s="14"/>
      <c r="CL23" s="21"/>
      <c r="CM23" s="21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</row>
    <row r="24" spans="1:134">
      <c r="A24" s="54" t="s">
        <v>85</v>
      </c>
      <c r="B24" s="55" t="s">
        <v>52</v>
      </c>
      <c r="C24" s="56">
        <v>92</v>
      </c>
      <c r="D24" s="55" t="s">
        <v>60</v>
      </c>
      <c r="E24" s="56">
        <v>97</v>
      </c>
      <c r="F24" s="55">
        <f t="shared" si="2"/>
        <v>189</v>
      </c>
      <c r="G24" s="56">
        <f t="shared" si="3"/>
        <v>5</v>
      </c>
      <c r="H24" s="57">
        <f t="shared" si="0"/>
        <v>37.587350900938617</v>
      </c>
      <c r="I24" s="9">
        <f t="shared" si="4"/>
        <v>1</v>
      </c>
      <c r="J24" s="58">
        <f t="shared" si="5"/>
        <v>1061.9354387409048</v>
      </c>
      <c r="K24" s="26"/>
      <c r="L24" s="26"/>
      <c r="M24" s="34">
        <f t="shared" si="6"/>
        <v>37.587471691976504</v>
      </c>
      <c r="N24" s="13">
        <f t="shared" si="7"/>
        <v>1</v>
      </c>
      <c r="O24" s="13">
        <f t="shared" si="8"/>
        <v>1</v>
      </c>
      <c r="P24" s="11">
        <f t="shared" si="9"/>
        <v>0.90142525662470119</v>
      </c>
      <c r="Q24" s="34">
        <f t="shared" si="10"/>
        <v>32.587471691976504</v>
      </c>
      <c r="R24" s="58">
        <f t="shared" si="1"/>
        <v>9.7169800315060166E-3</v>
      </c>
      <c r="S24" s="60">
        <f t="shared" si="11"/>
        <v>-0.10377814978741416</v>
      </c>
      <c r="T24" s="93"/>
      <c r="U24" s="60"/>
      <c r="W24" s="26"/>
      <c r="Y24" s="9"/>
      <c r="Z24" s="94"/>
      <c r="AA24" s="34"/>
      <c r="AB24" s="9"/>
      <c r="AC24" s="34"/>
      <c r="AD24" s="95"/>
      <c r="AE24" s="34"/>
      <c r="AF24" s="34"/>
      <c r="AG24" s="34"/>
      <c r="AH24" s="72"/>
      <c r="AI24" s="34"/>
      <c r="AJ24" s="14"/>
      <c r="AK24" s="14"/>
      <c r="AL24" s="14"/>
      <c r="AM24" s="15"/>
      <c r="AN24" s="15"/>
      <c r="AO24" s="15"/>
      <c r="AP24" s="67"/>
      <c r="AQ24" s="15"/>
      <c r="AR24" s="15"/>
      <c r="AS24" s="15"/>
      <c r="AT24" s="16"/>
      <c r="AU24" s="15"/>
      <c r="AV24" s="15"/>
      <c r="AW24" s="19"/>
      <c r="AX24" s="19"/>
      <c r="AY24" s="19"/>
      <c r="AZ24" s="19"/>
      <c r="BA24" s="19"/>
      <c r="BB24" s="19"/>
      <c r="BC24" s="19"/>
      <c r="BD24" s="16"/>
      <c r="BE24" s="15"/>
      <c r="BF24" s="15"/>
      <c r="BG24" s="14"/>
      <c r="BH24" s="14"/>
      <c r="BI24" s="14"/>
      <c r="BJ24" s="36"/>
      <c r="BK24" s="36"/>
      <c r="BL24" s="36"/>
      <c r="BM24" s="36"/>
      <c r="BN24" s="36"/>
      <c r="BO24" s="36"/>
      <c r="BP24" s="36"/>
      <c r="BQ24" s="14"/>
      <c r="BR24" s="20"/>
      <c r="BS24" s="19"/>
      <c r="BT24" s="20"/>
      <c r="BU24" s="20"/>
      <c r="BV24" s="15"/>
      <c r="BW24" s="20"/>
      <c r="BX24" s="20"/>
      <c r="BY24" s="21"/>
      <c r="BZ24" s="22"/>
      <c r="CA24" s="22"/>
      <c r="CB24" s="22"/>
      <c r="CC24" s="22"/>
      <c r="CD24" s="22"/>
      <c r="CE24" s="22"/>
      <c r="CF24" s="23"/>
      <c r="CG24" s="19"/>
      <c r="CH24" s="21"/>
      <c r="CI24" s="14"/>
      <c r="CJ24" s="14"/>
      <c r="CK24" s="14"/>
      <c r="CL24" s="21"/>
      <c r="CM24" s="21"/>
      <c r="CN24" s="14"/>
      <c r="CO24" s="14"/>
      <c r="CP24" s="14"/>
      <c r="CQ24" s="86"/>
      <c r="CR24" s="14"/>
      <c r="CS24" s="14"/>
      <c r="CT24" s="14"/>
      <c r="CU24" s="14"/>
      <c r="CV24" s="14"/>
      <c r="CW24" s="14"/>
      <c r="CX24" s="14"/>
      <c r="CY24" s="14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</row>
    <row r="25" spans="1:134">
      <c r="A25" s="54" t="s">
        <v>86</v>
      </c>
      <c r="B25" s="55" t="s">
        <v>63</v>
      </c>
      <c r="C25" s="56">
        <v>86</v>
      </c>
      <c r="D25" s="55" t="s">
        <v>71</v>
      </c>
      <c r="E25" s="56">
        <v>123</v>
      </c>
      <c r="F25" s="55">
        <f t="shared" si="2"/>
        <v>209</v>
      </c>
      <c r="G25" s="56">
        <f t="shared" si="3"/>
        <v>37</v>
      </c>
      <c r="H25" s="57">
        <f t="shared" si="0"/>
        <v>7.2002629084065397</v>
      </c>
      <c r="I25" s="9">
        <f t="shared" si="4"/>
        <v>1</v>
      </c>
      <c r="J25" s="58">
        <f t="shared" si="5"/>
        <v>888.02433072809106</v>
      </c>
      <c r="K25" s="26"/>
      <c r="L25" s="26"/>
      <c r="M25" s="34">
        <f t="shared" si="6"/>
        <v>7.2003395468511115</v>
      </c>
      <c r="N25" s="13">
        <f t="shared" si="7"/>
        <v>1</v>
      </c>
      <c r="O25" s="13">
        <f t="shared" si="8"/>
        <v>1</v>
      </c>
      <c r="P25" s="11">
        <f t="shared" si="9"/>
        <v>0.59756939469909298</v>
      </c>
      <c r="Q25" s="34">
        <f t="shared" si="10"/>
        <v>-29.799660453148888</v>
      </c>
      <c r="R25" s="58">
        <f t="shared" si="1"/>
        <v>0.16195039208285442</v>
      </c>
      <c r="S25" s="60">
        <f t="shared" si="11"/>
        <v>-0.51488486016459878</v>
      </c>
      <c r="T25" s="93"/>
      <c r="U25" s="60"/>
      <c r="W25" s="26"/>
      <c r="Y25" s="9"/>
      <c r="Z25" s="71"/>
      <c r="AA25" s="34"/>
      <c r="AB25" s="47"/>
      <c r="AC25" s="34"/>
      <c r="AD25" s="96"/>
      <c r="AE25" s="34"/>
      <c r="AF25" s="34"/>
      <c r="AG25" s="34"/>
      <c r="AH25" s="72"/>
      <c r="AI25" s="34"/>
      <c r="AJ25" s="14"/>
      <c r="AK25" s="14"/>
      <c r="AL25" s="14"/>
      <c r="AM25" s="15"/>
      <c r="AN25" s="15"/>
      <c r="AO25" s="15"/>
      <c r="AP25" s="67"/>
      <c r="AQ25" s="15"/>
      <c r="AR25" s="15"/>
      <c r="AS25" s="15"/>
      <c r="AT25" s="16"/>
      <c r="AU25" s="15"/>
      <c r="AV25" s="15"/>
      <c r="AW25" s="19"/>
      <c r="AX25" s="19"/>
      <c r="AY25" s="19"/>
      <c r="AZ25" s="19"/>
      <c r="BA25" s="19"/>
      <c r="BB25" s="19"/>
      <c r="BC25" s="19"/>
      <c r="BD25" s="16"/>
      <c r="BE25" s="15"/>
      <c r="BF25" s="15"/>
      <c r="BG25" s="14"/>
      <c r="BH25" s="14"/>
      <c r="BI25" s="14"/>
      <c r="BJ25" s="36"/>
      <c r="BK25" s="36"/>
      <c r="BL25" s="36"/>
      <c r="BM25" s="36"/>
      <c r="BN25" s="36"/>
      <c r="BO25" s="36"/>
      <c r="BP25" s="36"/>
      <c r="BQ25" s="14"/>
      <c r="BR25" s="20"/>
      <c r="BS25" s="19"/>
      <c r="BT25" s="20"/>
      <c r="BU25" s="20"/>
      <c r="BV25" s="15"/>
      <c r="BW25" s="20"/>
      <c r="BX25" s="20"/>
      <c r="BY25" s="21"/>
      <c r="BZ25" s="22"/>
      <c r="CA25" s="22"/>
      <c r="CB25" s="22"/>
      <c r="CC25" s="22"/>
      <c r="CD25" s="22"/>
      <c r="CE25" s="22"/>
      <c r="CF25" s="23"/>
      <c r="CG25" s="19"/>
      <c r="CH25" s="21"/>
      <c r="CI25" s="14"/>
      <c r="CJ25" s="14"/>
      <c r="CK25" s="14"/>
      <c r="CL25" s="21"/>
      <c r="CM25" s="21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</row>
    <row r="26" spans="1:134">
      <c r="A26" s="54" t="s">
        <v>87</v>
      </c>
      <c r="B26" s="55" t="s">
        <v>59</v>
      </c>
      <c r="C26" s="56">
        <v>96</v>
      </c>
      <c r="D26" s="55" t="s">
        <v>64</v>
      </c>
      <c r="E26" s="56">
        <v>68</v>
      </c>
      <c r="F26" s="55">
        <f t="shared" si="2"/>
        <v>164</v>
      </c>
      <c r="G26" s="56">
        <f t="shared" si="3"/>
        <v>-28</v>
      </c>
      <c r="H26" s="57">
        <f t="shared" si="0"/>
        <v>-16.73155479488689</v>
      </c>
      <c r="I26" s="9">
        <f t="shared" si="4"/>
        <v>0</v>
      </c>
      <c r="J26" s="58">
        <f t="shared" si="5"/>
        <v>126.97785734063665</v>
      </c>
      <c r="K26" s="26"/>
      <c r="L26" s="26"/>
      <c r="M26" s="34">
        <f t="shared" si="6"/>
        <v>-16.731512929495096</v>
      </c>
      <c r="N26" s="13">
        <f t="shared" si="7"/>
        <v>0</v>
      </c>
      <c r="O26" s="13">
        <f t="shared" si="8"/>
        <v>1</v>
      </c>
      <c r="P26" s="11">
        <f t="shared" si="9"/>
        <v>0.28295076355333015</v>
      </c>
      <c r="Q26" s="34">
        <f t="shared" si="10"/>
        <v>11.268487070504904</v>
      </c>
      <c r="R26" s="58">
        <f t="shared" si="1"/>
        <v>8.0061134595412545E-2</v>
      </c>
      <c r="S26" s="60">
        <f t="shared" si="11"/>
        <v>-0.33261077066116118</v>
      </c>
      <c r="T26" s="93"/>
      <c r="U26" s="60"/>
      <c r="W26" s="26"/>
      <c r="Y26" s="9"/>
      <c r="Z26" s="71"/>
      <c r="AA26" s="34"/>
      <c r="AB26" s="47"/>
      <c r="AC26" s="34"/>
      <c r="AD26" s="96"/>
      <c r="AE26" s="34"/>
      <c r="AF26" s="34"/>
      <c r="AG26" s="34"/>
      <c r="AH26" s="72"/>
      <c r="AI26" s="34"/>
      <c r="AJ26" s="14"/>
      <c r="AK26" s="14"/>
      <c r="AL26" s="14"/>
      <c r="AM26" s="15"/>
      <c r="AN26" s="15"/>
      <c r="AO26" s="15"/>
      <c r="AP26" s="67"/>
      <c r="AQ26" s="15"/>
      <c r="AR26" s="15"/>
      <c r="AS26" s="15"/>
      <c r="AT26" s="16"/>
      <c r="AU26" s="15"/>
      <c r="AV26" s="15"/>
      <c r="AW26" s="19"/>
      <c r="AX26" s="19"/>
      <c r="AY26" s="19"/>
      <c r="AZ26" s="19"/>
      <c r="BA26" s="19"/>
      <c r="BB26" s="19"/>
      <c r="BC26" s="19"/>
      <c r="BD26" s="16"/>
      <c r="BE26" s="15"/>
      <c r="BF26" s="15"/>
      <c r="BG26" s="14"/>
      <c r="BH26" s="14"/>
      <c r="BI26" s="14"/>
      <c r="BJ26" s="36"/>
      <c r="BK26" s="36"/>
      <c r="BL26" s="36"/>
      <c r="BM26" s="36"/>
      <c r="BN26" s="36"/>
      <c r="BO26" s="36"/>
      <c r="BP26" s="36"/>
      <c r="BQ26" s="14"/>
      <c r="BR26" s="20"/>
      <c r="BS26" s="19"/>
      <c r="BT26" s="20"/>
      <c r="BU26" s="20"/>
      <c r="BV26" s="15"/>
      <c r="BW26" s="20"/>
      <c r="BX26" s="20"/>
      <c r="BY26" s="21"/>
      <c r="BZ26" s="22"/>
      <c r="CA26" s="22"/>
      <c r="CB26" s="22"/>
      <c r="CC26" s="22"/>
      <c r="CD26" s="22"/>
      <c r="CE26" s="22"/>
      <c r="CF26" s="23"/>
      <c r="CG26" s="19"/>
      <c r="CH26" s="21"/>
      <c r="CI26" s="14"/>
      <c r="CJ26" s="14"/>
      <c r="CK26" s="14"/>
      <c r="CL26" s="21"/>
      <c r="CM26" s="21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53"/>
      <c r="DA26" s="89"/>
      <c r="DB26" s="89"/>
      <c r="DC26" s="89"/>
      <c r="DD26" s="89"/>
      <c r="DE26" s="89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</row>
    <row r="27" spans="1:134">
      <c r="A27" s="54" t="s">
        <v>88</v>
      </c>
      <c r="B27" s="55" t="s">
        <v>68</v>
      </c>
      <c r="C27" s="56">
        <v>87</v>
      </c>
      <c r="D27" s="55" t="s">
        <v>73</v>
      </c>
      <c r="E27" s="56">
        <v>103</v>
      </c>
      <c r="F27" s="55">
        <f t="shared" si="2"/>
        <v>190</v>
      </c>
      <c r="G27" s="56">
        <f t="shared" si="3"/>
        <v>16</v>
      </c>
      <c r="H27" s="57">
        <f t="shared" si="0"/>
        <v>4.2466870339093674</v>
      </c>
      <c r="I27" s="9">
        <f t="shared" si="4"/>
        <v>1</v>
      </c>
      <c r="J27" s="58">
        <f t="shared" si="5"/>
        <v>138.14036567887419</v>
      </c>
      <c r="K27" s="26"/>
      <c r="L27" s="26"/>
      <c r="M27" s="34">
        <f t="shared" si="6"/>
        <v>4.2467593807931792</v>
      </c>
      <c r="N27" s="13">
        <f t="shared" si="7"/>
        <v>1</v>
      </c>
      <c r="O27" s="13">
        <f t="shared" si="8"/>
        <v>1</v>
      </c>
      <c r="P27" s="11">
        <f t="shared" si="9"/>
        <v>0.5579273624731661</v>
      </c>
      <c r="Q27" s="34">
        <f t="shared" si="10"/>
        <v>-11.753240619206821</v>
      </c>
      <c r="R27" s="58">
        <f t="shared" si="1"/>
        <v>0.19542821684993147</v>
      </c>
      <c r="S27" s="60">
        <f t="shared" si="11"/>
        <v>-0.5835264998535703</v>
      </c>
      <c r="T27" s="93"/>
      <c r="U27" s="60"/>
      <c r="W27" s="26"/>
      <c r="Y27" s="9"/>
      <c r="Z27" s="71"/>
      <c r="AA27" s="34"/>
      <c r="AB27" s="9"/>
      <c r="AC27" s="34"/>
      <c r="AD27" s="34"/>
      <c r="AE27" s="34"/>
      <c r="AF27" s="34"/>
      <c r="AG27" s="72"/>
      <c r="AH27" s="11"/>
      <c r="AI27" s="72"/>
      <c r="AJ27" s="14"/>
      <c r="AK27" s="14"/>
      <c r="AL27" s="14"/>
      <c r="AM27" s="15"/>
      <c r="AN27" s="15"/>
      <c r="AO27" s="15"/>
      <c r="AP27" s="67"/>
      <c r="AQ27" s="15"/>
      <c r="AR27" s="15"/>
      <c r="AS27" s="15"/>
      <c r="AT27" s="16"/>
      <c r="AU27" s="15"/>
      <c r="AV27" s="15"/>
      <c r="AW27" s="19"/>
      <c r="AX27" s="19"/>
      <c r="AY27" s="19"/>
      <c r="AZ27" s="19"/>
      <c r="BA27" s="19"/>
      <c r="BB27" s="19"/>
      <c r="BC27" s="19"/>
      <c r="BD27" s="16"/>
      <c r="BE27" s="15"/>
      <c r="BF27" s="15"/>
      <c r="BG27" s="14"/>
      <c r="BH27" s="14"/>
      <c r="BI27" s="14"/>
      <c r="BJ27" s="36"/>
      <c r="BK27" s="36"/>
      <c r="BL27" s="36"/>
      <c r="BM27" s="36"/>
      <c r="BN27" s="36"/>
      <c r="BO27" s="36"/>
      <c r="BP27" s="36"/>
      <c r="BQ27" s="14"/>
      <c r="BR27" s="20"/>
      <c r="BS27" s="19"/>
      <c r="BT27" s="20"/>
      <c r="BU27" s="20"/>
      <c r="BV27" s="15"/>
      <c r="BW27" s="20"/>
      <c r="BX27" s="20"/>
      <c r="BY27" s="21"/>
      <c r="BZ27" s="22"/>
      <c r="CA27" s="22"/>
      <c r="CB27" s="22"/>
      <c r="CC27" s="22"/>
      <c r="CD27" s="22"/>
      <c r="CE27" s="22"/>
      <c r="CF27" s="23"/>
      <c r="CG27" s="19"/>
      <c r="CH27" s="21"/>
      <c r="CI27" s="14"/>
      <c r="CJ27" s="14"/>
      <c r="CK27" s="14"/>
      <c r="CL27" s="21"/>
      <c r="CM27" s="21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</row>
    <row r="28" spans="1:134">
      <c r="A28" s="54" t="s">
        <v>88</v>
      </c>
      <c r="B28" s="55" t="s">
        <v>48</v>
      </c>
      <c r="C28" s="56">
        <v>104</v>
      </c>
      <c r="D28" s="55" t="s">
        <v>56</v>
      </c>
      <c r="E28" s="56">
        <v>55</v>
      </c>
      <c r="F28" s="55">
        <f t="shared" si="2"/>
        <v>159</v>
      </c>
      <c r="G28" s="56">
        <f t="shared" si="3"/>
        <v>-49</v>
      </c>
      <c r="H28" s="57">
        <f t="shared" si="0"/>
        <v>-23.561667511552702</v>
      </c>
      <c r="I28" s="9">
        <f t="shared" si="4"/>
        <v>0</v>
      </c>
      <c r="J28" s="58">
        <f t="shared" si="5"/>
        <v>647.10875979279331</v>
      </c>
      <c r="K28" s="26"/>
      <c r="L28" s="26"/>
      <c r="M28" s="34">
        <f t="shared" si="6"/>
        <v>-23.561635570349406</v>
      </c>
      <c r="N28" s="13">
        <f t="shared" si="7"/>
        <v>0</v>
      </c>
      <c r="O28" s="13">
        <f t="shared" si="8"/>
        <v>1</v>
      </c>
      <c r="P28" s="11">
        <f t="shared" si="9"/>
        <v>0.20941415857447976</v>
      </c>
      <c r="Q28" s="34">
        <f t="shared" si="10"/>
        <v>25.438364429650594</v>
      </c>
      <c r="R28" s="58">
        <f t="shared" si="1"/>
        <v>4.3854289811457357E-2</v>
      </c>
      <c r="S28" s="60">
        <f t="shared" si="11"/>
        <v>-0.23498103692458824</v>
      </c>
      <c r="T28" s="93"/>
      <c r="U28" s="60"/>
      <c r="W28" s="26"/>
      <c r="Y28" s="34"/>
      <c r="Z28" s="71"/>
      <c r="AA28" s="34"/>
      <c r="AB28" s="9"/>
      <c r="AC28" s="34"/>
      <c r="AD28" s="34"/>
      <c r="AE28" s="34"/>
      <c r="AF28" s="34"/>
      <c r="AG28" s="11"/>
      <c r="AH28" s="72"/>
      <c r="AI28" s="72"/>
      <c r="AJ28" s="14"/>
      <c r="AK28" s="14"/>
      <c r="AL28" s="14"/>
      <c r="AM28" s="15"/>
      <c r="AN28" s="15"/>
      <c r="AO28" s="15"/>
      <c r="AP28" s="67"/>
      <c r="AQ28" s="15"/>
      <c r="AR28" s="15"/>
      <c r="AS28" s="15"/>
      <c r="AT28" s="16"/>
      <c r="AU28" s="15"/>
      <c r="AV28" s="15"/>
      <c r="AW28" s="19"/>
      <c r="AX28" s="19"/>
      <c r="AY28" s="19"/>
      <c r="AZ28" s="19"/>
      <c r="BA28" s="19"/>
      <c r="BB28" s="19"/>
      <c r="BC28" s="19"/>
      <c r="BD28" s="16"/>
      <c r="BE28" s="15"/>
      <c r="BF28" s="15"/>
      <c r="BG28" s="14"/>
      <c r="BH28" s="14"/>
      <c r="BI28" s="14"/>
      <c r="BJ28" s="36"/>
      <c r="BK28" s="36"/>
      <c r="BL28" s="36"/>
      <c r="BM28" s="36"/>
      <c r="BN28" s="36"/>
      <c r="BO28" s="36"/>
      <c r="BP28" s="36"/>
      <c r="BQ28" s="14"/>
      <c r="BR28" s="20"/>
      <c r="BS28" s="19"/>
      <c r="BT28" s="20"/>
      <c r="BU28" s="20"/>
      <c r="BV28" s="15"/>
      <c r="BW28" s="20"/>
      <c r="BX28" s="20"/>
      <c r="BY28" s="21"/>
      <c r="BZ28" s="22"/>
      <c r="CA28" s="22"/>
      <c r="CB28" s="22"/>
      <c r="CC28" s="22"/>
      <c r="CD28" s="22"/>
      <c r="CE28" s="22"/>
      <c r="CF28" s="23"/>
      <c r="CG28" s="19"/>
      <c r="CH28" s="21"/>
      <c r="CI28" s="14"/>
      <c r="CJ28" s="14"/>
      <c r="CK28" s="14"/>
      <c r="CL28" s="21"/>
      <c r="CM28" s="21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</row>
    <row r="29" spans="1:134">
      <c r="A29" s="54" t="s">
        <v>89</v>
      </c>
      <c r="B29" s="55" t="s">
        <v>65</v>
      </c>
      <c r="C29" s="56">
        <v>89</v>
      </c>
      <c r="D29" s="55" t="s">
        <v>47</v>
      </c>
      <c r="E29" s="56">
        <v>102</v>
      </c>
      <c r="F29" s="55">
        <f t="shared" si="2"/>
        <v>191</v>
      </c>
      <c r="G29" s="56">
        <f t="shared" si="3"/>
        <v>13</v>
      </c>
      <c r="H29" s="57">
        <f t="shared" si="0"/>
        <v>25.746220213131021</v>
      </c>
      <c r="I29" s="9">
        <f t="shared" si="4"/>
        <v>1</v>
      </c>
      <c r="J29" s="58">
        <f t="shared" si="5"/>
        <v>162.46612972162981</v>
      </c>
      <c r="K29" s="26"/>
      <c r="L29" s="26"/>
      <c r="M29" s="34">
        <f t="shared" si="6"/>
        <v>25.746323798945831</v>
      </c>
      <c r="N29" s="13">
        <f t="shared" si="7"/>
        <v>1</v>
      </c>
      <c r="O29" s="13">
        <f t="shared" si="8"/>
        <v>1</v>
      </c>
      <c r="P29" s="11">
        <f t="shared" si="9"/>
        <v>0.81149463274090283</v>
      </c>
      <c r="Q29" s="34">
        <f t="shared" si="10"/>
        <v>12.746323798945831</v>
      </c>
      <c r="R29" s="58">
        <f t="shared" si="1"/>
        <v>3.55342734854871E-2</v>
      </c>
      <c r="S29" s="60">
        <f t="shared" si="11"/>
        <v>-0.20887750604701891</v>
      </c>
      <c r="T29" s="93"/>
      <c r="U29" s="60"/>
      <c r="W29" s="26"/>
      <c r="Y29" s="9"/>
      <c r="Z29" s="9"/>
      <c r="AA29" s="78"/>
      <c r="AB29" s="5"/>
      <c r="AC29" s="9"/>
      <c r="AD29" s="34"/>
      <c r="AE29" s="34"/>
      <c r="AF29" s="9"/>
      <c r="AG29" s="34"/>
      <c r="AH29" s="72"/>
      <c r="AI29" s="72"/>
      <c r="AJ29" s="14"/>
      <c r="AK29" s="14"/>
      <c r="AL29" s="14"/>
      <c r="AM29" s="15"/>
      <c r="AN29" s="15"/>
      <c r="AO29" s="15"/>
      <c r="AP29" s="67"/>
      <c r="AQ29" s="15"/>
      <c r="AR29" s="15"/>
      <c r="AS29" s="15"/>
      <c r="AT29" s="16"/>
      <c r="AU29" s="15"/>
      <c r="AV29" s="15"/>
      <c r="AW29" s="19"/>
      <c r="AX29" s="19"/>
      <c r="AY29" s="19"/>
      <c r="AZ29" s="19"/>
      <c r="BA29" s="19"/>
      <c r="BB29" s="19"/>
      <c r="BC29" s="19"/>
      <c r="BD29" s="16"/>
      <c r="BE29" s="15"/>
      <c r="BF29" s="15"/>
      <c r="BG29" s="14"/>
      <c r="BH29" s="14"/>
      <c r="BI29" s="14"/>
      <c r="BJ29" s="36"/>
      <c r="BK29" s="36"/>
      <c r="BL29" s="36"/>
      <c r="BM29" s="36"/>
      <c r="BN29" s="36"/>
      <c r="BO29" s="36"/>
      <c r="BP29" s="36"/>
      <c r="BQ29" s="14"/>
      <c r="BR29" s="20"/>
      <c r="BS29" s="19"/>
      <c r="BT29" s="20"/>
      <c r="BU29" s="20"/>
      <c r="BV29" s="15"/>
      <c r="BW29" s="20"/>
      <c r="BX29" s="20"/>
      <c r="BY29" s="21"/>
      <c r="BZ29" s="22"/>
      <c r="CA29" s="22"/>
      <c r="CB29" s="22"/>
      <c r="CC29" s="22"/>
      <c r="CD29" s="22"/>
      <c r="CE29" s="22"/>
      <c r="CF29" s="23"/>
      <c r="CG29" s="19"/>
      <c r="CH29" s="21"/>
      <c r="CI29" s="14"/>
      <c r="CJ29" s="14"/>
      <c r="CK29" s="14"/>
      <c r="CL29" s="21"/>
      <c r="CM29" s="21"/>
      <c r="CN29" s="14"/>
      <c r="CO29" s="14"/>
      <c r="CP29" s="14"/>
      <c r="CQ29" s="86"/>
      <c r="CR29" s="14"/>
      <c r="CS29" s="14"/>
      <c r="CT29" s="14"/>
      <c r="CU29" s="14"/>
      <c r="CV29" s="14"/>
      <c r="CW29" s="14"/>
      <c r="CX29" s="14"/>
      <c r="CY29" s="14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</row>
    <row r="30" spans="1:134">
      <c r="A30" s="54" t="s">
        <v>90</v>
      </c>
      <c r="B30" s="55" t="s">
        <v>51</v>
      </c>
      <c r="C30" s="56">
        <v>83</v>
      </c>
      <c r="D30" s="55" t="s">
        <v>67</v>
      </c>
      <c r="E30" s="56">
        <v>104</v>
      </c>
      <c r="F30" s="55">
        <f t="shared" si="2"/>
        <v>187</v>
      </c>
      <c r="G30" s="56">
        <f t="shared" si="3"/>
        <v>21</v>
      </c>
      <c r="H30" s="57">
        <f t="shared" si="0"/>
        <v>-13.621298362201234</v>
      </c>
      <c r="I30" s="9">
        <f t="shared" si="4"/>
        <v>1</v>
      </c>
      <c r="J30" s="58">
        <f t="shared" si="5"/>
        <v>1198.6343002845576</v>
      </c>
      <c r="K30" s="26"/>
      <c r="L30" s="26"/>
      <c r="M30" s="34">
        <f t="shared" si="6"/>
        <v>-13.621251977591031</v>
      </c>
      <c r="N30" s="13">
        <f t="shared" si="7"/>
        <v>0</v>
      </c>
      <c r="O30" s="13">
        <f t="shared" si="8"/>
        <v>0</v>
      </c>
      <c r="P30" s="11">
        <f t="shared" si="9"/>
        <v>0.3201149082892335</v>
      </c>
      <c r="Q30" s="34">
        <f t="shared" si="10"/>
        <v>-34.621251977591029</v>
      </c>
      <c r="R30" s="58">
        <f t="shared" si="1"/>
        <v>0.4622437379305574</v>
      </c>
      <c r="S30" s="60">
        <f t="shared" si="11"/>
        <v>-1.1390752592413209</v>
      </c>
      <c r="T30" s="93"/>
      <c r="U30" s="60"/>
      <c r="W30" s="26"/>
      <c r="Y30" s="5"/>
      <c r="Z30" s="9"/>
      <c r="AA30" s="34"/>
      <c r="AB30" s="9"/>
      <c r="AC30" s="9"/>
      <c r="AD30" s="34"/>
      <c r="AE30" s="34"/>
      <c r="AF30" s="9"/>
      <c r="AG30" s="34"/>
      <c r="AH30" s="72"/>
      <c r="AI30" s="72"/>
      <c r="AJ30" s="14"/>
      <c r="AK30" s="14"/>
      <c r="AL30" s="14"/>
      <c r="AM30" s="15"/>
      <c r="AN30" s="15"/>
      <c r="AO30" s="15"/>
      <c r="AP30" s="67"/>
      <c r="AQ30" s="15"/>
      <c r="AR30" s="15"/>
      <c r="AS30" s="15"/>
      <c r="AT30" s="16"/>
      <c r="AU30" s="15"/>
      <c r="AV30" s="15"/>
      <c r="AW30" s="19"/>
      <c r="AX30" s="19"/>
      <c r="AY30" s="19"/>
      <c r="AZ30" s="19"/>
      <c r="BA30" s="19"/>
      <c r="BB30" s="19"/>
      <c r="BC30" s="19"/>
      <c r="BD30" s="16"/>
      <c r="BE30" s="15"/>
      <c r="BF30" s="15"/>
      <c r="BG30" s="14"/>
      <c r="BH30" s="14"/>
      <c r="BI30" s="14"/>
      <c r="BJ30" s="36"/>
      <c r="BK30" s="36"/>
      <c r="BL30" s="36"/>
      <c r="BM30" s="36"/>
      <c r="BN30" s="36"/>
      <c r="BO30" s="36"/>
      <c r="BP30" s="36"/>
      <c r="BQ30" s="14"/>
      <c r="BR30" s="20"/>
      <c r="BS30" s="19"/>
      <c r="BT30" s="20"/>
      <c r="BU30" s="20"/>
      <c r="BV30" s="15"/>
      <c r="BW30" s="20"/>
      <c r="BX30" s="20"/>
      <c r="BY30" s="21"/>
      <c r="BZ30" s="22"/>
      <c r="CA30" s="22"/>
      <c r="CB30" s="22"/>
      <c r="CC30" s="22"/>
      <c r="CD30" s="22"/>
      <c r="CE30" s="22"/>
      <c r="CF30" s="23"/>
      <c r="CG30" s="19"/>
      <c r="CH30" s="21"/>
      <c r="CI30" s="14"/>
      <c r="CJ30" s="14"/>
      <c r="CK30" s="14"/>
      <c r="CL30" s="21"/>
      <c r="CM30" s="21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</row>
    <row r="31" spans="1:134">
      <c r="A31" s="54" t="s">
        <v>91</v>
      </c>
      <c r="B31" s="55" t="s">
        <v>69</v>
      </c>
      <c r="C31" s="56">
        <v>80</v>
      </c>
      <c r="D31" s="55" t="s">
        <v>74</v>
      </c>
      <c r="E31" s="56">
        <v>95</v>
      </c>
      <c r="F31" s="55">
        <f t="shared" si="2"/>
        <v>175</v>
      </c>
      <c r="G31" s="56">
        <f t="shared" si="3"/>
        <v>15</v>
      </c>
      <c r="H31" s="57">
        <f t="shared" si="0"/>
        <v>22.032433886537675</v>
      </c>
      <c r="I31" s="9">
        <f t="shared" si="4"/>
        <v>1</v>
      </c>
      <c r="J31" s="58">
        <f t="shared" si="5"/>
        <v>49.455126368523381</v>
      </c>
      <c r="K31" s="26"/>
      <c r="L31" s="26"/>
      <c r="M31" s="34">
        <f t="shared" si="6"/>
        <v>22.032532076202074</v>
      </c>
      <c r="N31" s="13">
        <f t="shared" si="7"/>
        <v>1</v>
      </c>
      <c r="O31" s="13">
        <f t="shared" si="8"/>
        <v>1</v>
      </c>
      <c r="P31" s="11">
        <f t="shared" si="9"/>
        <v>0.77517195325196442</v>
      </c>
      <c r="Q31" s="34">
        <f t="shared" si="10"/>
        <v>7.0325320762020738</v>
      </c>
      <c r="R31" s="58">
        <f t="shared" si="1"/>
        <v>5.0547650604536871E-2</v>
      </c>
      <c r="S31" s="60">
        <f t="shared" si="11"/>
        <v>-0.25467039907561889</v>
      </c>
      <c r="T31" s="93"/>
      <c r="U31" s="60"/>
      <c r="W31" s="97"/>
      <c r="X31" s="9"/>
      <c r="Y31" s="9"/>
      <c r="Z31" s="47"/>
      <c r="AA31" s="88"/>
      <c r="AB31" s="88"/>
      <c r="AC31" s="47"/>
      <c r="AD31" s="34"/>
      <c r="AE31" s="34"/>
      <c r="AF31" s="9"/>
      <c r="AG31" s="34"/>
      <c r="AH31" s="72"/>
      <c r="AI31" s="72"/>
      <c r="AJ31" s="14"/>
      <c r="AK31" s="14"/>
      <c r="AL31" s="14"/>
      <c r="AM31" s="15"/>
      <c r="AN31" s="15"/>
      <c r="AO31" s="15"/>
      <c r="AP31" s="67"/>
      <c r="AQ31" s="15"/>
      <c r="AR31" s="15"/>
      <c r="AS31" s="15"/>
      <c r="AT31" s="16"/>
      <c r="AU31" s="15"/>
      <c r="AV31" s="15"/>
      <c r="AW31" s="19"/>
      <c r="AX31" s="19"/>
      <c r="AY31" s="19"/>
      <c r="AZ31" s="19"/>
      <c r="BA31" s="19"/>
      <c r="BB31" s="19"/>
      <c r="BC31" s="19"/>
      <c r="BD31" s="16"/>
      <c r="BE31" s="15"/>
      <c r="BF31" s="15"/>
      <c r="BG31" s="14"/>
      <c r="BH31" s="14"/>
      <c r="BI31" s="14"/>
      <c r="BJ31" s="36"/>
      <c r="BK31" s="36"/>
      <c r="BL31" s="36"/>
      <c r="BM31" s="36"/>
      <c r="BN31" s="36"/>
      <c r="BO31" s="36"/>
      <c r="BP31" s="36"/>
      <c r="BQ31" s="14"/>
      <c r="BR31" s="20"/>
      <c r="BS31" s="19"/>
      <c r="BT31" s="20"/>
      <c r="BU31" s="20"/>
      <c r="BV31" s="15"/>
      <c r="BW31" s="20"/>
      <c r="BX31" s="20"/>
      <c r="BY31" s="21"/>
      <c r="BZ31" s="22"/>
      <c r="CA31" s="22"/>
      <c r="CB31" s="22"/>
      <c r="CC31" s="22"/>
      <c r="CD31" s="22"/>
      <c r="CE31" s="22"/>
      <c r="CF31" s="23"/>
      <c r="CG31" s="19"/>
      <c r="CH31" s="21"/>
      <c r="CI31" s="14"/>
      <c r="CJ31" s="14"/>
      <c r="CK31" s="14"/>
      <c r="CL31" s="21"/>
      <c r="CM31" s="21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</row>
    <row r="32" spans="1:134">
      <c r="A32" s="54" t="s">
        <v>92</v>
      </c>
      <c r="B32" s="55" t="s">
        <v>61</v>
      </c>
      <c r="C32" s="56">
        <v>106</v>
      </c>
      <c r="D32" s="55" t="s">
        <v>48</v>
      </c>
      <c r="E32" s="56">
        <v>58</v>
      </c>
      <c r="F32" s="55">
        <f t="shared" si="2"/>
        <v>164</v>
      </c>
      <c r="G32" s="56">
        <f t="shared" si="3"/>
        <v>-48</v>
      </c>
      <c r="H32" s="57">
        <f t="shared" si="0"/>
        <v>-0.55179544081601151</v>
      </c>
      <c r="I32" s="9">
        <f t="shared" si="4"/>
        <v>0</v>
      </c>
      <c r="J32" s="58">
        <f t="shared" si="5"/>
        <v>2251.3321158901686</v>
      </c>
      <c r="K32" s="26"/>
      <c r="L32" s="26"/>
      <c r="M32" s="34">
        <f t="shared" si="6"/>
        <v>-0.55173006615162801</v>
      </c>
      <c r="N32" s="13">
        <f t="shared" si="7"/>
        <v>0</v>
      </c>
      <c r="O32" s="13">
        <f t="shared" si="8"/>
        <v>1</v>
      </c>
      <c r="P32" s="11">
        <f t="shared" si="9"/>
        <v>0.49244800746667272</v>
      </c>
      <c r="Q32" s="34">
        <f t="shared" si="10"/>
        <v>47.448269933848373</v>
      </c>
      <c r="R32" s="58">
        <f t="shared" si="1"/>
        <v>0.24250504005789617</v>
      </c>
      <c r="S32" s="60">
        <f t="shared" si="11"/>
        <v>-0.67815612497213607</v>
      </c>
      <c r="T32" s="93"/>
      <c r="U32" s="60"/>
      <c r="W32" s="31"/>
      <c r="X32" s="88"/>
      <c r="Y32" s="88"/>
      <c r="Z32" s="12"/>
      <c r="AA32" s="33"/>
      <c r="AB32" s="91"/>
      <c r="AC32" s="12"/>
      <c r="AD32" s="34"/>
      <c r="AE32" s="34"/>
      <c r="AF32" s="9"/>
      <c r="AG32" s="34"/>
      <c r="AH32" s="72"/>
      <c r="AI32" s="72"/>
      <c r="AJ32" s="14"/>
      <c r="AK32" s="14"/>
      <c r="AL32" s="14"/>
      <c r="AM32" s="15"/>
      <c r="AN32" s="15"/>
      <c r="AO32" s="15"/>
      <c r="AP32" s="67"/>
      <c r="AQ32" s="15"/>
      <c r="AR32" s="15"/>
      <c r="AS32" s="15"/>
      <c r="AT32" s="16"/>
      <c r="AU32" s="15"/>
      <c r="AV32" s="15"/>
      <c r="AW32" s="19"/>
      <c r="AX32" s="19"/>
      <c r="AY32" s="19"/>
      <c r="AZ32" s="19"/>
      <c r="BA32" s="19"/>
      <c r="BB32" s="19"/>
      <c r="BC32" s="19"/>
      <c r="BD32" s="16"/>
      <c r="BE32" s="15"/>
      <c r="BF32" s="15"/>
      <c r="BG32" s="14"/>
      <c r="BH32" s="14"/>
      <c r="BI32" s="14"/>
      <c r="BJ32" s="36"/>
      <c r="BK32" s="36"/>
      <c r="BL32" s="36"/>
      <c r="BM32" s="36"/>
      <c r="BN32" s="36"/>
      <c r="BO32" s="36"/>
      <c r="BP32" s="36"/>
      <c r="BQ32" s="14"/>
      <c r="BR32" s="20"/>
      <c r="BS32" s="20"/>
      <c r="BT32" s="20"/>
      <c r="BU32" s="20"/>
      <c r="BV32" s="15"/>
      <c r="BW32" s="20"/>
      <c r="BX32" s="20"/>
      <c r="BY32" s="21"/>
      <c r="BZ32" s="22"/>
      <c r="CA32" s="22"/>
      <c r="CB32" s="22"/>
      <c r="CC32" s="22"/>
      <c r="CD32" s="22"/>
      <c r="CE32" s="22"/>
      <c r="CF32" s="23"/>
      <c r="CG32" s="19"/>
      <c r="CH32" s="21"/>
      <c r="CI32" s="14"/>
      <c r="CJ32" s="14"/>
      <c r="CK32" s="14"/>
      <c r="CL32" s="21"/>
      <c r="CM32" s="21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</row>
    <row r="33" spans="1:135">
      <c r="A33" s="54" t="s">
        <v>93</v>
      </c>
      <c r="B33" s="55" t="s">
        <v>59</v>
      </c>
      <c r="C33" s="56">
        <v>51</v>
      </c>
      <c r="D33" s="55" t="s">
        <v>68</v>
      </c>
      <c r="E33" s="56">
        <v>82</v>
      </c>
      <c r="F33" s="55">
        <f t="shared" si="2"/>
        <v>133</v>
      </c>
      <c r="G33" s="56">
        <f t="shared" si="3"/>
        <v>31</v>
      </c>
      <c r="H33" s="57">
        <f t="shared" si="0"/>
        <v>31.782360355803057</v>
      </c>
      <c r="I33" s="9">
        <f t="shared" si="4"/>
        <v>1</v>
      </c>
      <c r="J33" s="58">
        <f t="shared" si="5"/>
        <v>0.61208772633228592</v>
      </c>
      <c r="K33" s="26"/>
      <c r="L33" s="26"/>
      <c r="M33" s="34">
        <f t="shared" si="6"/>
        <v>31.782472712160178</v>
      </c>
      <c r="N33" s="13">
        <f t="shared" si="7"/>
        <v>1</v>
      </c>
      <c r="O33" s="13">
        <f t="shared" si="8"/>
        <v>1</v>
      </c>
      <c r="P33" s="11">
        <f t="shared" si="9"/>
        <v>0.8622605919034847</v>
      </c>
      <c r="Q33" s="34">
        <f t="shared" si="10"/>
        <v>0.78247271216017822</v>
      </c>
      <c r="R33" s="58">
        <f t="shared" si="1"/>
        <v>1.8972144542778385E-2</v>
      </c>
      <c r="S33" s="60">
        <f t="shared" si="11"/>
        <v>-0.14819774321223853</v>
      </c>
      <c r="T33" s="93"/>
      <c r="U33" s="60"/>
      <c r="W33" s="31"/>
      <c r="X33" s="33"/>
      <c r="Y33" s="91"/>
      <c r="Z33" s="98"/>
      <c r="AA33" s="10"/>
      <c r="AB33" s="33"/>
      <c r="AC33" s="10"/>
      <c r="AD33" s="34"/>
      <c r="AE33" s="34"/>
      <c r="AF33" s="9"/>
      <c r="AG33" s="34"/>
      <c r="AH33" s="72"/>
      <c r="AI33" s="72"/>
      <c r="AJ33" s="14"/>
      <c r="AK33" s="14"/>
      <c r="AL33" s="14"/>
      <c r="AM33" s="15"/>
      <c r="AN33" s="15"/>
      <c r="AO33" s="15"/>
      <c r="AP33" s="67"/>
      <c r="AQ33" s="15"/>
      <c r="AR33" s="15"/>
      <c r="AS33" s="15"/>
      <c r="AT33" s="16"/>
      <c r="AU33" s="15"/>
      <c r="AV33" s="15"/>
      <c r="AW33" s="19"/>
      <c r="AX33" s="19"/>
      <c r="AY33" s="19"/>
      <c r="AZ33" s="19"/>
      <c r="BA33" s="19"/>
      <c r="BB33" s="19"/>
      <c r="BC33" s="19"/>
      <c r="BD33" s="16"/>
      <c r="BE33" s="15"/>
      <c r="BF33" s="15"/>
      <c r="BG33" s="14"/>
      <c r="BH33" s="14"/>
      <c r="BI33" s="14"/>
      <c r="BJ33" s="36"/>
      <c r="BK33" s="36"/>
      <c r="BL33" s="36"/>
      <c r="BM33" s="36"/>
      <c r="BN33" s="36"/>
      <c r="BO33" s="36"/>
      <c r="BP33" s="36"/>
      <c r="BQ33" s="14"/>
      <c r="BR33" s="20"/>
      <c r="BS33" s="20"/>
      <c r="BT33" s="20"/>
      <c r="BU33" s="20"/>
      <c r="BV33" s="15"/>
      <c r="BW33" s="20"/>
      <c r="BX33" s="20"/>
      <c r="BY33" s="21"/>
      <c r="BZ33" s="22"/>
      <c r="CA33" s="22"/>
      <c r="CB33" s="22"/>
      <c r="CC33" s="22"/>
      <c r="CD33" s="22"/>
      <c r="CE33" s="22"/>
      <c r="CF33" s="23"/>
      <c r="CG33" s="19"/>
      <c r="CH33" s="21"/>
      <c r="CI33" s="14"/>
      <c r="CJ33" s="14"/>
      <c r="CK33" s="14"/>
      <c r="CL33" s="21"/>
      <c r="CM33" s="21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</row>
    <row r="34" spans="1:135">
      <c r="A34" s="54" t="s">
        <v>94</v>
      </c>
      <c r="B34" s="55" t="s">
        <v>52</v>
      </c>
      <c r="C34" s="56">
        <v>17</v>
      </c>
      <c r="D34" s="55" t="s">
        <v>47</v>
      </c>
      <c r="E34" s="56">
        <v>110</v>
      </c>
      <c r="F34" s="55">
        <f t="shared" si="2"/>
        <v>127</v>
      </c>
      <c r="G34" s="56">
        <f t="shared" si="3"/>
        <v>93</v>
      </c>
      <c r="H34" s="57">
        <f t="shared" si="0"/>
        <v>59.152142627840632</v>
      </c>
      <c r="I34" s="9">
        <f t="shared" si="4"/>
        <v>1</v>
      </c>
      <c r="J34" s="58">
        <f t="shared" si="5"/>
        <v>1145.6774486860434</v>
      </c>
      <c r="K34" s="26"/>
      <c r="L34" s="26"/>
      <c r="M34" s="34">
        <f t="shared" si="6"/>
        <v>59.152294752630524</v>
      </c>
      <c r="N34" s="13">
        <f t="shared" si="7"/>
        <v>1</v>
      </c>
      <c r="O34" s="13">
        <f t="shared" si="8"/>
        <v>1</v>
      </c>
      <c r="P34" s="11">
        <f t="shared" si="9"/>
        <v>0.97880422554706215</v>
      </c>
      <c r="Q34" s="34">
        <f t="shared" si="10"/>
        <v>-33.847705247369476</v>
      </c>
      <c r="R34" s="58">
        <f t="shared" si="1"/>
        <v>4.4926085465981302E-4</v>
      </c>
      <c r="S34" s="60">
        <f t="shared" si="11"/>
        <v>-2.1423630354015649E-2</v>
      </c>
      <c r="T34" s="93"/>
      <c r="U34" s="60"/>
      <c r="W34" s="97"/>
      <c r="X34" s="33"/>
      <c r="Y34" s="33"/>
      <c r="Z34" s="47"/>
      <c r="AA34" s="88"/>
      <c r="AB34" s="88"/>
      <c r="AC34" s="47"/>
      <c r="AD34" s="34"/>
      <c r="AE34" s="34"/>
      <c r="AF34" s="9"/>
      <c r="AG34" s="34"/>
      <c r="AH34" s="72"/>
      <c r="AI34" s="72"/>
      <c r="AJ34" s="14"/>
      <c r="AK34" s="14"/>
      <c r="AL34" s="14"/>
      <c r="AM34" s="15"/>
      <c r="AN34" s="15"/>
      <c r="AO34" s="15"/>
      <c r="AP34" s="67"/>
      <c r="AQ34" s="15"/>
      <c r="AR34" s="15"/>
      <c r="AS34" s="15"/>
      <c r="AT34" s="16"/>
      <c r="AU34" s="15"/>
      <c r="AV34" s="15"/>
      <c r="AW34" s="19"/>
      <c r="AX34" s="19"/>
      <c r="AY34" s="19"/>
      <c r="AZ34" s="19"/>
      <c r="BA34" s="19"/>
      <c r="BB34" s="19"/>
      <c r="BC34" s="19"/>
      <c r="BD34" s="16"/>
      <c r="BE34" s="15"/>
      <c r="BF34" s="15"/>
      <c r="BG34" s="14"/>
      <c r="BH34" s="14"/>
      <c r="BI34" s="14"/>
      <c r="BJ34" s="36"/>
      <c r="BK34" s="36"/>
      <c r="BL34" s="36"/>
      <c r="BM34" s="36"/>
      <c r="BN34" s="36"/>
      <c r="BO34" s="36"/>
      <c r="BP34" s="36"/>
      <c r="BQ34" s="14"/>
      <c r="BR34" s="20"/>
      <c r="BS34" s="20"/>
      <c r="BT34" s="20"/>
      <c r="BU34" s="20"/>
      <c r="BV34" s="15"/>
      <c r="BW34" s="20"/>
      <c r="BX34" s="20"/>
      <c r="BY34" s="21"/>
      <c r="BZ34" s="22"/>
      <c r="CA34" s="22"/>
      <c r="CB34" s="22"/>
      <c r="CC34" s="22"/>
      <c r="CD34" s="22"/>
      <c r="CE34" s="22"/>
      <c r="CF34" s="23"/>
      <c r="CG34" s="19"/>
      <c r="CH34" s="21"/>
      <c r="CI34" s="14"/>
      <c r="CJ34" s="14"/>
      <c r="CK34" s="14"/>
      <c r="CL34" s="21"/>
      <c r="CM34" s="21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</row>
    <row r="35" spans="1:135" ht="15" thickBot="1">
      <c r="A35" s="54" t="s">
        <v>95</v>
      </c>
      <c r="B35" s="55" t="s">
        <v>73</v>
      </c>
      <c r="C35" s="56">
        <v>86</v>
      </c>
      <c r="D35" s="55" t="s">
        <v>67</v>
      </c>
      <c r="E35" s="56">
        <v>79</v>
      </c>
      <c r="F35" s="55">
        <f t="shared" si="2"/>
        <v>165</v>
      </c>
      <c r="G35" s="56">
        <f t="shared" si="3"/>
        <v>-7</v>
      </c>
      <c r="H35" s="57">
        <f t="shared" si="0"/>
        <v>-21.333578956946127</v>
      </c>
      <c r="I35" s="9">
        <f t="shared" si="4"/>
        <v>0</v>
      </c>
      <c r="J35" s="58">
        <f t="shared" si="5"/>
        <v>205.45148571500883</v>
      </c>
      <c r="K35" s="26"/>
      <c r="L35" s="26"/>
      <c r="M35" s="34">
        <f t="shared" si="6"/>
        <v>-21.333543778318834</v>
      </c>
      <c r="N35" s="13">
        <f t="shared" si="7"/>
        <v>0</v>
      </c>
      <c r="O35" s="13">
        <f t="shared" si="8"/>
        <v>1</v>
      </c>
      <c r="P35" s="11">
        <f t="shared" si="9"/>
        <v>0.23208289625178447</v>
      </c>
      <c r="Q35" s="34">
        <f t="shared" si="10"/>
        <v>-14.333543778318834</v>
      </c>
      <c r="R35" s="58">
        <f t="shared" si="1"/>
        <v>5.3862470732616553E-2</v>
      </c>
      <c r="S35" s="60">
        <f t="shared" si="11"/>
        <v>-0.26407348948801579</v>
      </c>
      <c r="T35" s="79"/>
      <c r="U35" s="58"/>
      <c r="W35" s="31"/>
      <c r="X35" s="88"/>
      <c r="Y35" s="88"/>
      <c r="Z35" s="12"/>
      <c r="AA35" s="33"/>
      <c r="AB35" s="91"/>
      <c r="AC35" s="12"/>
      <c r="AD35" s="34"/>
      <c r="AE35" s="34"/>
      <c r="AF35" s="9"/>
      <c r="AG35" s="34"/>
      <c r="AH35" s="72"/>
      <c r="AI35" s="72"/>
      <c r="AJ35" s="14"/>
      <c r="AK35" s="14"/>
      <c r="AL35" s="14"/>
      <c r="AM35" s="15"/>
      <c r="AN35" s="15"/>
      <c r="AO35" s="15"/>
      <c r="AP35" s="67"/>
      <c r="AQ35" s="15"/>
      <c r="AR35" s="15"/>
      <c r="AS35" s="15"/>
      <c r="AT35" s="16"/>
      <c r="AU35" s="15"/>
      <c r="AV35" s="15"/>
      <c r="AW35" s="19"/>
      <c r="AX35" s="19"/>
      <c r="AY35" s="19"/>
      <c r="AZ35" s="19"/>
      <c r="BA35" s="19"/>
      <c r="BB35" s="19"/>
      <c r="BC35" s="19"/>
      <c r="BD35" s="16"/>
      <c r="BE35" s="15"/>
      <c r="BF35" s="15"/>
      <c r="BG35" s="14"/>
      <c r="BH35" s="14"/>
      <c r="BI35" s="14"/>
      <c r="BJ35" s="36"/>
      <c r="BK35" s="36"/>
      <c r="BL35" s="36"/>
      <c r="BM35" s="36"/>
      <c r="BN35" s="36"/>
      <c r="BO35" s="36"/>
      <c r="BP35" s="36"/>
      <c r="BQ35" s="14"/>
      <c r="BR35" s="20"/>
      <c r="BS35" s="20"/>
      <c r="BT35" s="20"/>
      <c r="BU35" s="20"/>
      <c r="BV35" s="15"/>
      <c r="BW35" s="20"/>
      <c r="BX35" s="20"/>
      <c r="BY35" s="21"/>
      <c r="BZ35" s="22"/>
      <c r="CA35" s="22"/>
      <c r="CB35" s="22"/>
      <c r="CC35" s="22"/>
      <c r="CD35" s="22"/>
      <c r="CE35" s="22"/>
      <c r="CF35" s="23"/>
      <c r="CG35" s="19"/>
      <c r="CH35" s="21"/>
      <c r="CI35" s="14"/>
      <c r="CJ35" s="14"/>
      <c r="CK35" s="14"/>
      <c r="CL35" s="21"/>
      <c r="CM35" s="21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</row>
    <row r="36" spans="1:135" ht="15" thickTop="1">
      <c r="A36" s="54" t="s">
        <v>96</v>
      </c>
      <c r="B36" s="55" t="s">
        <v>46</v>
      </c>
      <c r="C36" s="56">
        <v>30</v>
      </c>
      <c r="D36" s="55" t="s">
        <v>63</v>
      </c>
      <c r="E36" s="56">
        <v>116</v>
      </c>
      <c r="F36" s="55">
        <f t="shared" si="2"/>
        <v>146</v>
      </c>
      <c r="G36" s="56">
        <f t="shared" si="3"/>
        <v>86</v>
      </c>
      <c r="H36" s="57">
        <f t="shared" si="0"/>
        <v>48.167259843797225</v>
      </c>
      <c r="I36" s="9">
        <f t="shared" si="4"/>
        <v>1</v>
      </c>
      <c r="J36" s="58">
        <f t="shared" si="5"/>
        <v>1431.3162277267579</v>
      </c>
      <c r="K36" s="26"/>
      <c r="L36" s="26"/>
      <c r="M36" s="34">
        <f t="shared" si="6"/>
        <v>48.167396007496592</v>
      </c>
      <c r="N36" s="13">
        <f t="shared" si="7"/>
        <v>1</v>
      </c>
      <c r="O36" s="13">
        <f t="shared" si="8"/>
        <v>1</v>
      </c>
      <c r="P36" s="11">
        <f t="shared" si="9"/>
        <v>0.95080787479675077</v>
      </c>
      <c r="Q36" s="34">
        <f t="shared" si="10"/>
        <v>-37.832603992503408</v>
      </c>
      <c r="R36" s="58">
        <f t="shared" si="1"/>
        <v>2.4198651820121478E-3</v>
      </c>
      <c r="S36" s="60">
        <f t="shared" si="11"/>
        <v>-5.0443261245214414E-2</v>
      </c>
      <c r="T36" s="9"/>
      <c r="V36" s="9"/>
      <c r="W36" s="9"/>
      <c r="X36" s="33"/>
      <c r="Y36" s="91"/>
      <c r="Z36" s="71"/>
      <c r="AA36" s="34"/>
      <c r="AB36" s="9"/>
      <c r="AC36" s="34"/>
      <c r="AD36" s="34"/>
      <c r="AE36" s="34"/>
      <c r="AF36" s="9"/>
      <c r="AG36" s="34"/>
      <c r="AH36" s="72"/>
      <c r="AI36" s="72"/>
      <c r="AJ36" s="14"/>
      <c r="AK36" s="14"/>
      <c r="AL36" s="14"/>
      <c r="AM36" s="15"/>
      <c r="AN36" s="15"/>
      <c r="AO36" s="15"/>
      <c r="AP36" s="67"/>
      <c r="AQ36" s="15"/>
      <c r="AR36" s="15"/>
      <c r="AS36" s="15"/>
      <c r="AT36" s="16"/>
      <c r="AU36" s="15"/>
      <c r="AV36" s="15"/>
      <c r="AW36" s="19"/>
      <c r="AX36" s="19"/>
      <c r="AY36" s="19"/>
      <c r="AZ36" s="19"/>
      <c r="BA36" s="19"/>
      <c r="BB36" s="19"/>
      <c r="BC36" s="19"/>
      <c r="BD36" s="16"/>
      <c r="BE36" s="15"/>
      <c r="BF36" s="15"/>
      <c r="BG36" s="14"/>
      <c r="BH36" s="14"/>
      <c r="BI36" s="14"/>
      <c r="BJ36" s="36"/>
      <c r="BK36" s="36"/>
      <c r="BL36" s="36"/>
      <c r="BM36" s="36"/>
      <c r="BN36" s="36"/>
      <c r="BO36" s="36"/>
      <c r="BP36" s="36"/>
      <c r="BQ36" s="14"/>
      <c r="BR36" s="20"/>
      <c r="BS36" s="20"/>
      <c r="BT36" s="20"/>
      <c r="BU36" s="20"/>
      <c r="BV36" s="15"/>
      <c r="BW36" s="20"/>
      <c r="BX36" s="20"/>
      <c r="BY36" s="21"/>
      <c r="BZ36" s="22"/>
      <c r="CA36" s="22"/>
      <c r="CB36" s="22"/>
      <c r="CC36" s="22"/>
      <c r="CD36" s="22"/>
      <c r="CE36" s="22"/>
      <c r="CF36" s="23"/>
      <c r="CG36" s="19"/>
      <c r="CH36" s="21"/>
      <c r="CI36" s="14"/>
      <c r="CJ36" s="14"/>
      <c r="CK36" s="14"/>
      <c r="CL36" s="21"/>
      <c r="CM36" s="21"/>
      <c r="CN36" s="14"/>
      <c r="CO36" s="99"/>
      <c r="CP36" s="99"/>
      <c r="CQ36" s="99"/>
      <c r="CR36" s="99"/>
      <c r="CS36" s="100"/>
      <c r="CT36" s="100"/>
      <c r="CU36" s="100"/>
      <c r="CV36" s="100"/>
      <c r="CW36" s="100"/>
      <c r="CX36" s="100"/>
      <c r="CY36" s="100"/>
      <c r="CZ36" s="76"/>
      <c r="DA36" s="76"/>
      <c r="DB36" s="76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75"/>
      <c r="DT36" s="75"/>
      <c r="DU36" s="53"/>
      <c r="DV36" s="53"/>
      <c r="DW36" s="53"/>
      <c r="DX36" s="53"/>
      <c r="DY36" s="53"/>
      <c r="DZ36" s="76"/>
      <c r="EA36" s="76"/>
      <c r="EB36" s="76"/>
      <c r="EC36" s="76"/>
      <c r="ED36" s="76"/>
      <c r="EE36" s="101"/>
    </row>
    <row r="37" spans="1:135">
      <c r="A37" s="54" t="s">
        <v>97</v>
      </c>
      <c r="B37" s="55" t="s">
        <v>64</v>
      </c>
      <c r="C37" s="56">
        <v>59</v>
      </c>
      <c r="D37" s="55" t="s">
        <v>74</v>
      </c>
      <c r="E37" s="56">
        <v>139</v>
      </c>
      <c r="F37" s="55">
        <f t="shared" si="2"/>
        <v>198</v>
      </c>
      <c r="G37" s="56">
        <f t="shared" si="3"/>
        <v>80</v>
      </c>
      <c r="H37" s="57">
        <f t="shared" ref="H37:H68" si="13">$I$2+($J$2*VLOOKUP(D37,$T$5:$U$22,2,FALSE))+($K$2*VLOOKUP(B37,$T$5:$U$22,2,FALSE))</f>
        <v>56.781164347461036</v>
      </c>
      <c r="I37" s="9">
        <f t="shared" si="4"/>
        <v>1</v>
      </c>
      <c r="J37" s="58">
        <f t="shared" si="5"/>
        <v>539.11432905961453</v>
      </c>
      <c r="K37" s="26"/>
      <c r="L37" s="26"/>
      <c r="M37" s="34">
        <f t="shared" si="6"/>
        <v>56.781313027207432</v>
      </c>
      <c r="N37" s="13">
        <f t="shared" si="7"/>
        <v>1</v>
      </c>
      <c r="O37" s="13">
        <f t="shared" si="8"/>
        <v>1</v>
      </c>
      <c r="P37" s="11">
        <f t="shared" si="9"/>
        <v>0.9743105622426399</v>
      </c>
      <c r="Q37" s="34">
        <f t="shared" si="10"/>
        <v>-23.218686972792568</v>
      </c>
      <c r="R37" s="58">
        <f t="shared" si="1"/>
        <v>6.5994721228927874E-4</v>
      </c>
      <c r="S37" s="60">
        <f t="shared" si="11"/>
        <v>-2.6025173757052669E-2</v>
      </c>
      <c r="T37" s="9"/>
      <c r="U37" s="9"/>
      <c r="V37" s="9"/>
      <c r="W37" s="9"/>
      <c r="X37" s="9"/>
      <c r="Y37" s="9"/>
      <c r="Z37" s="71"/>
      <c r="AA37" s="34"/>
      <c r="AB37" s="9"/>
      <c r="AC37" s="34"/>
      <c r="AD37" s="34"/>
      <c r="AE37" s="34"/>
      <c r="AF37" s="9"/>
      <c r="AG37" s="34"/>
      <c r="AH37" s="72"/>
      <c r="AI37" s="72"/>
      <c r="AJ37" s="14"/>
      <c r="AK37" s="14"/>
      <c r="AL37" s="14"/>
      <c r="AM37" s="15"/>
      <c r="AN37" s="15"/>
      <c r="AO37" s="15"/>
      <c r="AP37" s="67"/>
      <c r="AQ37" s="15"/>
      <c r="AR37" s="15"/>
      <c r="AS37" s="15"/>
      <c r="AT37" s="16"/>
      <c r="AU37" s="15"/>
      <c r="AV37" s="15"/>
      <c r="AW37" s="19"/>
      <c r="AX37" s="19"/>
      <c r="AY37" s="19"/>
      <c r="AZ37" s="19"/>
      <c r="BA37" s="19"/>
      <c r="BB37" s="19"/>
      <c r="BC37" s="19"/>
      <c r="BD37" s="16"/>
      <c r="BE37" s="15"/>
      <c r="BF37" s="15"/>
      <c r="BG37" s="14"/>
      <c r="BH37" s="14"/>
      <c r="BI37" s="14"/>
      <c r="BJ37" s="36"/>
      <c r="BK37" s="36"/>
      <c r="BL37" s="36"/>
      <c r="BM37" s="36"/>
      <c r="BN37" s="36"/>
      <c r="BO37" s="36"/>
      <c r="BP37" s="36"/>
      <c r="BQ37" s="14"/>
      <c r="BR37" s="20"/>
      <c r="BS37" s="20"/>
      <c r="BT37" s="20"/>
      <c r="BU37" s="20"/>
      <c r="BV37" s="15"/>
      <c r="BW37" s="20"/>
      <c r="BX37" s="20"/>
      <c r="BY37" s="21"/>
      <c r="BZ37" s="22"/>
      <c r="CA37" s="22"/>
      <c r="CB37" s="22"/>
      <c r="CC37" s="22"/>
      <c r="CD37" s="22"/>
      <c r="CE37" s="22"/>
      <c r="CF37" s="23"/>
      <c r="CG37" s="19"/>
      <c r="CH37" s="21"/>
      <c r="CI37" s="14"/>
      <c r="CJ37" s="14"/>
      <c r="CK37" s="14"/>
      <c r="CL37" s="21"/>
      <c r="CM37" s="21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</row>
    <row r="38" spans="1:135">
      <c r="A38" s="54" t="s">
        <v>98</v>
      </c>
      <c r="B38" s="55" t="s">
        <v>60</v>
      </c>
      <c r="C38" s="56">
        <v>84</v>
      </c>
      <c r="D38" s="55" t="s">
        <v>51</v>
      </c>
      <c r="E38" s="56">
        <v>106</v>
      </c>
      <c r="F38" s="55">
        <f t="shared" si="2"/>
        <v>190</v>
      </c>
      <c r="G38" s="56">
        <f t="shared" si="3"/>
        <v>22</v>
      </c>
      <c r="H38" s="57">
        <f t="shared" si="13"/>
        <v>2.929229802018714</v>
      </c>
      <c r="I38" s="9">
        <f t="shared" si="4"/>
        <v>1</v>
      </c>
      <c r="J38" s="58">
        <f t="shared" si="5"/>
        <v>363.6942759442112</v>
      </c>
      <c r="K38" s="26"/>
      <c r="L38" s="26"/>
      <c r="M38" s="34">
        <f t="shared" si="6"/>
        <v>2.9293002346304706</v>
      </c>
      <c r="N38" s="13">
        <f t="shared" si="7"/>
        <v>1</v>
      </c>
      <c r="O38" s="13">
        <f t="shared" si="8"/>
        <v>1</v>
      </c>
      <c r="P38" s="11">
        <f t="shared" si="9"/>
        <v>0.54003077293540802</v>
      </c>
      <c r="Q38" s="34">
        <f t="shared" si="10"/>
        <v>-19.070699765369529</v>
      </c>
      <c r="R38" s="58">
        <f t="shared" si="1"/>
        <v>0.21157168984639818</v>
      </c>
      <c r="S38" s="60">
        <f t="shared" si="11"/>
        <v>-0.6161291541300874</v>
      </c>
      <c r="T38" s="9"/>
      <c r="U38" s="9"/>
      <c r="V38" s="9"/>
      <c r="W38" s="9"/>
      <c r="X38" s="9"/>
      <c r="Y38" s="9"/>
      <c r="Z38" s="71"/>
      <c r="AA38" s="34"/>
      <c r="AB38" s="9"/>
      <c r="AC38" s="34"/>
      <c r="AD38" s="34"/>
      <c r="AE38" s="34"/>
      <c r="AF38" s="9"/>
      <c r="AG38" s="34"/>
      <c r="AH38" s="72"/>
      <c r="AI38" s="72"/>
      <c r="AJ38" s="14"/>
      <c r="AK38" s="14"/>
      <c r="AL38" s="14"/>
      <c r="AM38" s="15"/>
      <c r="AN38" s="15"/>
      <c r="AO38" s="15"/>
      <c r="AP38" s="67"/>
      <c r="AQ38" s="15"/>
      <c r="AR38" s="15"/>
      <c r="AS38" s="15"/>
      <c r="AT38" s="16"/>
      <c r="AU38" s="15"/>
      <c r="AV38" s="15"/>
      <c r="AW38" s="19"/>
      <c r="AX38" s="19"/>
      <c r="AY38" s="19"/>
      <c r="AZ38" s="19"/>
      <c r="BA38" s="19"/>
      <c r="BB38" s="19"/>
      <c r="BC38" s="19"/>
      <c r="BD38" s="16"/>
      <c r="BE38" s="15"/>
      <c r="BF38" s="15"/>
      <c r="BG38" s="14"/>
      <c r="BH38" s="14"/>
      <c r="BI38" s="14"/>
      <c r="BJ38" s="36"/>
      <c r="BK38" s="36"/>
      <c r="BL38" s="36"/>
      <c r="BM38" s="36"/>
      <c r="BN38" s="36"/>
      <c r="BO38" s="36"/>
      <c r="BP38" s="36"/>
      <c r="BQ38" s="14"/>
      <c r="BR38" s="20"/>
      <c r="BS38" s="20"/>
      <c r="BT38" s="20"/>
      <c r="BU38" s="20"/>
      <c r="BV38" s="15"/>
      <c r="BW38" s="20"/>
      <c r="BX38" s="20"/>
      <c r="BY38" s="21"/>
      <c r="BZ38" s="22"/>
      <c r="CA38" s="22"/>
      <c r="CB38" s="22"/>
      <c r="CC38" s="22"/>
      <c r="CD38" s="22"/>
      <c r="CE38" s="22"/>
      <c r="CF38" s="23"/>
      <c r="CG38" s="19"/>
      <c r="CH38" s="21"/>
      <c r="CI38" s="14"/>
      <c r="CJ38" s="14"/>
      <c r="CK38" s="14"/>
      <c r="CL38" s="21"/>
      <c r="CM38" s="21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</row>
    <row r="39" spans="1:135">
      <c r="A39" s="54" t="s">
        <v>99</v>
      </c>
      <c r="B39" s="55" t="s">
        <v>71</v>
      </c>
      <c r="C39" s="56">
        <v>48</v>
      </c>
      <c r="D39" s="55" t="s">
        <v>65</v>
      </c>
      <c r="E39" s="56">
        <v>115</v>
      </c>
      <c r="F39" s="55">
        <f t="shared" si="2"/>
        <v>163</v>
      </c>
      <c r="G39" s="56">
        <f t="shared" si="3"/>
        <v>67</v>
      </c>
      <c r="H39" s="57">
        <f t="shared" si="13"/>
        <v>12.966224248907313</v>
      </c>
      <c r="I39" s="9">
        <f t="shared" si="4"/>
        <v>1</v>
      </c>
      <c r="J39" s="58">
        <f t="shared" si="5"/>
        <v>2919.6489219193722</v>
      </c>
      <c r="K39" s="26"/>
      <c r="L39" s="26"/>
      <c r="M39" s="34">
        <f t="shared" si="6"/>
        <v>12.966309265323023</v>
      </c>
      <c r="N39" s="13">
        <f t="shared" si="7"/>
        <v>1</v>
      </c>
      <c r="O39" s="13">
        <f t="shared" si="8"/>
        <v>1</v>
      </c>
      <c r="P39" s="11">
        <f t="shared" si="9"/>
        <v>0.67180574536908133</v>
      </c>
      <c r="Q39" s="34">
        <f t="shared" si="10"/>
        <v>-54.033690734676981</v>
      </c>
      <c r="R39" s="58">
        <f t="shared" si="1"/>
        <v>0.10771146877274428</v>
      </c>
      <c r="S39" s="60">
        <f t="shared" si="11"/>
        <v>-0.3977860496388454</v>
      </c>
      <c r="T39" s="9"/>
      <c r="U39" s="9"/>
      <c r="V39" s="9"/>
      <c r="W39" s="9"/>
      <c r="X39" s="9"/>
      <c r="Y39" s="9"/>
      <c r="Z39" s="71"/>
      <c r="AA39" s="34"/>
      <c r="AB39" s="9"/>
      <c r="AC39" s="34"/>
      <c r="AD39" s="34"/>
      <c r="AE39" s="34"/>
      <c r="AF39" s="9"/>
      <c r="AG39" s="34"/>
      <c r="AH39" s="72"/>
      <c r="AI39" s="72"/>
      <c r="AJ39" s="14"/>
      <c r="AK39" s="14"/>
      <c r="AL39" s="14"/>
      <c r="AM39" s="15"/>
      <c r="AN39" s="15"/>
      <c r="AO39" s="15"/>
      <c r="AP39" s="67"/>
      <c r="AQ39" s="15"/>
      <c r="AR39" s="15"/>
      <c r="AS39" s="15"/>
      <c r="AT39" s="16"/>
      <c r="AU39" s="15"/>
      <c r="AV39" s="15"/>
      <c r="AW39" s="19"/>
      <c r="AX39" s="19"/>
      <c r="AY39" s="19"/>
      <c r="AZ39" s="19"/>
      <c r="BA39" s="19"/>
      <c r="BB39" s="19"/>
      <c r="BC39" s="19"/>
      <c r="BD39" s="16"/>
      <c r="BE39" s="15"/>
      <c r="BF39" s="15"/>
      <c r="BG39" s="14"/>
      <c r="BH39" s="14"/>
      <c r="BI39" s="14"/>
      <c r="BJ39" s="36"/>
      <c r="BK39" s="36"/>
      <c r="BL39" s="36"/>
      <c r="BM39" s="36"/>
      <c r="BN39" s="36"/>
      <c r="BO39" s="36"/>
      <c r="BP39" s="36"/>
      <c r="BQ39" s="14"/>
      <c r="BR39" s="20"/>
      <c r="BS39" s="20"/>
      <c r="BT39" s="20"/>
      <c r="BU39" s="20"/>
      <c r="BV39" s="15"/>
      <c r="BW39" s="20"/>
      <c r="BX39" s="20"/>
      <c r="BY39" s="21"/>
      <c r="BZ39" s="22"/>
      <c r="CA39" s="22"/>
      <c r="CB39" s="22"/>
      <c r="CC39" s="22"/>
      <c r="CD39" s="22"/>
      <c r="CE39" s="22"/>
      <c r="CF39" s="23"/>
      <c r="CG39" s="19"/>
      <c r="CH39" s="21"/>
      <c r="CI39" s="14"/>
      <c r="CJ39" s="14"/>
      <c r="CK39" s="14"/>
      <c r="CL39" s="21"/>
      <c r="CM39" s="21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</row>
    <row r="40" spans="1:135">
      <c r="A40" s="54" t="s">
        <v>100</v>
      </c>
      <c r="B40" s="55" t="s">
        <v>56</v>
      </c>
      <c r="C40" s="56">
        <v>56</v>
      </c>
      <c r="D40" s="55" t="s">
        <v>69</v>
      </c>
      <c r="E40" s="56">
        <v>103</v>
      </c>
      <c r="F40" s="55">
        <f t="shared" si="2"/>
        <v>159</v>
      </c>
      <c r="G40" s="56">
        <f t="shared" si="3"/>
        <v>47</v>
      </c>
      <c r="H40" s="57">
        <f t="shared" si="13"/>
        <v>38.002592918549048</v>
      </c>
      <c r="I40" s="9">
        <f t="shared" si="4"/>
        <v>1</v>
      </c>
      <c r="J40" s="58">
        <f t="shared" si="5"/>
        <v>80.953334189343735</v>
      </c>
      <c r="K40" s="26"/>
      <c r="L40" s="26"/>
      <c r="M40" s="34">
        <f t="shared" si="6"/>
        <v>38.002714312935709</v>
      </c>
      <c r="N40" s="13">
        <f t="shared" si="7"/>
        <v>1</v>
      </c>
      <c r="O40" s="13">
        <f t="shared" si="8"/>
        <v>1</v>
      </c>
      <c r="P40" s="11">
        <f t="shared" si="9"/>
        <v>0.90387696430886422</v>
      </c>
      <c r="Q40" s="34">
        <f t="shared" si="10"/>
        <v>-8.9972856870642914</v>
      </c>
      <c r="R40" s="58">
        <f t="shared" si="1"/>
        <v>9.2396379904793637E-3</v>
      </c>
      <c r="S40" s="60">
        <f t="shared" si="11"/>
        <v>-0.10106202928084794</v>
      </c>
      <c r="T40" s="9"/>
      <c r="U40" s="9"/>
      <c r="V40" s="9"/>
      <c r="W40" s="9"/>
      <c r="X40" s="9"/>
      <c r="Y40" s="9"/>
      <c r="Z40" s="71"/>
      <c r="AA40" s="34"/>
      <c r="AB40" s="9"/>
      <c r="AC40" s="34"/>
      <c r="AD40" s="34"/>
      <c r="AE40" s="34"/>
      <c r="AF40" s="9"/>
      <c r="AG40" s="34"/>
      <c r="AH40" s="72"/>
      <c r="AI40" s="72"/>
      <c r="AJ40" s="14"/>
      <c r="AK40" s="14"/>
      <c r="AL40" s="14"/>
      <c r="AM40" s="15"/>
      <c r="AN40" s="15"/>
      <c r="AO40" s="15"/>
      <c r="AP40" s="67"/>
      <c r="AQ40" s="15"/>
      <c r="AR40" s="15"/>
      <c r="AS40" s="15"/>
      <c r="AT40" s="16"/>
      <c r="AU40" s="15"/>
      <c r="AV40" s="15"/>
      <c r="AW40" s="19"/>
      <c r="AX40" s="19"/>
      <c r="AY40" s="19"/>
      <c r="AZ40" s="19"/>
      <c r="BA40" s="19"/>
      <c r="BB40" s="19"/>
      <c r="BC40" s="19"/>
      <c r="BD40" s="16"/>
      <c r="BE40" s="15"/>
      <c r="BF40" s="15"/>
      <c r="BG40" s="14"/>
      <c r="BH40" s="14"/>
      <c r="BI40" s="14"/>
      <c r="BJ40" s="36"/>
      <c r="BK40" s="36"/>
      <c r="BL40" s="36"/>
      <c r="BM40" s="36"/>
      <c r="BN40" s="36"/>
      <c r="BO40" s="36"/>
      <c r="BP40" s="36"/>
      <c r="BQ40" s="14"/>
      <c r="BR40" s="20"/>
      <c r="BS40" s="20"/>
      <c r="BT40" s="20"/>
      <c r="BU40" s="20"/>
      <c r="BV40" s="15"/>
      <c r="BW40" s="20"/>
      <c r="BX40" s="20"/>
      <c r="BY40" s="21"/>
      <c r="BZ40" s="22"/>
      <c r="CA40" s="22"/>
      <c r="CB40" s="22"/>
      <c r="CC40" s="22"/>
      <c r="CD40" s="22"/>
      <c r="CE40" s="22"/>
      <c r="CF40" s="23"/>
      <c r="CG40" s="19"/>
      <c r="CH40" s="21"/>
      <c r="CI40" s="14"/>
      <c r="CJ40" s="14"/>
      <c r="CK40" s="14"/>
      <c r="CL40" s="21"/>
      <c r="CM40" s="21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</row>
    <row r="41" spans="1:135">
      <c r="A41" s="54" t="s">
        <v>101</v>
      </c>
      <c r="B41" s="55" t="s">
        <v>48</v>
      </c>
      <c r="C41" s="56">
        <v>85</v>
      </c>
      <c r="D41" s="55" t="s">
        <v>73</v>
      </c>
      <c r="E41" s="56">
        <v>75</v>
      </c>
      <c r="F41" s="55">
        <f t="shared" si="2"/>
        <v>160</v>
      </c>
      <c r="G41" s="56">
        <f t="shared" si="3"/>
        <v>-10</v>
      </c>
      <c r="H41" s="57">
        <f t="shared" si="13"/>
        <v>15.933942154070472</v>
      </c>
      <c r="I41" s="9">
        <f t="shared" si="4"/>
        <v>0</v>
      </c>
      <c r="J41" s="58">
        <f t="shared" si="5"/>
        <v>672.5693556506734</v>
      </c>
      <c r="K41" s="26"/>
      <c r="L41" s="26"/>
      <c r="M41" s="34">
        <f t="shared" si="6"/>
        <v>15.934031482595383</v>
      </c>
      <c r="N41" s="13">
        <f t="shared" si="7"/>
        <v>1</v>
      </c>
      <c r="O41" s="13">
        <f t="shared" si="8"/>
        <v>0</v>
      </c>
      <c r="P41" s="11">
        <f t="shared" si="9"/>
        <v>0.70771941136752625</v>
      </c>
      <c r="Q41" s="34">
        <f t="shared" si="10"/>
        <v>25.934031482595383</v>
      </c>
      <c r="R41" s="58">
        <f t="shared" si="1"/>
        <v>0.50086676522639784</v>
      </c>
      <c r="S41" s="60">
        <f t="shared" si="11"/>
        <v>-1.2300410181276809</v>
      </c>
      <c r="T41" s="9"/>
      <c r="U41" s="9"/>
      <c r="V41" s="9"/>
      <c r="W41" s="9"/>
      <c r="X41" s="9"/>
      <c r="Y41" s="9"/>
      <c r="Z41" s="71"/>
      <c r="AA41" s="34"/>
      <c r="AB41" s="9"/>
      <c r="AC41" s="34"/>
      <c r="AD41" s="34"/>
      <c r="AE41" s="34"/>
      <c r="AF41" s="9"/>
      <c r="AG41" s="34"/>
      <c r="AH41" s="72"/>
      <c r="AI41" s="72"/>
      <c r="AJ41" s="14"/>
      <c r="AK41" s="14"/>
      <c r="AL41" s="14"/>
      <c r="AM41" s="15"/>
      <c r="AN41" s="15"/>
      <c r="AO41" s="15"/>
      <c r="AP41" s="67"/>
      <c r="AQ41" s="15"/>
      <c r="AR41" s="15"/>
      <c r="AS41" s="15"/>
      <c r="AT41" s="16"/>
      <c r="AU41" s="15"/>
      <c r="AV41" s="15"/>
      <c r="AW41" s="19"/>
      <c r="AX41" s="19"/>
      <c r="AY41" s="19"/>
      <c r="AZ41" s="19"/>
      <c r="BA41" s="19"/>
      <c r="BB41" s="19"/>
      <c r="BC41" s="19"/>
      <c r="BD41" s="16"/>
      <c r="BE41" s="15"/>
      <c r="BF41" s="15"/>
      <c r="BG41" s="14"/>
      <c r="BH41" s="14"/>
      <c r="BI41" s="14"/>
      <c r="BJ41" s="36"/>
      <c r="BK41" s="36"/>
      <c r="BL41" s="36"/>
      <c r="BM41" s="36"/>
      <c r="BN41" s="36"/>
      <c r="BO41" s="36"/>
      <c r="BP41" s="36"/>
      <c r="BQ41" s="14"/>
      <c r="BR41" s="20"/>
      <c r="BS41" s="20"/>
      <c r="BT41" s="20"/>
      <c r="BU41" s="20"/>
      <c r="BV41" s="15"/>
      <c r="BW41" s="20"/>
      <c r="BX41" s="20"/>
      <c r="BY41" s="21"/>
      <c r="BZ41" s="22"/>
      <c r="CA41" s="22"/>
      <c r="CB41" s="22"/>
      <c r="CC41" s="22"/>
      <c r="CD41" s="22"/>
      <c r="CE41" s="22"/>
      <c r="CF41" s="23"/>
      <c r="CG41" s="19"/>
      <c r="CH41" s="21"/>
      <c r="CI41" s="14"/>
      <c r="CJ41" s="14"/>
      <c r="CK41" s="14"/>
      <c r="CL41" s="21"/>
      <c r="CM41" s="21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76"/>
      <c r="DY41" s="53"/>
      <c r="DZ41" s="53"/>
      <c r="EA41" s="53"/>
      <c r="EB41" s="53"/>
      <c r="EC41" s="53"/>
      <c r="ED41" s="53"/>
    </row>
    <row r="42" spans="1:135">
      <c r="A42" s="54" t="s">
        <v>102</v>
      </c>
      <c r="B42" s="55" t="s">
        <v>68</v>
      </c>
      <c r="C42" s="56">
        <v>73</v>
      </c>
      <c r="D42" s="55" t="s">
        <v>56</v>
      </c>
      <c r="E42" s="56">
        <v>73</v>
      </c>
      <c r="F42" s="55">
        <f t="shared" si="2"/>
        <v>146</v>
      </c>
      <c r="G42" s="56">
        <f t="shared" si="3"/>
        <v>0</v>
      </c>
      <c r="H42" s="57">
        <f t="shared" si="13"/>
        <v>-35.24892263171381</v>
      </c>
      <c r="I42" s="9">
        <f t="shared" si="4"/>
        <v>0</v>
      </c>
      <c r="J42" s="58">
        <f t="shared" si="5"/>
        <v>1242.4865466965462</v>
      </c>
      <c r="K42" s="26"/>
      <c r="L42" s="26"/>
      <c r="M42" s="34">
        <f t="shared" si="6"/>
        <v>-35.248907672151617</v>
      </c>
      <c r="N42" s="13">
        <f t="shared" si="7"/>
        <v>0</v>
      </c>
      <c r="O42" s="13">
        <f t="shared" si="8"/>
        <v>1</v>
      </c>
      <c r="P42" s="11">
        <f t="shared" si="9"/>
        <v>0.11324044953293022</v>
      </c>
      <c r="Q42" s="34">
        <f t="shared" si="10"/>
        <v>-35.248907672151617</v>
      </c>
      <c r="R42" s="58">
        <f t="shared" si="1"/>
        <v>1.2823399410420116E-2</v>
      </c>
      <c r="S42" s="60">
        <f t="shared" si="11"/>
        <v>-0.12018141519517779</v>
      </c>
      <c r="T42" s="9"/>
      <c r="U42" s="9"/>
      <c r="V42" s="9"/>
      <c r="W42" s="9"/>
      <c r="X42" s="9"/>
      <c r="Y42" s="9"/>
      <c r="Z42" s="71"/>
      <c r="AA42" s="34"/>
      <c r="AB42" s="9"/>
      <c r="AC42" s="34"/>
      <c r="AD42" s="34"/>
      <c r="AE42" s="34"/>
      <c r="AF42" s="9"/>
      <c r="AG42" s="34"/>
      <c r="AH42" s="72"/>
      <c r="AI42" s="72"/>
      <c r="AJ42" s="14"/>
      <c r="AK42" s="14"/>
      <c r="AL42" s="14"/>
      <c r="AM42" s="15"/>
      <c r="AN42" s="15"/>
      <c r="AO42" s="15"/>
      <c r="AP42" s="67"/>
      <c r="AQ42" s="15"/>
      <c r="AR42" s="15"/>
      <c r="AS42" s="15"/>
      <c r="AT42" s="16"/>
      <c r="AU42" s="15"/>
      <c r="AV42" s="15"/>
      <c r="AW42" s="19"/>
      <c r="AX42" s="19"/>
      <c r="AY42" s="19"/>
      <c r="AZ42" s="19"/>
      <c r="BA42" s="19"/>
      <c r="BB42" s="19"/>
      <c r="BC42" s="19"/>
      <c r="BD42" s="16"/>
      <c r="BE42" s="15"/>
      <c r="BF42" s="15"/>
      <c r="BG42" s="14"/>
      <c r="BH42" s="14"/>
      <c r="BI42" s="14"/>
      <c r="BJ42" s="36"/>
      <c r="BK42" s="36"/>
      <c r="BL42" s="36"/>
      <c r="BM42" s="36"/>
      <c r="BN42" s="36"/>
      <c r="BO42" s="36"/>
      <c r="BP42" s="36"/>
      <c r="BQ42" s="14"/>
      <c r="BR42" s="20"/>
      <c r="BS42" s="20"/>
      <c r="BT42" s="20"/>
      <c r="BU42" s="20"/>
      <c r="BV42" s="15"/>
      <c r="BW42" s="20"/>
      <c r="BX42" s="20"/>
      <c r="BY42" s="21"/>
      <c r="BZ42" s="22"/>
      <c r="CA42" s="22"/>
      <c r="CB42" s="22"/>
      <c r="CC42" s="22"/>
      <c r="CD42" s="22"/>
      <c r="CE42" s="22"/>
      <c r="CF42" s="23"/>
      <c r="CG42" s="19"/>
      <c r="CH42" s="21"/>
      <c r="CI42" s="14"/>
      <c r="CJ42" s="14"/>
      <c r="CK42" s="14"/>
      <c r="CL42" s="21"/>
      <c r="CM42" s="21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</row>
    <row r="43" spans="1:135">
      <c r="A43" s="54" t="s">
        <v>103</v>
      </c>
      <c r="B43" s="55" t="s">
        <v>74</v>
      </c>
      <c r="C43" s="56">
        <v>79</v>
      </c>
      <c r="D43" s="55" t="s">
        <v>46</v>
      </c>
      <c r="E43" s="56">
        <v>69</v>
      </c>
      <c r="F43" s="55">
        <f t="shared" si="2"/>
        <v>148</v>
      </c>
      <c r="G43" s="56">
        <f t="shared" si="3"/>
        <v>-10</v>
      </c>
      <c r="H43" s="57">
        <f t="shared" si="13"/>
        <v>-57.976108050859501</v>
      </c>
      <c r="I43" s="9">
        <f t="shared" si="4"/>
        <v>0</v>
      </c>
      <c r="J43" s="58">
        <f t="shared" si="5"/>
        <v>2301.7069437077457</v>
      </c>
      <c r="K43" s="26"/>
      <c r="L43" s="26"/>
      <c r="M43" s="34">
        <f t="shared" si="6"/>
        <v>-57.976126114013255</v>
      </c>
      <c r="N43" s="13">
        <f t="shared" si="7"/>
        <v>0</v>
      </c>
      <c r="O43" s="13">
        <f t="shared" si="8"/>
        <v>1</v>
      </c>
      <c r="P43" s="11">
        <f t="shared" si="9"/>
        <v>2.3334129240354162E-2</v>
      </c>
      <c r="Q43" s="34">
        <f t="shared" si="10"/>
        <v>-47.976126114013255</v>
      </c>
      <c r="R43" s="58">
        <f t="shared" si="1"/>
        <v>5.4448158740555115E-4</v>
      </c>
      <c r="S43" s="60">
        <f t="shared" si="11"/>
        <v>-2.3610680561330134E-2</v>
      </c>
      <c r="T43" s="9"/>
      <c r="U43" s="9"/>
      <c r="V43" s="9"/>
      <c r="W43" s="9"/>
      <c r="X43" s="9"/>
      <c r="Y43" s="9"/>
      <c r="Z43" s="71"/>
      <c r="AA43" s="34"/>
      <c r="AB43" s="9"/>
      <c r="AC43" s="34"/>
      <c r="AD43" s="34"/>
      <c r="AE43" s="34"/>
      <c r="AF43" s="9"/>
      <c r="AG43" s="34"/>
      <c r="AH43" s="72"/>
      <c r="AI43" s="72"/>
      <c r="AJ43" s="14"/>
      <c r="AK43" s="14"/>
      <c r="AL43" s="14"/>
      <c r="AM43" s="15"/>
      <c r="AN43" s="15"/>
      <c r="AO43" s="15"/>
      <c r="AP43" s="67"/>
      <c r="AQ43" s="15"/>
      <c r="AR43" s="15"/>
      <c r="AS43" s="15"/>
      <c r="AT43" s="16"/>
      <c r="AU43" s="15"/>
      <c r="AV43" s="15"/>
      <c r="AW43" s="19"/>
      <c r="AX43" s="19"/>
      <c r="AY43" s="19"/>
      <c r="AZ43" s="19"/>
      <c r="BA43" s="19"/>
      <c r="BB43" s="19"/>
      <c r="BC43" s="19"/>
      <c r="BD43" s="16"/>
      <c r="BE43" s="15"/>
      <c r="BF43" s="15"/>
      <c r="BG43" s="14"/>
      <c r="BH43" s="14"/>
      <c r="BI43" s="14"/>
      <c r="BJ43" s="36"/>
      <c r="BK43" s="36"/>
      <c r="BL43" s="36"/>
      <c r="BM43" s="36"/>
      <c r="BN43" s="36"/>
      <c r="BO43" s="36"/>
      <c r="BP43" s="36"/>
      <c r="BQ43" s="14"/>
      <c r="BR43" s="20"/>
      <c r="BS43" s="20"/>
      <c r="BT43" s="20"/>
      <c r="BU43" s="20"/>
      <c r="BV43" s="15"/>
      <c r="BW43" s="20"/>
      <c r="BX43" s="20"/>
      <c r="BY43" s="21"/>
      <c r="BZ43" s="22"/>
      <c r="CA43" s="22"/>
      <c r="CB43" s="22"/>
      <c r="CC43" s="22"/>
      <c r="CD43" s="22"/>
      <c r="CE43" s="22"/>
      <c r="CF43" s="23"/>
      <c r="CG43" s="19"/>
      <c r="CH43" s="21"/>
      <c r="CI43" s="14"/>
      <c r="CJ43" s="14"/>
      <c r="CK43" s="14"/>
      <c r="CL43" s="21"/>
      <c r="CM43" s="21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53"/>
      <c r="DA43" s="53"/>
      <c r="DB43" s="53"/>
      <c r="DC43" s="53"/>
      <c r="DD43" s="53"/>
      <c r="DE43" s="53"/>
      <c r="DF43" s="53"/>
      <c r="DG43" s="102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</row>
    <row r="44" spans="1:135">
      <c r="A44" s="54" t="s">
        <v>104</v>
      </c>
      <c r="B44" s="55" t="s">
        <v>69</v>
      </c>
      <c r="C44" s="56">
        <v>84</v>
      </c>
      <c r="D44" s="55" t="s">
        <v>60</v>
      </c>
      <c r="E44" s="56">
        <v>50</v>
      </c>
      <c r="F44" s="55">
        <f t="shared" si="2"/>
        <v>134</v>
      </c>
      <c r="G44" s="56">
        <f t="shared" si="3"/>
        <v>-34</v>
      </c>
      <c r="H44" s="57">
        <f t="shared" si="13"/>
        <v>6.2080618465622983</v>
      </c>
      <c r="I44" s="9">
        <f t="shared" si="4"/>
        <v>0</v>
      </c>
      <c r="J44" s="58">
        <f t="shared" si="5"/>
        <v>1616.6882374569791</v>
      </c>
      <c r="K44" s="26"/>
      <c r="L44" s="26"/>
      <c r="M44" s="34">
        <f t="shared" si="6"/>
        <v>6.2081370433336831</v>
      </c>
      <c r="N44" s="13">
        <f t="shared" si="7"/>
        <v>1</v>
      </c>
      <c r="O44" s="13">
        <f t="shared" si="8"/>
        <v>0</v>
      </c>
      <c r="P44" s="11">
        <f t="shared" si="9"/>
        <v>0.58434272898356066</v>
      </c>
      <c r="Q44" s="34">
        <f t="shared" si="10"/>
        <v>40.208137043333686</v>
      </c>
      <c r="R44" s="58">
        <f t="shared" si="1"/>
        <v>0.34145642491595501</v>
      </c>
      <c r="S44" s="60">
        <f t="shared" si="11"/>
        <v>-0.87789422603536904</v>
      </c>
      <c r="T44" s="9"/>
      <c r="U44" s="9"/>
      <c r="V44" s="9"/>
      <c r="W44" s="9"/>
      <c r="X44" s="9"/>
      <c r="Y44" s="9"/>
      <c r="Z44" s="71"/>
      <c r="AA44" s="34"/>
      <c r="AB44" s="9"/>
      <c r="AC44" s="34"/>
      <c r="AD44" s="34"/>
      <c r="AE44" s="34"/>
      <c r="AF44" s="9"/>
      <c r="AG44" s="34"/>
      <c r="AH44" s="72"/>
      <c r="AI44" s="72"/>
      <c r="AJ44" s="14"/>
      <c r="AK44" s="14"/>
      <c r="AL44" s="14"/>
      <c r="AM44" s="15"/>
      <c r="AN44" s="15"/>
      <c r="AO44" s="15"/>
      <c r="AP44" s="67"/>
      <c r="AQ44" s="15"/>
      <c r="AR44" s="15"/>
      <c r="AS44" s="15"/>
      <c r="AT44" s="16"/>
      <c r="AU44" s="15"/>
      <c r="AV44" s="15"/>
      <c r="AW44" s="19"/>
      <c r="AX44" s="19"/>
      <c r="AY44" s="19"/>
      <c r="AZ44" s="19"/>
      <c r="BA44" s="19"/>
      <c r="BB44" s="19"/>
      <c r="BC44" s="19"/>
      <c r="BD44" s="16"/>
      <c r="BE44" s="15"/>
      <c r="BF44" s="15"/>
      <c r="BG44" s="14"/>
      <c r="BH44" s="14"/>
      <c r="BI44" s="14"/>
      <c r="BJ44" s="36"/>
      <c r="BK44" s="36"/>
      <c r="BL44" s="36"/>
      <c r="BM44" s="36"/>
      <c r="BN44" s="36"/>
      <c r="BO44" s="36"/>
      <c r="BP44" s="36"/>
      <c r="BQ44" s="14"/>
      <c r="BR44" s="20"/>
      <c r="BS44" s="20"/>
      <c r="BT44" s="20"/>
      <c r="BU44" s="20"/>
      <c r="BV44" s="15"/>
      <c r="BW44" s="20"/>
      <c r="BX44" s="20"/>
      <c r="BY44" s="21"/>
      <c r="BZ44" s="22"/>
      <c r="CA44" s="22"/>
      <c r="CB44" s="22"/>
      <c r="CC44" s="22"/>
      <c r="CD44" s="22"/>
      <c r="CE44" s="22"/>
      <c r="CF44" s="23"/>
      <c r="CG44" s="19"/>
      <c r="CH44" s="21"/>
      <c r="CI44" s="14"/>
      <c r="CJ44" s="14"/>
      <c r="CK44" s="14"/>
      <c r="CL44" s="21"/>
      <c r="CM44" s="21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</row>
    <row r="45" spans="1:135">
      <c r="A45" s="54" t="s">
        <v>105</v>
      </c>
      <c r="B45" s="55" t="s">
        <v>67</v>
      </c>
      <c r="C45" s="56">
        <v>54</v>
      </c>
      <c r="D45" s="55" t="s">
        <v>59</v>
      </c>
      <c r="E45" s="56">
        <v>108</v>
      </c>
      <c r="F45" s="55">
        <f t="shared" si="2"/>
        <v>162</v>
      </c>
      <c r="G45" s="56">
        <f t="shared" si="3"/>
        <v>54</v>
      </c>
      <c r="H45" s="57">
        <f t="shared" si="13"/>
        <v>9.8272773410464751</v>
      </c>
      <c r="I45" s="9">
        <f t="shared" si="4"/>
        <v>1</v>
      </c>
      <c r="J45" s="58">
        <f t="shared" si="5"/>
        <v>1951.2294271048261</v>
      </c>
      <c r="K45" s="26"/>
      <c r="L45" s="26"/>
      <c r="M45" s="34">
        <f t="shared" si="6"/>
        <v>9.8273577965563721</v>
      </c>
      <c r="N45" s="13">
        <f t="shared" si="7"/>
        <v>1</v>
      </c>
      <c r="O45" s="13">
        <f t="shared" si="8"/>
        <v>1</v>
      </c>
      <c r="P45" s="11">
        <f t="shared" si="9"/>
        <v>0.63201692480573235</v>
      </c>
      <c r="Q45" s="34">
        <f t="shared" si="10"/>
        <v>-44.17264220344363</v>
      </c>
      <c r="R45" s="58">
        <f t="shared" si="1"/>
        <v>0.13541154362943003</v>
      </c>
      <c r="S45" s="60">
        <f t="shared" si="11"/>
        <v>-0.45883910543794526</v>
      </c>
      <c r="T45" s="9"/>
      <c r="U45" s="9"/>
      <c r="V45" s="9"/>
      <c r="W45" s="9"/>
      <c r="X45" s="9"/>
      <c r="Y45" s="9"/>
      <c r="Z45" s="71"/>
      <c r="AA45" s="34"/>
      <c r="AB45" s="9"/>
      <c r="AC45" s="34"/>
      <c r="AD45" s="34"/>
      <c r="AE45" s="34"/>
      <c r="AF45" s="9"/>
      <c r="AG45" s="34"/>
      <c r="AH45" s="72"/>
      <c r="AI45" s="72"/>
      <c r="AJ45" s="14"/>
      <c r="AK45" s="14"/>
      <c r="AL45" s="14"/>
      <c r="AM45" s="15"/>
      <c r="AN45" s="15"/>
      <c r="AO45" s="15"/>
      <c r="AP45" s="67"/>
      <c r="AQ45" s="15"/>
      <c r="AR45" s="15"/>
      <c r="AS45" s="15"/>
      <c r="AT45" s="16"/>
      <c r="AU45" s="15"/>
      <c r="AV45" s="15"/>
      <c r="AW45" s="19"/>
      <c r="AX45" s="19"/>
      <c r="AY45" s="19"/>
      <c r="AZ45" s="19"/>
      <c r="BA45" s="19"/>
      <c r="BB45" s="19"/>
      <c r="BC45" s="19"/>
      <c r="BD45" s="16"/>
      <c r="BE45" s="15"/>
      <c r="BF45" s="15"/>
      <c r="BG45" s="14"/>
      <c r="BH45" s="14"/>
      <c r="BI45" s="14"/>
      <c r="BJ45" s="36"/>
      <c r="BK45" s="36"/>
      <c r="BL45" s="36"/>
      <c r="BM45" s="36"/>
      <c r="BN45" s="36"/>
      <c r="BO45" s="36"/>
      <c r="BP45" s="36"/>
      <c r="BQ45" s="14"/>
      <c r="BR45" s="20"/>
      <c r="BS45" s="20"/>
      <c r="BT45" s="20"/>
      <c r="BU45" s="20"/>
      <c r="BV45" s="15"/>
      <c r="BW45" s="20"/>
      <c r="BX45" s="20"/>
      <c r="BY45" s="21"/>
      <c r="BZ45" s="22"/>
      <c r="CA45" s="22"/>
      <c r="CB45" s="22"/>
      <c r="CC45" s="22"/>
      <c r="CD45" s="22"/>
      <c r="CE45" s="22"/>
      <c r="CF45" s="23"/>
      <c r="CG45" s="19"/>
      <c r="CH45" s="21"/>
      <c r="CI45" s="14"/>
      <c r="CJ45" s="14"/>
      <c r="CK45" s="14"/>
      <c r="CL45" s="21"/>
      <c r="CM45" s="21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</row>
    <row r="46" spans="1:135">
      <c r="A46" s="54" t="s">
        <v>106</v>
      </c>
      <c r="B46" s="55" t="s">
        <v>65</v>
      </c>
      <c r="C46" s="56">
        <v>70</v>
      </c>
      <c r="D46" s="55" t="s">
        <v>63</v>
      </c>
      <c r="E46" s="56">
        <v>98</v>
      </c>
      <c r="F46" s="55">
        <f t="shared" si="2"/>
        <v>168</v>
      </c>
      <c r="G46" s="56">
        <f t="shared" si="3"/>
        <v>28</v>
      </c>
      <c r="H46" s="57">
        <f t="shared" si="13"/>
        <v>1.0308375785992396</v>
      </c>
      <c r="I46" s="9">
        <f t="shared" si="4"/>
        <v>1</v>
      </c>
      <c r="J46" s="58">
        <f t="shared" si="5"/>
        <v>727.33572171189496</v>
      </c>
      <c r="K46" s="26"/>
      <c r="L46" s="26"/>
      <c r="M46" s="34">
        <f t="shared" si="6"/>
        <v>1.0309052528374454</v>
      </c>
      <c r="N46" s="13">
        <f t="shared" si="7"/>
        <v>1</v>
      </c>
      <c r="O46" s="13">
        <f t="shared" si="8"/>
        <v>1</v>
      </c>
      <c r="P46" s="11">
        <f t="shared" si="9"/>
        <v>0.51410876610513179</v>
      </c>
      <c r="Q46" s="34">
        <f t="shared" si="10"/>
        <v>-26.969094747162554</v>
      </c>
      <c r="R46" s="58">
        <f t="shared" si="1"/>
        <v>0.23609029117587754</v>
      </c>
      <c r="S46" s="60">
        <f t="shared" si="11"/>
        <v>-0.66532042870419172</v>
      </c>
      <c r="T46" s="9"/>
      <c r="U46" s="9"/>
      <c r="V46" s="9"/>
      <c r="W46" s="9"/>
      <c r="X46" s="9"/>
      <c r="Y46" s="9"/>
      <c r="Z46" s="71"/>
      <c r="AA46" s="34"/>
      <c r="AB46" s="9"/>
      <c r="AC46" s="34"/>
      <c r="AD46" s="34"/>
      <c r="AE46" s="34"/>
      <c r="AF46" s="9"/>
      <c r="AG46" s="34"/>
      <c r="AH46" s="72"/>
      <c r="AI46" s="72"/>
      <c r="AJ46" s="14"/>
      <c r="AK46" s="14"/>
      <c r="AL46" s="14"/>
      <c r="AM46" s="15"/>
      <c r="AN46" s="15"/>
      <c r="AO46" s="15"/>
      <c r="AP46" s="67"/>
      <c r="AQ46" s="15"/>
      <c r="AR46" s="15"/>
      <c r="AS46" s="15"/>
      <c r="AT46" s="16"/>
      <c r="AU46" s="15"/>
      <c r="AV46" s="15"/>
      <c r="AW46" s="19"/>
      <c r="AX46" s="19"/>
      <c r="AY46" s="19"/>
      <c r="AZ46" s="19"/>
      <c r="BA46" s="19"/>
      <c r="BB46" s="19"/>
      <c r="BC46" s="19"/>
      <c r="BD46" s="16"/>
      <c r="BE46" s="15"/>
      <c r="BF46" s="15"/>
      <c r="BG46" s="14"/>
      <c r="BH46" s="14"/>
      <c r="BI46" s="14"/>
      <c r="BJ46" s="36"/>
      <c r="BK46" s="36"/>
      <c r="BL46" s="36"/>
      <c r="BM46" s="36"/>
      <c r="BN46" s="36"/>
      <c r="BO46" s="36"/>
      <c r="BP46" s="36"/>
      <c r="BQ46" s="14"/>
      <c r="BR46" s="20"/>
      <c r="BS46" s="20"/>
      <c r="BT46" s="20"/>
      <c r="BU46" s="20"/>
      <c r="BV46" s="15"/>
      <c r="BW46" s="20"/>
      <c r="BX46" s="20"/>
      <c r="BY46" s="21"/>
      <c r="BZ46" s="22"/>
      <c r="CA46" s="22"/>
      <c r="CB46" s="22"/>
      <c r="CC46" s="22"/>
      <c r="CD46" s="22"/>
      <c r="CE46" s="22"/>
      <c r="CF46" s="23"/>
      <c r="CG46" s="19"/>
      <c r="CH46" s="21"/>
      <c r="CI46" s="14"/>
      <c r="CJ46" s="14"/>
      <c r="CK46" s="14"/>
      <c r="CL46" s="21"/>
      <c r="CM46" s="21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</row>
    <row r="47" spans="1:135">
      <c r="A47" s="54" t="s">
        <v>107</v>
      </c>
      <c r="B47" s="55" t="s">
        <v>64</v>
      </c>
      <c r="C47" s="56">
        <v>76</v>
      </c>
      <c r="D47" s="55" t="s">
        <v>52</v>
      </c>
      <c r="E47" s="56">
        <v>71</v>
      </c>
      <c r="F47" s="55">
        <f t="shared" si="2"/>
        <v>147</v>
      </c>
      <c r="G47" s="56">
        <f t="shared" si="3"/>
        <v>-5</v>
      </c>
      <c r="H47" s="57">
        <f t="shared" si="13"/>
        <v>5.3917034190710478</v>
      </c>
      <c r="I47" s="9">
        <f t="shared" si="4"/>
        <v>0</v>
      </c>
      <c r="J47" s="58">
        <f t="shared" si="5"/>
        <v>107.98749994993291</v>
      </c>
      <c r="K47" s="26"/>
      <c r="L47" s="26"/>
      <c r="M47" s="34">
        <f t="shared" si="6"/>
        <v>5.3917774296694878</v>
      </c>
      <c r="N47" s="13">
        <f t="shared" si="7"/>
        <v>1</v>
      </c>
      <c r="O47" s="13">
        <f t="shared" si="8"/>
        <v>0</v>
      </c>
      <c r="P47" s="11">
        <f t="shared" si="9"/>
        <v>0.57338732042635643</v>
      </c>
      <c r="Q47" s="34">
        <f t="shared" si="10"/>
        <v>10.391777429669489</v>
      </c>
      <c r="R47" s="58">
        <f t="shared" si="1"/>
        <v>0.32877301922571717</v>
      </c>
      <c r="S47" s="60">
        <f t="shared" si="11"/>
        <v>-0.85187875099173715</v>
      </c>
      <c r="T47" s="9"/>
      <c r="U47" s="9"/>
      <c r="V47" s="9"/>
      <c r="W47" s="9"/>
      <c r="X47" s="9"/>
      <c r="Y47" s="9"/>
      <c r="Z47" s="71"/>
      <c r="AA47" s="34"/>
      <c r="AB47" s="9"/>
      <c r="AC47" s="34"/>
      <c r="AD47" s="34"/>
      <c r="AE47" s="34"/>
      <c r="AF47" s="9"/>
      <c r="AG47" s="34"/>
      <c r="AH47" s="72"/>
      <c r="AI47" s="72"/>
      <c r="AJ47" s="14"/>
      <c r="AK47" s="14"/>
      <c r="AL47" s="14"/>
      <c r="AM47" s="15"/>
      <c r="AN47" s="15"/>
      <c r="AO47" s="15"/>
      <c r="AP47" s="67"/>
      <c r="AQ47" s="15"/>
      <c r="AR47" s="15"/>
      <c r="AS47" s="15"/>
      <c r="AT47" s="16"/>
      <c r="AU47" s="15"/>
      <c r="AV47" s="15"/>
      <c r="AW47" s="19"/>
      <c r="AX47" s="19"/>
      <c r="AY47" s="19"/>
      <c r="AZ47" s="19"/>
      <c r="BA47" s="19"/>
      <c r="BB47" s="19"/>
      <c r="BC47" s="19"/>
      <c r="BD47" s="16"/>
      <c r="BE47" s="15"/>
      <c r="BF47" s="15"/>
      <c r="BG47" s="14"/>
      <c r="BH47" s="14"/>
      <c r="BI47" s="14"/>
      <c r="BJ47" s="36"/>
      <c r="BK47" s="36"/>
      <c r="BL47" s="36"/>
      <c r="BM47" s="36"/>
      <c r="BN47" s="36"/>
      <c r="BO47" s="36"/>
      <c r="BP47" s="36"/>
      <c r="BQ47" s="14"/>
      <c r="BR47" s="20"/>
      <c r="BS47" s="20"/>
      <c r="BT47" s="20"/>
      <c r="BU47" s="20"/>
      <c r="BV47" s="15"/>
      <c r="BW47" s="20"/>
      <c r="BX47" s="20"/>
      <c r="BY47" s="21"/>
      <c r="BZ47" s="22"/>
      <c r="CA47" s="22"/>
      <c r="CB47" s="22"/>
      <c r="CC47" s="22"/>
      <c r="CD47" s="22"/>
      <c r="CE47" s="22"/>
      <c r="CF47" s="23"/>
      <c r="CG47" s="19"/>
      <c r="CH47" s="21"/>
      <c r="CI47" s="14"/>
      <c r="CJ47" s="14"/>
      <c r="CK47" s="14"/>
      <c r="CL47" s="21"/>
      <c r="CM47" s="21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</row>
    <row r="48" spans="1:135">
      <c r="A48" s="54" t="s">
        <v>108</v>
      </c>
      <c r="B48" s="55" t="s">
        <v>47</v>
      </c>
      <c r="C48" s="56">
        <v>102</v>
      </c>
      <c r="D48" s="55" t="s">
        <v>71</v>
      </c>
      <c r="E48" s="56">
        <v>56</v>
      </c>
      <c r="F48" s="55">
        <f t="shared" si="2"/>
        <v>158</v>
      </c>
      <c r="G48" s="56">
        <f t="shared" si="3"/>
        <v>-46</v>
      </c>
      <c r="H48" s="57">
        <f t="shared" si="13"/>
        <v>-13.932387337181705</v>
      </c>
      <c r="I48" s="9">
        <f t="shared" si="4"/>
        <v>0</v>
      </c>
      <c r="J48" s="58">
        <f t="shared" si="5"/>
        <v>1028.3317818925441</v>
      </c>
      <c r="K48" s="26"/>
      <c r="L48" s="26"/>
      <c r="M48" s="34">
        <f t="shared" si="6"/>
        <v>-13.932341404585365</v>
      </c>
      <c r="N48" s="13">
        <f t="shared" si="7"/>
        <v>0</v>
      </c>
      <c r="O48" s="13">
        <f t="shared" si="8"/>
        <v>1</v>
      </c>
      <c r="P48" s="11">
        <f t="shared" si="9"/>
        <v>0.31630669763627905</v>
      </c>
      <c r="Q48" s="34">
        <f t="shared" si="10"/>
        <v>32.067658595414635</v>
      </c>
      <c r="R48" s="58">
        <f t="shared" si="1"/>
        <v>0.10004992696956846</v>
      </c>
      <c r="S48" s="60">
        <f t="shared" si="11"/>
        <v>-0.38024585027283903</v>
      </c>
      <c r="T48" s="9"/>
      <c r="U48" s="9"/>
      <c r="V48" s="9"/>
      <c r="W48" s="9"/>
      <c r="X48" s="9"/>
      <c r="Y48" s="9"/>
      <c r="Z48" s="71"/>
      <c r="AA48" s="34"/>
      <c r="AB48" s="9"/>
      <c r="AC48" s="34"/>
      <c r="AD48" s="34"/>
      <c r="AE48" s="34"/>
      <c r="AF48" s="9"/>
      <c r="AG48" s="34"/>
      <c r="AH48" s="72"/>
      <c r="AI48" s="72"/>
      <c r="AJ48" s="14"/>
      <c r="AK48" s="14"/>
      <c r="AL48" s="14"/>
      <c r="AM48" s="15"/>
      <c r="AN48" s="15"/>
      <c r="AO48" s="15"/>
      <c r="AP48" s="67"/>
      <c r="AQ48" s="15"/>
      <c r="AR48" s="15"/>
      <c r="AS48" s="15"/>
      <c r="AT48" s="16"/>
      <c r="AU48" s="15"/>
      <c r="AV48" s="15"/>
      <c r="AW48" s="19"/>
      <c r="AX48" s="19"/>
      <c r="AY48" s="19"/>
      <c r="AZ48" s="19"/>
      <c r="BA48" s="19"/>
      <c r="BB48" s="19"/>
      <c r="BC48" s="19"/>
      <c r="BD48" s="16"/>
      <c r="BE48" s="15"/>
      <c r="BF48" s="15"/>
      <c r="BG48" s="14"/>
      <c r="BH48" s="14"/>
      <c r="BI48" s="14"/>
      <c r="BJ48" s="36"/>
      <c r="BK48" s="36"/>
      <c r="BL48" s="36"/>
      <c r="BM48" s="36"/>
      <c r="BN48" s="36"/>
      <c r="BO48" s="36"/>
      <c r="BP48" s="36"/>
      <c r="BQ48" s="14"/>
      <c r="BR48" s="20"/>
      <c r="BS48" s="20"/>
      <c r="BT48" s="20"/>
      <c r="BU48" s="20"/>
      <c r="BV48" s="15"/>
      <c r="BW48" s="20"/>
      <c r="BX48" s="20"/>
      <c r="BY48" s="21"/>
      <c r="BZ48" s="22"/>
      <c r="CA48" s="22"/>
      <c r="CB48" s="22"/>
      <c r="CC48" s="22"/>
      <c r="CD48" s="22"/>
      <c r="CE48" s="22"/>
      <c r="CF48" s="23"/>
      <c r="CG48" s="19"/>
      <c r="CH48" s="21"/>
      <c r="CI48" s="14"/>
      <c r="CJ48" s="14"/>
      <c r="CK48" s="14"/>
      <c r="CL48" s="21"/>
      <c r="CM48" s="21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</row>
    <row r="49" spans="1:134">
      <c r="A49" s="54" t="s">
        <v>109</v>
      </c>
      <c r="B49" s="55" t="s">
        <v>51</v>
      </c>
      <c r="C49" s="56">
        <v>52</v>
      </c>
      <c r="D49" s="55" t="s">
        <v>61</v>
      </c>
      <c r="E49" s="56">
        <v>101</v>
      </c>
      <c r="F49" s="55">
        <f t="shared" si="2"/>
        <v>153</v>
      </c>
      <c r="G49" s="56">
        <f t="shared" si="3"/>
        <v>49</v>
      </c>
      <c r="H49" s="57">
        <f t="shared" si="13"/>
        <v>14.399789294727434</v>
      </c>
      <c r="I49" s="9">
        <f t="shared" si="4"/>
        <v>1</v>
      </c>
      <c r="J49" s="58">
        <f t="shared" si="5"/>
        <v>1197.1745808492583</v>
      </c>
      <c r="K49" s="26"/>
      <c r="L49" s="26"/>
      <c r="M49" s="34">
        <f t="shared" si="6"/>
        <v>14.399876394120442</v>
      </c>
      <c r="N49" s="13">
        <f t="shared" si="7"/>
        <v>1</v>
      </c>
      <c r="O49" s="13">
        <f t="shared" si="8"/>
        <v>1</v>
      </c>
      <c r="P49" s="11">
        <f t="shared" si="9"/>
        <v>0.68938008617767255</v>
      </c>
      <c r="Q49" s="34">
        <f t="shared" si="10"/>
        <v>-34.60012360587956</v>
      </c>
      <c r="R49" s="58">
        <f t="shared" si="1"/>
        <v>9.6484730862990128E-2</v>
      </c>
      <c r="S49" s="60">
        <f t="shared" si="11"/>
        <v>-0.37196251104666772</v>
      </c>
      <c r="T49" s="9"/>
      <c r="U49" s="9"/>
      <c r="V49" s="9"/>
      <c r="W49" s="9"/>
      <c r="X49" s="9"/>
      <c r="Y49" s="9"/>
      <c r="Z49" s="71"/>
      <c r="AA49" s="34"/>
      <c r="AB49" s="9"/>
      <c r="AC49" s="34"/>
      <c r="AD49" s="34"/>
      <c r="AE49" s="34"/>
      <c r="AF49" s="9"/>
      <c r="AG49" s="34"/>
      <c r="AH49" s="72"/>
      <c r="AI49" s="72"/>
      <c r="AJ49" s="14"/>
      <c r="AK49" s="14"/>
      <c r="AL49" s="14"/>
      <c r="AM49" s="15"/>
      <c r="AN49" s="15"/>
      <c r="AO49" s="15"/>
      <c r="AP49" s="67"/>
      <c r="AQ49" s="15"/>
      <c r="AR49" s="15"/>
      <c r="AS49" s="15"/>
      <c r="AT49" s="16"/>
      <c r="AU49" s="15"/>
      <c r="AV49" s="15"/>
      <c r="AW49" s="19"/>
      <c r="AX49" s="19"/>
      <c r="AY49" s="19"/>
      <c r="AZ49" s="19"/>
      <c r="BA49" s="19"/>
      <c r="BB49" s="19"/>
      <c r="BC49" s="19"/>
      <c r="BD49" s="16"/>
      <c r="BE49" s="15"/>
      <c r="BF49" s="15"/>
      <c r="BG49" s="14"/>
      <c r="BH49" s="14"/>
      <c r="BI49" s="14"/>
      <c r="BJ49" s="36"/>
      <c r="BK49" s="36"/>
      <c r="BL49" s="36"/>
      <c r="BM49" s="36"/>
      <c r="BN49" s="36"/>
      <c r="BO49" s="36"/>
      <c r="BP49" s="36"/>
      <c r="BQ49" s="14"/>
      <c r="BR49" s="20"/>
      <c r="BS49" s="20"/>
      <c r="BT49" s="20"/>
      <c r="BU49" s="20"/>
      <c r="BV49" s="15"/>
      <c r="BW49" s="20"/>
      <c r="BX49" s="20"/>
      <c r="BY49" s="21"/>
      <c r="BZ49" s="22"/>
      <c r="CA49" s="22"/>
      <c r="CB49" s="22"/>
      <c r="CC49" s="22"/>
      <c r="CD49" s="22"/>
      <c r="CE49" s="22"/>
      <c r="CF49" s="23"/>
      <c r="CG49" s="19"/>
      <c r="CH49" s="21"/>
      <c r="CI49" s="14"/>
      <c r="CJ49" s="14"/>
      <c r="CK49" s="14"/>
      <c r="CL49" s="21"/>
      <c r="CM49" s="21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</row>
    <row r="50" spans="1:134">
      <c r="A50" s="54" t="s">
        <v>110</v>
      </c>
      <c r="B50" s="55" t="s">
        <v>46</v>
      </c>
      <c r="C50" s="56">
        <v>59</v>
      </c>
      <c r="D50" s="55" t="s">
        <v>67</v>
      </c>
      <c r="E50" s="56">
        <v>80</v>
      </c>
      <c r="F50" s="55">
        <f t="shared" si="2"/>
        <v>139</v>
      </c>
      <c r="G50" s="56">
        <f t="shared" si="3"/>
        <v>21</v>
      </c>
      <c r="H50" s="57">
        <f t="shared" si="13"/>
        <v>26.886120711148298</v>
      </c>
      <c r="I50" s="9">
        <f t="shared" si="4"/>
        <v>1</v>
      </c>
      <c r="J50" s="58">
        <f t="shared" si="5"/>
        <v>34.646417026208944</v>
      </c>
      <c r="K50" s="26"/>
      <c r="L50" s="26"/>
      <c r="M50" s="34">
        <f t="shared" si="6"/>
        <v>26.886225953244328</v>
      </c>
      <c r="N50" s="13">
        <f t="shared" si="7"/>
        <v>1</v>
      </c>
      <c r="O50" s="13">
        <f t="shared" si="8"/>
        <v>1</v>
      </c>
      <c r="P50" s="11">
        <f t="shared" si="9"/>
        <v>0.821873972562154</v>
      </c>
      <c r="Q50" s="34">
        <f t="shared" si="10"/>
        <v>5.8862259532443275</v>
      </c>
      <c r="R50" s="58">
        <f t="shared" si="1"/>
        <v>3.1728881650788264E-2</v>
      </c>
      <c r="S50" s="60">
        <f t="shared" si="11"/>
        <v>-0.19616821373127852</v>
      </c>
      <c r="T50" s="9"/>
      <c r="U50" s="9"/>
      <c r="V50" s="9"/>
      <c r="W50" s="9"/>
      <c r="X50" s="9"/>
      <c r="Y50" s="9"/>
      <c r="Z50" s="71"/>
      <c r="AA50" s="34"/>
      <c r="AB50" s="9"/>
      <c r="AC50" s="34"/>
      <c r="AD50" s="34"/>
      <c r="AE50" s="34"/>
      <c r="AF50" s="9"/>
      <c r="AG50" s="34"/>
      <c r="AH50" s="72"/>
      <c r="AI50" s="72"/>
      <c r="AJ50" s="14"/>
      <c r="AK50" s="14"/>
      <c r="AL50" s="14"/>
      <c r="AM50" s="15"/>
      <c r="AN50" s="15"/>
      <c r="AO50" s="15"/>
      <c r="AP50" s="67"/>
      <c r="AQ50" s="15"/>
      <c r="AR50" s="15"/>
      <c r="AS50" s="15"/>
      <c r="AT50" s="16"/>
      <c r="AU50" s="15"/>
      <c r="AV50" s="15"/>
      <c r="AW50" s="19"/>
      <c r="AX50" s="19"/>
      <c r="AY50" s="19"/>
      <c r="AZ50" s="19"/>
      <c r="BA50" s="19"/>
      <c r="BB50" s="19"/>
      <c r="BC50" s="19"/>
      <c r="BD50" s="16"/>
      <c r="BE50" s="15"/>
      <c r="BF50" s="15"/>
      <c r="BG50" s="14"/>
      <c r="BH50" s="14"/>
      <c r="BI50" s="14"/>
      <c r="BJ50" s="36"/>
      <c r="BK50" s="36"/>
      <c r="BL50" s="36"/>
      <c r="BM50" s="36"/>
      <c r="BN50" s="36"/>
      <c r="BO50" s="36"/>
      <c r="BP50" s="36"/>
      <c r="BQ50" s="14"/>
      <c r="BR50" s="20"/>
      <c r="BS50" s="20"/>
      <c r="BT50" s="20"/>
      <c r="BU50" s="20"/>
      <c r="BV50" s="15"/>
      <c r="BW50" s="20"/>
      <c r="BX50" s="20"/>
      <c r="BY50" s="21"/>
      <c r="BZ50" s="22"/>
      <c r="CA50" s="22"/>
      <c r="CB50" s="22"/>
      <c r="CC50" s="22"/>
      <c r="CD50" s="22"/>
      <c r="CE50" s="22"/>
      <c r="CF50" s="23"/>
      <c r="CG50" s="19"/>
      <c r="CH50" s="21"/>
      <c r="CI50" s="14"/>
      <c r="CJ50" s="14"/>
      <c r="CK50" s="14"/>
      <c r="CL50" s="21"/>
      <c r="CM50" s="21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</row>
    <row r="51" spans="1:134">
      <c r="A51" s="54" t="s">
        <v>111</v>
      </c>
      <c r="B51" s="55" t="s">
        <v>73</v>
      </c>
      <c r="C51" s="56">
        <v>86</v>
      </c>
      <c r="D51" s="55" t="s">
        <v>69</v>
      </c>
      <c r="E51" s="56">
        <v>69</v>
      </c>
      <c r="F51" s="55">
        <f t="shared" si="2"/>
        <v>155</v>
      </c>
      <c r="G51" s="56">
        <f t="shared" si="3"/>
        <v>-17</v>
      </c>
      <c r="H51" s="57">
        <f t="shared" si="13"/>
        <v>4.2322516844328</v>
      </c>
      <c r="I51" s="9">
        <f t="shared" si="4"/>
        <v>0</v>
      </c>
      <c r="J51" s="58">
        <f t="shared" si="5"/>
        <v>450.80851159109949</v>
      </c>
      <c r="K51" s="26"/>
      <c r="L51" s="26"/>
      <c r="M51" s="34">
        <f t="shared" si="6"/>
        <v>4.2323240103419755</v>
      </c>
      <c r="N51" s="13">
        <f t="shared" si="7"/>
        <v>1</v>
      </c>
      <c r="O51" s="13">
        <f t="shared" si="8"/>
        <v>0</v>
      </c>
      <c r="P51" s="11">
        <f t="shared" si="9"/>
        <v>0.55773184134975562</v>
      </c>
      <c r="Q51" s="34">
        <f t="shared" si="10"/>
        <v>21.232324010341976</v>
      </c>
      <c r="R51" s="58">
        <f t="shared" si="1"/>
        <v>0.31106480685538895</v>
      </c>
      <c r="S51" s="60">
        <f t="shared" si="11"/>
        <v>-0.81583888708987329</v>
      </c>
      <c r="T51" s="9"/>
      <c r="U51" s="9"/>
      <c r="V51" s="9"/>
      <c r="W51" s="9"/>
      <c r="X51" s="9"/>
      <c r="Y51" s="9"/>
      <c r="Z51" s="71"/>
      <c r="AA51" s="34"/>
      <c r="AB51" s="9"/>
      <c r="AC51" s="34"/>
      <c r="AD51" s="34"/>
      <c r="AE51" s="34"/>
      <c r="AF51" s="9"/>
      <c r="AG51" s="34"/>
      <c r="AH51" s="72"/>
      <c r="AI51" s="72"/>
      <c r="AJ51" s="14"/>
      <c r="AK51" s="14"/>
      <c r="AL51" s="14"/>
      <c r="AM51" s="15"/>
      <c r="AN51" s="15"/>
      <c r="AO51" s="15"/>
      <c r="AP51" s="67"/>
      <c r="AQ51" s="15"/>
      <c r="AR51" s="15"/>
      <c r="AS51" s="15"/>
      <c r="AT51" s="16"/>
      <c r="AU51" s="15"/>
      <c r="AV51" s="15"/>
      <c r="AW51" s="19"/>
      <c r="AX51" s="19"/>
      <c r="AY51" s="19"/>
      <c r="AZ51" s="19"/>
      <c r="BA51" s="19"/>
      <c r="BB51" s="19"/>
      <c r="BC51" s="19"/>
      <c r="BD51" s="16"/>
      <c r="BE51" s="15"/>
      <c r="BF51" s="15"/>
      <c r="BG51" s="14"/>
      <c r="BH51" s="14"/>
      <c r="BI51" s="14"/>
      <c r="BJ51" s="36"/>
      <c r="BK51" s="36"/>
      <c r="BL51" s="36"/>
      <c r="BM51" s="36"/>
      <c r="BN51" s="36"/>
      <c r="BO51" s="36"/>
      <c r="BP51" s="36"/>
      <c r="BQ51" s="14"/>
      <c r="BR51" s="20"/>
      <c r="BS51" s="20"/>
      <c r="BT51" s="20"/>
      <c r="BU51" s="20"/>
      <c r="BV51" s="15"/>
      <c r="BW51" s="20"/>
      <c r="BX51" s="20"/>
      <c r="BY51" s="21"/>
      <c r="BZ51" s="22"/>
      <c r="CA51" s="22"/>
      <c r="CB51" s="22"/>
      <c r="CC51" s="22"/>
      <c r="CD51" s="22"/>
      <c r="CE51" s="22"/>
      <c r="CF51" s="23"/>
      <c r="CG51" s="19"/>
      <c r="CH51" s="21"/>
      <c r="CI51" s="14"/>
      <c r="CJ51" s="14"/>
      <c r="CK51" s="14"/>
      <c r="CL51" s="21"/>
      <c r="CM51" s="21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</row>
    <row r="52" spans="1:134">
      <c r="A52" s="54" t="s">
        <v>112</v>
      </c>
      <c r="B52" s="55" t="s">
        <v>60</v>
      </c>
      <c r="C52" s="56">
        <v>102</v>
      </c>
      <c r="D52" s="55" t="s">
        <v>63</v>
      </c>
      <c r="E52" s="56">
        <v>69</v>
      </c>
      <c r="F52" s="55">
        <f t="shared" si="2"/>
        <v>171</v>
      </c>
      <c r="G52" s="56">
        <f t="shared" si="3"/>
        <v>-33</v>
      </c>
      <c r="H52" s="57">
        <f t="shared" si="13"/>
        <v>4.0271727517977425</v>
      </c>
      <c r="I52" s="9">
        <f t="shared" si="4"/>
        <v>0</v>
      </c>
      <c r="J52" s="58">
        <f t="shared" si="5"/>
        <v>1371.0115219914733</v>
      </c>
      <c r="K52" s="26"/>
      <c r="L52" s="26"/>
      <c r="M52" s="34">
        <f t="shared" si="6"/>
        <v>4.0272447797261863</v>
      </c>
      <c r="N52" s="13">
        <f t="shared" si="7"/>
        <v>1</v>
      </c>
      <c r="O52" s="13">
        <f t="shared" si="8"/>
        <v>0</v>
      </c>
      <c r="P52" s="11">
        <f t="shared" si="9"/>
        <v>0.55495263111596582</v>
      </c>
      <c r="Q52" s="34">
        <f t="shared" si="10"/>
        <v>37.027244779726189</v>
      </c>
      <c r="R52" s="58">
        <f t="shared" si="1"/>
        <v>0.30797242278253323</v>
      </c>
      <c r="S52" s="60">
        <f t="shared" si="11"/>
        <v>-0.80957455555055546</v>
      </c>
      <c r="T52" s="9"/>
      <c r="U52" s="9"/>
      <c r="V52" s="9"/>
      <c r="W52" s="9"/>
      <c r="X52" s="9"/>
      <c r="Y52" s="9"/>
      <c r="Z52" s="71"/>
      <c r="AA52" s="34"/>
      <c r="AB52" s="9"/>
      <c r="AC52" s="34"/>
      <c r="AD52" s="34"/>
      <c r="AE52" s="34"/>
      <c r="AF52" s="9"/>
      <c r="AG52" s="34"/>
      <c r="AH52" s="72"/>
      <c r="AI52" s="72"/>
      <c r="AJ52" s="14"/>
      <c r="AK52" s="14"/>
      <c r="AL52" s="14"/>
      <c r="AM52" s="15"/>
      <c r="AN52" s="15"/>
      <c r="AO52" s="15"/>
      <c r="AP52" s="67"/>
      <c r="AQ52" s="15"/>
      <c r="AR52" s="15"/>
      <c r="AS52" s="15"/>
      <c r="AT52" s="16"/>
      <c r="AU52" s="15"/>
      <c r="AV52" s="15"/>
      <c r="AW52" s="19"/>
      <c r="AX52" s="19"/>
      <c r="AY52" s="19"/>
      <c r="AZ52" s="19"/>
      <c r="BA52" s="19"/>
      <c r="BB52" s="19"/>
      <c r="BC52" s="19"/>
      <c r="BD52" s="16"/>
      <c r="BE52" s="15"/>
      <c r="BF52" s="15"/>
      <c r="BG52" s="14"/>
      <c r="BH52" s="14"/>
      <c r="BI52" s="14"/>
      <c r="BJ52" s="36"/>
      <c r="BK52" s="36"/>
      <c r="BL52" s="36"/>
      <c r="BM52" s="36"/>
      <c r="BN52" s="36"/>
      <c r="BO52" s="36"/>
      <c r="BP52" s="36"/>
      <c r="BQ52" s="14"/>
      <c r="BR52" s="20"/>
      <c r="BS52" s="20"/>
      <c r="BT52" s="20"/>
      <c r="BU52" s="20"/>
      <c r="BV52" s="15"/>
      <c r="BW52" s="20"/>
      <c r="BX52" s="20"/>
      <c r="BY52" s="21"/>
      <c r="BZ52" s="22"/>
      <c r="CA52" s="22"/>
      <c r="CB52" s="22"/>
      <c r="CC52" s="22"/>
      <c r="CD52" s="22"/>
      <c r="CE52" s="22"/>
      <c r="CF52" s="23"/>
      <c r="CG52" s="19"/>
      <c r="CH52" s="21"/>
      <c r="CI52" s="14"/>
      <c r="CJ52" s="14"/>
      <c r="CK52" s="14"/>
      <c r="CL52" s="21"/>
      <c r="CM52" s="21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</row>
    <row r="53" spans="1:134">
      <c r="A53" s="54" t="s">
        <v>113</v>
      </c>
      <c r="B53" s="55" t="s">
        <v>52</v>
      </c>
      <c r="C53" s="56">
        <v>43</v>
      </c>
      <c r="D53" s="55" t="s">
        <v>68</v>
      </c>
      <c r="E53" s="56">
        <v>77</v>
      </c>
      <c r="F53" s="55">
        <f t="shared" si="2"/>
        <v>120</v>
      </c>
      <c r="G53" s="56">
        <f t="shared" si="3"/>
        <v>34</v>
      </c>
      <c r="H53" s="57">
        <f t="shared" si="13"/>
        <v>46.595496147834425</v>
      </c>
      <c r="I53" s="9">
        <f t="shared" si="4"/>
        <v>1</v>
      </c>
      <c r="J53" s="58">
        <f t="shared" si="5"/>
        <v>158.64652321011184</v>
      </c>
      <c r="K53" s="26"/>
      <c r="L53" s="26"/>
      <c r="M53" s="34">
        <f t="shared" si="6"/>
        <v>46.59563002775316</v>
      </c>
      <c r="N53" s="13">
        <f t="shared" si="7"/>
        <v>1</v>
      </c>
      <c r="O53" s="13">
        <f t="shared" si="8"/>
        <v>1</v>
      </c>
      <c r="P53" s="11">
        <f t="shared" si="9"/>
        <v>0.94506822172868343</v>
      </c>
      <c r="Q53" s="34">
        <f t="shared" si="10"/>
        <v>12.59563002775316</v>
      </c>
      <c r="R53" s="58">
        <f t="shared" si="1"/>
        <v>3.0175002640490871E-3</v>
      </c>
      <c r="S53" s="60">
        <f t="shared" si="11"/>
        <v>-5.6498161788648263E-2</v>
      </c>
      <c r="T53" s="9"/>
      <c r="U53" s="9"/>
      <c r="V53" s="9"/>
      <c r="W53" s="9"/>
      <c r="X53" s="9"/>
      <c r="Y53" s="9"/>
      <c r="Z53" s="71"/>
      <c r="AA53" s="34"/>
      <c r="AB53" s="9"/>
      <c r="AC53" s="34"/>
      <c r="AD53" s="34"/>
      <c r="AE53" s="34"/>
      <c r="AF53" s="9"/>
      <c r="AG53" s="34"/>
      <c r="AH53" s="72"/>
      <c r="AI53" s="72"/>
      <c r="AJ53" s="14"/>
      <c r="AK53" s="14"/>
      <c r="AL53" s="14"/>
      <c r="AM53" s="15"/>
      <c r="AN53" s="15"/>
      <c r="AO53" s="15"/>
      <c r="AP53" s="67"/>
      <c r="AQ53" s="15"/>
      <c r="AR53" s="15"/>
      <c r="AS53" s="15"/>
      <c r="AT53" s="16"/>
      <c r="AU53" s="15"/>
      <c r="AV53" s="15"/>
      <c r="AW53" s="19"/>
      <c r="AX53" s="19"/>
      <c r="AY53" s="19"/>
      <c r="AZ53" s="19"/>
      <c r="BA53" s="19"/>
      <c r="BB53" s="19"/>
      <c r="BC53" s="19"/>
      <c r="BD53" s="16"/>
      <c r="BE53" s="15"/>
      <c r="BF53" s="15"/>
      <c r="BG53" s="14"/>
      <c r="BH53" s="14"/>
      <c r="BI53" s="14"/>
      <c r="BJ53" s="36"/>
      <c r="BK53" s="36"/>
      <c r="BL53" s="36"/>
      <c r="BM53" s="36"/>
      <c r="BN53" s="36"/>
      <c r="BO53" s="36"/>
      <c r="BP53" s="36"/>
      <c r="BQ53" s="14"/>
      <c r="BR53" s="20"/>
      <c r="BS53" s="20"/>
      <c r="BT53" s="20"/>
      <c r="BU53" s="20"/>
      <c r="BV53" s="15"/>
      <c r="BW53" s="20"/>
      <c r="BX53" s="20"/>
      <c r="BY53" s="21"/>
      <c r="BZ53" s="22"/>
      <c r="CA53" s="22"/>
      <c r="CB53" s="22"/>
      <c r="CC53" s="22"/>
      <c r="CD53" s="22"/>
      <c r="CE53" s="22"/>
      <c r="CF53" s="23"/>
      <c r="CG53" s="19"/>
      <c r="CH53" s="21"/>
      <c r="CI53" s="14"/>
      <c r="CJ53" s="14"/>
      <c r="CK53" s="14"/>
      <c r="CL53" s="21"/>
      <c r="CM53" s="21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53"/>
      <c r="DA53" s="53"/>
      <c r="DB53" s="53"/>
      <c r="DC53" s="53"/>
      <c r="DD53" s="53"/>
      <c r="DE53" s="53"/>
      <c r="DF53" s="53"/>
      <c r="DG53" s="102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3"/>
      <c r="EC53" s="53"/>
      <c r="ED53" s="53"/>
    </row>
    <row r="54" spans="1:134">
      <c r="A54" s="54" t="s">
        <v>114</v>
      </c>
      <c r="B54" s="55" t="s">
        <v>56</v>
      </c>
      <c r="C54" s="56">
        <v>54</v>
      </c>
      <c r="D54" s="55" t="s">
        <v>65</v>
      </c>
      <c r="E54" s="56">
        <v>89</v>
      </c>
      <c r="F54" s="55">
        <f t="shared" si="2"/>
        <v>143</v>
      </c>
      <c r="G54" s="56">
        <f t="shared" si="3"/>
        <v>35</v>
      </c>
      <c r="H54" s="57">
        <f t="shared" si="13"/>
        <v>40.372812383615958</v>
      </c>
      <c r="I54" s="9">
        <f t="shared" si="4"/>
        <v>1</v>
      </c>
      <c r="J54" s="58">
        <f t="shared" si="5"/>
        <v>28.867112909536996</v>
      </c>
      <c r="K54" s="26"/>
      <c r="L54" s="26"/>
      <c r="M54" s="34">
        <f t="shared" si="6"/>
        <v>40.372937221943545</v>
      </c>
      <c r="N54" s="13">
        <f t="shared" si="7"/>
        <v>1</v>
      </c>
      <c r="O54" s="13">
        <f t="shared" si="8"/>
        <v>1</v>
      </c>
      <c r="P54" s="11">
        <f t="shared" si="9"/>
        <v>0.91701830089149872</v>
      </c>
      <c r="Q54" s="34">
        <f t="shared" si="10"/>
        <v>5.3729372219435447</v>
      </c>
      <c r="R54" s="58">
        <f t="shared" si="1"/>
        <v>6.8859623869338424E-3</v>
      </c>
      <c r="S54" s="60">
        <f t="shared" si="11"/>
        <v>-8.6627849573128607E-2</v>
      </c>
      <c r="T54" s="9"/>
      <c r="U54" s="9"/>
      <c r="V54" s="9"/>
      <c r="W54" s="9"/>
      <c r="X54" s="9"/>
      <c r="Y54" s="9"/>
      <c r="Z54" s="71"/>
      <c r="AA54" s="34"/>
      <c r="AB54" s="9"/>
      <c r="AC54" s="34"/>
      <c r="AD54" s="34"/>
      <c r="AE54" s="34"/>
      <c r="AF54" s="9"/>
      <c r="AG54" s="34"/>
      <c r="AH54" s="72"/>
      <c r="AI54" s="72"/>
      <c r="AJ54" s="14"/>
      <c r="AK54" s="14"/>
      <c r="AL54" s="14"/>
      <c r="AM54" s="15"/>
      <c r="AN54" s="15"/>
      <c r="AO54" s="15"/>
      <c r="AP54" s="67"/>
      <c r="AQ54" s="15"/>
      <c r="AR54" s="15"/>
      <c r="AS54" s="15"/>
      <c r="AT54" s="16"/>
      <c r="AU54" s="15"/>
      <c r="AV54" s="15"/>
      <c r="AW54" s="19"/>
      <c r="AX54" s="19"/>
      <c r="AY54" s="19"/>
      <c r="AZ54" s="19"/>
      <c r="BA54" s="19"/>
      <c r="BB54" s="19"/>
      <c r="BC54" s="19"/>
      <c r="BD54" s="16"/>
      <c r="BE54" s="15"/>
      <c r="BF54" s="15"/>
      <c r="BG54" s="14"/>
      <c r="BH54" s="14"/>
      <c r="BI54" s="14"/>
      <c r="BJ54" s="36"/>
      <c r="BK54" s="36"/>
      <c r="BL54" s="36"/>
      <c r="BM54" s="36"/>
      <c r="BN54" s="36"/>
      <c r="BO54" s="36"/>
      <c r="BP54" s="36"/>
      <c r="BQ54" s="14"/>
      <c r="BR54" s="20"/>
      <c r="BS54" s="20"/>
      <c r="BT54" s="20"/>
      <c r="BU54" s="20"/>
      <c r="BV54" s="15"/>
      <c r="BW54" s="20"/>
      <c r="BX54" s="20"/>
      <c r="BY54" s="21"/>
      <c r="BZ54" s="22"/>
      <c r="CA54" s="22"/>
      <c r="CB54" s="22"/>
      <c r="CC54" s="22"/>
      <c r="CD54" s="22"/>
      <c r="CE54" s="22"/>
      <c r="CF54" s="23"/>
      <c r="CG54" s="19"/>
      <c r="CH54" s="21"/>
      <c r="CI54" s="14"/>
      <c r="CJ54" s="14"/>
      <c r="CK54" s="14"/>
      <c r="CL54" s="21"/>
      <c r="CM54" s="21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</row>
    <row r="55" spans="1:134">
      <c r="A55" s="54" t="s">
        <v>115</v>
      </c>
      <c r="B55" s="55" t="s">
        <v>64</v>
      </c>
      <c r="C55" s="56">
        <v>62</v>
      </c>
      <c r="D55" s="55" t="s">
        <v>48</v>
      </c>
      <c r="E55" s="56">
        <v>110</v>
      </c>
      <c r="F55" s="55">
        <f t="shared" si="2"/>
        <v>172</v>
      </c>
      <c r="G55" s="56">
        <f t="shared" si="3"/>
        <v>48</v>
      </c>
      <c r="H55" s="57">
        <f t="shared" si="13"/>
        <v>36.29627892021535</v>
      </c>
      <c r="I55" s="9">
        <f t="shared" si="4"/>
        <v>1</v>
      </c>
      <c r="J55" s="58">
        <f t="shared" si="5"/>
        <v>136.97708711339558</v>
      </c>
      <c r="K55" s="26"/>
      <c r="L55" s="26"/>
      <c r="M55" s="34">
        <f t="shared" si="6"/>
        <v>36.296397835319098</v>
      </c>
      <c r="N55" s="13">
        <f t="shared" si="7"/>
        <v>1</v>
      </c>
      <c r="O55" s="13">
        <f t="shared" si="8"/>
        <v>1</v>
      </c>
      <c r="P55" s="11">
        <f t="shared" si="9"/>
        <v>0.89351048928482002</v>
      </c>
      <c r="Q55" s="34">
        <f t="shared" si="10"/>
        <v>-11.703602164680902</v>
      </c>
      <c r="R55" s="58">
        <f t="shared" si="1"/>
        <v>1.1340015892358432E-2</v>
      </c>
      <c r="S55" s="60">
        <f t="shared" si="11"/>
        <v>-0.11259720490503733</v>
      </c>
      <c r="T55" s="9"/>
      <c r="U55" s="9"/>
      <c r="V55" s="9"/>
      <c r="W55" s="9"/>
      <c r="X55" s="9"/>
      <c r="Y55" s="9"/>
      <c r="Z55" s="71"/>
      <c r="AA55" s="34"/>
      <c r="AB55" s="9"/>
      <c r="AC55" s="34"/>
      <c r="AD55" s="34"/>
      <c r="AE55" s="34"/>
      <c r="AF55" s="9"/>
      <c r="AG55" s="34"/>
      <c r="AH55" s="72"/>
      <c r="AI55" s="72"/>
      <c r="AJ55" s="14"/>
      <c r="AK55" s="14"/>
      <c r="AL55" s="14"/>
      <c r="AM55" s="15"/>
      <c r="AN55" s="15"/>
      <c r="AO55" s="15"/>
      <c r="AP55" s="67"/>
      <c r="AQ55" s="15"/>
      <c r="AR55" s="15"/>
      <c r="AS55" s="15"/>
      <c r="AT55" s="16"/>
      <c r="AU55" s="15"/>
      <c r="AV55" s="15"/>
      <c r="AW55" s="19"/>
      <c r="AX55" s="19"/>
      <c r="AY55" s="19"/>
      <c r="AZ55" s="19"/>
      <c r="BA55" s="19"/>
      <c r="BB55" s="19"/>
      <c r="BC55" s="19"/>
      <c r="BD55" s="16"/>
      <c r="BE55" s="15"/>
      <c r="BF55" s="15"/>
      <c r="BG55" s="14"/>
      <c r="BH55" s="14"/>
      <c r="BI55" s="14"/>
      <c r="BJ55" s="36"/>
      <c r="BK55" s="36"/>
      <c r="BL55" s="36"/>
      <c r="BM55" s="36"/>
      <c r="BN55" s="36"/>
      <c r="BO55" s="36"/>
      <c r="BP55" s="36"/>
      <c r="BQ55" s="14"/>
      <c r="BR55" s="20"/>
      <c r="BS55" s="20"/>
      <c r="BT55" s="20"/>
      <c r="BU55" s="20"/>
      <c r="BV55" s="15"/>
      <c r="BW55" s="20"/>
      <c r="BX55" s="20"/>
      <c r="BY55" s="21"/>
      <c r="BZ55" s="22"/>
      <c r="CA55" s="22"/>
      <c r="CB55" s="22"/>
      <c r="CC55" s="22"/>
      <c r="CD55" s="22"/>
      <c r="CE55" s="22"/>
      <c r="CF55" s="23"/>
      <c r="CG55" s="19"/>
      <c r="CH55" s="21"/>
      <c r="CI55" s="14"/>
      <c r="CJ55" s="14"/>
      <c r="CK55" s="14"/>
      <c r="CL55" s="21"/>
      <c r="CM55" s="21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</row>
    <row r="56" spans="1:134">
      <c r="A56" s="54" t="s">
        <v>116</v>
      </c>
      <c r="B56" s="55" t="s">
        <v>71</v>
      </c>
      <c r="C56" s="56">
        <v>108</v>
      </c>
      <c r="D56" s="55" t="s">
        <v>51</v>
      </c>
      <c r="E56" s="56">
        <v>72</v>
      </c>
      <c r="F56" s="55">
        <f t="shared" si="2"/>
        <v>180</v>
      </c>
      <c r="G56" s="56">
        <f t="shared" si="3"/>
        <v>-36</v>
      </c>
      <c r="H56" s="57">
        <f t="shared" si="13"/>
        <v>5.2133703253313719</v>
      </c>
      <c r="I56" s="9">
        <f t="shared" si="4"/>
        <v>0</v>
      </c>
      <c r="J56" s="58">
        <f t="shared" si="5"/>
        <v>1698.5418935729042</v>
      </c>
      <c r="K56" s="26"/>
      <c r="L56" s="26"/>
      <c r="M56" s="34">
        <f t="shared" si="6"/>
        <v>5.2134440768109203</v>
      </c>
      <c r="N56" s="13">
        <f t="shared" si="7"/>
        <v>1</v>
      </c>
      <c r="O56" s="13">
        <f t="shared" si="8"/>
        <v>0</v>
      </c>
      <c r="P56" s="11">
        <f t="shared" si="9"/>
        <v>0.57098625325910846</v>
      </c>
      <c r="Q56" s="34">
        <f t="shared" si="10"/>
        <v>41.213444076810923</v>
      </c>
      <c r="R56" s="58">
        <f t="shared" si="1"/>
        <v>0.32602530141087477</v>
      </c>
      <c r="S56" s="60">
        <f t="shared" si="11"/>
        <v>-0.84626631688244613</v>
      </c>
      <c r="T56" s="9"/>
      <c r="U56" s="9"/>
      <c r="V56" s="9"/>
      <c r="W56" s="9"/>
      <c r="X56" s="9"/>
      <c r="Y56" s="9"/>
      <c r="Z56" s="71"/>
      <c r="AA56" s="34"/>
      <c r="AB56" s="9"/>
      <c r="AC56" s="34"/>
      <c r="AD56" s="34"/>
      <c r="AE56" s="34"/>
      <c r="AF56" s="9"/>
      <c r="AG56" s="34"/>
      <c r="AH56" s="72"/>
      <c r="AI56" s="72"/>
      <c r="AJ56" s="14"/>
      <c r="AK56" s="14"/>
      <c r="AL56" s="14"/>
      <c r="AM56" s="15"/>
      <c r="AN56" s="15"/>
      <c r="AO56" s="15"/>
      <c r="AP56" s="67"/>
      <c r="AQ56" s="15"/>
      <c r="AR56" s="15"/>
      <c r="AS56" s="15"/>
      <c r="AT56" s="16"/>
      <c r="AU56" s="15"/>
      <c r="AV56" s="15"/>
      <c r="AW56" s="19"/>
      <c r="AX56" s="19"/>
      <c r="AY56" s="19"/>
      <c r="AZ56" s="19"/>
      <c r="BA56" s="19"/>
      <c r="BB56" s="19"/>
      <c r="BC56" s="19"/>
      <c r="BD56" s="16"/>
      <c r="BE56" s="15"/>
      <c r="BF56" s="15"/>
      <c r="BG56" s="14"/>
      <c r="BH56" s="14"/>
      <c r="BI56" s="14"/>
      <c r="BJ56" s="36"/>
      <c r="BK56" s="36"/>
      <c r="BL56" s="36"/>
      <c r="BM56" s="36"/>
      <c r="BN56" s="36"/>
      <c r="BO56" s="36"/>
      <c r="BP56" s="36"/>
      <c r="BQ56" s="14"/>
      <c r="BR56" s="20"/>
      <c r="BS56" s="20"/>
      <c r="BT56" s="20"/>
      <c r="BU56" s="20"/>
      <c r="BV56" s="15"/>
      <c r="BW56" s="20"/>
      <c r="BX56" s="20"/>
      <c r="BY56" s="21"/>
      <c r="BZ56" s="22"/>
      <c r="CA56" s="22"/>
      <c r="CB56" s="22"/>
      <c r="CC56" s="22"/>
      <c r="CD56" s="22"/>
      <c r="CE56" s="22"/>
      <c r="CF56" s="23"/>
      <c r="CG56" s="19"/>
      <c r="CH56" s="21"/>
      <c r="CI56" s="14"/>
      <c r="CJ56" s="14"/>
      <c r="CK56" s="14"/>
      <c r="CL56" s="21"/>
      <c r="CM56" s="21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</row>
    <row r="57" spans="1:134">
      <c r="A57" s="54" t="s">
        <v>117</v>
      </c>
      <c r="B57" s="55" t="s">
        <v>47</v>
      </c>
      <c r="C57" s="56">
        <v>113</v>
      </c>
      <c r="D57" s="55" t="s">
        <v>61</v>
      </c>
      <c r="E57" s="56">
        <v>70</v>
      </c>
      <c r="F57" s="55">
        <f t="shared" si="2"/>
        <v>183</v>
      </c>
      <c r="G57" s="56">
        <f t="shared" si="3"/>
        <v>-43</v>
      </c>
      <c r="H57" s="57">
        <f t="shared" si="13"/>
        <v>-7.6716465116747372</v>
      </c>
      <c r="I57" s="9">
        <f t="shared" si="4"/>
        <v>0</v>
      </c>
      <c r="J57" s="58">
        <f t="shared" si="5"/>
        <v>1248.0925601960637</v>
      </c>
      <c r="K57" s="26"/>
      <c r="L57" s="26"/>
      <c r="M57" s="34">
        <f t="shared" si="6"/>
        <v>-7.6715914821901521</v>
      </c>
      <c r="N57" s="13">
        <f t="shared" si="7"/>
        <v>0</v>
      </c>
      <c r="O57" s="13">
        <f t="shared" si="8"/>
        <v>1</v>
      </c>
      <c r="P57" s="11">
        <f t="shared" si="9"/>
        <v>0.39618645379060258</v>
      </c>
      <c r="Q57" s="34">
        <f t="shared" si="10"/>
        <v>35.328408517809848</v>
      </c>
      <c r="R57" s="58">
        <f t="shared" si="1"/>
        <v>0.15696370616717328</v>
      </c>
      <c r="S57" s="60">
        <f t="shared" si="11"/>
        <v>-0.5044898270332715</v>
      </c>
      <c r="T57" s="9"/>
      <c r="U57" s="9"/>
      <c r="V57" s="9"/>
      <c r="W57" s="9"/>
      <c r="X57" s="9"/>
      <c r="Y57" s="9"/>
      <c r="Z57" s="71"/>
      <c r="AA57" s="34"/>
      <c r="AB57" s="9"/>
      <c r="AC57" s="34"/>
      <c r="AD57" s="34"/>
      <c r="AE57" s="34"/>
      <c r="AF57" s="9"/>
      <c r="AG57" s="34"/>
      <c r="AH57" s="72"/>
      <c r="AI57" s="72"/>
      <c r="AJ57" s="14"/>
      <c r="AK57" s="14"/>
      <c r="AL57" s="14"/>
      <c r="AM57" s="15"/>
      <c r="AN57" s="15"/>
      <c r="AO57" s="15"/>
      <c r="AP57" s="67"/>
      <c r="AQ57" s="15"/>
      <c r="AR57" s="15"/>
      <c r="AS57" s="15"/>
      <c r="AT57" s="16"/>
      <c r="AU57" s="15"/>
      <c r="AV57" s="15"/>
      <c r="AW57" s="19"/>
      <c r="AX57" s="19"/>
      <c r="AY57" s="19"/>
      <c r="AZ57" s="19"/>
      <c r="BA57" s="19"/>
      <c r="BB57" s="19"/>
      <c r="BC57" s="19"/>
      <c r="BD57" s="16"/>
      <c r="BE57" s="15"/>
      <c r="BF57" s="15"/>
      <c r="BG57" s="14"/>
      <c r="BH57" s="14"/>
      <c r="BI57" s="14"/>
      <c r="BJ57" s="36"/>
      <c r="BK57" s="36"/>
      <c r="BL57" s="36"/>
      <c r="BM57" s="36"/>
      <c r="BN57" s="36"/>
      <c r="BO57" s="36"/>
      <c r="BP57" s="36"/>
      <c r="BQ57" s="14"/>
      <c r="BR57" s="20"/>
      <c r="BS57" s="20"/>
      <c r="BT57" s="20"/>
      <c r="BU57" s="20"/>
      <c r="BV57" s="15"/>
      <c r="BW57" s="20"/>
      <c r="BX57" s="20"/>
      <c r="BY57" s="21"/>
      <c r="BZ57" s="22"/>
      <c r="CA57" s="22"/>
      <c r="CB57" s="22"/>
      <c r="CC57" s="22"/>
      <c r="CD57" s="22"/>
      <c r="CE57" s="22"/>
      <c r="CF57" s="23"/>
      <c r="CG57" s="19"/>
      <c r="CH57" s="21"/>
      <c r="CI57" s="14"/>
      <c r="CJ57" s="14"/>
      <c r="CK57" s="14"/>
      <c r="CL57" s="21"/>
      <c r="CM57" s="21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</row>
    <row r="58" spans="1:134">
      <c r="A58" s="54" t="s">
        <v>118</v>
      </c>
      <c r="B58" s="55" t="s">
        <v>74</v>
      </c>
      <c r="C58" s="56">
        <v>89</v>
      </c>
      <c r="D58" s="55" t="s">
        <v>59</v>
      </c>
      <c r="E58" s="56">
        <v>81</v>
      </c>
      <c r="F58" s="55">
        <f t="shared" si="2"/>
        <v>170</v>
      </c>
      <c r="G58" s="56">
        <f t="shared" si="3"/>
        <v>-8</v>
      </c>
      <c r="H58" s="57">
        <f t="shared" si="13"/>
        <v>-24.593315618906423</v>
      </c>
      <c r="I58" s="9">
        <f t="shared" si="4"/>
        <v>0</v>
      </c>
      <c r="J58" s="58">
        <f t="shared" si="5"/>
        <v>275.33812322864384</v>
      </c>
      <c r="K58" s="26"/>
      <c r="L58" s="26"/>
      <c r="M58" s="34">
        <f t="shared" si="6"/>
        <v>-24.593285176693069</v>
      </c>
      <c r="N58" s="13">
        <f t="shared" si="7"/>
        <v>0</v>
      </c>
      <c r="O58" s="13">
        <f t="shared" si="8"/>
        <v>1</v>
      </c>
      <c r="P58" s="11">
        <f t="shared" si="9"/>
        <v>0.19937549367478291</v>
      </c>
      <c r="Q58" s="34">
        <f t="shared" si="10"/>
        <v>-16.593285176693069</v>
      </c>
      <c r="R58" s="58">
        <f t="shared" si="1"/>
        <v>3.9750587478063398E-2</v>
      </c>
      <c r="S58" s="60">
        <f t="shared" si="11"/>
        <v>-0.22236322294307917</v>
      </c>
      <c r="T58" s="9"/>
      <c r="U58" s="9"/>
      <c r="V58" s="9"/>
      <c r="W58" s="9"/>
      <c r="X58" s="9"/>
      <c r="Y58" s="9"/>
      <c r="Z58" s="71"/>
      <c r="AA58" s="34"/>
      <c r="AB58" s="9"/>
      <c r="AC58" s="34"/>
      <c r="AD58" s="34"/>
      <c r="AE58" s="34"/>
      <c r="AF58" s="9"/>
      <c r="AG58" s="34"/>
      <c r="AH58" s="72"/>
      <c r="AI58" s="72"/>
      <c r="AJ58" s="14"/>
      <c r="AK58" s="14"/>
      <c r="AL58" s="14"/>
      <c r="AM58" s="15"/>
      <c r="AN58" s="15"/>
      <c r="AO58" s="15"/>
      <c r="AP58" s="67"/>
      <c r="AQ58" s="15"/>
      <c r="AR58" s="15"/>
      <c r="AS58" s="15"/>
      <c r="AT58" s="16"/>
      <c r="AU58" s="15"/>
      <c r="AV58" s="15"/>
      <c r="AW58" s="19"/>
      <c r="AX58" s="19"/>
      <c r="AY58" s="19"/>
      <c r="AZ58" s="19"/>
      <c r="BA58" s="19"/>
      <c r="BB58" s="19"/>
      <c r="BC58" s="19"/>
      <c r="BD58" s="16"/>
      <c r="BE58" s="15"/>
      <c r="BF58" s="15"/>
      <c r="BG58" s="14"/>
      <c r="BH58" s="14"/>
      <c r="BI58" s="14"/>
      <c r="BJ58" s="36"/>
      <c r="BK58" s="36"/>
      <c r="BL58" s="36"/>
      <c r="BM58" s="36"/>
      <c r="BN58" s="36"/>
      <c r="BO58" s="36"/>
      <c r="BP58" s="36"/>
      <c r="BQ58" s="14"/>
      <c r="BR58" s="20"/>
      <c r="BS58" s="20"/>
      <c r="BT58" s="20"/>
      <c r="BU58" s="20"/>
      <c r="BV58" s="15"/>
      <c r="BW58" s="20"/>
      <c r="BX58" s="20"/>
      <c r="BY58" s="21"/>
      <c r="BZ58" s="22"/>
      <c r="CA58" s="22"/>
      <c r="CB58" s="22"/>
      <c r="CC58" s="22"/>
      <c r="CD58" s="22"/>
      <c r="CE58" s="22"/>
      <c r="CF58" s="23"/>
      <c r="CG58" s="19"/>
      <c r="CH58" s="21"/>
      <c r="CI58" s="14"/>
      <c r="CJ58" s="14"/>
      <c r="CK58" s="14"/>
      <c r="CL58" s="21"/>
      <c r="CM58" s="21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</row>
    <row r="59" spans="1:134">
      <c r="A59" s="54" t="s">
        <v>119</v>
      </c>
      <c r="B59" s="55" t="s">
        <v>68</v>
      </c>
      <c r="C59" s="56">
        <v>32</v>
      </c>
      <c r="D59" s="55" t="s">
        <v>69</v>
      </c>
      <c r="E59" s="56">
        <v>93</v>
      </c>
      <c r="F59" s="55">
        <f t="shared" si="2"/>
        <v>125</v>
      </c>
      <c r="G59" s="56">
        <f t="shared" si="3"/>
        <v>61</v>
      </c>
      <c r="H59" s="57">
        <f t="shared" si="13"/>
        <v>0.60953629421367594</v>
      </c>
      <c r="I59" s="9">
        <f t="shared" si="4"/>
        <v>1</v>
      </c>
      <c r="J59" s="58">
        <f t="shared" si="5"/>
        <v>3647.0081065998952</v>
      </c>
      <c r="K59" s="26"/>
      <c r="L59" s="26"/>
      <c r="M59" s="34">
        <f t="shared" si="6"/>
        <v>0.60960335629897389</v>
      </c>
      <c r="N59" s="13">
        <f t="shared" si="7"/>
        <v>1</v>
      </c>
      <c r="O59" s="13">
        <f t="shared" si="8"/>
        <v>1</v>
      </c>
      <c r="P59" s="11">
        <f t="shared" si="9"/>
        <v>0.50834404279620193</v>
      </c>
      <c r="Q59" s="34">
        <f t="shared" si="10"/>
        <v>-60.390396643701024</v>
      </c>
      <c r="R59" s="58">
        <f t="shared" si="1"/>
        <v>0.24172558025398291</v>
      </c>
      <c r="S59" s="60">
        <f t="shared" si="11"/>
        <v>-0.67659681103485059</v>
      </c>
      <c r="T59" s="9"/>
      <c r="U59" s="9"/>
      <c r="V59" s="9"/>
      <c r="W59" s="9"/>
      <c r="X59" s="9"/>
      <c r="Y59" s="9"/>
      <c r="Z59" s="71"/>
      <c r="AA59" s="34"/>
      <c r="AB59" s="9"/>
      <c r="AC59" s="34"/>
      <c r="AD59" s="34"/>
      <c r="AE59" s="34"/>
      <c r="AF59" s="9"/>
      <c r="AG59" s="34"/>
      <c r="AH59" s="72"/>
      <c r="AI59" s="72"/>
      <c r="AJ59" s="14"/>
      <c r="AK59" s="14"/>
      <c r="AL59" s="14"/>
      <c r="AM59" s="15"/>
      <c r="AN59" s="15"/>
      <c r="AO59" s="15"/>
      <c r="AP59" s="67"/>
      <c r="AQ59" s="15"/>
      <c r="AR59" s="15"/>
      <c r="AS59" s="15"/>
      <c r="AT59" s="16"/>
      <c r="AU59" s="15"/>
      <c r="AV59" s="15"/>
      <c r="AW59" s="19"/>
      <c r="AX59" s="19"/>
      <c r="AY59" s="19"/>
      <c r="AZ59" s="19"/>
      <c r="BA59" s="19"/>
      <c r="BB59" s="19"/>
      <c r="BC59" s="19"/>
      <c r="BD59" s="16"/>
      <c r="BE59" s="15"/>
      <c r="BF59" s="15"/>
      <c r="BG59" s="14"/>
      <c r="BH59" s="14"/>
      <c r="BI59" s="14"/>
      <c r="BJ59" s="36"/>
      <c r="BK59" s="36"/>
      <c r="BL59" s="36"/>
      <c r="BM59" s="36"/>
      <c r="BN59" s="36"/>
      <c r="BO59" s="36"/>
      <c r="BP59" s="36"/>
      <c r="BQ59" s="14"/>
      <c r="BR59" s="20"/>
      <c r="BS59" s="20"/>
      <c r="BT59" s="20"/>
      <c r="BU59" s="20"/>
      <c r="BV59" s="15"/>
      <c r="BW59" s="20"/>
      <c r="BX59" s="20"/>
      <c r="BY59" s="21"/>
      <c r="BZ59" s="22"/>
      <c r="CA59" s="22"/>
      <c r="CB59" s="22"/>
      <c r="CC59" s="22"/>
      <c r="CD59" s="22"/>
      <c r="CE59" s="22"/>
      <c r="CF59" s="23"/>
      <c r="CG59" s="19"/>
      <c r="CH59" s="21"/>
      <c r="CI59" s="14"/>
      <c r="CJ59" s="14"/>
      <c r="CK59" s="14"/>
      <c r="CL59" s="21"/>
      <c r="CM59" s="21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  <c r="EB59" s="53"/>
      <c r="EC59" s="53"/>
      <c r="ED59" s="53"/>
    </row>
    <row r="60" spans="1:134">
      <c r="A60" s="54" t="s">
        <v>120</v>
      </c>
      <c r="B60" s="55" t="s">
        <v>64</v>
      </c>
      <c r="C60" s="56">
        <v>72</v>
      </c>
      <c r="D60" s="55" t="s">
        <v>67</v>
      </c>
      <c r="E60" s="56">
        <v>81</v>
      </c>
      <c r="F60" s="55">
        <f t="shared" si="2"/>
        <v>153</v>
      </c>
      <c r="G60" s="56">
        <f t="shared" si="3"/>
        <v>9</v>
      </c>
      <c r="H60" s="57">
        <f t="shared" si="13"/>
        <v>16.525062267206973</v>
      </c>
      <c r="I60" s="9">
        <f t="shared" si="4"/>
        <v>1</v>
      </c>
      <c r="J60" s="58">
        <f t="shared" si="5"/>
        <v>56.626562125342147</v>
      </c>
      <c r="K60" s="26"/>
      <c r="L60" s="26"/>
      <c r="M60" s="34">
        <f t="shared" si="6"/>
        <v>16.525152454632416</v>
      </c>
      <c r="N60" s="13">
        <f t="shared" si="7"/>
        <v>1</v>
      </c>
      <c r="O60" s="13">
        <f t="shared" si="8"/>
        <v>1</v>
      </c>
      <c r="P60" s="11">
        <f t="shared" si="9"/>
        <v>0.71464875964275998</v>
      </c>
      <c r="Q60" s="34">
        <f t="shared" si="10"/>
        <v>7.5251524546324156</v>
      </c>
      <c r="R60" s="58">
        <f t="shared" si="1"/>
        <v>8.1425330373415372E-2</v>
      </c>
      <c r="S60" s="60">
        <f t="shared" si="11"/>
        <v>-0.33596410224349144</v>
      </c>
      <c r="T60" s="9"/>
      <c r="U60" s="9"/>
      <c r="V60" s="9"/>
      <c r="W60" s="9"/>
      <c r="X60" s="9"/>
      <c r="Y60" s="9"/>
      <c r="Z60" s="71"/>
      <c r="AA60" s="34"/>
      <c r="AB60" s="9"/>
      <c r="AC60" s="34"/>
      <c r="AD60" s="34"/>
      <c r="AE60" s="34"/>
      <c r="AF60" s="9"/>
      <c r="AG60" s="34"/>
      <c r="AH60" s="72"/>
      <c r="AI60" s="72"/>
      <c r="AJ60" s="14"/>
      <c r="AK60" s="14"/>
      <c r="AL60" s="14"/>
      <c r="AM60" s="15"/>
      <c r="AN60" s="15"/>
      <c r="AO60" s="15"/>
      <c r="AP60" s="67"/>
      <c r="AQ60" s="15"/>
      <c r="AR60" s="15"/>
      <c r="AS60" s="15"/>
      <c r="AT60" s="16"/>
      <c r="AU60" s="15"/>
      <c r="AV60" s="15"/>
      <c r="AW60" s="19"/>
      <c r="AX60" s="19"/>
      <c r="AY60" s="19"/>
      <c r="AZ60" s="19"/>
      <c r="BA60" s="19"/>
      <c r="BB60" s="19"/>
      <c r="BC60" s="19"/>
      <c r="BD60" s="16"/>
      <c r="BE60" s="15"/>
      <c r="BF60" s="15"/>
      <c r="BG60" s="14"/>
      <c r="BH60" s="14"/>
      <c r="BI60" s="14"/>
      <c r="BJ60" s="36"/>
      <c r="BK60" s="36"/>
      <c r="BL60" s="36"/>
      <c r="BM60" s="36"/>
      <c r="BN60" s="36"/>
      <c r="BO60" s="36"/>
      <c r="BP60" s="36"/>
      <c r="BQ60" s="14"/>
      <c r="BR60" s="20"/>
      <c r="BS60" s="20"/>
      <c r="BT60" s="20"/>
      <c r="BU60" s="20"/>
      <c r="BV60" s="15"/>
      <c r="BW60" s="20"/>
      <c r="BX60" s="20"/>
      <c r="BY60" s="21"/>
      <c r="BZ60" s="22"/>
      <c r="CA60" s="22"/>
      <c r="CB60" s="22"/>
      <c r="CC60" s="22"/>
      <c r="CD60" s="22"/>
      <c r="CE60" s="22"/>
      <c r="CF60" s="23"/>
      <c r="CG60" s="19"/>
      <c r="CH60" s="21"/>
      <c r="CI60" s="14"/>
      <c r="CJ60" s="14"/>
      <c r="CK60" s="14"/>
      <c r="CL60" s="21"/>
      <c r="CM60" s="21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  <c r="EB60" s="53"/>
      <c r="EC60" s="53"/>
      <c r="ED60" s="53"/>
    </row>
    <row r="61" spans="1:134">
      <c r="A61" s="54" t="s">
        <v>121</v>
      </c>
      <c r="B61" s="55" t="s">
        <v>65</v>
      </c>
      <c r="C61" s="56">
        <v>90</v>
      </c>
      <c r="D61" s="55" t="s">
        <v>51</v>
      </c>
      <c r="E61" s="56">
        <v>67</v>
      </c>
      <c r="F61" s="55">
        <f t="shared" si="2"/>
        <v>157</v>
      </c>
      <c r="G61" s="56">
        <f t="shared" si="3"/>
        <v>-23</v>
      </c>
      <c r="H61" s="57">
        <f t="shared" si="13"/>
        <v>-6.7105371179788875E-2</v>
      </c>
      <c r="I61" s="9">
        <f t="shared" si="4"/>
        <v>0</v>
      </c>
      <c r="J61" s="58">
        <f t="shared" si="5"/>
        <v>525.91765605657088</v>
      </c>
      <c r="K61" s="26"/>
      <c r="L61" s="26"/>
      <c r="M61" s="34">
        <f t="shared" si="6"/>
        <v>-6.7039292258270364E-2</v>
      </c>
      <c r="N61" s="13">
        <f t="shared" si="7"/>
        <v>0</v>
      </c>
      <c r="O61" s="13">
        <f t="shared" si="8"/>
        <v>1</v>
      </c>
      <c r="P61" s="11">
        <f t="shared" si="9"/>
        <v>0.49908232293253063</v>
      </c>
      <c r="Q61" s="34">
        <f t="shared" si="10"/>
        <v>22.932960707741728</v>
      </c>
      <c r="R61" s="58">
        <f t="shared" si="1"/>
        <v>0.24908316506373079</v>
      </c>
      <c r="S61" s="60">
        <f t="shared" si="11"/>
        <v>-0.69131350862942753</v>
      </c>
      <c r="T61" s="9"/>
      <c r="U61" s="9"/>
      <c r="V61" s="9"/>
      <c r="W61" s="9"/>
      <c r="X61" s="9"/>
      <c r="Y61" s="9"/>
      <c r="Z61" s="71"/>
      <c r="AA61" s="34"/>
      <c r="AB61" s="9"/>
      <c r="AC61" s="34"/>
      <c r="AD61" s="34"/>
      <c r="AE61" s="34"/>
      <c r="AF61" s="9"/>
      <c r="AG61" s="34"/>
      <c r="AH61" s="72"/>
      <c r="AI61" s="72"/>
      <c r="AJ61" s="14"/>
      <c r="AK61" s="14"/>
      <c r="AL61" s="14"/>
      <c r="AM61" s="15"/>
      <c r="AN61" s="15"/>
      <c r="AO61" s="15"/>
      <c r="AP61" s="67"/>
      <c r="AQ61" s="15"/>
      <c r="AR61" s="15"/>
      <c r="AS61" s="15"/>
      <c r="AT61" s="16"/>
      <c r="AU61" s="15"/>
      <c r="AV61" s="15"/>
      <c r="AW61" s="19"/>
      <c r="AX61" s="19"/>
      <c r="AY61" s="19"/>
      <c r="AZ61" s="19"/>
      <c r="BA61" s="19"/>
      <c r="BB61" s="19"/>
      <c r="BC61" s="19"/>
      <c r="BD61" s="16"/>
      <c r="BE61" s="15"/>
      <c r="BF61" s="15"/>
      <c r="BG61" s="14"/>
      <c r="BH61" s="14"/>
      <c r="BI61" s="14"/>
      <c r="BJ61" s="36"/>
      <c r="BK61" s="36"/>
      <c r="BL61" s="36"/>
      <c r="BM61" s="36"/>
      <c r="BN61" s="36"/>
      <c r="BO61" s="36"/>
      <c r="BP61" s="36"/>
      <c r="BQ61" s="14"/>
      <c r="BR61" s="20"/>
      <c r="BS61" s="20"/>
      <c r="BT61" s="20"/>
      <c r="BU61" s="20"/>
      <c r="BV61" s="15"/>
      <c r="BW61" s="20"/>
      <c r="BX61" s="20"/>
      <c r="BY61" s="21"/>
      <c r="BZ61" s="22"/>
      <c r="CA61" s="22"/>
      <c r="CB61" s="22"/>
      <c r="CC61" s="22"/>
      <c r="CD61" s="22"/>
      <c r="CE61" s="22"/>
      <c r="CF61" s="23"/>
      <c r="CG61" s="19"/>
      <c r="CH61" s="21"/>
      <c r="CI61" s="14"/>
      <c r="CJ61" s="14"/>
      <c r="CK61" s="14"/>
      <c r="CL61" s="21"/>
      <c r="CM61" s="21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53"/>
      <c r="DT61" s="53"/>
      <c r="DU61" s="53"/>
      <c r="DV61" s="53"/>
      <c r="DW61" s="53"/>
      <c r="DX61" s="53"/>
      <c r="DY61" s="53"/>
      <c r="DZ61" s="53"/>
      <c r="EA61" s="53"/>
      <c r="EB61" s="53"/>
      <c r="EC61" s="53"/>
      <c r="ED61" s="53"/>
    </row>
    <row r="62" spans="1:134">
      <c r="A62" s="54" t="s">
        <v>122</v>
      </c>
      <c r="B62" s="55" t="s">
        <v>60</v>
      </c>
      <c r="C62" s="56">
        <v>60</v>
      </c>
      <c r="D62" s="55" t="s">
        <v>74</v>
      </c>
      <c r="E62" s="56">
        <v>102</v>
      </c>
      <c r="F62" s="55">
        <f t="shared" si="2"/>
        <v>162</v>
      </c>
      <c r="G62" s="56">
        <f t="shared" si="3"/>
        <v>42</v>
      </c>
      <c r="H62" s="57">
        <f t="shared" si="13"/>
        <v>23.002135699402881</v>
      </c>
      <c r="I62" s="9">
        <f t="shared" si="4"/>
        <v>1</v>
      </c>
      <c r="J62" s="58">
        <f t="shared" si="5"/>
        <v>360.91884798390242</v>
      </c>
      <c r="K62" s="26"/>
      <c r="L62" s="26"/>
      <c r="M62" s="34">
        <f t="shared" si="6"/>
        <v>23.002235298048944</v>
      </c>
      <c r="N62" s="13">
        <f t="shared" si="7"/>
        <v>1</v>
      </c>
      <c r="O62" s="13">
        <f t="shared" si="8"/>
        <v>1</v>
      </c>
      <c r="P62" s="11">
        <f t="shared" si="9"/>
        <v>0.78502035425571171</v>
      </c>
      <c r="Q62" s="34">
        <f t="shared" si="10"/>
        <v>-18.997764701951056</v>
      </c>
      <c r="R62" s="58">
        <f t="shared" si="1"/>
        <v>4.6216248084339689E-2</v>
      </c>
      <c r="S62" s="60">
        <f t="shared" si="11"/>
        <v>-0.24204563254771125</v>
      </c>
      <c r="T62" s="9"/>
      <c r="U62" s="9"/>
      <c r="V62" s="9"/>
      <c r="W62" s="9"/>
      <c r="X62" s="9"/>
      <c r="Y62" s="9"/>
      <c r="Z62" s="71"/>
      <c r="AA62" s="34"/>
      <c r="AB62" s="9"/>
      <c r="AC62" s="34"/>
      <c r="AD62" s="34"/>
      <c r="AE62" s="34"/>
      <c r="AF62" s="9"/>
      <c r="AG62" s="34"/>
      <c r="AH62" s="72"/>
      <c r="AI62" s="72"/>
      <c r="AJ62" s="14"/>
      <c r="AK62" s="14"/>
      <c r="AL62" s="14"/>
      <c r="AM62" s="15"/>
      <c r="AN62" s="15"/>
      <c r="AO62" s="15"/>
      <c r="AP62" s="67"/>
      <c r="AQ62" s="15"/>
      <c r="AR62" s="15"/>
      <c r="AS62" s="15"/>
      <c r="AT62" s="16"/>
      <c r="AU62" s="15"/>
      <c r="AV62" s="15"/>
      <c r="AW62" s="19"/>
      <c r="AX62" s="19"/>
      <c r="AY62" s="19"/>
      <c r="AZ62" s="19"/>
      <c r="BA62" s="19"/>
      <c r="BB62" s="19"/>
      <c r="BC62" s="19"/>
      <c r="BD62" s="16"/>
      <c r="BE62" s="15"/>
      <c r="BF62" s="15"/>
      <c r="BG62" s="14"/>
      <c r="BH62" s="14"/>
      <c r="BI62" s="14"/>
      <c r="BJ62" s="36"/>
      <c r="BK62" s="36"/>
      <c r="BL62" s="36"/>
      <c r="BM62" s="36"/>
      <c r="BN62" s="36"/>
      <c r="BO62" s="36"/>
      <c r="BP62" s="36"/>
      <c r="BQ62" s="14"/>
      <c r="BR62" s="20"/>
      <c r="BS62" s="20"/>
      <c r="BT62" s="20"/>
      <c r="BU62" s="20"/>
      <c r="BV62" s="15"/>
      <c r="BW62" s="73"/>
      <c r="BX62" s="73"/>
      <c r="BY62" s="21"/>
      <c r="BZ62" s="74"/>
      <c r="CA62" s="74"/>
      <c r="CB62" s="74"/>
      <c r="CC62" s="74"/>
      <c r="CD62" s="74"/>
      <c r="CE62" s="22"/>
      <c r="CF62" s="23"/>
      <c r="CG62" s="19"/>
      <c r="CH62" s="21"/>
      <c r="CI62" s="14"/>
      <c r="CJ62" s="14"/>
      <c r="CK62" s="14"/>
      <c r="CL62" s="21"/>
      <c r="CM62" s="21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53"/>
      <c r="DA62" s="53"/>
      <c r="DB62" s="53"/>
      <c r="DC62" s="53"/>
      <c r="DD62" s="53"/>
      <c r="DE62" s="53"/>
      <c r="DF62" s="75"/>
      <c r="DG62" s="75"/>
      <c r="DH62" s="53"/>
      <c r="DI62" s="53"/>
      <c r="DJ62" s="53"/>
      <c r="DK62" s="53"/>
      <c r="DL62" s="53"/>
      <c r="DM62" s="53"/>
      <c r="DN62" s="53"/>
      <c r="DO62" s="53"/>
      <c r="DP62" s="53"/>
      <c r="DQ62" s="76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</row>
    <row r="63" spans="1:134">
      <c r="A63" s="54" t="s">
        <v>123</v>
      </c>
      <c r="B63" s="55" t="s">
        <v>63</v>
      </c>
      <c r="C63" s="56">
        <v>68</v>
      </c>
      <c r="D63" s="55" t="s">
        <v>73</v>
      </c>
      <c r="E63" s="56">
        <v>66</v>
      </c>
      <c r="F63" s="55">
        <f t="shared" si="2"/>
        <v>134</v>
      </c>
      <c r="G63" s="56">
        <f t="shared" si="3"/>
        <v>-2</v>
      </c>
      <c r="H63" s="57">
        <f t="shared" si="13"/>
        <v>14.642897458059458</v>
      </c>
      <c r="I63" s="9">
        <f t="shared" si="4"/>
        <v>0</v>
      </c>
      <c r="J63" s="58">
        <f t="shared" si="5"/>
        <v>276.98603579948201</v>
      </c>
      <c r="K63" s="26"/>
      <c r="L63" s="26"/>
      <c r="M63" s="34">
        <f t="shared" si="6"/>
        <v>14.642984910689863</v>
      </c>
      <c r="N63" s="13">
        <f t="shared" si="7"/>
        <v>1</v>
      </c>
      <c r="O63" s="13">
        <f t="shared" si="8"/>
        <v>0</v>
      </c>
      <c r="P63" s="11">
        <f t="shared" si="9"/>
        <v>0.69231942333282492</v>
      </c>
      <c r="Q63" s="34">
        <f t="shared" si="10"/>
        <v>16.642984910689862</v>
      </c>
      <c r="R63" s="58">
        <f t="shared" si="1"/>
        <v>0.47930618392389523</v>
      </c>
      <c r="S63" s="60">
        <f t="shared" si="11"/>
        <v>-1.1786931229001352</v>
      </c>
      <c r="T63" s="9"/>
      <c r="U63" s="9"/>
      <c r="V63" s="9"/>
      <c r="W63" s="9"/>
      <c r="X63" s="9"/>
      <c r="Y63" s="9"/>
      <c r="Z63" s="71"/>
      <c r="AA63" s="34"/>
      <c r="AB63" s="9"/>
      <c r="AC63" s="34"/>
      <c r="AD63" s="34"/>
      <c r="AE63" s="34"/>
      <c r="AF63" s="9"/>
      <c r="AG63" s="34"/>
      <c r="AH63" s="72"/>
      <c r="AI63" s="72"/>
      <c r="AJ63" s="14"/>
      <c r="AK63" s="14"/>
      <c r="AL63" s="14"/>
      <c r="AM63" s="15"/>
      <c r="AN63" s="15"/>
      <c r="AO63" s="15"/>
      <c r="AP63" s="67"/>
      <c r="AQ63" s="15"/>
      <c r="AR63" s="15"/>
      <c r="AS63" s="15"/>
      <c r="AT63" s="16"/>
      <c r="AU63" s="15"/>
      <c r="AV63" s="15"/>
      <c r="AW63" s="19"/>
      <c r="AX63" s="19"/>
      <c r="AY63" s="19"/>
      <c r="AZ63" s="19"/>
      <c r="BA63" s="19"/>
      <c r="BB63" s="19"/>
      <c r="BC63" s="19"/>
      <c r="BD63" s="16"/>
      <c r="BE63" s="15"/>
      <c r="BF63" s="15"/>
      <c r="BG63" s="14"/>
      <c r="BH63" s="14"/>
      <c r="BI63" s="14"/>
      <c r="BJ63" s="36"/>
      <c r="BK63" s="36"/>
      <c r="BL63" s="36"/>
      <c r="BM63" s="36"/>
      <c r="BN63" s="36"/>
      <c r="BO63" s="36"/>
      <c r="BP63" s="36"/>
      <c r="BQ63" s="14"/>
      <c r="BR63" s="20"/>
      <c r="BS63" s="20"/>
      <c r="BT63" s="20"/>
      <c r="BU63" s="20"/>
      <c r="BV63" s="15"/>
      <c r="BW63" s="20"/>
      <c r="BX63" s="20"/>
      <c r="BY63" s="21"/>
      <c r="BZ63" s="22"/>
      <c r="CA63" s="22"/>
      <c r="CB63" s="22"/>
      <c r="CC63" s="22"/>
      <c r="CD63" s="22"/>
      <c r="CE63" s="22"/>
      <c r="CF63" s="23"/>
      <c r="CG63" s="19"/>
      <c r="CH63" s="21"/>
      <c r="CI63" s="14"/>
      <c r="CJ63" s="14"/>
      <c r="CK63" s="14"/>
      <c r="CL63" s="21"/>
      <c r="CM63" s="21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  <c r="DQ63" s="53"/>
      <c r="DR63" s="53"/>
      <c r="DS63" s="53"/>
      <c r="DT63" s="53"/>
      <c r="DU63" s="53"/>
      <c r="DV63" s="53"/>
      <c r="DW63" s="53"/>
      <c r="DX63" s="53"/>
      <c r="DY63" s="53"/>
      <c r="DZ63" s="53"/>
      <c r="EA63" s="53"/>
      <c r="EB63" s="53"/>
      <c r="EC63" s="53"/>
      <c r="ED63" s="53"/>
    </row>
    <row r="64" spans="1:134">
      <c r="A64" s="54" t="s">
        <v>124</v>
      </c>
      <c r="B64" s="55" t="s">
        <v>46</v>
      </c>
      <c r="C64" s="56">
        <v>70</v>
      </c>
      <c r="D64" s="55" t="s">
        <v>48</v>
      </c>
      <c r="E64" s="56">
        <v>125</v>
      </c>
      <c r="F64" s="55">
        <f t="shared" si="2"/>
        <v>195</v>
      </c>
      <c r="G64" s="56">
        <f t="shared" si="3"/>
        <v>55</v>
      </c>
      <c r="H64" s="57">
        <f t="shared" si="13"/>
        <v>46.657337364156675</v>
      </c>
      <c r="I64" s="9">
        <f t="shared" si="4"/>
        <v>1</v>
      </c>
      <c r="J64" s="58">
        <f t="shared" si="5"/>
        <v>69.600019855496299</v>
      </c>
      <c r="K64" s="26"/>
      <c r="L64" s="26"/>
      <c r="M64" s="34">
        <f t="shared" si="6"/>
        <v>46.657471333930999</v>
      </c>
      <c r="N64" s="13">
        <f t="shared" si="7"/>
        <v>1</v>
      </c>
      <c r="O64" s="13">
        <f t="shared" si="8"/>
        <v>1</v>
      </c>
      <c r="P64" s="11">
        <f t="shared" si="9"/>
        <v>0.94530363699873887</v>
      </c>
      <c r="Q64" s="34">
        <f t="shared" si="10"/>
        <v>-8.3425286660690006</v>
      </c>
      <c r="R64" s="58">
        <f t="shared" si="1"/>
        <v>2.9916921255657273E-3</v>
      </c>
      <c r="S64" s="60">
        <f t="shared" si="11"/>
        <v>-5.6249094103699847E-2</v>
      </c>
      <c r="T64" s="9"/>
      <c r="U64" s="9"/>
      <c r="V64" s="9"/>
      <c r="W64" s="9"/>
      <c r="X64" s="9"/>
      <c r="Y64" s="9"/>
      <c r="Z64" s="71"/>
      <c r="AA64" s="34"/>
      <c r="AB64" s="9"/>
      <c r="AC64" s="34"/>
      <c r="AD64" s="34"/>
      <c r="AE64" s="34"/>
      <c r="AF64" s="9"/>
      <c r="AG64" s="34"/>
      <c r="AH64" s="72"/>
      <c r="AI64" s="72"/>
      <c r="AJ64" s="14"/>
      <c r="AK64" s="14"/>
      <c r="AL64" s="14"/>
      <c r="AM64" s="15"/>
      <c r="AN64" s="15"/>
      <c r="AO64" s="15"/>
      <c r="AP64" s="67"/>
      <c r="AQ64" s="15"/>
      <c r="AR64" s="15"/>
      <c r="AS64" s="15"/>
      <c r="AT64" s="16"/>
      <c r="AU64" s="15"/>
      <c r="AV64" s="15"/>
      <c r="AW64" s="19"/>
      <c r="AX64" s="19"/>
      <c r="AY64" s="19"/>
      <c r="AZ64" s="19"/>
      <c r="BA64" s="19"/>
      <c r="BB64" s="19"/>
      <c r="BC64" s="19"/>
      <c r="BD64" s="16"/>
      <c r="BE64" s="15"/>
      <c r="BF64" s="15"/>
      <c r="BG64" s="14"/>
      <c r="BH64" s="14"/>
      <c r="BI64" s="14"/>
      <c r="BJ64" s="36"/>
      <c r="BK64" s="36"/>
      <c r="BL64" s="36"/>
      <c r="BM64" s="36"/>
      <c r="BN64" s="36"/>
      <c r="BO64" s="36"/>
      <c r="BP64" s="36"/>
      <c r="BQ64" s="14"/>
      <c r="BR64" s="20"/>
      <c r="BS64" s="20"/>
      <c r="BT64" s="20"/>
      <c r="BU64" s="20"/>
      <c r="BV64" s="15"/>
      <c r="BW64" s="20"/>
      <c r="BX64" s="20"/>
      <c r="BY64" s="21"/>
      <c r="BZ64" s="22"/>
      <c r="CA64" s="22"/>
      <c r="CB64" s="22"/>
      <c r="CC64" s="22"/>
      <c r="CD64" s="22"/>
      <c r="CE64" s="22"/>
      <c r="CF64" s="23"/>
      <c r="CG64" s="19"/>
      <c r="CH64" s="21"/>
      <c r="CI64" s="14"/>
      <c r="CJ64" s="14"/>
      <c r="CK64" s="14"/>
      <c r="CL64" s="21"/>
      <c r="CM64" s="21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  <c r="DN64" s="53"/>
      <c r="DO64" s="53"/>
      <c r="DP64" s="53"/>
      <c r="DQ64" s="53"/>
      <c r="DR64" s="53"/>
      <c r="DS64" s="53"/>
      <c r="DT64" s="53"/>
      <c r="DU64" s="53"/>
      <c r="DV64" s="53"/>
      <c r="DW64" s="53"/>
      <c r="DX64" s="53"/>
      <c r="DY64" s="53"/>
      <c r="DZ64" s="53"/>
      <c r="EA64" s="53"/>
      <c r="EB64" s="53"/>
      <c r="EC64" s="53"/>
      <c r="ED64" s="53"/>
    </row>
    <row r="65" spans="1:134">
      <c r="A65" s="54" t="s">
        <v>125</v>
      </c>
      <c r="B65" s="55" t="s">
        <v>59</v>
      </c>
      <c r="C65" s="56">
        <v>33</v>
      </c>
      <c r="D65" s="55" t="s">
        <v>47</v>
      </c>
      <c r="E65" s="56">
        <v>110</v>
      </c>
      <c r="F65" s="55">
        <f t="shared" si="2"/>
        <v>143</v>
      </c>
      <c r="G65" s="56">
        <f t="shared" si="3"/>
        <v>77</v>
      </c>
      <c r="H65" s="57">
        <f t="shared" si="13"/>
        <v>44.339006835809265</v>
      </c>
      <c r="I65" s="9">
        <f t="shared" si="4"/>
        <v>1</v>
      </c>
      <c r="J65" s="58">
        <f t="shared" si="5"/>
        <v>1066.740474471314</v>
      </c>
      <c r="K65" s="26"/>
      <c r="L65" s="26"/>
      <c r="M65" s="34">
        <f t="shared" si="6"/>
        <v>44.33913743703755</v>
      </c>
      <c r="N65" s="13">
        <f t="shared" si="7"/>
        <v>1</v>
      </c>
      <c r="O65" s="13">
        <f t="shared" si="8"/>
        <v>1</v>
      </c>
      <c r="P65" s="11">
        <f t="shared" si="9"/>
        <v>0.93591788498814954</v>
      </c>
      <c r="Q65" s="34">
        <f t="shared" si="10"/>
        <v>-32.66086256296245</v>
      </c>
      <c r="R65" s="58">
        <f t="shared" si="1"/>
        <v>4.1065174643920297E-3</v>
      </c>
      <c r="S65" s="60">
        <f t="shared" si="11"/>
        <v>-6.6227536066536863E-2</v>
      </c>
      <c r="T65" s="9"/>
      <c r="U65" s="9"/>
      <c r="V65" s="9"/>
      <c r="W65" s="9"/>
      <c r="X65" s="9"/>
      <c r="Y65" s="9"/>
      <c r="Z65" s="71"/>
      <c r="AA65" s="34"/>
      <c r="AB65" s="9"/>
      <c r="AC65" s="34"/>
      <c r="AD65" s="34"/>
      <c r="AE65" s="34"/>
      <c r="AF65" s="9"/>
      <c r="AG65" s="34"/>
      <c r="AH65" s="72"/>
      <c r="AI65" s="72"/>
      <c r="AJ65" s="14"/>
      <c r="AK65" s="14"/>
      <c r="AL65" s="14"/>
      <c r="AM65" s="15"/>
      <c r="AN65" s="15"/>
      <c r="AO65" s="15"/>
      <c r="AP65" s="67"/>
      <c r="AQ65" s="15"/>
      <c r="AR65" s="15"/>
      <c r="AS65" s="15"/>
      <c r="AT65" s="16"/>
      <c r="AU65" s="15"/>
      <c r="AV65" s="15"/>
      <c r="AW65" s="19"/>
      <c r="AX65" s="19"/>
      <c r="AY65" s="19"/>
      <c r="AZ65" s="19"/>
      <c r="BA65" s="19"/>
      <c r="BB65" s="19"/>
      <c r="BC65" s="19"/>
      <c r="BD65" s="16"/>
      <c r="BE65" s="15"/>
      <c r="BF65" s="15"/>
      <c r="BG65" s="14"/>
      <c r="BH65" s="14"/>
      <c r="BI65" s="14"/>
      <c r="BJ65" s="36"/>
      <c r="BK65" s="36"/>
      <c r="BL65" s="36"/>
      <c r="BM65" s="36"/>
      <c r="BN65" s="36"/>
      <c r="BO65" s="36"/>
      <c r="BP65" s="36"/>
      <c r="BQ65" s="14"/>
      <c r="BR65" s="20"/>
      <c r="BS65" s="20"/>
      <c r="BT65" s="20"/>
      <c r="BU65" s="20"/>
      <c r="BV65" s="15"/>
      <c r="BW65" s="20"/>
      <c r="BX65" s="20"/>
      <c r="BY65" s="21"/>
      <c r="BZ65" s="22"/>
      <c r="CA65" s="22"/>
      <c r="CB65" s="22"/>
      <c r="CC65" s="22"/>
      <c r="CD65" s="22"/>
      <c r="CE65" s="22"/>
      <c r="CF65" s="23"/>
      <c r="CG65" s="19"/>
      <c r="CH65" s="21"/>
      <c r="CI65" s="14"/>
      <c r="CJ65" s="14"/>
      <c r="CK65" s="14"/>
      <c r="CL65" s="21"/>
      <c r="CM65" s="21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/>
      <c r="DK65" s="53"/>
      <c r="DL65" s="53"/>
      <c r="DM65" s="53"/>
      <c r="DN65" s="53"/>
      <c r="DO65" s="53"/>
      <c r="DP65" s="53"/>
      <c r="DQ65" s="53"/>
      <c r="DR65" s="53"/>
      <c r="DS65" s="53"/>
      <c r="DT65" s="53"/>
      <c r="DU65" s="53"/>
      <c r="DV65" s="53"/>
      <c r="DW65" s="53"/>
      <c r="DX65" s="53"/>
      <c r="DY65" s="53"/>
      <c r="DZ65" s="53"/>
      <c r="EA65" s="53"/>
      <c r="EB65" s="53"/>
      <c r="EC65" s="53"/>
      <c r="ED65" s="53"/>
    </row>
    <row r="66" spans="1:134">
      <c r="A66" s="54" t="s">
        <v>126</v>
      </c>
      <c r="B66" s="55" t="s">
        <v>71</v>
      </c>
      <c r="C66" s="56">
        <v>106</v>
      </c>
      <c r="D66" s="55" t="s">
        <v>56</v>
      </c>
      <c r="E66" s="56">
        <v>67</v>
      </c>
      <c r="F66" s="55">
        <f t="shared" si="2"/>
        <v>173</v>
      </c>
      <c r="G66" s="56">
        <f t="shared" si="3"/>
        <v>-39</v>
      </c>
      <c r="H66" s="57">
        <f t="shared" si="13"/>
        <v>-25.26245414208708</v>
      </c>
      <c r="I66" s="9">
        <f t="shared" si="4"/>
        <v>0</v>
      </c>
      <c r="J66" s="58">
        <f t="shared" si="5"/>
        <v>188.72016619826044</v>
      </c>
      <c r="K66" s="26"/>
      <c r="L66" s="26"/>
      <c r="M66" s="34">
        <f t="shared" si="6"/>
        <v>-25.262424672135403</v>
      </c>
      <c r="N66" s="13">
        <f t="shared" si="7"/>
        <v>0</v>
      </c>
      <c r="O66" s="13">
        <f t="shared" si="8"/>
        <v>1</v>
      </c>
      <c r="P66" s="11">
        <f t="shared" si="9"/>
        <v>0.19302202525148426</v>
      </c>
      <c r="Q66" s="34">
        <f t="shared" si="10"/>
        <v>13.737575327864597</v>
      </c>
      <c r="R66" s="58">
        <f t="shared" si="1"/>
        <v>3.7257502232184631E-2</v>
      </c>
      <c r="S66" s="60">
        <f t="shared" si="11"/>
        <v>-0.21445890383741081</v>
      </c>
      <c r="T66" s="9"/>
      <c r="U66" s="9"/>
      <c r="V66" s="9"/>
      <c r="W66" s="9"/>
      <c r="X66" s="9"/>
      <c r="Y66" s="9"/>
      <c r="Z66" s="71"/>
      <c r="AA66" s="34"/>
      <c r="AB66" s="9"/>
      <c r="AC66" s="34"/>
      <c r="AD66" s="34"/>
      <c r="AE66" s="34"/>
      <c r="AF66" s="9"/>
      <c r="AG66" s="34"/>
      <c r="AH66" s="72"/>
      <c r="AI66" s="72"/>
      <c r="AJ66" s="14"/>
      <c r="AK66" s="14"/>
      <c r="AL66" s="14"/>
      <c r="AM66" s="15"/>
      <c r="AN66" s="15"/>
      <c r="AO66" s="15"/>
      <c r="AP66" s="67"/>
      <c r="AQ66" s="15"/>
      <c r="AR66" s="15"/>
      <c r="AS66" s="15"/>
      <c r="AT66" s="16"/>
      <c r="AU66" s="15"/>
      <c r="AV66" s="15"/>
      <c r="AW66" s="19"/>
      <c r="AX66" s="19"/>
      <c r="AY66" s="19"/>
      <c r="AZ66" s="19"/>
      <c r="BA66" s="19"/>
      <c r="BB66" s="19"/>
      <c r="BC66" s="19"/>
      <c r="BD66" s="16"/>
      <c r="BE66" s="15"/>
      <c r="BF66" s="15"/>
      <c r="BG66" s="14"/>
      <c r="BH66" s="14"/>
      <c r="BI66" s="14"/>
      <c r="BJ66" s="36"/>
      <c r="BK66" s="36"/>
      <c r="BL66" s="36"/>
      <c r="BM66" s="36"/>
      <c r="BN66" s="36"/>
      <c r="BO66" s="36"/>
      <c r="BP66" s="36"/>
      <c r="BQ66" s="14"/>
      <c r="BR66" s="20"/>
      <c r="BS66" s="20"/>
      <c r="BT66" s="20"/>
      <c r="BU66" s="20"/>
      <c r="BV66" s="15"/>
      <c r="BW66" s="20"/>
      <c r="BX66" s="20"/>
      <c r="BY66" s="21"/>
      <c r="BZ66" s="22"/>
      <c r="CA66" s="22"/>
      <c r="CB66" s="22"/>
      <c r="CC66" s="22"/>
      <c r="CD66" s="22"/>
      <c r="CE66" s="22"/>
      <c r="CF66" s="23"/>
      <c r="CG66" s="19"/>
      <c r="CH66" s="21"/>
      <c r="CI66" s="14"/>
      <c r="CJ66" s="14"/>
      <c r="CK66" s="14"/>
      <c r="CL66" s="21"/>
      <c r="CM66" s="21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  <c r="DN66" s="53"/>
      <c r="DO66" s="53"/>
      <c r="DP66" s="53"/>
      <c r="DQ66" s="53"/>
      <c r="DR66" s="53"/>
      <c r="DS66" s="53"/>
      <c r="DT66" s="53"/>
      <c r="DU66" s="53"/>
      <c r="DV66" s="53"/>
      <c r="DW66" s="53"/>
      <c r="DX66" s="53"/>
      <c r="DY66" s="53"/>
      <c r="DZ66" s="53"/>
      <c r="EA66" s="53"/>
      <c r="EB66" s="53"/>
      <c r="EC66" s="53"/>
      <c r="ED66" s="53"/>
    </row>
    <row r="67" spans="1:134">
      <c r="A67" s="54" t="s">
        <v>127</v>
      </c>
      <c r="B67" s="55" t="s">
        <v>61</v>
      </c>
      <c r="C67" s="56">
        <v>121</v>
      </c>
      <c r="D67" s="55" t="s">
        <v>52</v>
      </c>
      <c r="E67" s="56">
        <v>114</v>
      </c>
      <c r="F67" s="55">
        <f t="shared" si="2"/>
        <v>235</v>
      </c>
      <c r="G67" s="56">
        <f t="shared" si="3"/>
        <v>-7</v>
      </c>
      <c r="H67" s="57">
        <f t="shared" si="13"/>
        <v>-31.456370941960316</v>
      </c>
      <c r="I67" s="9">
        <f t="shared" si="4"/>
        <v>0</v>
      </c>
      <c r="J67" s="58">
        <f t="shared" si="5"/>
        <v>598.11407965076091</v>
      </c>
      <c r="K67" s="26"/>
      <c r="L67" s="26"/>
      <c r="M67" s="34">
        <f t="shared" si="6"/>
        <v>-31.456350471801233</v>
      </c>
      <c r="N67" s="13">
        <f t="shared" si="7"/>
        <v>0</v>
      </c>
      <c r="O67" s="13">
        <f t="shared" si="8"/>
        <v>1</v>
      </c>
      <c r="P67" s="11">
        <f t="shared" si="9"/>
        <v>0.14021762969933338</v>
      </c>
      <c r="Q67" s="34">
        <f t="shared" si="10"/>
        <v>-24.456350471801233</v>
      </c>
      <c r="R67" s="58">
        <f t="shared" si="1"/>
        <v>1.9660983678499378E-2</v>
      </c>
      <c r="S67" s="60">
        <f t="shared" si="11"/>
        <v>-0.15107597954903151</v>
      </c>
      <c r="T67" s="9"/>
      <c r="U67" s="9"/>
      <c r="V67" s="9"/>
      <c r="W67" s="9"/>
      <c r="X67" s="9"/>
      <c r="Y67" s="9"/>
      <c r="Z67" s="71"/>
      <c r="AA67" s="34"/>
      <c r="AB67" s="9"/>
      <c r="AC67" s="34"/>
      <c r="AD67" s="34"/>
      <c r="AE67" s="34"/>
      <c r="AF67" s="9"/>
      <c r="AG67" s="34"/>
      <c r="AH67" s="72"/>
      <c r="AI67" s="72"/>
      <c r="AJ67" s="14"/>
      <c r="AK67" s="14"/>
      <c r="AL67" s="14"/>
      <c r="AM67" s="15"/>
      <c r="AN67" s="15"/>
      <c r="AO67" s="15"/>
      <c r="AP67" s="67"/>
      <c r="AQ67" s="15"/>
      <c r="AR67" s="15"/>
      <c r="AS67" s="15"/>
      <c r="AT67" s="16"/>
      <c r="AU67" s="15"/>
      <c r="AV67" s="15"/>
      <c r="AW67" s="19"/>
      <c r="AX67" s="19"/>
      <c r="AY67" s="19"/>
      <c r="AZ67" s="19"/>
      <c r="BA67" s="19"/>
      <c r="BB67" s="19"/>
      <c r="BC67" s="19"/>
      <c r="BD67" s="16"/>
      <c r="BE67" s="15"/>
      <c r="BF67" s="15"/>
      <c r="BG67" s="14"/>
      <c r="BH67" s="14"/>
      <c r="BI67" s="14"/>
      <c r="BJ67" s="36"/>
      <c r="BK67" s="36"/>
      <c r="BL67" s="36"/>
      <c r="BM67" s="36"/>
      <c r="BN67" s="36"/>
      <c r="BO67" s="36"/>
      <c r="BP67" s="36"/>
      <c r="BQ67" s="14"/>
      <c r="BR67" s="20"/>
      <c r="BS67" s="20"/>
      <c r="BT67" s="20"/>
      <c r="BU67" s="20"/>
      <c r="BV67" s="15"/>
      <c r="BW67" s="20"/>
      <c r="BX67" s="20"/>
      <c r="BY67" s="21"/>
      <c r="BZ67" s="22"/>
      <c r="CA67" s="22"/>
      <c r="CB67" s="22"/>
      <c r="CC67" s="22"/>
      <c r="CD67" s="22"/>
      <c r="CE67" s="22"/>
      <c r="CF67" s="23"/>
      <c r="CG67" s="19"/>
      <c r="CH67" s="21"/>
      <c r="CI67" s="14"/>
      <c r="CJ67" s="14"/>
      <c r="CK67" s="14"/>
      <c r="CL67" s="21"/>
      <c r="CM67" s="21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  <c r="DN67" s="53"/>
      <c r="DO67" s="53"/>
      <c r="DP67" s="53"/>
      <c r="DQ67" s="53"/>
      <c r="DR67" s="53"/>
      <c r="DS67" s="53"/>
      <c r="DT67" s="53"/>
      <c r="DU67" s="53"/>
      <c r="DV67" s="53"/>
      <c r="DW67" s="53"/>
      <c r="DX67" s="53"/>
      <c r="DY67" s="53"/>
      <c r="DZ67" s="53"/>
      <c r="EA67" s="53"/>
      <c r="EB67" s="53"/>
      <c r="EC67" s="53"/>
      <c r="ED67" s="53"/>
    </row>
    <row r="68" spans="1:134">
      <c r="A68" s="54" t="s">
        <v>128</v>
      </c>
      <c r="B68" s="55" t="s">
        <v>73</v>
      </c>
      <c r="C68" s="56">
        <v>79</v>
      </c>
      <c r="D68" s="55" t="s">
        <v>65</v>
      </c>
      <c r="E68" s="56">
        <v>71</v>
      </c>
      <c r="F68" s="55">
        <f t="shared" si="2"/>
        <v>150</v>
      </c>
      <c r="G68" s="56">
        <f t="shared" si="3"/>
        <v>-8</v>
      </c>
      <c r="H68" s="57">
        <f t="shared" si="13"/>
        <v>6.6024711494997099</v>
      </c>
      <c r="I68" s="9">
        <f t="shared" si="4"/>
        <v>0</v>
      </c>
      <c r="J68" s="58">
        <f t="shared" si="5"/>
        <v>213.23216367197139</v>
      </c>
      <c r="K68" s="26"/>
      <c r="L68" s="26"/>
      <c r="M68" s="34">
        <f t="shared" si="6"/>
        <v>6.602546919349817</v>
      </c>
      <c r="N68" s="13">
        <f t="shared" si="7"/>
        <v>1</v>
      </c>
      <c r="O68" s="13">
        <f t="shared" si="8"/>
        <v>0</v>
      </c>
      <c r="P68" s="11">
        <f t="shared" si="9"/>
        <v>0.58961279812578504</v>
      </c>
      <c r="Q68" s="34">
        <f t="shared" si="10"/>
        <v>14.602546919349816</v>
      </c>
      <c r="R68" s="58">
        <f t="shared" si="1"/>
        <v>0.34764325171371774</v>
      </c>
      <c r="S68" s="60">
        <f t="shared" si="11"/>
        <v>-0.89065417012884451</v>
      </c>
      <c r="T68" s="9"/>
      <c r="U68" s="9"/>
      <c r="V68" s="9"/>
      <c r="W68" s="9"/>
      <c r="X68" s="9"/>
      <c r="Y68" s="9"/>
      <c r="Z68" s="71"/>
      <c r="AA68" s="34"/>
      <c r="AB68" s="9"/>
      <c r="AC68" s="34"/>
      <c r="AD68" s="34"/>
      <c r="AE68" s="34"/>
      <c r="AF68" s="9"/>
      <c r="AG68" s="34"/>
      <c r="AH68" s="72"/>
      <c r="AI68" s="72"/>
      <c r="AJ68" s="14"/>
      <c r="AK68" s="14"/>
      <c r="AL68" s="14"/>
      <c r="AM68" s="15"/>
      <c r="AN68" s="15"/>
      <c r="AO68" s="15"/>
      <c r="AP68" s="67"/>
      <c r="AQ68" s="15"/>
      <c r="AR68" s="15"/>
      <c r="AS68" s="15"/>
      <c r="AT68" s="16"/>
      <c r="AU68" s="15"/>
      <c r="AV68" s="15"/>
      <c r="AW68" s="19"/>
      <c r="AX68" s="19"/>
      <c r="AY68" s="19"/>
      <c r="AZ68" s="19"/>
      <c r="BA68" s="19"/>
      <c r="BB68" s="19"/>
      <c r="BC68" s="19"/>
      <c r="BD68" s="16"/>
      <c r="BE68" s="15"/>
      <c r="BF68" s="15"/>
      <c r="BG68" s="14"/>
      <c r="BH68" s="14"/>
      <c r="BI68" s="14"/>
      <c r="BJ68" s="36"/>
      <c r="BK68" s="36"/>
      <c r="BL68" s="36"/>
      <c r="BM68" s="36"/>
      <c r="BN68" s="36"/>
      <c r="BO68" s="36"/>
      <c r="BP68" s="36"/>
      <c r="BQ68" s="14"/>
      <c r="BR68" s="20"/>
      <c r="BS68" s="20"/>
      <c r="BT68" s="20"/>
      <c r="BU68" s="20"/>
      <c r="BV68" s="15"/>
      <c r="BW68" s="20"/>
      <c r="BX68" s="20"/>
      <c r="BY68" s="21"/>
      <c r="BZ68" s="22"/>
      <c r="CA68" s="22"/>
      <c r="CB68" s="22"/>
      <c r="CC68" s="22"/>
      <c r="CD68" s="22"/>
      <c r="CE68" s="22"/>
      <c r="CF68" s="23"/>
      <c r="CG68" s="19"/>
      <c r="CH68" s="21"/>
      <c r="CI68" s="14"/>
      <c r="CJ68" s="14"/>
      <c r="CK68" s="14"/>
      <c r="CL68" s="21"/>
      <c r="CM68" s="21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/>
      <c r="DK68" s="53"/>
      <c r="DL68" s="53"/>
      <c r="DM68" s="53"/>
      <c r="DN68" s="53"/>
      <c r="DO68" s="53"/>
      <c r="DP68" s="53"/>
      <c r="DQ68" s="53"/>
      <c r="DR68" s="53"/>
      <c r="DS68" s="53"/>
      <c r="DT68" s="53"/>
      <c r="DU68" s="53"/>
      <c r="DV68" s="53"/>
      <c r="DW68" s="53"/>
      <c r="DX68" s="53"/>
      <c r="DY68" s="53"/>
      <c r="DZ68" s="53"/>
      <c r="EA68" s="53"/>
      <c r="EB68" s="53"/>
      <c r="EC68" s="53"/>
      <c r="ED68" s="53"/>
    </row>
    <row r="69" spans="1:134">
      <c r="A69" s="54" t="s">
        <v>129</v>
      </c>
      <c r="B69" s="55" t="s">
        <v>74</v>
      </c>
      <c r="C69" s="56">
        <v>86</v>
      </c>
      <c r="D69" s="55" t="s">
        <v>68</v>
      </c>
      <c r="E69" s="56">
        <v>61</v>
      </c>
      <c r="F69" s="55">
        <f t="shared" si="2"/>
        <v>147</v>
      </c>
      <c r="G69" s="56">
        <f t="shared" si="3"/>
        <v>-25</v>
      </c>
      <c r="H69" s="57">
        <f t="shared" ref="H69:H100" si="14">$I$2+($J$2*VLOOKUP(D69,$T$5:$U$22,2,FALSE))+($K$2*VLOOKUP(B69,$T$5:$U$22,2,FALSE))</f>
        <v>2.6554317689945179</v>
      </c>
      <c r="I69" s="9">
        <f t="shared" si="4"/>
        <v>0</v>
      </c>
      <c r="J69" s="58">
        <f t="shared" si="5"/>
        <v>764.82290632951128</v>
      </c>
      <c r="K69" s="26"/>
      <c r="L69" s="26"/>
      <c r="M69" s="34">
        <f t="shared" si="6"/>
        <v>2.6555018037763407</v>
      </c>
      <c r="N69" s="13">
        <f t="shared" si="7"/>
        <v>1</v>
      </c>
      <c r="O69" s="13">
        <f t="shared" si="8"/>
        <v>0</v>
      </c>
      <c r="P69" s="11">
        <f t="shared" si="9"/>
        <v>0.53630001788480819</v>
      </c>
      <c r="Q69" s="34">
        <f t="shared" si="10"/>
        <v>27.655501803776339</v>
      </c>
      <c r="R69" s="58">
        <f t="shared" ref="R69:R132" si="15">(I69-P69)^2</f>
        <v>0.28761770918324558</v>
      </c>
      <c r="S69" s="60">
        <f t="shared" si="11"/>
        <v>-0.76851752615450519</v>
      </c>
      <c r="T69" s="9"/>
      <c r="U69" s="9"/>
      <c r="V69" s="9"/>
      <c r="W69" s="9"/>
      <c r="X69" s="9"/>
      <c r="Y69" s="9"/>
      <c r="Z69" s="71"/>
      <c r="AA69" s="34"/>
      <c r="AB69" s="9"/>
      <c r="AC69" s="34"/>
      <c r="AD69" s="34"/>
      <c r="AE69" s="34"/>
      <c r="AF69" s="9"/>
      <c r="AG69" s="34"/>
      <c r="AH69" s="72"/>
      <c r="AI69" s="72"/>
      <c r="AJ69" s="14"/>
      <c r="AK69" s="14"/>
      <c r="AL69" s="14"/>
      <c r="AM69" s="15"/>
      <c r="AN69" s="15"/>
      <c r="AO69" s="15"/>
      <c r="AP69" s="67"/>
      <c r="AQ69" s="15"/>
      <c r="AR69" s="15"/>
      <c r="AS69" s="15"/>
      <c r="AT69" s="16"/>
      <c r="AU69" s="15"/>
      <c r="AV69" s="15"/>
      <c r="AW69" s="19"/>
      <c r="AX69" s="19"/>
      <c r="AY69" s="19"/>
      <c r="AZ69" s="19"/>
      <c r="BA69" s="19"/>
      <c r="BB69" s="19"/>
      <c r="BC69" s="19"/>
      <c r="BD69" s="16"/>
      <c r="BE69" s="15"/>
      <c r="BF69" s="15"/>
      <c r="BG69" s="14"/>
      <c r="BH69" s="14"/>
      <c r="BI69" s="14"/>
      <c r="BJ69" s="36"/>
      <c r="BK69" s="36"/>
      <c r="BL69" s="36"/>
      <c r="BM69" s="36"/>
      <c r="BN69" s="36"/>
      <c r="BO69" s="36"/>
      <c r="BP69" s="36"/>
      <c r="BQ69" s="14"/>
      <c r="BR69" s="20"/>
      <c r="BS69" s="20"/>
      <c r="BT69" s="20"/>
      <c r="BU69" s="20"/>
      <c r="BV69" s="15"/>
      <c r="BW69" s="20"/>
      <c r="BX69" s="20"/>
      <c r="BY69" s="21"/>
      <c r="BZ69" s="22"/>
      <c r="CA69" s="22"/>
      <c r="CB69" s="22"/>
      <c r="CC69" s="22"/>
      <c r="CD69" s="22"/>
      <c r="CE69" s="22"/>
      <c r="CF69" s="23"/>
      <c r="CG69" s="19"/>
      <c r="CH69" s="21"/>
      <c r="CI69" s="14"/>
      <c r="CJ69" s="14"/>
      <c r="CK69" s="14"/>
      <c r="CL69" s="21"/>
      <c r="CM69" s="21"/>
      <c r="CN69" s="14"/>
      <c r="CO69" s="14"/>
      <c r="CP69" s="14"/>
      <c r="CQ69" s="14"/>
      <c r="CR69" s="14"/>
      <c r="CS69" s="86"/>
      <c r="CT69" s="14"/>
      <c r="CU69" s="14"/>
      <c r="CV69" s="14"/>
      <c r="CW69" s="14"/>
      <c r="CX69" s="14"/>
      <c r="CY69" s="14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  <c r="DN69" s="53"/>
      <c r="DO69" s="53"/>
      <c r="DP69" s="53"/>
      <c r="DQ69" s="53"/>
      <c r="DR69" s="53"/>
      <c r="DS69" s="53"/>
      <c r="DT69" s="53"/>
      <c r="DU69" s="53"/>
      <c r="DV69" s="53"/>
      <c r="DW69" s="53"/>
      <c r="DX69" s="53"/>
      <c r="DY69" s="53"/>
      <c r="DZ69" s="53"/>
      <c r="EA69" s="53"/>
      <c r="EB69" s="53"/>
      <c r="EC69" s="53"/>
      <c r="ED69" s="53"/>
    </row>
    <row r="70" spans="1:134">
      <c r="A70" s="54" t="s">
        <v>130</v>
      </c>
      <c r="B70" s="55" t="s">
        <v>51</v>
      </c>
      <c r="C70" s="56">
        <v>78</v>
      </c>
      <c r="D70" s="55" t="s">
        <v>46</v>
      </c>
      <c r="E70" s="56">
        <v>91</v>
      </c>
      <c r="F70" s="55">
        <f t="shared" ref="F70:F133" si="16">E70+C70</f>
        <v>169</v>
      </c>
      <c r="G70" s="56">
        <f t="shared" ref="G70:G133" si="17">E70-C70</f>
        <v>13</v>
      </c>
      <c r="H70" s="57">
        <f t="shared" si="14"/>
        <v>-40.812962894880755</v>
      </c>
      <c r="I70" s="9">
        <f t="shared" ref="I70:I133" si="18">IF(G70&gt;0,1,0)</f>
        <v>1</v>
      </c>
      <c r="J70" s="58">
        <f t="shared" ref="J70:J133" si="19">(G70-H70)^2</f>
        <v>2895.8349755258128</v>
      </c>
      <c r="K70" s="26"/>
      <c r="L70" s="26"/>
      <c r="M70" s="34">
        <f t="shared" ref="M70:M133" si="20">$Y$7+($Y$8*H70)</f>
        <v>-40.812956019897342</v>
      </c>
      <c r="N70" s="13">
        <f t="shared" ref="N70:N133" si="21">IF(P70&gt;0.5,1,0)</f>
        <v>0</v>
      </c>
      <c r="O70" s="13">
        <f t="shared" ref="O70:O133" si="22">IF(N70=I70,1,0)</f>
        <v>0</v>
      </c>
      <c r="P70" s="11">
        <f t="shared" ref="P70:P133" si="23">1-NORMDIST(0,M70,$Y$5,TRUE)</f>
        <v>8.0698365576484354E-2</v>
      </c>
      <c r="Q70" s="34">
        <f t="shared" ref="Q70:Q133" si="24">M70-G70</f>
        <v>-53.812956019897342</v>
      </c>
      <c r="R70" s="58">
        <f t="shared" si="15"/>
        <v>0.84511549505374717</v>
      </c>
      <c r="S70" s="60">
        <f t="shared" ref="S70:S133" si="25">I70*LN(P70)+(1-I70)*LN(1-P70)</f>
        <v>-2.5170369569908302</v>
      </c>
      <c r="T70" s="9"/>
      <c r="U70" s="9"/>
      <c r="V70" s="9"/>
      <c r="W70" s="9"/>
      <c r="X70" s="9"/>
      <c r="Y70" s="9"/>
      <c r="Z70" s="71"/>
      <c r="AA70" s="34"/>
      <c r="AB70" s="9"/>
      <c r="AC70" s="34"/>
      <c r="AD70" s="34"/>
      <c r="AE70" s="34"/>
      <c r="AF70" s="9"/>
      <c r="AG70" s="34"/>
      <c r="AH70" s="72"/>
      <c r="AI70" s="72"/>
      <c r="AJ70" s="14"/>
      <c r="AK70" s="14"/>
      <c r="AL70" s="14"/>
      <c r="AM70" s="15"/>
      <c r="AN70" s="15"/>
      <c r="AO70" s="15"/>
      <c r="AP70" s="67"/>
      <c r="AQ70" s="15"/>
      <c r="AR70" s="15"/>
      <c r="AS70" s="15"/>
      <c r="AT70" s="16"/>
      <c r="AU70" s="15"/>
      <c r="AV70" s="15"/>
      <c r="AW70" s="19"/>
      <c r="AX70" s="19"/>
      <c r="AY70" s="19"/>
      <c r="AZ70" s="19"/>
      <c r="BA70" s="19"/>
      <c r="BB70" s="19"/>
      <c r="BC70" s="19"/>
      <c r="BD70" s="16"/>
      <c r="BE70" s="15"/>
      <c r="BF70" s="15"/>
      <c r="BG70" s="14"/>
      <c r="BH70" s="14"/>
      <c r="BI70" s="14"/>
      <c r="BJ70" s="36"/>
      <c r="BK70" s="36"/>
      <c r="BL70" s="36"/>
      <c r="BM70" s="36"/>
      <c r="BN70" s="36"/>
      <c r="BO70" s="36"/>
      <c r="BP70" s="36"/>
      <c r="BQ70" s="14"/>
      <c r="BR70" s="20"/>
      <c r="BS70" s="20"/>
      <c r="BT70" s="20"/>
      <c r="BU70" s="20"/>
      <c r="BV70" s="15"/>
      <c r="BW70" s="20"/>
      <c r="BX70" s="20"/>
      <c r="BY70" s="21"/>
      <c r="BZ70" s="22"/>
      <c r="CA70" s="22"/>
      <c r="CB70" s="22"/>
      <c r="CC70" s="22"/>
      <c r="CD70" s="22"/>
      <c r="CE70" s="22"/>
      <c r="CF70" s="23"/>
      <c r="CG70" s="19"/>
      <c r="CH70" s="21"/>
      <c r="CI70" s="14"/>
      <c r="CJ70" s="14"/>
      <c r="CK70" s="14"/>
      <c r="CL70" s="21"/>
      <c r="CM70" s="21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  <c r="DN70" s="53"/>
      <c r="DO70" s="53"/>
      <c r="DP70" s="53"/>
      <c r="DQ70" s="53"/>
      <c r="DR70" s="53"/>
      <c r="DS70" s="53"/>
      <c r="DT70" s="53"/>
      <c r="DU70" s="53"/>
      <c r="DV70" s="53"/>
      <c r="DW70" s="53"/>
      <c r="DX70" s="53"/>
      <c r="DY70" s="53"/>
      <c r="DZ70" s="53"/>
      <c r="EA70" s="53"/>
      <c r="EB70" s="53"/>
      <c r="EC70" s="53"/>
      <c r="ED70" s="53"/>
    </row>
    <row r="71" spans="1:134">
      <c r="A71" s="54" t="s">
        <v>131</v>
      </c>
      <c r="B71" s="55" t="s">
        <v>71</v>
      </c>
      <c r="C71" s="56">
        <v>146</v>
      </c>
      <c r="D71" s="55" t="s">
        <v>64</v>
      </c>
      <c r="E71" s="56">
        <v>77</v>
      </c>
      <c r="F71" s="55">
        <f t="shared" si="16"/>
        <v>223</v>
      </c>
      <c r="G71" s="56">
        <f t="shared" si="17"/>
        <v>-69</v>
      </c>
      <c r="H71" s="57">
        <f t="shared" si="14"/>
        <v>-30.043865721053976</v>
      </c>
      <c r="I71" s="9">
        <f t="shared" si="18"/>
        <v>0</v>
      </c>
      <c r="J71" s="58">
        <f t="shared" si="19"/>
        <v>1517.5803979592736</v>
      </c>
      <c r="K71" s="26"/>
      <c r="L71" s="26"/>
      <c r="M71" s="34">
        <f t="shared" si="20"/>
        <v>-30.043843198517628</v>
      </c>
      <c r="N71" s="13">
        <f t="shared" si="21"/>
        <v>0</v>
      </c>
      <c r="O71" s="13">
        <f t="shared" si="22"/>
        <v>1</v>
      </c>
      <c r="P71" s="11">
        <f t="shared" si="23"/>
        <v>0.15129957914275904</v>
      </c>
      <c r="Q71" s="34">
        <f t="shared" si="24"/>
        <v>38.956156801482372</v>
      </c>
      <c r="R71" s="58">
        <f t="shared" si="15"/>
        <v>2.2891562648776006E-2</v>
      </c>
      <c r="S71" s="60">
        <f t="shared" si="25"/>
        <v>-0.16404901612205128</v>
      </c>
      <c r="T71" s="9"/>
      <c r="U71" s="9"/>
      <c r="V71" s="9"/>
      <c r="W71" s="9"/>
      <c r="X71" s="9"/>
      <c r="Y71" s="9"/>
      <c r="Z71" s="71"/>
      <c r="AA71" s="34"/>
      <c r="AB71" s="9"/>
      <c r="AC71" s="34"/>
      <c r="AD71" s="34"/>
      <c r="AE71" s="34"/>
      <c r="AF71" s="9"/>
      <c r="AG71" s="34"/>
      <c r="AH71" s="72"/>
      <c r="AI71" s="72"/>
      <c r="AJ71" s="14"/>
      <c r="AK71" s="14"/>
      <c r="AL71" s="14"/>
      <c r="AM71" s="15"/>
      <c r="AN71" s="15"/>
      <c r="AO71" s="15"/>
      <c r="AP71" s="67"/>
      <c r="AQ71" s="15"/>
      <c r="AR71" s="15"/>
      <c r="AS71" s="15"/>
      <c r="AT71" s="16"/>
      <c r="AU71" s="15"/>
      <c r="AV71" s="15"/>
      <c r="AW71" s="19"/>
      <c r="AX71" s="19"/>
      <c r="AY71" s="19"/>
      <c r="AZ71" s="19"/>
      <c r="BA71" s="19"/>
      <c r="BB71" s="19"/>
      <c r="BC71" s="19"/>
      <c r="BD71" s="16"/>
      <c r="BE71" s="15"/>
      <c r="BF71" s="15"/>
      <c r="BG71" s="14"/>
      <c r="BH71" s="14"/>
      <c r="BI71" s="14"/>
      <c r="BJ71" s="36"/>
      <c r="BK71" s="36"/>
      <c r="BL71" s="36"/>
      <c r="BM71" s="36"/>
      <c r="BN71" s="36"/>
      <c r="BO71" s="36"/>
      <c r="BP71" s="36"/>
      <c r="BQ71" s="14"/>
      <c r="BR71" s="20"/>
      <c r="BS71" s="20"/>
      <c r="BT71" s="20"/>
      <c r="BU71" s="20"/>
      <c r="BV71" s="15"/>
      <c r="BW71" s="20"/>
      <c r="BX71" s="20"/>
      <c r="BY71" s="21"/>
      <c r="BZ71" s="22"/>
      <c r="CA71" s="22"/>
      <c r="CB71" s="22"/>
      <c r="CC71" s="22"/>
      <c r="CD71" s="22"/>
      <c r="CE71" s="22"/>
      <c r="CF71" s="23"/>
      <c r="CG71" s="19"/>
      <c r="CH71" s="21"/>
      <c r="CI71" s="14"/>
      <c r="CJ71" s="14"/>
      <c r="CK71" s="14"/>
      <c r="CL71" s="21"/>
      <c r="CM71" s="21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  <c r="DK71" s="53"/>
      <c r="DL71" s="53"/>
      <c r="DM71" s="53"/>
      <c r="DN71" s="53"/>
      <c r="DO71" s="53"/>
      <c r="DP71" s="53"/>
      <c r="DQ71" s="53"/>
      <c r="DR71" s="53"/>
      <c r="DS71" s="53"/>
      <c r="DT71" s="53"/>
      <c r="DU71" s="53"/>
      <c r="DV71" s="53"/>
      <c r="DW71" s="53"/>
      <c r="DX71" s="53"/>
      <c r="DY71" s="53"/>
      <c r="DZ71" s="53"/>
      <c r="EA71" s="53"/>
      <c r="EB71" s="53"/>
      <c r="EC71" s="53"/>
      <c r="ED71" s="53"/>
    </row>
    <row r="72" spans="1:134">
      <c r="A72" s="54" t="s">
        <v>132</v>
      </c>
      <c r="B72" s="55" t="s">
        <v>48</v>
      </c>
      <c r="C72" s="56">
        <v>90</v>
      </c>
      <c r="D72" s="55" t="s">
        <v>60</v>
      </c>
      <c r="E72" s="56">
        <v>95</v>
      </c>
      <c r="F72" s="55">
        <f t="shared" si="16"/>
        <v>185</v>
      </c>
      <c r="G72" s="56">
        <f t="shared" si="17"/>
        <v>5</v>
      </c>
      <c r="H72" s="57">
        <f t="shared" si="14"/>
        <v>11.162690813274541</v>
      </c>
      <c r="I72" s="9">
        <f t="shared" si="18"/>
        <v>1</v>
      </c>
      <c r="J72" s="58">
        <f t="shared" si="19"/>
        <v>37.978758060018421</v>
      </c>
      <c r="K72" s="26"/>
      <c r="L72" s="26"/>
      <c r="M72" s="34">
        <f t="shared" si="20"/>
        <v>11.162773209147</v>
      </c>
      <c r="N72" s="13">
        <f t="shared" si="21"/>
        <v>1</v>
      </c>
      <c r="O72" s="13">
        <f t="shared" si="22"/>
        <v>1</v>
      </c>
      <c r="P72" s="11">
        <f t="shared" si="23"/>
        <v>0.64914799837081072</v>
      </c>
      <c r="Q72" s="34">
        <f t="shared" si="24"/>
        <v>6.1627732091469998</v>
      </c>
      <c r="R72" s="58">
        <f t="shared" si="15"/>
        <v>0.12309712704720864</v>
      </c>
      <c r="S72" s="60">
        <f t="shared" si="25"/>
        <v>-0.43209454764236965</v>
      </c>
      <c r="T72" s="9"/>
      <c r="U72" s="9"/>
      <c r="V72" s="9"/>
      <c r="W72" s="9"/>
      <c r="X72" s="9"/>
      <c r="Y72" s="9"/>
      <c r="Z72" s="71"/>
      <c r="AA72" s="34"/>
      <c r="AB72" s="9"/>
      <c r="AC72" s="34"/>
      <c r="AD72" s="34"/>
      <c r="AE72" s="34"/>
      <c r="AF72" s="9"/>
      <c r="AG72" s="34"/>
      <c r="AH72" s="72"/>
      <c r="AI72" s="72"/>
      <c r="AJ72" s="14"/>
      <c r="AK72" s="14"/>
      <c r="AL72" s="14"/>
      <c r="AM72" s="15"/>
      <c r="AN72" s="15"/>
      <c r="AO72" s="15"/>
      <c r="AP72" s="67"/>
      <c r="AQ72" s="15"/>
      <c r="AR72" s="15"/>
      <c r="AS72" s="15"/>
      <c r="AT72" s="16"/>
      <c r="AU72" s="15"/>
      <c r="AV72" s="15"/>
      <c r="AW72" s="19"/>
      <c r="AX72" s="19"/>
      <c r="AY72" s="19"/>
      <c r="AZ72" s="19"/>
      <c r="BA72" s="19"/>
      <c r="BB72" s="19"/>
      <c r="BC72" s="19"/>
      <c r="BD72" s="16"/>
      <c r="BE72" s="15"/>
      <c r="BF72" s="15"/>
      <c r="BG72" s="14"/>
      <c r="BH72" s="14"/>
      <c r="BI72" s="14"/>
      <c r="BJ72" s="36"/>
      <c r="BK72" s="36"/>
      <c r="BL72" s="36"/>
      <c r="BM72" s="36"/>
      <c r="BN72" s="36"/>
      <c r="BO72" s="36"/>
      <c r="BP72" s="36"/>
      <c r="BQ72" s="14"/>
      <c r="BR72" s="20"/>
      <c r="BS72" s="20"/>
      <c r="BT72" s="20"/>
      <c r="BU72" s="20"/>
      <c r="BV72" s="15"/>
      <c r="BW72" s="20"/>
      <c r="BX72" s="20"/>
      <c r="BY72" s="21"/>
      <c r="BZ72" s="22"/>
      <c r="CA72" s="22"/>
      <c r="CB72" s="22"/>
      <c r="CC72" s="22"/>
      <c r="CD72" s="22"/>
      <c r="CE72" s="22"/>
      <c r="CF72" s="23"/>
      <c r="CG72" s="19"/>
      <c r="CH72" s="21"/>
      <c r="CI72" s="14"/>
      <c r="CJ72" s="14"/>
      <c r="CK72" s="14"/>
      <c r="CL72" s="21"/>
      <c r="CM72" s="21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  <c r="DN72" s="53"/>
      <c r="DO72" s="53"/>
      <c r="DP72" s="53"/>
      <c r="DQ72" s="53"/>
      <c r="DR72" s="53"/>
      <c r="DS72" s="53"/>
      <c r="DT72" s="53"/>
      <c r="DU72" s="53"/>
      <c r="DV72" s="53"/>
      <c r="DW72" s="53"/>
      <c r="DX72" s="53"/>
      <c r="DY72" s="53"/>
      <c r="DZ72" s="53"/>
      <c r="EA72" s="53"/>
      <c r="EB72" s="53"/>
      <c r="EC72" s="53"/>
      <c r="ED72" s="53"/>
    </row>
    <row r="73" spans="1:134">
      <c r="A73" s="54" t="s">
        <v>133</v>
      </c>
      <c r="B73" s="55" t="s">
        <v>52</v>
      </c>
      <c r="C73" s="56">
        <v>93</v>
      </c>
      <c r="D73" s="55" t="s">
        <v>67</v>
      </c>
      <c r="E73" s="56">
        <v>107</v>
      </c>
      <c r="F73" s="55">
        <f t="shared" si="16"/>
        <v>200</v>
      </c>
      <c r="G73" s="56">
        <f t="shared" si="17"/>
        <v>14</v>
      </c>
      <c r="H73" s="57">
        <f t="shared" si="14"/>
        <v>13.15562086065993</v>
      </c>
      <c r="I73" s="9">
        <f t="shared" si="18"/>
        <v>1</v>
      </c>
      <c r="J73" s="58">
        <f t="shared" si="19"/>
        <v>0.71297613095267753</v>
      </c>
      <c r="K73" s="26"/>
      <c r="L73" s="26"/>
      <c r="M73" s="34">
        <f t="shared" si="20"/>
        <v>13.155706152269879</v>
      </c>
      <c r="N73" s="13">
        <f t="shared" si="21"/>
        <v>1</v>
      </c>
      <c r="O73" s="13">
        <f t="shared" si="22"/>
        <v>1</v>
      </c>
      <c r="P73" s="11">
        <f t="shared" si="23"/>
        <v>0.67415062601452591</v>
      </c>
      <c r="Q73" s="34">
        <f t="shared" si="24"/>
        <v>-0.84429384773012117</v>
      </c>
      <c r="R73" s="58">
        <f t="shared" si="15"/>
        <v>0.10617781452672535</v>
      </c>
      <c r="S73" s="60">
        <f t="shared" si="25"/>
        <v>-0.39430171230421135</v>
      </c>
      <c r="T73" s="9"/>
      <c r="U73" s="9"/>
      <c r="V73" s="9"/>
      <c r="W73" s="9"/>
      <c r="X73" s="9"/>
      <c r="Y73" s="9"/>
      <c r="Z73" s="71"/>
      <c r="AA73" s="34"/>
      <c r="AB73" s="9"/>
      <c r="AC73" s="34"/>
      <c r="AD73" s="34"/>
      <c r="AE73" s="34"/>
      <c r="AF73" s="9"/>
      <c r="AG73" s="34"/>
      <c r="AH73" s="72"/>
      <c r="AI73" s="72"/>
      <c r="AJ73" s="14"/>
      <c r="AK73" s="14"/>
      <c r="AL73" s="14"/>
      <c r="AM73" s="15"/>
      <c r="AN73" s="15"/>
      <c r="AO73" s="15"/>
      <c r="AP73" s="67"/>
      <c r="AQ73" s="15"/>
      <c r="AR73" s="15"/>
      <c r="AS73" s="15"/>
      <c r="AT73" s="16"/>
      <c r="AU73" s="15"/>
      <c r="AV73" s="15"/>
      <c r="AW73" s="19"/>
      <c r="AX73" s="19"/>
      <c r="AY73" s="19"/>
      <c r="AZ73" s="19"/>
      <c r="BA73" s="19"/>
      <c r="BB73" s="19"/>
      <c r="BC73" s="19"/>
      <c r="BD73" s="16"/>
      <c r="BE73" s="15"/>
      <c r="BF73" s="15"/>
      <c r="BG73" s="14"/>
      <c r="BH73" s="14"/>
      <c r="BI73" s="14"/>
      <c r="BJ73" s="36"/>
      <c r="BK73" s="36"/>
      <c r="BL73" s="36"/>
      <c r="BM73" s="36"/>
      <c r="BN73" s="36"/>
      <c r="BO73" s="36"/>
      <c r="BP73" s="36"/>
      <c r="BQ73" s="14"/>
      <c r="BR73" s="20"/>
      <c r="BS73" s="20"/>
      <c r="BT73" s="20"/>
      <c r="BU73" s="20"/>
      <c r="BV73" s="15"/>
      <c r="BW73" s="20"/>
      <c r="BX73" s="20"/>
      <c r="BY73" s="21"/>
      <c r="BZ73" s="22"/>
      <c r="CA73" s="22"/>
      <c r="CB73" s="22"/>
      <c r="CC73" s="22"/>
      <c r="CD73" s="22"/>
      <c r="CE73" s="22"/>
      <c r="CF73" s="23"/>
      <c r="CG73" s="19"/>
      <c r="CH73" s="21"/>
      <c r="CI73" s="14"/>
      <c r="CJ73" s="14"/>
      <c r="CK73" s="14"/>
      <c r="CL73" s="21"/>
      <c r="CM73" s="21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  <c r="DN73" s="53"/>
      <c r="DO73" s="53"/>
      <c r="DP73" s="53"/>
      <c r="DQ73" s="53"/>
      <c r="DR73" s="53"/>
      <c r="DS73" s="53"/>
      <c r="DT73" s="53"/>
      <c r="DU73" s="53"/>
      <c r="DV73" s="53"/>
      <c r="DW73" s="53"/>
      <c r="DX73" s="53"/>
      <c r="DY73" s="53"/>
      <c r="DZ73" s="53"/>
      <c r="EA73" s="53"/>
      <c r="EB73" s="53"/>
      <c r="EC73" s="53"/>
      <c r="ED73" s="53"/>
    </row>
    <row r="74" spans="1:134">
      <c r="A74" s="54" t="s">
        <v>134</v>
      </c>
      <c r="B74" s="55" t="s">
        <v>56</v>
      </c>
      <c r="C74" s="56">
        <v>59</v>
      </c>
      <c r="D74" s="55" t="s">
        <v>59</v>
      </c>
      <c r="E74" s="56">
        <v>89</v>
      </c>
      <c r="F74" s="55">
        <f t="shared" si="16"/>
        <v>148</v>
      </c>
      <c r="G74" s="56">
        <f t="shared" si="17"/>
        <v>30</v>
      </c>
      <c r="H74" s="57">
        <f t="shared" si="14"/>
        <v>18.627890176443678</v>
      </c>
      <c r="I74" s="9">
        <f t="shared" si="18"/>
        <v>1</v>
      </c>
      <c r="J74" s="58">
        <f t="shared" si="19"/>
        <v>129.3248818390262</v>
      </c>
      <c r="K74" s="26"/>
      <c r="L74" s="26"/>
      <c r="M74" s="34">
        <f t="shared" si="20"/>
        <v>18.627983419288761</v>
      </c>
      <c r="N74" s="13">
        <f t="shared" si="21"/>
        <v>1</v>
      </c>
      <c r="O74" s="13">
        <f t="shared" si="22"/>
        <v>1</v>
      </c>
      <c r="P74" s="11">
        <f t="shared" si="23"/>
        <v>0.7386439395933434</v>
      </c>
      <c r="Q74" s="34">
        <f t="shared" si="24"/>
        <v>-11.372016580711239</v>
      </c>
      <c r="R74" s="58">
        <f t="shared" si="15"/>
        <v>6.8306990311287938E-2</v>
      </c>
      <c r="S74" s="60">
        <f t="shared" si="25"/>
        <v>-0.30293928795495001</v>
      </c>
      <c r="T74" s="9"/>
      <c r="U74" s="9"/>
      <c r="V74" s="9"/>
      <c r="W74" s="9"/>
      <c r="X74" s="9"/>
      <c r="Y74" s="9"/>
      <c r="Z74" s="71"/>
      <c r="AA74" s="34"/>
      <c r="AB74" s="9"/>
      <c r="AC74" s="34"/>
      <c r="AD74" s="34"/>
      <c r="AE74" s="34"/>
      <c r="AF74" s="9"/>
      <c r="AG74" s="34"/>
      <c r="AH74" s="72"/>
      <c r="AI74" s="72"/>
      <c r="AJ74" s="14"/>
      <c r="AK74" s="14"/>
      <c r="AL74" s="14"/>
      <c r="AM74" s="15"/>
      <c r="AN74" s="15"/>
      <c r="AO74" s="15"/>
      <c r="AP74" s="67"/>
      <c r="AQ74" s="15"/>
      <c r="AR74" s="15"/>
      <c r="AS74" s="15"/>
      <c r="AT74" s="16"/>
      <c r="AU74" s="15"/>
      <c r="AV74" s="15"/>
      <c r="AW74" s="19"/>
      <c r="AX74" s="19"/>
      <c r="AY74" s="19"/>
      <c r="AZ74" s="19"/>
      <c r="BA74" s="19"/>
      <c r="BB74" s="19"/>
      <c r="BC74" s="19"/>
      <c r="BD74" s="16"/>
      <c r="BE74" s="15"/>
      <c r="BF74" s="15"/>
      <c r="BG74" s="14"/>
      <c r="BH74" s="14"/>
      <c r="BI74" s="14"/>
      <c r="BJ74" s="36"/>
      <c r="BK74" s="36"/>
      <c r="BL74" s="36"/>
      <c r="BM74" s="36"/>
      <c r="BN74" s="36"/>
      <c r="BO74" s="36"/>
      <c r="BP74" s="36"/>
      <c r="BQ74" s="14"/>
      <c r="BR74" s="20"/>
      <c r="BS74" s="20"/>
      <c r="BT74" s="20"/>
      <c r="BU74" s="20"/>
      <c r="BV74" s="15"/>
      <c r="BW74" s="20"/>
      <c r="BX74" s="20"/>
      <c r="BY74" s="21"/>
      <c r="BZ74" s="22"/>
      <c r="CA74" s="22"/>
      <c r="CB74" s="22"/>
      <c r="CC74" s="22"/>
      <c r="CD74" s="22"/>
      <c r="CE74" s="22"/>
      <c r="CF74" s="23"/>
      <c r="CG74" s="19"/>
      <c r="CH74" s="21"/>
      <c r="CI74" s="14"/>
      <c r="CJ74" s="14"/>
      <c r="CK74" s="14"/>
      <c r="CL74" s="21"/>
      <c r="CM74" s="21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53"/>
      <c r="DT74" s="53"/>
      <c r="DU74" s="53"/>
      <c r="DV74" s="53"/>
      <c r="DW74" s="53"/>
      <c r="DX74" s="53"/>
      <c r="DY74" s="53"/>
      <c r="DZ74" s="53"/>
      <c r="EA74" s="53"/>
      <c r="EB74" s="53"/>
      <c r="EC74" s="53"/>
      <c r="ED74" s="53"/>
    </row>
    <row r="75" spans="1:134">
      <c r="A75" s="54" t="s">
        <v>135</v>
      </c>
      <c r="B75" s="55" t="s">
        <v>47</v>
      </c>
      <c r="C75" s="56">
        <v>82</v>
      </c>
      <c r="D75" s="55" t="s">
        <v>63</v>
      </c>
      <c r="E75" s="56">
        <v>72</v>
      </c>
      <c r="F75" s="55">
        <f t="shared" si="16"/>
        <v>154</v>
      </c>
      <c r="G75" s="56">
        <f t="shared" si="17"/>
        <v>-10</v>
      </c>
      <c r="H75" s="57">
        <f t="shared" si="14"/>
        <v>-14.41159503595448</v>
      </c>
      <c r="I75" s="9">
        <f t="shared" si="18"/>
        <v>0</v>
      </c>
      <c r="J75" s="58">
        <f t="shared" si="19"/>
        <v>19.462170761258214</v>
      </c>
      <c r="K75" s="26"/>
      <c r="L75" s="26"/>
      <c r="M75" s="34">
        <f t="shared" si="20"/>
        <v>-14.411549799649363</v>
      </c>
      <c r="N75" s="13">
        <f t="shared" si="21"/>
        <v>0</v>
      </c>
      <c r="O75" s="13">
        <f t="shared" si="22"/>
        <v>1</v>
      </c>
      <c r="P75" s="11">
        <f t="shared" si="23"/>
        <v>0.31047849620179746</v>
      </c>
      <c r="Q75" s="34">
        <f t="shared" si="24"/>
        <v>-4.4115497996493627</v>
      </c>
      <c r="R75" s="58">
        <f t="shared" si="15"/>
        <v>9.6396896603729562E-2</v>
      </c>
      <c r="S75" s="60">
        <f t="shared" si="25"/>
        <v>-0.37175739471051455</v>
      </c>
      <c r="T75" s="9"/>
      <c r="U75" s="9"/>
      <c r="V75" s="9"/>
      <c r="W75" s="9"/>
      <c r="X75" s="9"/>
      <c r="Y75" s="9"/>
      <c r="Z75" s="71"/>
      <c r="AA75" s="34"/>
      <c r="AB75" s="9"/>
      <c r="AC75" s="34"/>
      <c r="AD75" s="34"/>
      <c r="AE75" s="34"/>
      <c r="AF75" s="9"/>
      <c r="AG75" s="34"/>
      <c r="AH75" s="72"/>
      <c r="AI75" s="72"/>
      <c r="AJ75" s="14"/>
      <c r="AK75" s="14"/>
      <c r="AL75" s="14"/>
      <c r="AM75" s="15"/>
      <c r="AN75" s="15"/>
      <c r="AO75" s="15"/>
      <c r="AP75" s="67"/>
      <c r="AQ75" s="15"/>
      <c r="AR75" s="15"/>
      <c r="AS75" s="15"/>
      <c r="AT75" s="16"/>
      <c r="AU75" s="15"/>
      <c r="AV75" s="15"/>
      <c r="AW75" s="19"/>
      <c r="AX75" s="19"/>
      <c r="AY75" s="19"/>
      <c r="AZ75" s="19"/>
      <c r="BA75" s="19"/>
      <c r="BB75" s="19"/>
      <c r="BC75" s="19"/>
      <c r="BD75" s="16"/>
      <c r="BE75" s="15"/>
      <c r="BF75" s="15"/>
      <c r="BG75" s="14"/>
      <c r="BH75" s="14"/>
      <c r="BI75" s="14"/>
      <c r="BJ75" s="36"/>
      <c r="BK75" s="36"/>
      <c r="BL75" s="36"/>
      <c r="BM75" s="36"/>
      <c r="BN75" s="36"/>
      <c r="BO75" s="36"/>
      <c r="BP75" s="36"/>
      <c r="BQ75" s="14"/>
      <c r="BR75" s="20"/>
      <c r="BS75" s="20"/>
      <c r="BT75" s="20"/>
      <c r="BU75" s="20"/>
      <c r="BV75" s="15"/>
      <c r="BW75" s="20"/>
      <c r="BX75" s="20"/>
      <c r="BY75" s="21"/>
      <c r="BZ75" s="22"/>
      <c r="CA75" s="22"/>
      <c r="CB75" s="22"/>
      <c r="CC75" s="22"/>
      <c r="CD75" s="22"/>
      <c r="CE75" s="22"/>
      <c r="CF75" s="23"/>
      <c r="CG75" s="19"/>
      <c r="CH75" s="21"/>
      <c r="CI75" s="14"/>
      <c r="CJ75" s="14"/>
      <c r="CK75" s="14"/>
      <c r="CL75" s="21"/>
      <c r="CM75" s="21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  <c r="DN75" s="53"/>
      <c r="DO75" s="53"/>
      <c r="DP75" s="53"/>
      <c r="DQ75" s="53"/>
      <c r="DR75" s="53"/>
      <c r="DS75" s="53"/>
      <c r="DT75" s="53"/>
      <c r="DU75" s="53"/>
      <c r="DV75" s="53"/>
      <c r="DW75" s="53"/>
      <c r="DX75" s="53"/>
      <c r="DY75" s="53"/>
      <c r="DZ75" s="53"/>
      <c r="EA75" s="53"/>
      <c r="EB75" s="53"/>
      <c r="EC75" s="53"/>
      <c r="ED75" s="53"/>
    </row>
    <row r="76" spans="1:134">
      <c r="A76" s="54" t="s">
        <v>136</v>
      </c>
      <c r="B76" s="55" t="s">
        <v>69</v>
      </c>
      <c r="C76" s="56">
        <v>66</v>
      </c>
      <c r="D76" s="55" t="s">
        <v>61</v>
      </c>
      <c r="E76" s="56">
        <v>45</v>
      </c>
      <c r="F76" s="55">
        <f t="shared" si="16"/>
        <v>111</v>
      </c>
      <c r="G76" s="56">
        <f t="shared" si="17"/>
        <v>-21</v>
      </c>
      <c r="H76" s="57">
        <f t="shared" si="14"/>
        <v>9.7974194632122789</v>
      </c>
      <c r="I76" s="9">
        <f t="shared" si="18"/>
        <v>0</v>
      </c>
      <c r="J76" s="58">
        <f t="shared" si="19"/>
        <v>948.48104559304647</v>
      </c>
      <c r="K76" s="26"/>
      <c r="L76" s="26"/>
      <c r="M76" s="34">
        <f t="shared" si="20"/>
        <v>9.7974998753385272</v>
      </c>
      <c r="N76" s="13">
        <f t="shared" si="21"/>
        <v>1</v>
      </c>
      <c r="O76" s="13">
        <f t="shared" si="22"/>
        <v>0</v>
      </c>
      <c r="P76" s="11">
        <f t="shared" si="23"/>
        <v>0.63163073137835746</v>
      </c>
      <c r="Q76" s="34">
        <f t="shared" si="24"/>
        <v>30.797499875338527</v>
      </c>
      <c r="R76" s="58">
        <f t="shared" si="15"/>
        <v>0.39895738082155874</v>
      </c>
      <c r="S76" s="60">
        <f t="shared" si="25"/>
        <v>-0.99866939658853038</v>
      </c>
      <c r="T76" s="9"/>
      <c r="U76" s="9"/>
      <c r="V76" s="9"/>
      <c r="W76" s="9"/>
      <c r="X76" s="9"/>
      <c r="Y76" s="9"/>
      <c r="Z76" s="71"/>
      <c r="AA76" s="34"/>
      <c r="AB76" s="9"/>
      <c r="AC76" s="34"/>
      <c r="AD76" s="34"/>
      <c r="AE76" s="34"/>
      <c r="AF76" s="9"/>
      <c r="AG76" s="34"/>
      <c r="AH76" s="72"/>
      <c r="AI76" s="72"/>
      <c r="AJ76" s="14"/>
      <c r="AK76" s="14"/>
      <c r="AL76" s="14"/>
      <c r="AM76" s="15"/>
      <c r="AN76" s="15"/>
      <c r="AO76" s="15"/>
      <c r="AP76" s="67"/>
      <c r="AQ76" s="15"/>
      <c r="AR76" s="15"/>
      <c r="AS76" s="15"/>
      <c r="AT76" s="16"/>
      <c r="AU76" s="15"/>
      <c r="AV76" s="15"/>
      <c r="AW76" s="19"/>
      <c r="AX76" s="19"/>
      <c r="AY76" s="19"/>
      <c r="AZ76" s="19"/>
      <c r="BA76" s="19"/>
      <c r="BB76" s="19"/>
      <c r="BC76" s="19"/>
      <c r="BD76" s="16"/>
      <c r="BE76" s="15"/>
      <c r="BF76" s="15"/>
      <c r="BG76" s="14"/>
      <c r="BH76" s="14"/>
      <c r="BI76" s="14"/>
      <c r="BJ76" s="36"/>
      <c r="BK76" s="36"/>
      <c r="BL76" s="36"/>
      <c r="BM76" s="36"/>
      <c r="BN76" s="36"/>
      <c r="BO76" s="36"/>
      <c r="BP76" s="36"/>
      <c r="BQ76" s="14"/>
      <c r="BR76" s="20"/>
      <c r="BS76" s="20"/>
      <c r="BT76" s="20"/>
      <c r="BU76" s="20"/>
      <c r="BV76" s="15"/>
      <c r="BW76" s="20"/>
      <c r="BX76" s="20"/>
      <c r="BY76" s="21"/>
      <c r="BZ76" s="22"/>
      <c r="CA76" s="22"/>
      <c r="CB76" s="22"/>
      <c r="CC76" s="22"/>
      <c r="CD76" s="22"/>
      <c r="CE76" s="22"/>
      <c r="CF76" s="23"/>
      <c r="CG76" s="19"/>
      <c r="CH76" s="21"/>
      <c r="CI76" s="14"/>
      <c r="CJ76" s="14"/>
      <c r="CK76" s="14"/>
      <c r="CL76" s="21"/>
      <c r="CM76" s="21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  <c r="DR76" s="53"/>
      <c r="DS76" s="53"/>
      <c r="DT76" s="53"/>
      <c r="DU76" s="53"/>
      <c r="DV76" s="53"/>
      <c r="DW76" s="53"/>
      <c r="DX76" s="53"/>
      <c r="DY76" s="53"/>
      <c r="DZ76" s="53"/>
      <c r="EA76" s="53"/>
      <c r="EB76" s="53"/>
      <c r="EC76" s="53"/>
      <c r="ED76" s="53"/>
    </row>
    <row r="77" spans="1:134">
      <c r="A77" s="54" t="s">
        <v>137</v>
      </c>
      <c r="B77" s="55" t="s">
        <v>67</v>
      </c>
      <c r="C77" s="56">
        <v>26</v>
      </c>
      <c r="D77" s="55" t="s">
        <v>48</v>
      </c>
      <c r="E77" s="56">
        <v>63</v>
      </c>
      <c r="F77" s="55">
        <f t="shared" si="16"/>
        <v>89</v>
      </c>
      <c r="G77" s="56">
        <f t="shared" si="17"/>
        <v>37</v>
      </c>
      <c r="H77" s="57">
        <f t="shared" si="14"/>
        <v>23.407366094781295</v>
      </c>
      <c r="I77" s="9">
        <f t="shared" si="18"/>
        <v>1</v>
      </c>
      <c r="J77" s="58">
        <f t="shared" si="19"/>
        <v>184.75969648130109</v>
      </c>
      <c r="K77" s="26"/>
      <c r="L77" s="26"/>
      <c r="M77" s="34">
        <f t="shared" si="20"/>
        <v>23.407466282229183</v>
      </c>
      <c r="N77" s="13">
        <f t="shared" si="21"/>
        <v>1</v>
      </c>
      <c r="O77" s="13">
        <f t="shared" si="22"/>
        <v>1</v>
      </c>
      <c r="P77" s="11">
        <f t="shared" si="23"/>
        <v>0.78906053142686483</v>
      </c>
      <c r="Q77" s="34">
        <f t="shared" si="24"/>
        <v>-13.592533717770817</v>
      </c>
      <c r="R77" s="58">
        <f t="shared" si="15"/>
        <v>4.4495459401916682E-2</v>
      </c>
      <c r="S77" s="60">
        <f t="shared" si="25"/>
        <v>-0.23691224190682922</v>
      </c>
      <c r="T77" s="9"/>
      <c r="U77" s="9"/>
      <c r="V77" s="9"/>
      <c r="W77" s="9"/>
      <c r="X77" s="9"/>
      <c r="Y77" s="9"/>
      <c r="Z77" s="71"/>
      <c r="AA77" s="34"/>
      <c r="AB77" s="9"/>
      <c r="AC77" s="34"/>
      <c r="AD77" s="34"/>
      <c r="AE77" s="34"/>
      <c r="AF77" s="9"/>
      <c r="AG77" s="34"/>
      <c r="AH77" s="72"/>
      <c r="AI77" s="72"/>
      <c r="AJ77" s="14"/>
      <c r="AK77" s="14"/>
      <c r="AL77" s="14"/>
      <c r="AM77" s="15"/>
      <c r="AN77" s="15"/>
      <c r="AO77" s="15"/>
      <c r="AP77" s="67"/>
      <c r="AQ77" s="15"/>
      <c r="AR77" s="15"/>
      <c r="AS77" s="15"/>
      <c r="AT77" s="16"/>
      <c r="AU77" s="15"/>
      <c r="AV77" s="15"/>
      <c r="AW77" s="19"/>
      <c r="AX77" s="19"/>
      <c r="AY77" s="19"/>
      <c r="AZ77" s="19"/>
      <c r="BA77" s="19"/>
      <c r="BB77" s="19"/>
      <c r="BC77" s="19"/>
      <c r="BD77" s="16"/>
      <c r="BE77" s="15"/>
      <c r="BF77" s="15"/>
      <c r="BG77" s="14"/>
      <c r="BH77" s="14"/>
      <c r="BI77" s="14"/>
      <c r="BJ77" s="36"/>
      <c r="BK77" s="36"/>
      <c r="BL77" s="36"/>
      <c r="BM77" s="36"/>
      <c r="BN77" s="36"/>
      <c r="BO77" s="36"/>
      <c r="BP77" s="36"/>
      <c r="BQ77" s="14"/>
      <c r="BR77" s="20"/>
      <c r="BS77" s="20"/>
      <c r="BT77" s="20"/>
      <c r="BU77" s="20"/>
      <c r="BV77" s="15"/>
      <c r="BW77" s="20"/>
      <c r="BX77" s="20"/>
      <c r="BY77" s="21"/>
      <c r="BZ77" s="22"/>
      <c r="CA77" s="22"/>
      <c r="CB77" s="22"/>
      <c r="CC77" s="22"/>
      <c r="CD77" s="22"/>
      <c r="CE77" s="22"/>
      <c r="CF77" s="23"/>
      <c r="CG77" s="19"/>
      <c r="CH77" s="21"/>
      <c r="CI77" s="14"/>
      <c r="CJ77" s="14"/>
      <c r="CK77" s="14"/>
      <c r="CL77" s="21"/>
      <c r="CM77" s="21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  <c r="DR77" s="53"/>
      <c r="DS77" s="53"/>
      <c r="DT77" s="53"/>
      <c r="DU77" s="53"/>
      <c r="DV77" s="53"/>
      <c r="DW77" s="53"/>
      <c r="DX77" s="53"/>
      <c r="DY77" s="53"/>
      <c r="DZ77" s="53"/>
      <c r="EA77" s="53"/>
      <c r="EB77" s="53"/>
      <c r="EC77" s="53"/>
      <c r="ED77" s="53"/>
    </row>
    <row r="78" spans="1:134">
      <c r="A78" s="54" t="s">
        <v>138</v>
      </c>
      <c r="B78" s="55" t="s">
        <v>68</v>
      </c>
      <c r="C78" s="56">
        <v>69</v>
      </c>
      <c r="D78" s="55" t="s">
        <v>63</v>
      </c>
      <c r="E78" s="56">
        <v>112</v>
      </c>
      <c r="F78" s="55">
        <f t="shared" si="16"/>
        <v>181</v>
      </c>
      <c r="G78" s="56">
        <f t="shared" si="17"/>
        <v>43</v>
      </c>
      <c r="H78" s="57">
        <f t="shared" si="14"/>
        <v>-3.6751552145163267</v>
      </c>
      <c r="I78" s="9">
        <f t="shared" si="18"/>
        <v>1</v>
      </c>
      <c r="J78" s="58">
        <f t="shared" si="19"/>
        <v>2178.5701142991902</v>
      </c>
      <c r="K78" s="26"/>
      <c r="L78" s="26"/>
      <c r="M78" s="34">
        <f t="shared" si="20"/>
        <v>-3.6750943781095717</v>
      </c>
      <c r="N78" s="13">
        <f t="shared" si="21"/>
        <v>0</v>
      </c>
      <c r="O78" s="13">
        <f t="shared" si="22"/>
        <v>0</v>
      </c>
      <c r="P78" s="11">
        <f t="shared" si="23"/>
        <v>0.44982590277635959</v>
      </c>
      <c r="Q78" s="34">
        <f t="shared" si="24"/>
        <v>-46.67509437810957</v>
      </c>
      <c r="R78" s="58">
        <f t="shared" si="15"/>
        <v>0.30269153725584774</v>
      </c>
      <c r="S78" s="60">
        <f t="shared" si="25"/>
        <v>-0.79889465379540003</v>
      </c>
      <c r="T78" s="9"/>
      <c r="U78" s="9"/>
      <c r="V78" s="9"/>
      <c r="W78" s="9"/>
      <c r="X78" s="9"/>
      <c r="Y78" s="9"/>
      <c r="Z78" s="71"/>
      <c r="AA78" s="34"/>
      <c r="AB78" s="9"/>
      <c r="AC78" s="34"/>
      <c r="AD78" s="34"/>
      <c r="AE78" s="34"/>
      <c r="AF78" s="9"/>
      <c r="AG78" s="34"/>
      <c r="AH78" s="72"/>
      <c r="AI78" s="72"/>
      <c r="AJ78" s="14"/>
      <c r="AK78" s="14"/>
      <c r="AL78" s="14"/>
      <c r="AM78" s="15"/>
      <c r="AN78" s="15"/>
      <c r="AO78" s="15"/>
      <c r="AP78" s="67"/>
      <c r="AQ78" s="15"/>
      <c r="AR78" s="15"/>
      <c r="AS78" s="15"/>
      <c r="AT78" s="16"/>
      <c r="AU78" s="15"/>
      <c r="AV78" s="15"/>
      <c r="AW78" s="19"/>
      <c r="AX78" s="19"/>
      <c r="AY78" s="19"/>
      <c r="AZ78" s="19"/>
      <c r="BA78" s="19"/>
      <c r="BB78" s="19"/>
      <c r="BC78" s="19"/>
      <c r="BD78" s="16"/>
      <c r="BE78" s="15"/>
      <c r="BF78" s="15"/>
      <c r="BG78" s="14"/>
      <c r="BH78" s="14"/>
      <c r="BI78" s="14"/>
      <c r="BJ78" s="36"/>
      <c r="BK78" s="36"/>
      <c r="BL78" s="36"/>
      <c r="BM78" s="36"/>
      <c r="BN78" s="36"/>
      <c r="BO78" s="36"/>
      <c r="BP78" s="36"/>
      <c r="BQ78" s="14"/>
      <c r="BR78" s="20"/>
      <c r="BS78" s="20"/>
      <c r="BT78" s="20"/>
      <c r="BU78" s="20"/>
      <c r="BV78" s="15"/>
      <c r="BW78" s="20"/>
      <c r="BX78" s="20"/>
      <c r="BY78" s="21"/>
      <c r="BZ78" s="22"/>
      <c r="CA78" s="22"/>
      <c r="CB78" s="22"/>
      <c r="CC78" s="22"/>
      <c r="CD78" s="22"/>
      <c r="CE78" s="22"/>
      <c r="CF78" s="23"/>
      <c r="CG78" s="19"/>
      <c r="CH78" s="21"/>
      <c r="CI78" s="14"/>
      <c r="CJ78" s="14"/>
      <c r="CK78" s="14"/>
      <c r="CL78" s="21"/>
      <c r="CM78" s="21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</row>
    <row r="79" spans="1:134">
      <c r="A79" s="54" t="s">
        <v>139</v>
      </c>
      <c r="B79" s="55" t="s">
        <v>60</v>
      </c>
      <c r="C79" s="56">
        <v>82</v>
      </c>
      <c r="D79" s="55" t="s">
        <v>64</v>
      </c>
      <c r="E79" s="56">
        <v>42</v>
      </c>
      <c r="F79" s="55">
        <f t="shared" si="16"/>
        <v>124</v>
      </c>
      <c r="G79" s="56">
        <f t="shared" si="17"/>
        <v>-40</v>
      </c>
      <c r="H79" s="57">
        <f t="shared" si="14"/>
        <v>-32.328006244366634</v>
      </c>
      <c r="I79" s="9">
        <f t="shared" si="18"/>
        <v>0</v>
      </c>
      <c r="J79" s="58">
        <f t="shared" si="19"/>
        <v>58.859488186477364</v>
      </c>
      <c r="K79" s="26"/>
      <c r="L79" s="26"/>
      <c r="M79" s="34">
        <f t="shared" si="20"/>
        <v>-32.327987040698076</v>
      </c>
      <c r="N79" s="13">
        <f t="shared" si="21"/>
        <v>0</v>
      </c>
      <c r="O79" s="13">
        <f t="shared" si="22"/>
        <v>1</v>
      </c>
      <c r="P79" s="11">
        <f t="shared" si="23"/>
        <v>0.13366117341423633</v>
      </c>
      <c r="Q79" s="34">
        <f t="shared" si="24"/>
        <v>7.6720129593019237</v>
      </c>
      <c r="R79" s="58">
        <f t="shared" si="15"/>
        <v>1.7865309278470558E-2</v>
      </c>
      <c r="S79" s="60">
        <f t="shared" si="25"/>
        <v>-0.14347919222189856</v>
      </c>
      <c r="T79" s="9"/>
      <c r="U79" s="9"/>
      <c r="V79" s="9"/>
      <c r="W79" s="9"/>
      <c r="X79" s="9"/>
      <c r="Y79" s="9"/>
      <c r="Z79" s="71"/>
      <c r="AA79" s="34"/>
      <c r="AB79" s="9"/>
      <c r="AC79" s="34"/>
      <c r="AD79" s="34"/>
      <c r="AE79" s="34"/>
      <c r="AF79" s="9"/>
      <c r="AG79" s="34"/>
      <c r="AH79" s="72"/>
      <c r="AI79" s="72"/>
      <c r="AJ79" s="14"/>
      <c r="AK79" s="14"/>
      <c r="AL79" s="14"/>
      <c r="AM79" s="15"/>
      <c r="AN79" s="15"/>
      <c r="AO79" s="15"/>
      <c r="AP79" s="67"/>
      <c r="AQ79" s="15"/>
      <c r="AR79" s="15"/>
      <c r="AS79" s="15"/>
      <c r="AT79" s="16"/>
      <c r="AU79" s="15"/>
      <c r="AV79" s="15"/>
      <c r="AW79" s="19"/>
      <c r="AX79" s="19"/>
      <c r="AY79" s="19"/>
      <c r="AZ79" s="19"/>
      <c r="BA79" s="19"/>
      <c r="BB79" s="19"/>
      <c r="BC79" s="19"/>
      <c r="BD79" s="16"/>
      <c r="BE79" s="15"/>
      <c r="BF79" s="15"/>
      <c r="BG79" s="14"/>
      <c r="BH79" s="14"/>
      <c r="BI79" s="14"/>
      <c r="BJ79" s="36"/>
      <c r="BK79" s="36"/>
      <c r="BL79" s="36"/>
      <c r="BM79" s="36"/>
      <c r="BN79" s="36"/>
      <c r="BO79" s="36"/>
      <c r="BP79" s="36"/>
      <c r="BQ79" s="14"/>
      <c r="BR79" s="20"/>
      <c r="BS79" s="20"/>
      <c r="BT79" s="20"/>
      <c r="BU79" s="20"/>
      <c r="BV79" s="15"/>
      <c r="BW79" s="20"/>
      <c r="BX79" s="20"/>
      <c r="BY79" s="21"/>
      <c r="BZ79" s="22"/>
      <c r="CA79" s="22"/>
      <c r="CB79" s="22"/>
      <c r="CC79" s="22"/>
      <c r="CD79" s="22"/>
      <c r="CE79" s="22"/>
      <c r="CF79" s="23"/>
      <c r="CG79" s="19"/>
      <c r="CH79" s="21"/>
      <c r="CI79" s="14"/>
      <c r="CJ79" s="14"/>
      <c r="CK79" s="14"/>
      <c r="CL79" s="21"/>
      <c r="CM79" s="21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</row>
    <row r="80" spans="1:134">
      <c r="A80" s="54" t="s">
        <v>140</v>
      </c>
      <c r="B80" s="55" t="s">
        <v>69</v>
      </c>
      <c r="C80" s="56">
        <v>50</v>
      </c>
      <c r="D80" s="55" t="s">
        <v>51</v>
      </c>
      <c r="E80" s="56">
        <v>84</v>
      </c>
      <c r="F80" s="55">
        <f t="shared" si="16"/>
        <v>134</v>
      </c>
      <c r="G80" s="56">
        <f t="shared" si="17"/>
        <v>34</v>
      </c>
      <c r="H80" s="57">
        <f t="shared" si="14"/>
        <v>1.9595279891535071</v>
      </c>
      <c r="I80" s="9">
        <f t="shared" si="18"/>
        <v>1</v>
      </c>
      <c r="J80" s="58">
        <f t="shared" si="19"/>
        <v>1026.5918466778376</v>
      </c>
      <c r="K80" s="26"/>
      <c r="L80" s="26"/>
      <c r="M80" s="34">
        <f t="shared" si="20"/>
        <v>1.9595970127836002</v>
      </c>
      <c r="N80" s="13">
        <f t="shared" si="21"/>
        <v>1</v>
      </c>
      <c r="O80" s="13">
        <f t="shared" si="22"/>
        <v>1</v>
      </c>
      <c r="P80" s="11">
        <f t="shared" si="23"/>
        <v>0.52680405295075083</v>
      </c>
      <c r="Q80" s="34">
        <f t="shared" si="24"/>
        <v>-32.040402987216403</v>
      </c>
      <c r="R80" s="58">
        <f t="shared" si="15"/>
        <v>0.22391440430383583</v>
      </c>
      <c r="S80" s="60">
        <f t="shared" si="25"/>
        <v>-0.64092661561422559</v>
      </c>
      <c r="T80" s="9"/>
      <c r="U80" s="9"/>
      <c r="V80" s="9"/>
      <c r="W80" s="9"/>
      <c r="X80" s="9"/>
      <c r="Y80" s="9"/>
      <c r="Z80" s="71"/>
      <c r="AA80" s="34"/>
      <c r="AB80" s="9"/>
      <c r="AC80" s="34"/>
      <c r="AD80" s="34"/>
      <c r="AE80" s="34"/>
      <c r="AF80" s="9"/>
      <c r="AG80" s="34"/>
      <c r="AH80" s="72"/>
      <c r="AI80" s="72"/>
      <c r="AJ80" s="14"/>
      <c r="AK80" s="14"/>
      <c r="AL80" s="14"/>
      <c r="AM80" s="15"/>
      <c r="AN80" s="15"/>
      <c r="AO80" s="15"/>
      <c r="AP80" s="67"/>
      <c r="AQ80" s="15"/>
      <c r="AR80" s="15"/>
      <c r="AS80" s="15"/>
      <c r="AT80" s="16"/>
      <c r="AU80" s="15"/>
      <c r="AV80" s="15"/>
      <c r="AW80" s="19"/>
      <c r="AX80" s="19"/>
      <c r="AY80" s="19"/>
      <c r="AZ80" s="19"/>
      <c r="BA80" s="19"/>
      <c r="BB80" s="19"/>
      <c r="BC80" s="19"/>
      <c r="BD80" s="16"/>
      <c r="BE80" s="15"/>
      <c r="BF80" s="15"/>
      <c r="BG80" s="14"/>
      <c r="BH80" s="14"/>
      <c r="BI80" s="14"/>
      <c r="BJ80" s="36"/>
      <c r="BK80" s="36"/>
      <c r="BL80" s="36"/>
      <c r="BM80" s="36"/>
      <c r="BN80" s="36"/>
      <c r="BO80" s="36"/>
      <c r="BP80" s="36"/>
      <c r="BQ80" s="14"/>
      <c r="BR80" s="20"/>
      <c r="BS80" s="20"/>
      <c r="BT80" s="20"/>
      <c r="BU80" s="20"/>
      <c r="BV80" s="15"/>
      <c r="BW80" s="20"/>
      <c r="BX80" s="20"/>
      <c r="BY80" s="21"/>
      <c r="BZ80" s="22"/>
      <c r="CA80" s="22"/>
      <c r="CB80" s="22"/>
      <c r="CC80" s="22"/>
      <c r="CD80" s="22"/>
      <c r="CE80" s="22"/>
      <c r="CF80" s="23"/>
      <c r="CG80" s="19"/>
      <c r="CH80" s="21"/>
      <c r="CI80" s="14"/>
      <c r="CJ80" s="14"/>
      <c r="CK80" s="14"/>
      <c r="CL80" s="21"/>
      <c r="CM80" s="21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53"/>
      <c r="DT80" s="53"/>
      <c r="DU80" s="53"/>
      <c r="DV80" s="53"/>
      <c r="DW80" s="53"/>
      <c r="DX80" s="53"/>
      <c r="DY80" s="53"/>
      <c r="DZ80" s="53"/>
      <c r="EA80" s="53"/>
      <c r="EB80" s="53"/>
      <c r="EC80" s="53"/>
      <c r="ED80" s="53"/>
    </row>
    <row r="81" spans="1:134">
      <c r="A81" s="54" t="s">
        <v>141</v>
      </c>
      <c r="B81" s="55" t="s">
        <v>59</v>
      </c>
      <c r="C81" s="56">
        <v>52</v>
      </c>
      <c r="D81" s="55" t="s">
        <v>73</v>
      </c>
      <c r="E81" s="56">
        <v>111</v>
      </c>
      <c r="F81" s="55">
        <f t="shared" si="16"/>
        <v>163</v>
      </c>
      <c r="G81" s="56">
        <f t="shared" si="17"/>
        <v>59</v>
      </c>
      <c r="H81" s="57">
        <f t="shared" si="14"/>
        <v>27.545466449703177</v>
      </c>
      <c r="I81" s="9">
        <f t="shared" si="18"/>
        <v>1</v>
      </c>
      <c r="J81" s="58">
        <f t="shared" si="19"/>
        <v>989.3876808667485</v>
      </c>
      <c r="K81" s="26"/>
      <c r="L81" s="26"/>
      <c r="M81" s="34">
        <f t="shared" si="20"/>
        <v>27.545572649831914</v>
      </c>
      <c r="N81" s="13">
        <f t="shared" si="21"/>
        <v>1</v>
      </c>
      <c r="O81" s="13">
        <f t="shared" si="22"/>
        <v>1</v>
      </c>
      <c r="P81" s="11">
        <f t="shared" si="23"/>
        <v>0.82770987230509219</v>
      </c>
      <c r="Q81" s="34">
        <f t="shared" si="24"/>
        <v>-31.454427350168086</v>
      </c>
      <c r="R81" s="58">
        <f t="shared" si="15"/>
        <v>2.968388810112764E-2</v>
      </c>
      <c r="S81" s="60">
        <f t="shared" si="25"/>
        <v>-0.18909258176661489</v>
      </c>
      <c r="T81" s="9"/>
      <c r="U81" s="9"/>
      <c r="V81" s="9"/>
      <c r="W81" s="9"/>
      <c r="X81" s="9"/>
      <c r="Y81" s="9"/>
      <c r="Z81" s="71"/>
      <c r="AA81" s="34"/>
      <c r="AB81" s="9"/>
      <c r="AC81" s="34"/>
      <c r="AD81" s="34"/>
      <c r="AE81" s="34"/>
      <c r="AF81" s="9"/>
      <c r="AG81" s="34"/>
      <c r="AH81" s="72"/>
      <c r="AI81" s="72"/>
      <c r="AJ81" s="14"/>
      <c r="AK81" s="14"/>
      <c r="AL81" s="14"/>
      <c r="AM81" s="15"/>
      <c r="AN81" s="15"/>
      <c r="AO81" s="15"/>
      <c r="AP81" s="67"/>
      <c r="AQ81" s="15"/>
      <c r="AR81" s="15"/>
      <c r="AS81" s="15"/>
      <c r="AT81" s="16"/>
      <c r="AU81" s="15"/>
      <c r="AV81" s="15"/>
      <c r="AW81" s="19"/>
      <c r="AX81" s="19"/>
      <c r="AY81" s="19"/>
      <c r="AZ81" s="19"/>
      <c r="BA81" s="19"/>
      <c r="BB81" s="19"/>
      <c r="BC81" s="19"/>
      <c r="BD81" s="16"/>
      <c r="BE81" s="15"/>
      <c r="BF81" s="15"/>
      <c r="BG81" s="14"/>
      <c r="BH81" s="14"/>
      <c r="BI81" s="14"/>
      <c r="BJ81" s="36"/>
      <c r="BK81" s="36"/>
      <c r="BL81" s="36"/>
      <c r="BM81" s="36"/>
      <c r="BN81" s="36"/>
      <c r="BO81" s="36"/>
      <c r="BP81" s="36"/>
      <c r="BQ81" s="14"/>
      <c r="BR81" s="20"/>
      <c r="BS81" s="20"/>
      <c r="BT81" s="20"/>
      <c r="BU81" s="20"/>
      <c r="BV81" s="15"/>
      <c r="BW81" s="20"/>
      <c r="BX81" s="20"/>
      <c r="BY81" s="21"/>
      <c r="BZ81" s="22"/>
      <c r="CA81" s="22"/>
      <c r="CB81" s="22"/>
      <c r="CC81" s="22"/>
      <c r="CD81" s="22"/>
      <c r="CE81" s="22"/>
      <c r="CF81" s="23"/>
      <c r="CG81" s="19"/>
      <c r="CH81" s="21"/>
      <c r="CI81" s="14"/>
      <c r="CJ81" s="14"/>
      <c r="CK81" s="14"/>
      <c r="CL81" s="21"/>
      <c r="CM81" s="21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53"/>
      <c r="DT81" s="53"/>
      <c r="DU81" s="53"/>
      <c r="DV81" s="53"/>
      <c r="DW81" s="53"/>
      <c r="DX81" s="53"/>
      <c r="DY81" s="53"/>
      <c r="DZ81" s="53"/>
      <c r="EA81" s="53"/>
      <c r="EB81" s="53"/>
      <c r="EC81" s="53"/>
      <c r="ED81" s="53"/>
    </row>
    <row r="82" spans="1:134">
      <c r="A82" s="54" t="s">
        <v>141</v>
      </c>
      <c r="B82" s="55" t="s">
        <v>61</v>
      </c>
      <c r="C82" s="56">
        <v>100</v>
      </c>
      <c r="D82" s="55" t="s">
        <v>56</v>
      </c>
      <c r="E82" s="56">
        <v>72</v>
      </c>
      <c r="F82" s="55">
        <f t="shared" si="16"/>
        <v>172</v>
      </c>
      <c r="G82" s="56">
        <f t="shared" si="17"/>
        <v>-28</v>
      </c>
      <c r="H82" s="57">
        <f t="shared" si="14"/>
        <v>-30.615640378372948</v>
      </c>
      <c r="I82" s="9">
        <f t="shared" si="18"/>
        <v>0</v>
      </c>
      <c r="J82" s="58">
        <f t="shared" si="19"/>
        <v>6.8415745889749786</v>
      </c>
      <c r="K82" s="26"/>
      <c r="L82" s="26"/>
      <c r="M82" s="34">
        <f t="shared" si="20"/>
        <v>-30.615618686628085</v>
      </c>
      <c r="N82" s="13">
        <f t="shared" si="21"/>
        <v>0</v>
      </c>
      <c r="O82" s="13">
        <f t="shared" si="22"/>
        <v>1</v>
      </c>
      <c r="P82" s="11">
        <f t="shared" si="23"/>
        <v>0.14674539106254347</v>
      </c>
      <c r="Q82" s="34">
        <f t="shared" si="24"/>
        <v>-2.6156186866280855</v>
      </c>
      <c r="R82" s="58">
        <f t="shared" si="15"/>
        <v>2.1534209798098815E-2</v>
      </c>
      <c r="S82" s="60">
        <f t="shared" si="25"/>
        <v>-0.15869728958382495</v>
      </c>
      <c r="T82" s="9"/>
      <c r="U82" s="9"/>
      <c r="V82" s="9"/>
      <c r="W82" s="9"/>
      <c r="X82" s="9"/>
      <c r="Y82" s="9"/>
      <c r="Z82" s="71"/>
      <c r="AA82" s="34"/>
      <c r="AB82" s="9"/>
      <c r="AC82" s="34"/>
      <c r="AD82" s="34"/>
      <c r="AE82" s="34"/>
      <c r="AF82" s="9"/>
      <c r="AG82" s="34"/>
      <c r="AH82" s="72"/>
      <c r="AI82" s="72"/>
      <c r="AJ82" s="14"/>
      <c r="AK82" s="14"/>
      <c r="AL82" s="14"/>
      <c r="AM82" s="15"/>
      <c r="AN82" s="15"/>
      <c r="AO82" s="15"/>
      <c r="AP82" s="67"/>
      <c r="AQ82" s="15"/>
      <c r="AR82" s="15"/>
      <c r="AS82" s="15"/>
      <c r="AT82" s="16"/>
      <c r="AU82" s="15"/>
      <c r="AV82" s="15"/>
      <c r="AW82" s="19"/>
      <c r="AX82" s="19"/>
      <c r="AY82" s="19"/>
      <c r="AZ82" s="19"/>
      <c r="BA82" s="19"/>
      <c r="BB82" s="19"/>
      <c r="BC82" s="19"/>
      <c r="BD82" s="16"/>
      <c r="BE82" s="15"/>
      <c r="BF82" s="15"/>
      <c r="BG82" s="14"/>
      <c r="BH82" s="14"/>
      <c r="BI82" s="14"/>
      <c r="BJ82" s="36"/>
      <c r="BK82" s="36"/>
      <c r="BL82" s="36"/>
      <c r="BM82" s="36"/>
      <c r="BN82" s="36"/>
      <c r="BO82" s="36"/>
      <c r="BP82" s="36"/>
      <c r="BQ82" s="14"/>
      <c r="BR82" s="20"/>
      <c r="BS82" s="20"/>
      <c r="BT82" s="20"/>
      <c r="BU82" s="20"/>
      <c r="BV82" s="15"/>
      <c r="BW82" s="20"/>
      <c r="BX82" s="20"/>
      <c r="BY82" s="21"/>
      <c r="BZ82" s="22"/>
      <c r="CA82" s="22"/>
      <c r="CB82" s="22"/>
      <c r="CC82" s="22"/>
      <c r="CD82" s="22"/>
      <c r="CE82" s="22"/>
      <c r="CF82" s="23"/>
      <c r="CG82" s="19"/>
      <c r="CH82" s="21"/>
      <c r="CI82" s="14"/>
      <c r="CJ82" s="14"/>
      <c r="CK82" s="14"/>
      <c r="CL82" s="21"/>
      <c r="CM82" s="21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  <c r="DR82" s="53"/>
      <c r="DS82" s="53"/>
      <c r="DT82" s="53"/>
      <c r="DU82" s="53"/>
      <c r="DV82" s="53"/>
      <c r="DW82" s="53"/>
      <c r="DX82" s="53"/>
      <c r="DY82" s="53"/>
      <c r="DZ82" s="53"/>
      <c r="EA82" s="53"/>
      <c r="EB82" s="53"/>
      <c r="EC82" s="53"/>
      <c r="ED82" s="53"/>
    </row>
    <row r="83" spans="1:134">
      <c r="A83" s="54" t="s">
        <v>142</v>
      </c>
      <c r="B83" s="55" t="s">
        <v>71</v>
      </c>
      <c r="C83" s="56">
        <v>159</v>
      </c>
      <c r="D83" s="55" t="s">
        <v>46</v>
      </c>
      <c r="E83" s="56">
        <v>50</v>
      </c>
      <c r="F83" s="55">
        <f t="shared" si="16"/>
        <v>209</v>
      </c>
      <c r="G83" s="56">
        <f t="shared" si="17"/>
        <v>-109</v>
      </c>
      <c r="H83" s="57">
        <f t="shared" si="14"/>
        <v>-42.161490390218049</v>
      </c>
      <c r="I83" s="9">
        <f t="shared" si="18"/>
        <v>0</v>
      </c>
      <c r="J83" s="58">
        <f t="shared" si="19"/>
        <v>4467.3863668569138</v>
      </c>
      <c r="K83" s="26"/>
      <c r="L83" s="26"/>
      <c r="M83" s="34">
        <f t="shared" si="20"/>
        <v>-42.16148547465194</v>
      </c>
      <c r="N83" s="13">
        <f t="shared" si="21"/>
        <v>0</v>
      </c>
      <c r="O83" s="13">
        <f t="shared" si="22"/>
        <v>1</v>
      </c>
      <c r="P83" s="11">
        <f t="shared" si="23"/>
        <v>7.3995990257809674E-2</v>
      </c>
      <c r="Q83" s="34">
        <f t="shared" si="24"/>
        <v>66.83851452534806</v>
      </c>
      <c r="R83" s="58">
        <f t="shared" si="15"/>
        <v>5.475406574233864E-3</v>
      </c>
      <c r="S83" s="60">
        <f t="shared" si="25"/>
        <v>-7.6876714170181312E-2</v>
      </c>
      <c r="T83" s="9"/>
      <c r="U83" s="9"/>
      <c r="V83" s="9"/>
      <c r="W83" s="9"/>
      <c r="X83" s="9"/>
      <c r="Y83" s="9"/>
      <c r="Z83" s="71"/>
      <c r="AA83" s="34"/>
      <c r="AB83" s="9"/>
      <c r="AC83" s="34"/>
      <c r="AD83" s="34"/>
      <c r="AE83" s="34"/>
      <c r="AF83" s="9"/>
      <c r="AG83" s="34"/>
      <c r="AH83" s="72"/>
      <c r="AI83" s="72"/>
      <c r="AJ83" s="14"/>
      <c r="AK83" s="14"/>
      <c r="AL83" s="14"/>
      <c r="AM83" s="15"/>
      <c r="AN83" s="15"/>
      <c r="AO83" s="15"/>
      <c r="AP83" s="67"/>
      <c r="AQ83" s="15"/>
      <c r="AR83" s="15"/>
      <c r="AS83" s="15"/>
      <c r="AT83" s="16"/>
      <c r="AU83" s="15"/>
      <c r="AV83" s="15"/>
      <c r="AW83" s="19"/>
      <c r="AX83" s="19"/>
      <c r="AY83" s="19"/>
      <c r="AZ83" s="19"/>
      <c r="BA83" s="19"/>
      <c r="BB83" s="19"/>
      <c r="BC83" s="19"/>
      <c r="BD83" s="16"/>
      <c r="BE83" s="15"/>
      <c r="BF83" s="15"/>
      <c r="BG83" s="14"/>
      <c r="BH83" s="14"/>
      <c r="BI83" s="14"/>
      <c r="BJ83" s="36"/>
      <c r="BK83" s="36"/>
      <c r="BL83" s="36"/>
      <c r="BM83" s="36"/>
      <c r="BN83" s="36"/>
      <c r="BO83" s="36"/>
      <c r="BP83" s="36"/>
      <c r="BQ83" s="14"/>
      <c r="BR83" s="20"/>
      <c r="BS83" s="20"/>
      <c r="BT83" s="20"/>
      <c r="BU83" s="20"/>
      <c r="BV83" s="15"/>
      <c r="BW83" s="20"/>
      <c r="BX83" s="20"/>
      <c r="BY83" s="21"/>
      <c r="BZ83" s="22"/>
      <c r="CA83" s="22"/>
      <c r="CB83" s="22"/>
      <c r="CC83" s="22"/>
      <c r="CD83" s="22"/>
      <c r="CE83" s="22"/>
      <c r="CF83" s="23"/>
      <c r="CG83" s="19"/>
      <c r="CH83" s="21"/>
      <c r="CI83" s="14"/>
      <c r="CJ83" s="14"/>
      <c r="CK83" s="14"/>
      <c r="CL83" s="21"/>
      <c r="CM83" s="21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  <c r="DS83" s="53"/>
      <c r="DT83" s="53"/>
      <c r="DU83" s="53"/>
      <c r="DV83" s="53"/>
      <c r="DW83" s="53"/>
      <c r="DX83" s="53"/>
      <c r="DY83" s="53"/>
      <c r="DZ83" s="53"/>
      <c r="EA83" s="53"/>
      <c r="EB83" s="53"/>
      <c r="EC83" s="53"/>
      <c r="ED83" s="53"/>
    </row>
    <row r="84" spans="1:134">
      <c r="A84" s="54" t="s">
        <v>143</v>
      </c>
      <c r="B84" s="55" t="s">
        <v>65</v>
      </c>
      <c r="C84" s="56">
        <v>73</v>
      </c>
      <c r="D84" s="55" t="s">
        <v>52</v>
      </c>
      <c r="E84" s="56">
        <v>129</v>
      </c>
      <c r="F84" s="55">
        <f t="shared" si="16"/>
        <v>202</v>
      </c>
      <c r="G84" s="56">
        <f t="shared" si="17"/>
        <v>56</v>
      </c>
      <c r="H84" s="57">
        <f t="shared" si="14"/>
        <v>-31.383660402185608</v>
      </c>
      <c r="I84" s="9">
        <f t="shared" si="18"/>
        <v>1</v>
      </c>
      <c r="J84" s="58">
        <f t="shared" si="19"/>
        <v>7635.9041052845014</v>
      </c>
      <c r="K84" s="26"/>
      <c r="L84" s="26"/>
      <c r="M84" s="34">
        <f t="shared" si="20"/>
        <v>-31.383639826377742</v>
      </c>
      <c r="N84" s="13">
        <f t="shared" si="21"/>
        <v>0</v>
      </c>
      <c r="O84" s="13">
        <f t="shared" si="22"/>
        <v>0</v>
      </c>
      <c r="P84" s="11">
        <f t="shared" si="23"/>
        <v>0.14077426559967621</v>
      </c>
      <c r="Q84" s="34">
        <f t="shared" si="24"/>
        <v>-87.383639826377745</v>
      </c>
      <c r="R84" s="58">
        <f t="shared" si="15"/>
        <v>0.73826886265577574</v>
      </c>
      <c r="S84" s="60">
        <f t="shared" si="25"/>
        <v>-1.9605976246927383</v>
      </c>
      <c r="T84" s="9"/>
      <c r="U84" s="9"/>
      <c r="V84" s="9"/>
      <c r="W84" s="9"/>
      <c r="X84" s="9"/>
      <c r="Y84" s="9"/>
      <c r="Z84" s="71"/>
      <c r="AA84" s="34"/>
      <c r="AB84" s="9"/>
      <c r="AC84" s="34"/>
      <c r="AD84" s="34"/>
      <c r="AE84" s="34"/>
      <c r="AF84" s="9"/>
      <c r="AG84" s="34"/>
      <c r="AH84" s="72"/>
      <c r="AI84" s="72"/>
      <c r="AJ84" s="14"/>
      <c r="AK84" s="14"/>
      <c r="AL84" s="14"/>
      <c r="AM84" s="15"/>
      <c r="AN84" s="15"/>
      <c r="AO84" s="15"/>
      <c r="AP84" s="67"/>
      <c r="AQ84" s="15"/>
      <c r="AR84" s="15"/>
      <c r="AS84" s="15"/>
      <c r="AT84" s="16"/>
      <c r="AU84" s="15"/>
      <c r="AV84" s="15"/>
      <c r="AW84" s="19"/>
      <c r="AX84" s="19"/>
      <c r="AY84" s="19"/>
      <c r="AZ84" s="19"/>
      <c r="BA84" s="19"/>
      <c r="BB84" s="19"/>
      <c r="BC84" s="19"/>
      <c r="BD84" s="16"/>
      <c r="BE84" s="15"/>
      <c r="BF84" s="15"/>
      <c r="BG84" s="14"/>
      <c r="BH84" s="14"/>
      <c r="BI84" s="14"/>
      <c r="BJ84" s="36"/>
      <c r="BK84" s="36"/>
      <c r="BL84" s="36"/>
      <c r="BM84" s="36"/>
      <c r="BN84" s="36"/>
      <c r="BO84" s="36"/>
      <c r="BP84" s="36"/>
      <c r="BQ84" s="14"/>
      <c r="BR84" s="20"/>
      <c r="BS84" s="20"/>
      <c r="BT84" s="20"/>
      <c r="BU84" s="20"/>
      <c r="BV84" s="15"/>
      <c r="BW84" s="20"/>
      <c r="BX84" s="20"/>
      <c r="BY84" s="21"/>
      <c r="BZ84" s="22"/>
      <c r="CA84" s="22"/>
      <c r="CB84" s="22"/>
      <c r="CC84" s="22"/>
      <c r="CD84" s="22"/>
      <c r="CE84" s="22"/>
      <c r="CF84" s="23"/>
      <c r="CG84" s="19"/>
      <c r="CH84" s="21"/>
      <c r="CI84" s="14"/>
      <c r="CJ84" s="14"/>
      <c r="CK84" s="14"/>
      <c r="CL84" s="21"/>
      <c r="CM84" s="21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  <c r="DS84" s="53"/>
      <c r="DT84" s="53"/>
      <c r="DU84" s="53"/>
      <c r="DV84" s="53"/>
      <c r="DW84" s="53"/>
      <c r="DX84" s="53"/>
      <c r="DY84" s="53"/>
      <c r="DZ84" s="53"/>
      <c r="EA84" s="53"/>
      <c r="EB84" s="53"/>
      <c r="EC84" s="53"/>
      <c r="ED84" s="53"/>
    </row>
    <row r="85" spans="1:134">
      <c r="A85" s="54" t="s">
        <v>144</v>
      </c>
      <c r="B85" s="55" t="s">
        <v>47</v>
      </c>
      <c r="C85" s="56">
        <v>83</v>
      </c>
      <c r="D85" s="55" t="s">
        <v>74</v>
      </c>
      <c r="E85" s="56">
        <v>130</v>
      </c>
      <c r="F85" s="55">
        <f t="shared" si="16"/>
        <v>213</v>
      </c>
      <c r="G85" s="56">
        <f t="shared" si="17"/>
        <v>47</v>
      </c>
      <c r="H85" s="57">
        <f t="shared" si="14"/>
        <v>4.5633679116506585</v>
      </c>
      <c r="I85" s="9">
        <f t="shared" si="18"/>
        <v>1</v>
      </c>
      <c r="J85" s="58">
        <f t="shared" si="19"/>
        <v>1800.8677430019211</v>
      </c>
      <c r="K85" s="26"/>
      <c r="L85" s="26"/>
      <c r="M85" s="34">
        <f t="shared" si="20"/>
        <v>4.5634407186733954</v>
      </c>
      <c r="N85" s="13">
        <f t="shared" si="21"/>
        <v>1</v>
      </c>
      <c r="O85" s="13">
        <f t="shared" si="22"/>
        <v>1</v>
      </c>
      <c r="P85" s="11">
        <f t="shared" si="23"/>
        <v>0.56221304745408551</v>
      </c>
      <c r="Q85" s="34">
        <f t="shared" si="24"/>
        <v>-42.436559281326602</v>
      </c>
      <c r="R85" s="58">
        <f t="shared" si="15"/>
        <v>0.19165741581943879</v>
      </c>
      <c r="S85" s="60">
        <f t="shared" si="25"/>
        <v>-0.57587441292755304</v>
      </c>
      <c r="T85" s="9"/>
      <c r="U85" s="9"/>
      <c r="V85" s="9"/>
      <c r="W85" s="9"/>
      <c r="X85" s="9"/>
      <c r="Y85" s="9"/>
      <c r="Z85" s="71"/>
      <c r="AA85" s="34"/>
      <c r="AB85" s="9"/>
      <c r="AC85" s="34"/>
      <c r="AD85" s="34"/>
      <c r="AE85" s="34"/>
      <c r="AF85" s="9"/>
      <c r="AG85" s="34"/>
      <c r="AH85" s="72"/>
      <c r="AI85" s="72"/>
      <c r="AJ85" s="14"/>
      <c r="AK85" s="14"/>
      <c r="AL85" s="14"/>
      <c r="AM85" s="15"/>
      <c r="AN85" s="15"/>
      <c r="AO85" s="15"/>
      <c r="AP85" s="67"/>
      <c r="AQ85" s="15"/>
      <c r="AR85" s="15"/>
      <c r="AS85" s="15"/>
      <c r="AT85" s="16"/>
      <c r="AU85" s="15"/>
      <c r="AV85" s="15"/>
      <c r="AW85" s="19"/>
      <c r="AX85" s="19"/>
      <c r="AY85" s="19"/>
      <c r="AZ85" s="19"/>
      <c r="BA85" s="19"/>
      <c r="BB85" s="19"/>
      <c r="BC85" s="19"/>
      <c r="BD85" s="16"/>
      <c r="BE85" s="15"/>
      <c r="BF85" s="15"/>
      <c r="BG85" s="14"/>
      <c r="BH85" s="14"/>
      <c r="BI85" s="14"/>
      <c r="BJ85" s="36"/>
      <c r="BK85" s="36"/>
      <c r="BL85" s="36"/>
      <c r="BM85" s="36"/>
      <c r="BN85" s="36"/>
      <c r="BO85" s="36"/>
      <c r="BP85" s="36"/>
      <c r="BQ85" s="14"/>
      <c r="BR85" s="20"/>
      <c r="BS85" s="20"/>
      <c r="BT85" s="20"/>
      <c r="BU85" s="20"/>
      <c r="BV85" s="15"/>
      <c r="BW85" s="20"/>
      <c r="BX85" s="20"/>
      <c r="BY85" s="21"/>
      <c r="BZ85" s="22"/>
      <c r="CA85" s="22"/>
      <c r="CB85" s="22"/>
      <c r="CC85" s="22"/>
      <c r="CD85" s="22"/>
      <c r="CE85" s="22"/>
      <c r="CF85" s="23"/>
      <c r="CG85" s="19"/>
      <c r="CH85" s="21"/>
      <c r="CI85" s="14"/>
      <c r="CJ85" s="14"/>
      <c r="CK85" s="14"/>
      <c r="CL85" s="21"/>
      <c r="CM85" s="21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  <c r="DR85" s="53"/>
      <c r="DS85" s="53"/>
      <c r="DT85" s="53"/>
      <c r="DU85" s="53"/>
      <c r="DV85" s="53"/>
      <c r="DW85" s="53"/>
      <c r="DX85" s="53"/>
      <c r="DY85" s="53"/>
      <c r="DZ85" s="53"/>
      <c r="EA85" s="53"/>
      <c r="EB85" s="53"/>
      <c r="EC85" s="53"/>
      <c r="ED85" s="53"/>
    </row>
    <row r="86" spans="1:134">
      <c r="A86" s="54" t="s">
        <v>145</v>
      </c>
      <c r="B86" s="55" t="s">
        <v>67</v>
      </c>
      <c r="C86" s="56">
        <v>55</v>
      </c>
      <c r="D86" s="55" t="s">
        <v>61</v>
      </c>
      <c r="E86" s="56">
        <v>90</v>
      </c>
      <c r="F86" s="55">
        <f t="shared" si="16"/>
        <v>145</v>
      </c>
      <c r="G86" s="56">
        <f t="shared" si="17"/>
        <v>35</v>
      </c>
      <c r="H86" s="57">
        <f t="shared" si="14"/>
        <v>31.657237098701582</v>
      </c>
      <c r="I86" s="9">
        <f t="shared" si="18"/>
        <v>1</v>
      </c>
      <c r="J86" s="58">
        <f t="shared" si="19"/>
        <v>11.174063814297014</v>
      </c>
      <c r="K86" s="26"/>
      <c r="L86" s="26"/>
      <c r="M86" s="34">
        <f t="shared" si="20"/>
        <v>31.657349273253978</v>
      </c>
      <c r="N86" s="13">
        <f t="shared" si="21"/>
        <v>1</v>
      </c>
      <c r="O86" s="13">
        <f t="shared" si="22"/>
        <v>1</v>
      </c>
      <c r="P86" s="11">
        <f t="shared" si="23"/>
        <v>0.86131332871721811</v>
      </c>
      <c r="Q86" s="34">
        <f t="shared" si="24"/>
        <v>-3.3426507267460224</v>
      </c>
      <c r="R86" s="58">
        <f t="shared" si="15"/>
        <v>1.92339927914984E-2</v>
      </c>
      <c r="S86" s="60">
        <f t="shared" si="25"/>
        <v>-0.14929692819097118</v>
      </c>
      <c r="T86" s="9"/>
      <c r="U86" s="9"/>
      <c r="V86" s="9"/>
      <c r="W86" s="9"/>
      <c r="X86" s="9"/>
      <c r="Y86" s="9"/>
      <c r="Z86" s="71"/>
      <c r="AA86" s="34"/>
      <c r="AB86" s="9"/>
      <c r="AC86" s="34"/>
      <c r="AD86" s="34"/>
      <c r="AE86" s="34"/>
      <c r="AF86" s="9"/>
      <c r="AG86" s="34"/>
      <c r="AH86" s="72"/>
      <c r="AI86" s="72"/>
      <c r="AJ86" s="14"/>
      <c r="AK86" s="14"/>
      <c r="AL86" s="14"/>
      <c r="AM86" s="15"/>
      <c r="AN86" s="15"/>
      <c r="AO86" s="15"/>
      <c r="AP86" s="67"/>
      <c r="AQ86" s="15"/>
      <c r="AR86" s="15"/>
      <c r="AS86" s="15"/>
      <c r="AT86" s="16"/>
      <c r="AU86" s="15"/>
      <c r="AV86" s="15"/>
      <c r="AW86" s="19"/>
      <c r="AX86" s="19"/>
      <c r="AY86" s="19"/>
      <c r="AZ86" s="19"/>
      <c r="BA86" s="19"/>
      <c r="BB86" s="19"/>
      <c r="BC86" s="19"/>
      <c r="BD86" s="16"/>
      <c r="BE86" s="15"/>
      <c r="BF86" s="15"/>
      <c r="BG86" s="14"/>
      <c r="BH86" s="14"/>
      <c r="BI86" s="14"/>
      <c r="BJ86" s="36"/>
      <c r="BK86" s="36"/>
      <c r="BL86" s="36"/>
      <c r="BM86" s="36"/>
      <c r="BN86" s="36"/>
      <c r="BO86" s="36"/>
      <c r="BP86" s="36"/>
      <c r="BQ86" s="14"/>
      <c r="BR86" s="20"/>
      <c r="BS86" s="20"/>
      <c r="BT86" s="20"/>
      <c r="BU86" s="20"/>
      <c r="BV86" s="15"/>
      <c r="BW86" s="20"/>
      <c r="BX86" s="20"/>
      <c r="BY86" s="21"/>
      <c r="BZ86" s="22"/>
      <c r="CA86" s="22"/>
      <c r="CB86" s="22"/>
      <c r="CC86" s="22"/>
      <c r="CD86" s="22"/>
      <c r="CE86" s="22"/>
      <c r="CF86" s="23"/>
      <c r="CG86" s="19"/>
      <c r="CH86" s="21"/>
      <c r="CI86" s="14"/>
      <c r="CJ86" s="14"/>
      <c r="CK86" s="14"/>
      <c r="CL86" s="21"/>
      <c r="CM86" s="21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53"/>
      <c r="DT86" s="53"/>
      <c r="DU86" s="53"/>
      <c r="DV86" s="53"/>
      <c r="DW86" s="53"/>
      <c r="DX86" s="53"/>
      <c r="DY86" s="53"/>
      <c r="DZ86" s="53"/>
      <c r="EA86" s="53"/>
      <c r="EB86" s="53"/>
      <c r="EC86" s="53"/>
      <c r="ED86" s="53"/>
    </row>
    <row r="87" spans="1:134">
      <c r="A87" s="54" t="s">
        <v>146</v>
      </c>
      <c r="B87" s="55" t="s">
        <v>56</v>
      </c>
      <c r="C87" s="56">
        <v>77</v>
      </c>
      <c r="D87" s="55" t="s">
        <v>47</v>
      </c>
      <c r="E87" s="56">
        <v>105</v>
      </c>
      <c r="F87" s="55">
        <f t="shared" si="16"/>
        <v>182</v>
      </c>
      <c r="G87" s="56">
        <f t="shared" si="17"/>
        <v>28</v>
      </c>
      <c r="H87" s="57">
        <f t="shared" si="14"/>
        <v>58.433284044350827</v>
      </c>
      <c r="I87" s="9">
        <f t="shared" si="18"/>
        <v>1</v>
      </c>
      <c r="J87" s="58">
        <f t="shared" si="19"/>
        <v>926.18477772413871</v>
      </c>
      <c r="K87" s="26"/>
      <c r="L87" s="26"/>
      <c r="M87" s="34">
        <f t="shared" si="20"/>
        <v>58.433435124635551</v>
      </c>
      <c r="N87" s="13">
        <f t="shared" si="21"/>
        <v>1</v>
      </c>
      <c r="O87" s="13">
        <f t="shared" si="22"/>
        <v>1</v>
      </c>
      <c r="P87" s="11">
        <f t="shared" si="23"/>
        <v>0.97751793759614203</v>
      </c>
      <c r="Q87" s="34">
        <f t="shared" si="24"/>
        <v>30.433435124635551</v>
      </c>
      <c r="R87" s="58">
        <f t="shared" si="15"/>
        <v>5.0544312993096405E-4</v>
      </c>
      <c r="S87" s="60">
        <f t="shared" si="25"/>
        <v>-2.2738636808997521E-2</v>
      </c>
      <c r="T87" s="9"/>
      <c r="U87" s="9"/>
      <c r="V87" s="9"/>
      <c r="W87" s="9"/>
      <c r="X87" s="9"/>
      <c r="Y87" s="9"/>
      <c r="Z87" s="71"/>
      <c r="AA87" s="34"/>
      <c r="AB87" s="9"/>
      <c r="AC87" s="34"/>
      <c r="AD87" s="34"/>
      <c r="AE87" s="34"/>
      <c r="AF87" s="9"/>
      <c r="AG87" s="34"/>
      <c r="AH87" s="72"/>
      <c r="AI87" s="72"/>
      <c r="AJ87" s="14"/>
      <c r="AK87" s="14"/>
      <c r="AL87" s="14"/>
      <c r="AM87" s="15"/>
      <c r="AN87" s="15"/>
      <c r="AO87" s="15"/>
      <c r="AP87" s="67"/>
      <c r="AQ87" s="15"/>
      <c r="AR87" s="15"/>
      <c r="AS87" s="15"/>
      <c r="AT87" s="16"/>
      <c r="AU87" s="15"/>
      <c r="AV87" s="15"/>
      <c r="AW87" s="19"/>
      <c r="AX87" s="19"/>
      <c r="AY87" s="19"/>
      <c r="AZ87" s="19"/>
      <c r="BA87" s="19"/>
      <c r="BB87" s="19"/>
      <c r="BC87" s="19"/>
      <c r="BD87" s="16"/>
      <c r="BE87" s="15"/>
      <c r="BF87" s="15"/>
      <c r="BG87" s="14"/>
      <c r="BH87" s="14"/>
      <c r="BI87" s="14"/>
      <c r="BJ87" s="36"/>
      <c r="BK87" s="36"/>
      <c r="BL87" s="36"/>
      <c r="BM87" s="36"/>
      <c r="BN87" s="36"/>
      <c r="BO87" s="36"/>
      <c r="BP87" s="36"/>
      <c r="BQ87" s="14"/>
      <c r="BR87" s="20"/>
      <c r="BS87" s="20"/>
      <c r="BT87" s="20"/>
      <c r="BU87" s="20"/>
      <c r="BV87" s="15"/>
      <c r="BW87" s="20"/>
      <c r="BX87" s="20"/>
      <c r="BY87" s="21"/>
      <c r="BZ87" s="22"/>
      <c r="CA87" s="22"/>
      <c r="CB87" s="22"/>
      <c r="CC87" s="22"/>
      <c r="CD87" s="22"/>
      <c r="CE87" s="22"/>
      <c r="CF87" s="23"/>
      <c r="CG87" s="19"/>
      <c r="CH87" s="21"/>
      <c r="CI87" s="14"/>
      <c r="CJ87" s="14"/>
      <c r="CK87" s="14"/>
      <c r="CL87" s="21"/>
      <c r="CM87" s="21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  <c r="DU87" s="53"/>
      <c r="DV87" s="53"/>
      <c r="DW87" s="53"/>
      <c r="DX87" s="53"/>
      <c r="DY87" s="53"/>
      <c r="DZ87" s="53"/>
      <c r="EA87" s="53"/>
      <c r="EB87" s="53"/>
      <c r="EC87" s="53"/>
      <c r="ED87" s="53"/>
    </row>
    <row r="88" spans="1:134">
      <c r="A88" s="54" t="s">
        <v>147</v>
      </c>
      <c r="B88" s="55" t="s">
        <v>73</v>
      </c>
      <c r="C88" s="56">
        <v>67</v>
      </c>
      <c r="D88" s="55" t="s">
        <v>52</v>
      </c>
      <c r="E88" s="56">
        <v>49</v>
      </c>
      <c r="F88" s="55">
        <f t="shared" si="16"/>
        <v>116</v>
      </c>
      <c r="G88" s="56">
        <f t="shared" si="17"/>
        <v>-18</v>
      </c>
      <c r="H88" s="57">
        <f t="shared" si="14"/>
        <v>-32.466937805082054</v>
      </c>
      <c r="I88" s="9">
        <f t="shared" si="18"/>
        <v>0</v>
      </c>
      <c r="J88" s="58">
        <f t="shared" si="19"/>
        <v>209.29228945611237</v>
      </c>
      <c r="K88" s="26"/>
      <c r="L88" s="26"/>
      <c r="M88" s="34">
        <f t="shared" si="20"/>
        <v>-32.466918803281757</v>
      </c>
      <c r="N88" s="13">
        <f t="shared" si="21"/>
        <v>0</v>
      </c>
      <c r="O88" s="13">
        <f t="shared" si="22"/>
        <v>1</v>
      </c>
      <c r="P88" s="11">
        <f t="shared" si="23"/>
        <v>0.13263592923619227</v>
      </c>
      <c r="Q88" s="34">
        <f t="shared" si="24"/>
        <v>-14.466918803281757</v>
      </c>
      <c r="R88" s="58">
        <f t="shared" si="15"/>
        <v>1.7592289724348203E-2</v>
      </c>
      <c r="S88" s="60">
        <f t="shared" si="25"/>
        <v>-0.14229647020058409</v>
      </c>
      <c r="T88" s="9"/>
      <c r="U88" s="9"/>
      <c r="V88" s="9"/>
      <c r="W88" s="9"/>
      <c r="X88" s="9"/>
      <c r="Y88" s="9"/>
      <c r="Z88" s="71"/>
      <c r="AA88" s="34"/>
      <c r="AB88" s="9"/>
      <c r="AC88" s="34"/>
      <c r="AD88" s="34"/>
      <c r="AE88" s="34"/>
      <c r="AF88" s="9"/>
      <c r="AG88" s="34"/>
      <c r="AH88" s="72"/>
      <c r="AI88" s="72"/>
      <c r="AJ88" s="14"/>
      <c r="AK88" s="14"/>
      <c r="AL88" s="14"/>
      <c r="AM88" s="15"/>
      <c r="AN88" s="15"/>
      <c r="AO88" s="15"/>
      <c r="AP88" s="67"/>
      <c r="AQ88" s="15"/>
      <c r="AR88" s="15"/>
      <c r="AS88" s="15"/>
      <c r="AT88" s="16"/>
      <c r="AU88" s="15"/>
      <c r="AV88" s="15"/>
      <c r="AW88" s="19"/>
      <c r="AX88" s="19"/>
      <c r="AY88" s="19"/>
      <c r="AZ88" s="19"/>
      <c r="BA88" s="19"/>
      <c r="BB88" s="19"/>
      <c r="BC88" s="19"/>
      <c r="BD88" s="16"/>
      <c r="BE88" s="15"/>
      <c r="BF88" s="15"/>
      <c r="BG88" s="14"/>
      <c r="BH88" s="14"/>
      <c r="BI88" s="14"/>
      <c r="BJ88" s="36"/>
      <c r="BK88" s="36"/>
      <c r="BL88" s="36"/>
      <c r="BM88" s="36"/>
      <c r="BN88" s="36"/>
      <c r="BO88" s="36"/>
      <c r="BP88" s="36"/>
      <c r="BQ88" s="14"/>
      <c r="BR88" s="20"/>
      <c r="BS88" s="20"/>
      <c r="BT88" s="20"/>
      <c r="BU88" s="20"/>
      <c r="BV88" s="15"/>
      <c r="BW88" s="20"/>
      <c r="BX88" s="20"/>
      <c r="BY88" s="21"/>
      <c r="BZ88" s="22"/>
      <c r="CA88" s="22"/>
      <c r="CB88" s="22"/>
      <c r="CC88" s="22"/>
      <c r="CD88" s="22"/>
      <c r="CE88" s="22"/>
      <c r="CF88" s="23"/>
      <c r="CG88" s="19"/>
      <c r="CH88" s="21"/>
      <c r="CI88" s="14"/>
      <c r="CJ88" s="14"/>
      <c r="CK88" s="14"/>
      <c r="CL88" s="21"/>
      <c r="CM88" s="21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53"/>
      <c r="DT88" s="53"/>
      <c r="DU88" s="53"/>
      <c r="DV88" s="53"/>
      <c r="DW88" s="53"/>
      <c r="DX88" s="53"/>
      <c r="DY88" s="53"/>
      <c r="DZ88" s="53"/>
      <c r="EA88" s="53"/>
      <c r="EB88" s="53"/>
      <c r="EC88" s="53"/>
      <c r="ED88" s="53"/>
    </row>
    <row r="89" spans="1:134">
      <c r="A89" s="54" t="s">
        <v>148</v>
      </c>
      <c r="B89" s="55" t="s">
        <v>46</v>
      </c>
      <c r="C89" s="56">
        <v>45</v>
      </c>
      <c r="D89" s="55" t="s">
        <v>69</v>
      </c>
      <c r="E89" s="56">
        <v>73</v>
      </c>
      <c r="F89" s="55">
        <f t="shared" si="16"/>
        <v>118</v>
      </c>
      <c r="G89" s="56">
        <f t="shared" si="17"/>
        <v>28</v>
      </c>
      <c r="H89" s="57">
        <f t="shared" si="14"/>
        <v>52.451951352527225</v>
      </c>
      <c r="I89" s="9">
        <f t="shared" si="18"/>
        <v>1</v>
      </c>
      <c r="J89" s="58">
        <f t="shared" si="19"/>
        <v>597.89792494635799</v>
      </c>
      <c r="K89" s="26"/>
      <c r="L89" s="26"/>
      <c r="M89" s="34">
        <f t="shared" si="20"/>
        <v>52.452093741905131</v>
      </c>
      <c r="N89" s="13">
        <f t="shared" si="21"/>
        <v>1</v>
      </c>
      <c r="O89" s="13">
        <f t="shared" si="22"/>
        <v>1</v>
      </c>
      <c r="P89" s="11">
        <f t="shared" si="23"/>
        <v>0.96405040429841615</v>
      </c>
      <c r="Q89" s="34">
        <f t="shared" si="24"/>
        <v>24.452093741905131</v>
      </c>
      <c r="R89" s="58">
        <f t="shared" si="15"/>
        <v>1.2923734311073359E-3</v>
      </c>
      <c r="S89" s="60">
        <f t="shared" si="25"/>
        <v>-3.6611699121874661E-2</v>
      </c>
      <c r="T89" s="9"/>
      <c r="U89" s="9"/>
      <c r="V89" s="9"/>
      <c r="W89" s="9"/>
      <c r="X89" s="9"/>
      <c r="Y89" s="9"/>
      <c r="Z89" s="71"/>
      <c r="AA89" s="34"/>
      <c r="AB89" s="9"/>
      <c r="AC89" s="34"/>
      <c r="AD89" s="34"/>
      <c r="AE89" s="34"/>
      <c r="AF89" s="9"/>
      <c r="AG89" s="34"/>
      <c r="AH89" s="72"/>
      <c r="AI89" s="72"/>
      <c r="AJ89" s="14"/>
      <c r="AK89" s="14"/>
      <c r="AL89" s="14"/>
      <c r="AM89" s="15"/>
      <c r="AN89" s="15"/>
      <c r="AO89" s="15"/>
      <c r="AP89" s="67"/>
      <c r="AQ89" s="15"/>
      <c r="AR89" s="15"/>
      <c r="AS89" s="15"/>
      <c r="AT89" s="16"/>
      <c r="AU89" s="15"/>
      <c r="AV89" s="15"/>
      <c r="AW89" s="19"/>
      <c r="AX89" s="19"/>
      <c r="AY89" s="19"/>
      <c r="AZ89" s="19"/>
      <c r="BA89" s="19"/>
      <c r="BB89" s="19"/>
      <c r="BC89" s="19"/>
      <c r="BD89" s="16"/>
      <c r="BE89" s="15"/>
      <c r="BF89" s="15"/>
      <c r="BG89" s="14"/>
      <c r="BH89" s="14"/>
      <c r="BI89" s="14"/>
      <c r="BJ89" s="36"/>
      <c r="BK89" s="36"/>
      <c r="BL89" s="36"/>
      <c r="BM89" s="36"/>
      <c r="BN89" s="36"/>
      <c r="BO89" s="36"/>
      <c r="BP89" s="36"/>
      <c r="BQ89" s="14"/>
      <c r="BR89" s="20"/>
      <c r="BS89" s="20"/>
      <c r="BT89" s="20"/>
      <c r="BU89" s="20"/>
      <c r="BV89" s="15"/>
      <c r="BW89" s="20"/>
      <c r="BX89" s="20"/>
      <c r="BY89" s="21"/>
      <c r="BZ89" s="22"/>
      <c r="CA89" s="22"/>
      <c r="CB89" s="22"/>
      <c r="CC89" s="22"/>
      <c r="CD89" s="22"/>
      <c r="CE89" s="22"/>
      <c r="CF89" s="23"/>
      <c r="CG89" s="19"/>
      <c r="CH89" s="21"/>
      <c r="CI89" s="14"/>
      <c r="CJ89" s="14"/>
      <c r="CK89" s="14"/>
      <c r="CL89" s="21"/>
      <c r="CM89" s="21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  <c r="DR89" s="53"/>
      <c r="DS89" s="53"/>
      <c r="DT89" s="53"/>
      <c r="DU89" s="53"/>
      <c r="DV89" s="53"/>
      <c r="DW89" s="53"/>
      <c r="DX89" s="53"/>
      <c r="DY89" s="53"/>
      <c r="DZ89" s="53"/>
      <c r="EA89" s="53"/>
      <c r="EB89" s="53"/>
      <c r="EC89" s="53"/>
      <c r="ED89" s="53"/>
    </row>
    <row r="90" spans="1:134">
      <c r="A90" s="54" t="s">
        <v>148</v>
      </c>
      <c r="B90" s="55" t="s">
        <v>51</v>
      </c>
      <c r="C90" s="56">
        <v>95</v>
      </c>
      <c r="D90" s="55" t="s">
        <v>68</v>
      </c>
      <c r="E90" s="56">
        <v>60</v>
      </c>
      <c r="F90" s="55">
        <f t="shared" si="16"/>
        <v>155</v>
      </c>
      <c r="G90" s="56">
        <f t="shared" si="17"/>
        <v>-35</v>
      </c>
      <c r="H90" s="57">
        <f t="shared" si="14"/>
        <v>19.818576924973264</v>
      </c>
      <c r="I90" s="9">
        <f t="shared" si="18"/>
        <v>0</v>
      </c>
      <c r="J90" s="58">
        <f t="shared" si="19"/>
        <v>3005.0763760792111</v>
      </c>
      <c r="K90" s="26"/>
      <c r="L90" s="26"/>
      <c r="M90" s="34">
        <f t="shared" si="20"/>
        <v>19.818671897892244</v>
      </c>
      <c r="N90" s="13">
        <f t="shared" si="21"/>
        <v>1</v>
      </c>
      <c r="O90" s="13">
        <f t="shared" si="22"/>
        <v>0</v>
      </c>
      <c r="P90" s="11">
        <f t="shared" si="23"/>
        <v>0.75175590446041674</v>
      </c>
      <c r="Q90" s="34">
        <f t="shared" si="24"/>
        <v>54.818671897892244</v>
      </c>
      <c r="R90" s="58">
        <f t="shared" si="15"/>
        <v>0.56513693989109925</v>
      </c>
      <c r="S90" s="60">
        <f t="shared" si="25"/>
        <v>-1.3933427606716977</v>
      </c>
      <c r="T90" s="9"/>
      <c r="U90" s="9"/>
      <c r="V90" s="9"/>
      <c r="W90" s="9"/>
      <c r="X90" s="9"/>
      <c r="Y90" s="9"/>
      <c r="Z90" s="71"/>
      <c r="AA90" s="34"/>
      <c r="AB90" s="9"/>
      <c r="AC90" s="34"/>
      <c r="AD90" s="34"/>
      <c r="AE90" s="34"/>
      <c r="AF90" s="9"/>
      <c r="AG90" s="34"/>
      <c r="AH90" s="72"/>
      <c r="AI90" s="72"/>
      <c r="AJ90" s="14"/>
      <c r="AK90" s="14"/>
      <c r="AL90" s="14"/>
      <c r="AM90" s="15"/>
      <c r="AN90" s="15"/>
      <c r="AO90" s="15"/>
      <c r="AP90" s="67"/>
      <c r="AQ90" s="15"/>
      <c r="AR90" s="15"/>
      <c r="AS90" s="15"/>
      <c r="AT90" s="16"/>
      <c r="AU90" s="15"/>
      <c r="AV90" s="15"/>
      <c r="AW90" s="19"/>
      <c r="AX90" s="19"/>
      <c r="AY90" s="19"/>
      <c r="AZ90" s="19"/>
      <c r="BA90" s="19"/>
      <c r="BB90" s="19"/>
      <c r="BC90" s="19"/>
      <c r="BD90" s="16"/>
      <c r="BE90" s="15"/>
      <c r="BF90" s="15"/>
      <c r="BG90" s="14"/>
      <c r="BH90" s="14"/>
      <c r="BI90" s="14"/>
      <c r="BJ90" s="36"/>
      <c r="BK90" s="36"/>
      <c r="BL90" s="36"/>
      <c r="BM90" s="36"/>
      <c r="BN90" s="36"/>
      <c r="BO90" s="36"/>
      <c r="BP90" s="36"/>
      <c r="BQ90" s="14"/>
      <c r="BR90" s="20"/>
      <c r="BS90" s="20"/>
      <c r="BT90" s="20"/>
      <c r="BU90" s="20"/>
      <c r="BV90" s="15"/>
      <c r="BW90" s="20"/>
      <c r="BX90" s="20"/>
      <c r="BY90" s="21"/>
      <c r="BZ90" s="22"/>
      <c r="CA90" s="22"/>
      <c r="CB90" s="22"/>
      <c r="CC90" s="22"/>
      <c r="CD90" s="22"/>
      <c r="CE90" s="22"/>
      <c r="CF90" s="23"/>
      <c r="CG90" s="19"/>
      <c r="CH90" s="21"/>
      <c r="CI90" s="14"/>
      <c r="CJ90" s="14"/>
      <c r="CK90" s="14"/>
      <c r="CL90" s="21"/>
      <c r="CM90" s="21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53"/>
      <c r="DT90" s="53"/>
      <c r="DU90" s="53"/>
      <c r="DV90" s="53"/>
      <c r="DW90" s="53"/>
      <c r="DX90" s="53"/>
      <c r="DY90" s="53"/>
      <c r="DZ90" s="53"/>
      <c r="EA90" s="53"/>
      <c r="EB90" s="53"/>
      <c r="EC90" s="53"/>
      <c r="ED90" s="53"/>
    </row>
    <row r="91" spans="1:134">
      <c r="A91" s="54" t="s">
        <v>149</v>
      </c>
      <c r="B91" s="55" t="s">
        <v>74</v>
      </c>
      <c r="C91" s="56">
        <v>75</v>
      </c>
      <c r="D91" s="55" t="s">
        <v>65</v>
      </c>
      <c r="E91" s="56">
        <v>60</v>
      </c>
      <c r="F91" s="55">
        <f t="shared" si="16"/>
        <v>135</v>
      </c>
      <c r="G91" s="56">
        <f t="shared" si="17"/>
        <v>-15</v>
      </c>
      <c r="H91" s="57">
        <f t="shared" si="14"/>
        <v>-2.8483934117341434</v>
      </c>
      <c r="I91" s="9">
        <f t="shared" si="18"/>
        <v>0</v>
      </c>
      <c r="J91" s="58">
        <f t="shared" si="19"/>
        <v>147.66154267598617</v>
      </c>
      <c r="K91" s="26"/>
      <c r="L91" s="26"/>
      <c r="M91" s="34">
        <f t="shared" si="20"/>
        <v>-2.8483313740382861</v>
      </c>
      <c r="N91" s="13">
        <f t="shared" si="21"/>
        <v>0</v>
      </c>
      <c r="O91" s="13">
        <f t="shared" si="22"/>
        <v>1</v>
      </c>
      <c r="P91" s="11">
        <f t="shared" si="23"/>
        <v>0.46107215012278857</v>
      </c>
      <c r="Q91" s="34">
        <f t="shared" si="24"/>
        <v>12.151668625961713</v>
      </c>
      <c r="R91" s="58">
        <f t="shared" si="15"/>
        <v>0.21258752761885127</v>
      </c>
      <c r="S91" s="60">
        <f t="shared" si="25"/>
        <v>-0.61817357625903846</v>
      </c>
      <c r="T91" s="9"/>
      <c r="U91" s="9"/>
      <c r="V91" s="9"/>
      <c r="W91" s="9"/>
      <c r="X91" s="9"/>
      <c r="Y91" s="9"/>
      <c r="Z91" s="71"/>
      <c r="AA91" s="34"/>
      <c r="AB91" s="9"/>
      <c r="AC91" s="34"/>
      <c r="AD91" s="34"/>
      <c r="AE91" s="34"/>
      <c r="AF91" s="9"/>
      <c r="AG91" s="34"/>
      <c r="AH91" s="72"/>
      <c r="AI91" s="72"/>
      <c r="AJ91" s="14"/>
      <c r="AK91" s="14"/>
      <c r="AL91" s="14"/>
      <c r="AM91" s="15"/>
      <c r="AN91" s="15"/>
      <c r="AO91" s="15"/>
      <c r="AP91" s="67"/>
      <c r="AQ91" s="15"/>
      <c r="AR91" s="15"/>
      <c r="AS91" s="15"/>
      <c r="AT91" s="16"/>
      <c r="AU91" s="15"/>
      <c r="AV91" s="15"/>
      <c r="AW91" s="19"/>
      <c r="AX91" s="19"/>
      <c r="AY91" s="19"/>
      <c r="AZ91" s="19"/>
      <c r="BA91" s="19"/>
      <c r="BB91" s="19"/>
      <c r="BC91" s="19"/>
      <c r="BD91" s="16"/>
      <c r="BE91" s="15"/>
      <c r="BF91" s="15"/>
      <c r="BG91" s="14"/>
      <c r="BH91" s="14"/>
      <c r="BI91" s="14"/>
      <c r="BJ91" s="36"/>
      <c r="BK91" s="36"/>
      <c r="BL91" s="36"/>
      <c r="BM91" s="36"/>
      <c r="BN91" s="36"/>
      <c r="BO91" s="36"/>
      <c r="BP91" s="36"/>
      <c r="BQ91" s="14"/>
      <c r="BR91" s="20"/>
      <c r="BS91" s="20"/>
      <c r="BT91" s="20"/>
      <c r="BU91" s="20"/>
      <c r="BV91" s="15"/>
      <c r="BW91" s="20"/>
      <c r="BX91" s="20"/>
      <c r="BY91" s="21"/>
      <c r="BZ91" s="22"/>
      <c r="CA91" s="22"/>
      <c r="CB91" s="22"/>
      <c r="CC91" s="22"/>
      <c r="CD91" s="22"/>
      <c r="CE91" s="22"/>
      <c r="CF91" s="23"/>
      <c r="CG91" s="19"/>
      <c r="CH91" s="21"/>
      <c r="CI91" s="14"/>
      <c r="CJ91" s="14"/>
      <c r="CK91" s="14"/>
      <c r="CL91" s="21"/>
      <c r="CM91" s="21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  <c r="DR91" s="53"/>
      <c r="DS91" s="53"/>
      <c r="DT91" s="53"/>
      <c r="DU91" s="53"/>
      <c r="DV91" s="53"/>
      <c r="DW91" s="53"/>
      <c r="DX91" s="53"/>
      <c r="DY91" s="53"/>
      <c r="DZ91" s="53"/>
      <c r="EA91" s="53"/>
      <c r="EB91" s="53"/>
      <c r="EC91" s="53"/>
      <c r="ED91" s="53"/>
    </row>
    <row r="92" spans="1:134">
      <c r="A92" s="54" t="s">
        <v>150</v>
      </c>
      <c r="B92" s="55" t="s">
        <v>48</v>
      </c>
      <c r="C92" s="56">
        <v>55</v>
      </c>
      <c r="D92" s="55" t="s">
        <v>71</v>
      </c>
      <c r="E92" s="56">
        <v>146</v>
      </c>
      <c r="F92" s="55">
        <f t="shared" si="16"/>
        <v>201</v>
      </c>
      <c r="G92" s="56">
        <f t="shared" si="17"/>
        <v>91</v>
      </c>
      <c r="H92" s="57">
        <f t="shared" si="14"/>
        <v>8.4913076044175533</v>
      </c>
      <c r="I92" s="9">
        <f t="shared" si="18"/>
        <v>1</v>
      </c>
      <c r="J92" s="58">
        <f t="shared" si="19"/>
        <v>6807.6843208288437</v>
      </c>
      <c r="K92" s="26"/>
      <c r="L92" s="26"/>
      <c r="M92" s="34">
        <f t="shared" si="20"/>
        <v>8.4913861187566315</v>
      </c>
      <c r="N92" s="13">
        <f t="shared" si="21"/>
        <v>1</v>
      </c>
      <c r="O92" s="13">
        <f t="shared" si="22"/>
        <v>1</v>
      </c>
      <c r="P92" s="11">
        <f t="shared" si="23"/>
        <v>0.61461185370312599</v>
      </c>
      <c r="Q92" s="34">
        <f t="shared" si="24"/>
        <v>-82.508613881243363</v>
      </c>
      <c r="R92" s="58">
        <f t="shared" si="15"/>
        <v>0.14852402330614076</v>
      </c>
      <c r="S92" s="60">
        <f t="shared" si="25"/>
        <v>-0.48676434261341772</v>
      </c>
      <c r="T92" s="9"/>
      <c r="U92" s="9"/>
      <c r="V92" s="9"/>
      <c r="W92" s="9"/>
      <c r="X92" s="9"/>
      <c r="Y92" s="9"/>
      <c r="Z92" s="71"/>
      <c r="AA92" s="34"/>
      <c r="AB92" s="9"/>
      <c r="AC92" s="34"/>
      <c r="AD92" s="34"/>
      <c r="AE92" s="34"/>
      <c r="AF92" s="9"/>
      <c r="AG92" s="34"/>
      <c r="AH92" s="72"/>
      <c r="AI92" s="72"/>
      <c r="AJ92" s="14"/>
      <c r="AK92" s="14"/>
      <c r="AL92" s="14"/>
      <c r="AM92" s="15"/>
      <c r="AN92" s="15"/>
      <c r="AO92" s="15"/>
      <c r="AP92" s="67"/>
      <c r="AQ92" s="15"/>
      <c r="AR92" s="15"/>
      <c r="AS92" s="15"/>
      <c r="AT92" s="16"/>
      <c r="AU92" s="15"/>
      <c r="AV92" s="15"/>
      <c r="AW92" s="19"/>
      <c r="AX92" s="19"/>
      <c r="AY92" s="19"/>
      <c r="AZ92" s="19"/>
      <c r="BA92" s="19"/>
      <c r="BB92" s="19"/>
      <c r="BC92" s="19"/>
      <c r="BD92" s="16"/>
      <c r="BE92" s="15"/>
      <c r="BF92" s="15"/>
      <c r="BG92" s="14"/>
      <c r="BH92" s="14"/>
      <c r="BI92" s="14"/>
      <c r="BJ92" s="36"/>
      <c r="BK92" s="36"/>
      <c r="BL92" s="36"/>
      <c r="BM92" s="36"/>
      <c r="BN92" s="36"/>
      <c r="BO92" s="36"/>
      <c r="BP92" s="36"/>
      <c r="BQ92" s="14"/>
      <c r="BR92" s="20"/>
      <c r="BS92" s="20"/>
      <c r="BT92" s="20"/>
      <c r="BU92" s="20"/>
      <c r="BV92" s="15"/>
      <c r="BW92" s="20"/>
      <c r="BX92" s="20"/>
      <c r="BY92" s="21"/>
      <c r="BZ92" s="22"/>
      <c r="CA92" s="22"/>
      <c r="CB92" s="22"/>
      <c r="CC92" s="22"/>
      <c r="CD92" s="22"/>
      <c r="CE92" s="22"/>
      <c r="CF92" s="23"/>
      <c r="CG92" s="19"/>
      <c r="CH92" s="21"/>
      <c r="CI92" s="14"/>
      <c r="CJ92" s="14"/>
      <c r="CK92" s="14"/>
      <c r="CL92" s="21"/>
      <c r="CM92" s="21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  <c r="DR92" s="53"/>
      <c r="DS92" s="53"/>
      <c r="DT92" s="53"/>
      <c r="DU92" s="53"/>
      <c r="DV92" s="53"/>
      <c r="DW92" s="53"/>
      <c r="DX92" s="53"/>
      <c r="DY92" s="53"/>
      <c r="DZ92" s="53"/>
      <c r="EA92" s="53"/>
      <c r="EB92" s="53"/>
      <c r="EC92" s="53"/>
      <c r="ED92" s="53"/>
    </row>
    <row r="93" spans="1:134">
      <c r="A93" s="54" t="s">
        <v>151</v>
      </c>
      <c r="B93" s="55" t="s">
        <v>63</v>
      </c>
      <c r="C93" s="56">
        <v>86</v>
      </c>
      <c r="D93" s="55" t="s">
        <v>59</v>
      </c>
      <c r="E93" s="56">
        <v>58</v>
      </c>
      <c r="F93" s="55">
        <f t="shared" si="16"/>
        <v>144</v>
      </c>
      <c r="G93" s="56">
        <f t="shared" si="17"/>
        <v>-28</v>
      </c>
      <c r="H93" s="57">
        <f t="shared" si="14"/>
        <v>-8.3689560237416014</v>
      </c>
      <c r="I93" s="9">
        <f t="shared" si="18"/>
        <v>0</v>
      </c>
      <c r="J93" s="58">
        <f t="shared" si="19"/>
        <v>385.37788759779107</v>
      </c>
      <c r="K93" s="26"/>
      <c r="L93" s="26"/>
      <c r="M93" s="34">
        <f t="shared" si="20"/>
        <v>-8.3689020074512825</v>
      </c>
      <c r="N93" s="13">
        <f t="shared" si="21"/>
        <v>0</v>
      </c>
      <c r="O93" s="13">
        <f t="shared" si="22"/>
        <v>1</v>
      </c>
      <c r="P93" s="11">
        <f t="shared" si="23"/>
        <v>0.38699609251988909</v>
      </c>
      <c r="Q93" s="34">
        <f t="shared" si="24"/>
        <v>19.631097992548717</v>
      </c>
      <c r="R93" s="58">
        <f t="shared" si="15"/>
        <v>0.14976597562566255</v>
      </c>
      <c r="S93" s="60">
        <f t="shared" si="25"/>
        <v>-0.48938396871043277</v>
      </c>
      <c r="T93" s="9"/>
      <c r="U93" s="9"/>
      <c r="V93" s="9"/>
      <c r="W93" s="9"/>
      <c r="X93" s="9"/>
      <c r="Y93" s="9"/>
      <c r="Z93" s="71"/>
      <c r="AA93" s="34"/>
      <c r="AB93" s="9"/>
      <c r="AC93" s="34"/>
      <c r="AD93" s="34"/>
      <c r="AE93" s="34"/>
      <c r="AF93" s="9"/>
      <c r="AG93" s="34"/>
      <c r="AH93" s="72"/>
      <c r="AI93" s="72"/>
      <c r="AJ93" s="14"/>
      <c r="AK93" s="14"/>
      <c r="AL93" s="14"/>
      <c r="AM93" s="15"/>
      <c r="AN93" s="15"/>
      <c r="AO93" s="15"/>
      <c r="AP93" s="67"/>
      <c r="AQ93" s="15"/>
      <c r="AR93" s="15"/>
      <c r="AS93" s="15"/>
      <c r="AT93" s="16"/>
      <c r="AU93" s="15"/>
      <c r="AV93" s="15"/>
      <c r="AW93" s="19"/>
      <c r="AX93" s="19"/>
      <c r="AY93" s="19"/>
      <c r="AZ93" s="19"/>
      <c r="BA93" s="19"/>
      <c r="BB93" s="19"/>
      <c r="BC93" s="19"/>
      <c r="BD93" s="16"/>
      <c r="BE93" s="15"/>
      <c r="BF93" s="15"/>
      <c r="BG93" s="14"/>
      <c r="BH93" s="14"/>
      <c r="BI93" s="14"/>
      <c r="BJ93" s="36"/>
      <c r="BK93" s="36"/>
      <c r="BL93" s="36"/>
      <c r="BM93" s="36"/>
      <c r="BN93" s="36"/>
      <c r="BO93" s="36"/>
      <c r="BP93" s="36"/>
      <c r="BQ93" s="14"/>
      <c r="BR93" s="20"/>
      <c r="BS93" s="20"/>
      <c r="BT93" s="20"/>
      <c r="BU93" s="20"/>
      <c r="BV93" s="15"/>
      <c r="BW93" s="20"/>
      <c r="BX93" s="20"/>
      <c r="BY93" s="21"/>
      <c r="BZ93" s="22"/>
      <c r="CA93" s="22"/>
      <c r="CB93" s="22"/>
      <c r="CC93" s="22"/>
      <c r="CD93" s="22"/>
      <c r="CE93" s="22"/>
      <c r="CF93" s="23"/>
      <c r="CG93" s="19"/>
      <c r="CH93" s="21"/>
      <c r="CI93" s="14"/>
      <c r="CJ93" s="14"/>
      <c r="CK93" s="14"/>
      <c r="CL93" s="21"/>
      <c r="CM93" s="21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  <c r="DR93" s="53"/>
      <c r="DS93" s="53"/>
      <c r="DT93" s="53"/>
      <c r="DU93" s="53"/>
      <c r="DV93" s="53"/>
      <c r="DW93" s="53"/>
      <c r="DX93" s="53"/>
      <c r="DY93" s="53"/>
      <c r="DZ93" s="53"/>
      <c r="EA93" s="53"/>
      <c r="EB93" s="53"/>
      <c r="EC93" s="53"/>
      <c r="ED93" s="53"/>
    </row>
    <row r="94" spans="1:134">
      <c r="A94" s="54" t="s">
        <v>152</v>
      </c>
      <c r="B94" s="55" t="s">
        <v>46</v>
      </c>
      <c r="C94" s="56">
        <v>61</v>
      </c>
      <c r="D94" s="55" t="s">
        <v>73</v>
      </c>
      <c r="E94" s="56">
        <v>91</v>
      </c>
      <c r="F94" s="55">
        <f t="shared" si="16"/>
        <v>152</v>
      </c>
      <c r="G94" s="56">
        <f t="shared" si="17"/>
        <v>30</v>
      </c>
      <c r="H94" s="57">
        <f t="shared" si="14"/>
        <v>56.089102092222916</v>
      </c>
      <c r="I94" s="9">
        <f t="shared" si="18"/>
        <v>1</v>
      </c>
      <c r="J94" s="58">
        <f t="shared" si="19"/>
        <v>680.6412479784301</v>
      </c>
      <c r="K94" s="26"/>
      <c r="L94" s="26"/>
      <c r="M94" s="34">
        <f t="shared" si="20"/>
        <v>56.089249766399348</v>
      </c>
      <c r="N94" s="13">
        <f t="shared" si="21"/>
        <v>1</v>
      </c>
      <c r="O94" s="13">
        <f t="shared" si="22"/>
        <v>1</v>
      </c>
      <c r="P94" s="11">
        <f t="shared" si="23"/>
        <v>0.97285749520450671</v>
      </c>
      <c r="Q94" s="34">
        <f t="shared" si="24"/>
        <v>26.089249766399348</v>
      </c>
      <c r="R94" s="58">
        <f t="shared" si="15"/>
        <v>7.3671556657337641E-4</v>
      </c>
      <c r="S94" s="60">
        <f t="shared" si="25"/>
        <v>-2.7517666716050854E-2</v>
      </c>
      <c r="T94" s="9"/>
      <c r="U94" s="9"/>
      <c r="V94" s="9"/>
      <c r="W94" s="9"/>
      <c r="X94" s="9"/>
      <c r="Y94" s="9"/>
      <c r="Z94" s="71"/>
      <c r="AA94" s="34"/>
      <c r="AB94" s="9"/>
      <c r="AC94" s="34"/>
      <c r="AD94" s="34"/>
      <c r="AE94" s="34"/>
      <c r="AF94" s="9"/>
      <c r="AG94" s="34"/>
      <c r="AH94" s="72"/>
      <c r="AI94" s="72"/>
      <c r="AJ94" s="14"/>
      <c r="AK94" s="14"/>
      <c r="AL94" s="14"/>
      <c r="AM94" s="15"/>
      <c r="AN94" s="15"/>
      <c r="AO94" s="15"/>
      <c r="AP94" s="67"/>
      <c r="AQ94" s="15"/>
      <c r="AR94" s="15"/>
      <c r="AS94" s="15"/>
      <c r="AT94" s="16"/>
      <c r="AU94" s="15"/>
      <c r="AV94" s="15"/>
      <c r="AW94" s="19"/>
      <c r="AX94" s="19"/>
      <c r="AY94" s="19"/>
      <c r="AZ94" s="19"/>
      <c r="BA94" s="19"/>
      <c r="BB94" s="19"/>
      <c r="BC94" s="19"/>
      <c r="BD94" s="16"/>
      <c r="BE94" s="15"/>
      <c r="BF94" s="15"/>
      <c r="BG94" s="14"/>
      <c r="BH94" s="14"/>
      <c r="BI94" s="14"/>
      <c r="BJ94" s="36"/>
      <c r="BK94" s="36"/>
      <c r="BL94" s="36"/>
      <c r="BM94" s="36"/>
      <c r="BN94" s="36"/>
      <c r="BO94" s="36"/>
      <c r="BP94" s="36"/>
      <c r="BQ94" s="14"/>
      <c r="BR94" s="20"/>
      <c r="BS94" s="20"/>
      <c r="BT94" s="20"/>
      <c r="BU94" s="20"/>
      <c r="BV94" s="15"/>
      <c r="BW94" s="20"/>
      <c r="BX94" s="20"/>
      <c r="BY94" s="21"/>
      <c r="BZ94" s="22"/>
      <c r="CA94" s="22"/>
      <c r="CB94" s="22"/>
      <c r="CC94" s="22"/>
      <c r="CD94" s="22"/>
      <c r="CE94" s="22"/>
      <c r="CF94" s="23"/>
      <c r="CG94" s="19"/>
      <c r="CH94" s="21"/>
      <c r="CI94" s="14"/>
      <c r="CJ94" s="14"/>
      <c r="CK94" s="14"/>
      <c r="CL94" s="21"/>
      <c r="CM94" s="21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  <c r="DR94" s="53"/>
      <c r="DS94" s="53"/>
      <c r="DT94" s="53"/>
      <c r="DU94" s="53"/>
      <c r="DV94" s="53"/>
      <c r="DW94" s="53"/>
      <c r="DX94" s="53"/>
      <c r="DY94" s="53"/>
      <c r="DZ94" s="53"/>
      <c r="EA94" s="53"/>
      <c r="EB94" s="53"/>
      <c r="EC94" s="53"/>
      <c r="ED94" s="53"/>
    </row>
    <row r="95" spans="1:134">
      <c r="A95" s="54" t="s">
        <v>153</v>
      </c>
      <c r="B95" s="55" t="s">
        <v>71</v>
      </c>
      <c r="C95" s="56">
        <v>100</v>
      </c>
      <c r="D95" s="55" t="s">
        <v>67</v>
      </c>
      <c r="E95" s="56">
        <v>51</v>
      </c>
      <c r="F95" s="55">
        <f t="shared" si="16"/>
        <v>151</v>
      </c>
      <c r="G95" s="56">
        <f t="shared" si="17"/>
        <v>-49</v>
      </c>
      <c r="H95" s="57">
        <f t="shared" si="14"/>
        <v>-14.969825857538524</v>
      </c>
      <c r="I95" s="9">
        <f t="shared" si="18"/>
        <v>0</v>
      </c>
      <c r="J95" s="58">
        <f t="shared" si="19"/>
        <v>1158.0527521662536</v>
      </c>
      <c r="K95" s="26"/>
      <c r="L95" s="26"/>
      <c r="M95" s="34">
        <f t="shared" si="20"/>
        <v>-14.969781432345629</v>
      </c>
      <c r="N95" s="13">
        <f t="shared" si="21"/>
        <v>0</v>
      </c>
      <c r="O95" s="13">
        <f t="shared" si="22"/>
        <v>1</v>
      </c>
      <c r="P95" s="11">
        <f t="shared" si="23"/>
        <v>0.30374879503328378</v>
      </c>
      <c r="Q95" s="34">
        <f t="shared" si="24"/>
        <v>34.030218567654373</v>
      </c>
      <c r="R95" s="58">
        <f t="shared" si="15"/>
        <v>9.2263330484171846E-2</v>
      </c>
      <c r="S95" s="60">
        <f t="shared" si="25"/>
        <v>-0.36204475708976569</v>
      </c>
      <c r="T95" s="9"/>
      <c r="U95" s="9"/>
      <c r="V95" s="9"/>
      <c r="W95" s="9"/>
      <c r="X95" s="9"/>
      <c r="Y95" s="9"/>
      <c r="Z95" s="71"/>
      <c r="AA95" s="34"/>
      <c r="AB95" s="9"/>
      <c r="AC95" s="34"/>
      <c r="AD95" s="34"/>
      <c r="AE95" s="34"/>
      <c r="AF95" s="9"/>
      <c r="AG95" s="34"/>
      <c r="AH95" s="72"/>
      <c r="AI95" s="72"/>
      <c r="AJ95" s="14"/>
      <c r="AK95" s="14"/>
      <c r="AL95" s="14"/>
      <c r="AM95" s="15"/>
      <c r="AN95" s="15"/>
      <c r="AO95" s="15"/>
      <c r="AP95" s="67"/>
      <c r="AQ95" s="15"/>
      <c r="AR95" s="15"/>
      <c r="AS95" s="15"/>
      <c r="AT95" s="16"/>
      <c r="AU95" s="15"/>
      <c r="AV95" s="15"/>
      <c r="AW95" s="19"/>
      <c r="AX95" s="19"/>
      <c r="AY95" s="19"/>
      <c r="AZ95" s="19"/>
      <c r="BA95" s="19"/>
      <c r="BB95" s="19"/>
      <c r="BC95" s="19"/>
      <c r="BD95" s="16"/>
      <c r="BE95" s="15"/>
      <c r="BF95" s="15"/>
      <c r="BG95" s="14"/>
      <c r="BH95" s="14"/>
      <c r="BI95" s="14"/>
      <c r="BJ95" s="36"/>
      <c r="BK95" s="36"/>
      <c r="BL95" s="36"/>
      <c r="BM95" s="36"/>
      <c r="BN95" s="36"/>
      <c r="BO95" s="36"/>
      <c r="BP95" s="36"/>
      <c r="BQ95" s="14"/>
      <c r="BR95" s="20"/>
      <c r="BS95" s="20"/>
      <c r="BT95" s="20"/>
      <c r="BU95" s="20"/>
      <c r="BV95" s="15"/>
      <c r="BW95" s="20"/>
      <c r="BX95" s="20"/>
      <c r="BY95" s="21"/>
      <c r="BZ95" s="22"/>
      <c r="CA95" s="22"/>
      <c r="CB95" s="22"/>
      <c r="CC95" s="22"/>
      <c r="CD95" s="22"/>
      <c r="CE95" s="22"/>
      <c r="CF95" s="23"/>
      <c r="CG95" s="19"/>
      <c r="CH95" s="21"/>
      <c r="CI95" s="14"/>
      <c r="CJ95" s="14"/>
      <c r="CK95" s="14"/>
      <c r="CL95" s="21"/>
      <c r="CM95" s="21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  <c r="DR95" s="53"/>
      <c r="DS95" s="53"/>
      <c r="DT95" s="53"/>
      <c r="DU95" s="53"/>
      <c r="DV95" s="53"/>
      <c r="DW95" s="53"/>
      <c r="DX95" s="53"/>
      <c r="DY95" s="53"/>
      <c r="DZ95" s="53"/>
      <c r="EA95" s="53"/>
      <c r="EB95" s="53"/>
      <c r="EC95" s="53"/>
      <c r="ED95" s="53"/>
    </row>
    <row r="96" spans="1:134">
      <c r="A96" s="54" t="s">
        <v>154</v>
      </c>
      <c r="B96" s="55" t="s">
        <v>60</v>
      </c>
      <c r="C96" s="56">
        <v>61</v>
      </c>
      <c r="D96" s="55" t="s">
        <v>65</v>
      </c>
      <c r="E96" s="56">
        <v>64</v>
      </c>
      <c r="F96" s="55">
        <f t="shared" si="16"/>
        <v>125</v>
      </c>
      <c r="G96" s="56">
        <f t="shared" si="17"/>
        <v>3</v>
      </c>
      <c r="H96" s="57">
        <f t="shared" si="14"/>
        <v>10.682083725594655</v>
      </c>
      <c r="I96" s="9">
        <f t="shared" si="18"/>
        <v>1</v>
      </c>
      <c r="J96" s="58">
        <f t="shared" si="19"/>
        <v>59.014410367046253</v>
      </c>
      <c r="K96" s="26"/>
      <c r="L96" s="26"/>
      <c r="M96" s="34">
        <f t="shared" si="20"/>
        <v>10.682165423142573</v>
      </c>
      <c r="N96" s="13">
        <f t="shared" si="21"/>
        <v>1</v>
      </c>
      <c r="O96" s="13">
        <f t="shared" si="22"/>
        <v>1</v>
      </c>
      <c r="P96" s="11">
        <f t="shared" si="23"/>
        <v>0.64301535689940481</v>
      </c>
      <c r="Q96" s="34">
        <f t="shared" si="24"/>
        <v>7.6821654231425729</v>
      </c>
      <c r="R96" s="58">
        <f t="shared" si="15"/>
        <v>0.12743803540965931</v>
      </c>
      <c r="S96" s="60">
        <f t="shared" si="25"/>
        <v>-0.44158667182690997</v>
      </c>
      <c r="T96" s="9"/>
      <c r="U96" s="9"/>
      <c r="V96" s="9"/>
      <c r="W96" s="9"/>
      <c r="X96" s="9"/>
      <c r="Y96" s="9"/>
      <c r="Z96" s="71"/>
      <c r="AA96" s="34"/>
      <c r="AB96" s="9"/>
      <c r="AC96" s="34"/>
      <c r="AD96" s="34"/>
      <c r="AE96" s="34"/>
      <c r="AF96" s="9"/>
      <c r="AG96" s="34"/>
      <c r="AH96" s="72"/>
      <c r="AI96" s="72"/>
      <c r="AJ96" s="14"/>
      <c r="AK96" s="14"/>
      <c r="AL96" s="14"/>
      <c r="AM96" s="15"/>
      <c r="AN96" s="15"/>
      <c r="AO96" s="15"/>
      <c r="AP96" s="67"/>
      <c r="AQ96" s="15"/>
      <c r="AR96" s="15"/>
      <c r="AS96" s="15"/>
      <c r="AT96" s="16"/>
      <c r="AU96" s="15"/>
      <c r="AV96" s="15"/>
      <c r="AW96" s="19"/>
      <c r="AX96" s="19"/>
      <c r="AY96" s="19"/>
      <c r="AZ96" s="19"/>
      <c r="BA96" s="19"/>
      <c r="BB96" s="19"/>
      <c r="BC96" s="19"/>
      <c r="BD96" s="16"/>
      <c r="BE96" s="15"/>
      <c r="BF96" s="15"/>
      <c r="BG96" s="14"/>
      <c r="BH96" s="14"/>
      <c r="BI96" s="14"/>
      <c r="BJ96" s="36"/>
      <c r="BK96" s="36"/>
      <c r="BL96" s="36"/>
      <c r="BM96" s="36"/>
      <c r="BN96" s="36"/>
      <c r="BO96" s="36"/>
      <c r="BP96" s="36"/>
      <c r="BQ96" s="14"/>
      <c r="BR96" s="20"/>
      <c r="BS96" s="20"/>
      <c r="BT96" s="20"/>
      <c r="BU96" s="20"/>
      <c r="BV96" s="15"/>
      <c r="BW96" s="20"/>
      <c r="BX96" s="20"/>
      <c r="BY96" s="21"/>
      <c r="BZ96" s="22"/>
      <c r="CA96" s="22"/>
      <c r="CB96" s="22"/>
      <c r="CC96" s="22"/>
      <c r="CD96" s="22"/>
      <c r="CE96" s="22"/>
      <c r="CF96" s="23"/>
      <c r="CG96" s="19"/>
      <c r="CH96" s="21"/>
      <c r="CI96" s="14"/>
      <c r="CJ96" s="14"/>
      <c r="CK96" s="14"/>
      <c r="CL96" s="21"/>
      <c r="CM96" s="21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  <c r="EB96" s="53"/>
      <c r="EC96" s="53"/>
      <c r="ED96" s="53"/>
    </row>
    <row r="97" spans="1:134">
      <c r="A97" s="54" t="s">
        <v>155</v>
      </c>
      <c r="B97" s="55" t="s">
        <v>69</v>
      </c>
      <c r="C97" s="56">
        <v>121</v>
      </c>
      <c r="D97" s="55" t="s">
        <v>64</v>
      </c>
      <c r="E97" s="56">
        <v>36</v>
      </c>
      <c r="F97" s="55">
        <f t="shared" si="16"/>
        <v>157</v>
      </c>
      <c r="G97" s="56">
        <f t="shared" si="17"/>
        <v>-85</v>
      </c>
      <c r="H97" s="57">
        <f t="shared" si="14"/>
        <v>-33.297708057231837</v>
      </c>
      <c r="I97" s="9">
        <f t="shared" si="18"/>
        <v>0</v>
      </c>
      <c r="J97" s="58">
        <f t="shared" si="19"/>
        <v>2673.1269921352296</v>
      </c>
      <c r="K97" s="26"/>
      <c r="L97" s="26"/>
      <c r="M97" s="34">
        <f t="shared" si="20"/>
        <v>-33.297690262544947</v>
      </c>
      <c r="N97" s="13">
        <f t="shared" si="21"/>
        <v>0</v>
      </c>
      <c r="O97" s="13">
        <f t="shared" si="22"/>
        <v>1</v>
      </c>
      <c r="P97" s="11">
        <f t="shared" si="23"/>
        <v>0.12661838229866329</v>
      </c>
      <c r="Q97" s="34">
        <f t="shared" si="24"/>
        <v>51.702309737455053</v>
      </c>
      <c r="R97" s="58">
        <f t="shared" si="15"/>
        <v>1.6032214735930448E-2</v>
      </c>
      <c r="S97" s="60">
        <f t="shared" si="25"/>
        <v>-0.13538268497911995</v>
      </c>
      <c r="T97" s="9"/>
      <c r="U97" s="9"/>
      <c r="V97" s="9"/>
      <c r="W97" s="9"/>
      <c r="X97" s="9"/>
      <c r="Y97" s="9"/>
      <c r="Z97" s="71"/>
      <c r="AA97" s="34"/>
      <c r="AB97" s="9"/>
      <c r="AC97" s="34"/>
      <c r="AD97" s="34"/>
      <c r="AE97" s="34"/>
      <c r="AF97" s="9"/>
      <c r="AG97" s="34"/>
      <c r="AH97" s="72"/>
      <c r="AI97" s="72"/>
      <c r="AJ97" s="14"/>
      <c r="AK97" s="14"/>
      <c r="AL97" s="14"/>
      <c r="AM97" s="15"/>
      <c r="AN97" s="15"/>
      <c r="AO97" s="15"/>
      <c r="AP97" s="67"/>
      <c r="AQ97" s="15"/>
      <c r="AR97" s="15"/>
      <c r="AS97" s="15"/>
      <c r="AT97" s="16"/>
      <c r="AU97" s="15"/>
      <c r="AV97" s="15"/>
      <c r="AW97" s="19"/>
      <c r="AX97" s="19"/>
      <c r="AY97" s="19"/>
      <c r="AZ97" s="19"/>
      <c r="BA97" s="19"/>
      <c r="BB97" s="19"/>
      <c r="BC97" s="19"/>
      <c r="BD97" s="16"/>
      <c r="BE97" s="15"/>
      <c r="BF97" s="15"/>
      <c r="BG97" s="14"/>
      <c r="BH97" s="14"/>
      <c r="BI97" s="14"/>
      <c r="BJ97" s="36"/>
      <c r="BK97" s="36"/>
      <c r="BL97" s="36"/>
      <c r="BM97" s="36"/>
      <c r="BN97" s="36"/>
      <c r="BO97" s="36"/>
      <c r="BP97" s="36"/>
      <c r="BQ97" s="14"/>
      <c r="BR97" s="20"/>
      <c r="BS97" s="20"/>
      <c r="BT97" s="20"/>
      <c r="BU97" s="20"/>
      <c r="BV97" s="15"/>
      <c r="BW97" s="20"/>
      <c r="BX97" s="20"/>
      <c r="BY97" s="21"/>
      <c r="BZ97" s="22"/>
      <c r="CA97" s="22"/>
      <c r="CB97" s="22"/>
      <c r="CC97" s="22"/>
      <c r="CD97" s="22"/>
      <c r="CE97" s="22"/>
      <c r="CF97" s="23"/>
      <c r="CG97" s="19"/>
      <c r="CH97" s="21"/>
      <c r="CI97" s="14"/>
      <c r="CJ97" s="14"/>
      <c r="CK97" s="14"/>
      <c r="CL97" s="21"/>
      <c r="CM97" s="21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  <c r="DR97" s="53"/>
      <c r="DS97" s="53"/>
      <c r="DT97" s="53"/>
      <c r="DU97" s="53"/>
      <c r="DV97" s="53"/>
      <c r="DW97" s="53"/>
      <c r="DX97" s="53"/>
      <c r="DY97" s="53"/>
      <c r="DZ97" s="53"/>
      <c r="EA97" s="53"/>
      <c r="EB97" s="53"/>
      <c r="EC97" s="53"/>
      <c r="ED97" s="53"/>
    </row>
    <row r="98" spans="1:134">
      <c r="A98" s="54" t="s">
        <v>156</v>
      </c>
      <c r="B98" s="55" t="s">
        <v>47</v>
      </c>
      <c r="C98" s="56">
        <v>114</v>
      </c>
      <c r="D98" s="55" t="s">
        <v>51</v>
      </c>
      <c r="E98" s="56">
        <v>43</v>
      </c>
      <c r="F98" s="55">
        <f t="shared" si="16"/>
        <v>157</v>
      </c>
      <c r="G98" s="56">
        <f t="shared" si="17"/>
        <v>-71</v>
      </c>
      <c r="H98" s="57">
        <f t="shared" si="14"/>
        <v>-15.509537985733509</v>
      </c>
      <c r="I98" s="9">
        <f t="shared" si="18"/>
        <v>0</v>
      </c>
      <c r="J98" s="58">
        <f t="shared" si="19"/>
        <v>3079.1913745567522</v>
      </c>
      <c r="K98" s="26"/>
      <c r="L98" s="26"/>
      <c r="M98" s="34">
        <f t="shared" si="20"/>
        <v>-15.509494344745079</v>
      </c>
      <c r="N98" s="13">
        <f t="shared" si="21"/>
        <v>0</v>
      </c>
      <c r="O98" s="13">
        <f t="shared" si="22"/>
        <v>1</v>
      </c>
      <c r="P98" s="11">
        <f t="shared" si="23"/>
        <v>0.29730496717183541</v>
      </c>
      <c r="Q98" s="34">
        <f t="shared" si="24"/>
        <v>55.490505655254921</v>
      </c>
      <c r="R98" s="58">
        <f t="shared" si="15"/>
        <v>8.8390243505046137E-2</v>
      </c>
      <c r="S98" s="60">
        <f t="shared" si="25"/>
        <v>-0.3528322895037676</v>
      </c>
      <c r="T98" s="9"/>
      <c r="U98" s="9"/>
      <c r="V98" s="9"/>
      <c r="W98" s="9"/>
      <c r="X98" s="9"/>
      <c r="Y98" s="9"/>
      <c r="Z98" s="71"/>
      <c r="AA98" s="34"/>
      <c r="AB98" s="9"/>
      <c r="AC98" s="34"/>
      <c r="AD98" s="34"/>
      <c r="AE98" s="34"/>
      <c r="AF98" s="9"/>
      <c r="AG98" s="34"/>
      <c r="AH98" s="72"/>
      <c r="AI98" s="72"/>
      <c r="AJ98" s="14"/>
      <c r="AK98" s="14"/>
      <c r="AL98" s="14"/>
      <c r="AM98" s="15"/>
      <c r="AN98" s="15"/>
      <c r="AO98" s="15"/>
      <c r="AP98" s="67"/>
      <c r="AQ98" s="15"/>
      <c r="AR98" s="15"/>
      <c r="AS98" s="15"/>
      <c r="AT98" s="16"/>
      <c r="AU98" s="15"/>
      <c r="AV98" s="15"/>
      <c r="AW98" s="19"/>
      <c r="AX98" s="19"/>
      <c r="AY98" s="19"/>
      <c r="AZ98" s="19"/>
      <c r="BA98" s="19"/>
      <c r="BB98" s="19"/>
      <c r="BC98" s="19"/>
      <c r="BD98" s="16"/>
      <c r="BE98" s="15"/>
      <c r="BF98" s="15"/>
      <c r="BG98" s="14"/>
      <c r="BH98" s="14"/>
      <c r="BI98" s="14"/>
      <c r="BJ98" s="36"/>
      <c r="BK98" s="36"/>
      <c r="BL98" s="36"/>
      <c r="BM98" s="36"/>
      <c r="BN98" s="36"/>
      <c r="BO98" s="36"/>
      <c r="BP98" s="36"/>
      <c r="BQ98" s="14"/>
      <c r="BR98" s="20"/>
      <c r="BS98" s="20"/>
      <c r="BT98" s="20"/>
      <c r="BU98" s="20"/>
      <c r="BV98" s="15"/>
      <c r="BW98" s="20"/>
      <c r="BX98" s="20"/>
      <c r="BY98" s="21"/>
      <c r="BZ98" s="22"/>
      <c r="CA98" s="22"/>
      <c r="CB98" s="22"/>
      <c r="CC98" s="22"/>
      <c r="CD98" s="22"/>
      <c r="CE98" s="22"/>
      <c r="CF98" s="23"/>
      <c r="CG98" s="19"/>
      <c r="CH98" s="21"/>
      <c r="CI98" s="14"/>
      <c r="CJ98" s="14"/>
      <c r="CK98" s="14"/>
      <c r="CL98" s="21"/>
      <c r="CM98" s="21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  <c r="DR98" s="53"/>
      <c r="DS98" s="53"/>
      <c r="DT98" s="53"/>
      <c r="DU98" s="53"/>
      <c r="DV98" s="53"/>
      <c r="DW98" s="53"/>
      <c r="DX98" s="53"/>
      <c r="DY98" s="53"/>
      <c r="DZ98" s="53"/>
      <c r="EA98" s="53"/>
      <c r="EB98" s="53"/>
      <c r="EC98" s="53"/>
      <c r="ED98" s="53"/>
    </row>
    <row r="99" spans="1:134">
      <c r="A99" s="54" t="s">
        <v>157</v>
      </c>
      <c r="B99" s="55" t="s">
        <v>56</v>
      </c>
      <c r="C99" s="56">
        <v>88</v>
      </c>
      <c r="D99" s="55" t="s">
        <v>74</v>
      </c>
      <c r="E99" s="56">
        <v>101</v>
      </c>
      <c r="F99" s="55">
        <f t="shared" si="16"/>
        <v>189</v>
      </c>
      <c r="G99" s="56">
        <f t="shared" si="17"/>
        <v>13</v>
      </c>
      <c r="H99" s="57">
        <f t="shared" si="14"/>
        <v>52.692864357424185</v>
      </c>
      <c r="I99" s="9">
        <f t="shared" si="18"/>
        <v>1</v>
      </c>
      <c r="J99" s="58">
        <f t="shared" si="19"/>
        <v>1575.5234808968753</v>
      </c>
      <c r="K99" s="26"/>
      <c r="L99" s="26"/>
      <c r="M99" s="34">
        <f t="shared" si="20"/>
        <v>52.693007096849911</v>
      </c>
      <c r="N99" s="13">
        <f t="shared" si="21"/>
        <v>1</v>
      </c>
      <c r="O99" s="13">
        <f t="shared" si="22"/>
        <v>1</v>
      </c>
      <c r="P99" s="11">
        <f t="shared" si="23"/>
        <v>0.96469847736682768</v>
      </c>
      <c r="Q99" s="34">
        <f t="shared" si="24"/>
        <v>39.693007096849911</v>
      </c>
      <c r="R99" s="58">
        <f t="shared" si="15"/>
        <v>1.2461975002203778E-3</v>
      </c>
      <c r="S99" s="60">
        <f t="shared" si="25"/>
        <v>-3.5939685155762818E-2</v>
      </c>
      <c r="T99" s="9"/>
      <c r="U99" s="9"/>
      <c r="V99" s="9"/>
      <c r="W99" s="9"/>
      <c r="X99" s="9"/>
      <c r="Y99" s="9"/>
      <c r="Z99" s="71"/>
      <c r="AA99" s="34"/>
      <c r="AB99" s="9"/>
      <c r="AC99" s="34"/>
      <c r="AD99" s="34"/>
      <c r="AE99" s="34"/>
      <c r="AF99" s="9"/>
      <c r="AG99" s="34"/>
      <c r="AH99" s="72"/>
      <c r="AI99" s="72"/>
      <c r="AJ99" s="14"/>
      <c r="AK99" s="14"/>
      <c r="AL99" s="14"/>
      <c r="AM99" s="15"/>
      <c r="AN99" s="15"/>
      <c r="AO99" s="15"/>
      <c r="AP99" s="67"/>
      <c r="AQ99" s="15"/>
      <c r="AR99" s="15"/>
      <c r="AS99" s="15"/>
      <c r="AT99" s="16"/>
      <c r="AU99" s="15"/>
      <c r="AV99" s="15"/>
      <c r="AW99" s="19"/>
      <c r="AX99" s="19"/>
      <c r="AY99" s="19"/>
      <c r="AZ99" s="19"/>
      <c r="BA99" s="19"/>
      <c r="BB99" s="19"/>
      <c r="BC99" s="19"/>
      <c r="BD99" s="16"/>
      <c r="BE99" s="15"/>
      <c r="BF99" s="15"/>
      <c r="BG99" s="14"/>
      <c r="BH99" s="14"/>
      <c r="BI99" s="14"/>
      <c r="BJ99" s="36"/>
      <c r="BK99" s="36"/>
      <c r="BL99" s="36"/>
      <c r="BM99" s="36"/>
      <c r="BN99" s="36"/>
      <c r="BO99" s="36"/>
      <c r="BP99" s="36"/>
      <c r="BQ99" s="14"/>
      <c r="BR99" s="20"/>
      <c r="BS99" s="20"/>
      <c r="BT99" s="20"/>
      <c r="BU99" s="20"/>
      <c r="BV99" s="15"/>
      <c r="BW99" s="20"/>
      <c r="BX99" s="20"/>
      <c r="BY99" s="21"/>
      <c r="BZ99" s="22"/>
      <c r="CA99" s="22"/>
      <c r="CB99" s="22"/>
      <c r="CC99" s="22"/>
      <c r="CD99" s="22"/>
      <c r="CE99" s="22"/>
      <c r="CF99" s="23"/>
      <c r="CG99" s="19"/>
      <c r="CH99" s="21"/>
      <c r="CI99" s="14"/>
      <c r="CJ99" s="14"/>
      <c r="CK99" s="14"/>
      <c r="CL99" s="21"/>
      <c r="CM99" s="21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  <c r="DR99" s="53"/>
      <c r="DS99" s="53"/>
      <c r="DT99" s="53"/>
      <c r="DU99" s="53"/>
      <c r="DV99" s="53"/>
      <c r="DW99" s="53"/>
      <c r="DX99" s="53"/>
      <c r="DY99" s="53"/>
      <c r="DZ99" s="53"/>
      <c r="EA99" s="53"/>
      <c r="EB99" s="53"/>
      <c r="EC99" s="53"/>
      <c r="ED99" s="53"/>
    </row>
    <row r="100" spans="1:134">
      <c r="A100" s="54" t="s">
        <v>158</v>
      </c>
      <c r="B100" s="55" t="s">
        <v>52</v>
      </c>
      <c r="C100" s="56">
        <v>87</v>
      </c>
      <c r="D100" s="55" t="s">
        <v>63</v>
      </c>
      <c r="E100" s="56">
        <v>141</v>
      </c>
      <c r="F100" s="55">
        <f t="shared" si="16"/>
        <v>228</v>
      </c>
      <c r="G100" s="56">
        <f t="shared" si="17"/>
        <v>54</v>
      </c>
      <c r="H100" s="57">
        <f t="shared" si="14"/>
        <v>34.436759993308854</v>
      </c>
      <c r="I100" s="9">
        <f t="shared" si="18"/>
        <v>1</v>
      </c>
      <c r="J100" s="58">
        <f t="shared" si="19"/>
        <v>382.720359559401</v>
      </c>
      <c r="K100" s="26"/>
      <c r="L100" s="26"/>
      <c r="M100" s="34">
        <f t="shared" si="20"/>
        <v>34.436876206522143</v>
      </c>
      <c r="N100" s="13">
        <f t="shared" si="21"/>
        <v>1</v>
      </c>
      <c r="O100" s="13">
        <f t="shared" si="22"/>
        <v>1</v>
      </c>
      <c r="P100" s="11">
        <f t="shared" si="23"/>
        <v>0.88131995627913962</v>
      </c>
      <c r="Q100" s="34">
        <f t="shared" si="24"/>
        <v>-19.563123793477857</v>
      </c>
      <c r="R100" s="58">
        <f t="shared" si="15"/>
        <v>1.4084952777585332E-2</v>
      </c>
      <c r="S100" s="60">
        <f t="shared" si="25"/>
        <v>-0.12633454499453356</v>
      </c>
      <c r="T100" s="9"/>
      <c r="U100" s="9"/>
      <c r="V100" s="9"/>
      <c r="W100" s="9"/>
      <c r="X100" s="9"/>
      <c r="Y100" s="9"/>
      <c r="Z100" s="71"/>
      <c r="AA100" s="34"/>
      <c r="AB100" s="9"/>
      <c r="AC100" s="34"/>
      <c r="AD100" s="34"/>
      <c r="AE100" s="34"/>
      <c r="AF100" s="9"/>
      <c r="AG100" s="34"/>
      <c r="AH100" s="72"/>
      <c r="AI100" s="72"/>
      <c r="AJ100" s="14"/>
      <c r="AK100" s="14"/>
      <c r="AL100" s="14"/>
      <c r="AM100" s="15"/>
      <c r="AN100" s="15"/>
      <c r="AO100" s="15"/>
      <c r="AP100" s="67"/>
      <c r="AQ100" s="15"/>
      <c r="AR100" s="15"/>
      <c r="AS100" s="15"/>
      <c r="AT100" s="16"/>
      <c r="AU100" s="15"/>
      <c r="AV100" s="15"/>
      <c r="AW100" s="19"/>
      <c r="AX100" s="19"/>
      <c r="AY100" s="19"/>
      <c r="AZ100" s="19"/>
      <c r="BA100" s="19"/>
      <c r="BB100" s="19"/>
      <c r="BC100" s="19"/>
      <c r="BD100" s="16"/>
      <c r="BE100" s="15"/>
      <c r="BF100" s="15"/>
      <c r="BG100" s="14"/>
      <c r="BH100" s="14"/>
      <c r="BI100" s="14"/>
      <c r="BJ100" s="36"/>
      <c r="BK100" s="36"/>
      <c r="BL100" s="36"/>
      <c r="BM100" s="36"/>
      <c r="BN100" s="36"/>
      <c r="BO100" s="36"/>
      <c r="BP100" s="36"/>
      <c r="BQ100" s="14"/>
      <c r="BR100" s="20"/>
      <c r="BS100" s="20"/>
      <c r="BT100" s="20"/>
      <c r="BU100" s="20"/>
      <c r="BV100" s="15"/>
      <c r="BW100" s="20"/>
      <c r="BX100" s="20"/>
      <c r="BY100" s="21"/>
      <c r="BZ100" s="22"/>
      <c r="CA100" s="22"/>
      <c r="CB100" s="22"/>
      <c r="CC100" s="22"/>
      <c r="CD100" s="22"/>
      <c r="CE100" s="22"/>
      <c r="CF100" s="23"/>
      <c r="CG100" s="19"/>
      <c r="CH100" s="21"/>
      <c r="CI100" s="14"/>
      <c r="CJ100" s="14"/>
      <c r="CK100" s="14"/>
      <c r="CL100" s="21"/>
      <c r="CM100" s="21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  <c r="DR100" s="53"/>
      <c r="DS100" s="53"/>
      <c r="DT100" s="53"/>
      <c r="DU100" s="53"/>
      <c r="DV100" s="53"/>
      <c r="DW100" s="53"/>
      <c r="DX100" s="53"/>
      <c r="DY100" s="53"/>
      <c r="DZ100" s="53"/>
      <c r="EA100" s="53"/>
      <c r="EB100" s="53"/>
      <c r="EC100" s="53"/>
      <c r="ED100" s="53"/>
    </row>
    <row r="101" spans="1:134">
      <c r="A101" s="54" t="s">
        <v>159</v>
      </c>
      <c r="B101" s="55" t="s">
        <v>59</v>
      </c>
      <c r="C101" s="56">
        <v>77</v>
      </c>
      <c r="D101" s="55" t="s">
        <v>61</v>
      </c>
      <c r="E101" s="56">
        <v>138</v>
      </c>
      <c r="F101" s="55">
        <f t="shared" si="16"/>
        <v>215</v>
      </c>
      <c r="G101" s="56">
        <f t="shared" si="17"/>
        <v>61</v>
      </c>
      <c r="H101" s="57">
        <f t="shared" ref="H101:H132" si="26">$I$2+($J$2*VLOOKUP(D101,$T$5:$U$22,2,FALSE))+($K$2*VLOOKUP(B101,$T$5:$U$22,2,FALSE))</f>
        <v>26.363572725557226</v>
      </c>
      <c r="I101" s="9">
        <f t="shared" si="18"/>
        <v>1</v>
      </c>
      <c r="J101" s="58">
        <f t="shared" si="19"/>
        <v>1199.6820943377634</v>
      </c>
      <c r="K101" s="26"/>
      <c r="L101" s="26"/>
      <c r="M101" s="34">
        <f t="shared" si="20"/>
        <v>26.363677208388378</v>
      </c>
      <c r="N101" s="13">
        <f t="shared" si="21"/>
        <v>1</v>
      </c>
      <c r="O101" s="13">
        <f t="shared" si="22"/>
        <v>1</v>
      </c>
      <c r="P101" s="11">
        <f t="shared" si="23"/>
        <v>0.81716143031219768</v>
      </c>
      <c r="Q101" s="34">
        <f t="shared" si="24"/>
        <v>-34.636322791611619</v>
      </c>
      <c r="R101" s="58">
        <f t="shared" si="15"/>
        <v>3.3429942565481346E-2</v>
      </c>
      <c r="S101" s="60">
        <f t="shared" si="25"/>
        <v>-0.20191861451887663</v>
      </c>
      <c r="T101" s="9"/>
      <c r="U101" s="9"/>
      <c r="V101" s="9"/>
      <c r="W101" s="9"/>
      <c r="X101" s="9"/>
      <c r="Y101" s="9"/>
      <c r="Z101" s="71"/>
      <c r="AA101" s="34"/>
      <c r="AB101" s="9"/>
      <c r="AC101" s="34"/>
      <c r="AD101" s="34"/>
      <c r="AE101" s="34"/>
      <c r="AF101" s="9"/>
      <c r="AG101" s="34"/>
      <c r="AH101" s="72"/>
      <c r="AI101" s="72"/>
      <c r="AJ101" s="14"/>
      <c r="AK101" s="14"/>
      <c r="AL101" s="14"/>
      <c r="AM101" s="15"/>
      <c r="AN101" s="15"/>
      <c r="AO101" s="15"/>
      <c r="AP101" s="67"/>
      <c r="AQ101" s="15"/>
      <c r="AR101" s="15"/>
      <c r="AS101" s="15"/>
      <c r="AT101" s="16"/>
      <c r="AU101" s="15"/>
      <c r="AV101" s="15"/>
      <c r="AW101" s="19"/>
      <c r="AX101" s="19"/>
      <c r="AY101" s="19"/>
      <c r="AZ101" s="19"/>
      <c r="BA101" s="19"/>
      <c r="BB101" s="19"/>
      <c r="BC101" s="19"/>
      <c r="BD101" s="16"/>
      <c r="BE101" s="15"/>
      <c r="BF101" s="15"/>
      <c r="BG101" s="14"/>
      <c r="BH101" s="14"/>
      <c r="BI101" s="14"/>
      <c r="BJ101" s="36"/>
      <c r="BK101" s="36"/>
      <c r="BL101" s="36"/>
      <c r="BM101" s="36"/>
      <c r="BN101" s="36"/>
      <c r="BO101" s="36"/>
      <c r="BP101" s="36"/>
      <c r="BQ101" s="14"/>
      <c r="BR101" s="20"/>
      <c r="BS101" s="20"/>
      <c r="BT101" s="20"/>
      <c r="BU101" s="20"/>
      <c r="BV101" s="15"/>
      <c r="BW101" s="20"/>
      <c r="BX101" s="20"/>
      <c r="BY101" s="21"/>
      <c r="BZ101" s="22"/>
      <c r="CA101" s="22"/>
      <c r="CB101" s="22"/>
      <c r="CC101" s="22"/>
      <c r="CD101" s="22"/>
      <c r="CE101" s="22"/>
      <c r="CF101" s="23"/>
      <c r="CG101" s="19"/>
      <c r="CH101" s="21"/>
      <c r="CI101" s="14"/>
      <c r="CJ101" s="14"/>
      <c r="CK101" s="14"/>
      <c r="CL101" s="21"/>
      <c r="CM101" s="21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  <c r="DR101" s="53"/>
      <c r="DS101" s="53"/>
      <c r="DT101" s="53"/>
      <c r="DU101" s="53"/>
      <c r="DV101" s="53"/>
      <c r="DW101" s="53"/>
      <c r="DX101" s="53"/>
      <c r="DY101" s="53"/>
      <c r="DZ101" s="53"/>
      <c r="EA101" s="53"/>
      <c r="EB101" s="53"/>
      <c r="EC101" s="53"/>
      <c r="ED101" s="53"/>
    </row>
    <row r="102" spans="1:134">
      <c r="A102" s="54" t="s">
        <v>160</v>
      </c>
      <c r="B102" s="55" t="s">
        <v>68</v>
      </c>
      <c r="C102" s="56">
        <v>97</v>
      </c>
      <c r="D102" s="55" t="s">
        <v>48</v>
      </c>
      <c r="E102" s="56">
        <v>81</v>
      </c>
      <c r="F102" s="55">
        <f t="shared" si="16"/>
        <v>178</v>
      </c>
      <c r="G102" s="56">
        <f t="shared" si="17"/>
        <v>-16</v>
      </c>
      <c r="H102" s="57">
        <f t="shared" si="26"/>
        <v>-5.1850776941568704</v>
      </c>
      <c r="I102" s="9">
        <f t="shared" si="18"/>
        <v>0</v>
      </c>
      <c r="J102" s="58">
        <f t="shared" si="19"/>
        <v>116.96254448142328</v>
      </c>
      <c r="K102" s="26"/>
      <c r="L102" s="26"/>
      <c r="M102" s="34">
        <f t="shared" si="20"/>
        <v>-5.1850190516751535</v>
      </c>
      <c r="N102" s="13">
        <f t="shared" si="21"/>
        <v>0</v>
      </c>
      <c r="O102" s="13">
        <f t="shared" si="22"/>
        <v>1</v>
      </c>
      <c r="P102" s="11">
        <f t="shared" si="23"/>
        <v>0.42939670442541733</v>
      </c>
      <c r="Q102" s="34">
        <f t="shared" si="24"/>
        <v>10.814980948324846</v>
      </c>
      <c r="R102" s="58">
        <f t="shared" si="15"/>
        <v>0.1843815297714092</v>
      </c>
      <c r="S102" s="60">
        <f t="shared" si="25"/>
        <v>-0.56106106458923288</v>
      </c>
      <c r="T102" s="9"/>
      <c r="U102" s="9"/>
      <c r="V102" s="9"/>
      <c r="W102" s="9"/>
      <c r="X102" s="9"/>
      <c r="Y102" s="9"/>
      <c r="Z102" s="71"/>
      <c r="AA102" s="34"/>
      <c r="AB102" s="9"/>
      <c r="AC102" s="34"/>
      <c r="AD102" s="34"/>
      <c r="AE102" s="34"/>
      <c r="AF102" s="9"/>
      <c r="AG102" s="34"/>
      <c r="AH102" s="72"/>
      <c r="AI102" s="72"/>
      <c r="AJ102" s="14"/>
      <c r="AK102" s="14"/>
      <c r="AL102" s="14"/>
      <c r="AM102" s="15"/>
      <c r="AN102" s="15"/>
      <c r="AO102" s="15"/>
      <c r="AP102" s="67"/>
      <c r="AQ102" s="15"/>
      <c r="AR102" s="15"/>
      <c r="AS102" s="15"/>
      <c r="AT102" s="16"/>
      <c r="AU102" s="15"/>
      <c r="AV102" s="15"/>
      <c r="AW102" s="19"/>
      <c r="AX102" s="19"/>
      <c r="AY102" s="19"/>
      <c r="AZ102" s="19"/>
      <c r="BA102" s="19"/>
      <c r="BB102" s="19"/>
      <c r="BC102" s="19"/>
      <c r="BD102" s="16"/>
      <c r="BE102" s="15"/>
      <c r="BF102" s="15"/>
      <c r="BG102" s="14"/>
      <c r="BH102" s="14"/>
      <c r="BI102" s="14"/>
      <c r="BJ102" s="36"/>
      <c r="BK102" s="36"/>
      <c r="BL102" s="36"/>
      <c r="BM102" s="36"/>
      <c r="BN102" s="36"/>
      <c r="BO102" s="36"/>
      <c r="BP102" s="36"/>
      <c r="BQ102" s="14"/>
      <c r="BR102" s="20"/>
      <c r="BS102" s="20"/>
      <c r="BT102" s="20"/>
      <c r="BU102" s="20"/>
      <c r="BV102" s="15"/>
      <c r="BW102" s="20"/>
      <c r="BX102" s="20"/>
      <c r="BY102" s="21"/>
      <c r="BZ102" s="22"/>
      <c r="CA102" s="22"/>
      <c r="CB102" s="22"/>
      <c r="CC102" s="22"/>
      <c r="CD102" s="22"/>
      <c r="CE102" s="22"/>
      <c r="CF102" s="23"/>
      <c r="CG102" s="19"/>
      <c r="CH102" s="21"/>
      <c r="CI102" s="14"/>
      <c r="CJ102" s="14"/>
      <c r="CK102" s="14"/>
      <c r="CL102" s="21"/>
      <c r="CM102" s="21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  <c r="DR102" s="53"/>
      <c r="DS102" s="53"/>
      <c r="DT102" s="53"/>
      <c r="DU102" s="53"/>
      <c r="DV102" s="53"/>
      <c r="DW102" s="53"/>
      <c r="DX102" s="53"/>
      <c r="DY102" s="53"/>
      <c r="DZ102" s="53"/>
      <c r="EA102" s="53"/>
      <c r="EB102" s="53"/>
      <c r="EC102" s="53"/>
      <c r="ED102" s="53"/>
    </row>
    <row r="103" spans="1:134">
      <c r="A103" s="54" t="s">
        <v>161</v>
      </c>
      <c r="B103" s="55" t="s">
        <v>47</v>
      </c>
      <c r="C103" s="56">
        <v>58</v>
      </c>
      <c r="D103" s="55" t="s">
        <v>60</v>
      </c>
      <c r="E103" s="56">
        <v>72</v>
      </c>
      <c r="F103" s="55">
        <f t="shared" si="16"/>
        <v>130</v>
      </c>
      <c r="G103" s="56">
        <f t="shared" si="17"/>
        <v>14</v>
      </c>
      <c r="H103" s="57">
        <f t="shared" si="26"/>
        <v>-11.261004128324718</v>
      </c>
      <c r="I103" s="9">
        <f t="shared" si="18"/>
        <v>1</v>
      </c>
      <c r="J103" s="58">
        <f t="shared" si="19"/>
        <v>638.11832957123841</v>
      </c>
      <c r="K103" s="26"/>
      <c r="L103" s="26"/>
      <c r="M103" s="34">
        <f t="shared" si="20"/>
        <v>-11.260954314194995</v>
      </c>
      <c r="N103" s="13">
        <f t="shared" si="21"/>
        <v>0</v>
      </c>
      <c r="O103" s="13">
        <f t="shared" si="22"/>
        <v>0</v>
      </c>
      <c r="P103" s="11">
        <f t="shared" si="23"/>
        <v>0.34960389661936819</v>
      </c>
      <c r="Q103" s="34">
        <f t="shared" si="24"/>
        <v>-25.260954314194997</v>
      </c>
      <c r="R103" s="58">
        <f t="shared" si="15"/>
        <v>0.42301509129270948</v>
      </c>
      <c r="S103" s="60">
        <f t="shared" si="25"/>
        <v>-1.0509544893264642</v>
      </c>
      <c r="T103" s="9"/>
      <c r="U103" s="9"/>
      <c r="V103" s="9"/>
      <c r="W103" s="9"/>
      <c r="X103" s="9"/>
      <c r="Y103" s="9"/>
      <c r="Z103" s="71"/>
      <c r="AA103" s="34"/>
      <c r="AB103" s="9"/>
      <c r="AC103" s="34"/>
      <c r="AD103" s="34"/>
      <c r="AE103" s="34"/>
      <c r="AF103" s="9"/>
      <c r="AG103" s="34"/>
      <c r="AH103" s="72"/>
      <c r="AI103" s="72"/>
      <c r="AJ103" s="14"/>
      <c r="AK103" s="14"/>
      <c r="AL103" s="14"/>
      <c r="AM103" s="15"/>
      <c r="AN103" s="15"/>
      <c r="AO103" s="15"/>
      <c r="AP103" s="67"/>
      <c r="AQ103" s="15"/>
      <c r="AR103" s="15"/>
      <c r="AS103" s="15"/>
      <c r="AT103" s="16"/>
      <c r="AU103" s="15"/>
      <c r="AV103" s="15"/>
      <c r="AW103" s="19"/>
      <c r="AX103" s="19"/>
      <c r="AY103" s="19"/>
      <c r="AZ103" s="19"/>
      <c r="BA103" s="19"/>
      <c r="BB103" s="19"/>
      <c r="BC103" s="19"/>
      <c r="BD103" s="16"/>
      <c r="BE103" s="15"/>
      <c r="BF103" s="15"/>
      <c r="BG103" s="14"/>
      <c r="BH103" s="14"/>
      <c r="BI103" s="14"/>
      <c r="BJ103" s="36"/>
      <c r="BK103" s="36"/>
      <c r="BL103" s="36"/>
      <c r="BM103" s="36"/>
      <c r="BN103" s="36"/>
      <c r="BO103" s="36"/>
      <c r="BP103" s="36"/>
      <c r="BQ103" s="14"/>
      <c r="BR103" s="20"/>
      <c r="BS103" s="20"/>
      <c r="BT103" s="20"/>
      <c r="BU103" s="20"/>
      <c r="BV103" s="15"/>
      <c r="BW103" s="20"/>
      <c r="BX103" s="20"/>
      <c r="BY103" s="21"/>
      <c r="BZ103" s="22"/>
      <c r="CA103" s="22"/>
      <c r="CB103" s="22"/>
      <c r="CC103" s="22"/>
      <c r="CD103" s="22"/>
      <c r="CE103" s="22"/>
      <c r="CF103" s="23"/>
      <c r="CG103" s="19"/>
      <c r="CH103" s="21"/>
      <c r="CI103" s="14"/>
      <c r="CJ103" s="14"/>
      <c r="CK103" s="14"/>
      <c r="CL103" s="21"/>
      <c r="CM103" s="21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</row>
    <row r="104" spans="1:134">
      <c r="A104" s="54" t="s">
        <v>162</v>
      </c>
      <c r="B104" s="55" t="s">
        <v>63</v>
      </c>
      <c r="C104" s="56">
        <v>59</v>
      </c>
      <c r="D104" s="55" t="s">
        <v>69</v>
      </c>
      <c r="E104" s="56">
        <v>96</v>
      </c>
      <c r="F104" s="55">
        <f t="shared" si="16"/>
        <v>155</v>
      </c>
      <c r="G104" s="56">
        <f t="shared" si="17"/>
        <v>37</v>
      </c>
      <c r="H104" s="57">
        <f t="shared" si="26"/>
        <v>11.005746718363767</v>
      </c>
      <c r="I104" s="9">
        <f t="shared" si="18"/>
        <v>1</v>
      </c>
      <c r="J104" s="58">
        <f t="shared" si="19"/>
        <v>675.70120366985611</v>
      </c>
      <c r="K104" s="26"/>
      <c r="L104" s="26"/>
      <c r="M104" s="34">
        <f t="shared" si="20"/>
        <v>11.005828886195658</v>
      </c>
      <c r="N104" s="13">
        <f t="shared" si="21"/>
        <v>1</v>
      </c>
      <c r="O104" s="13">
        <f t="shared" si="22"/>
        <v>1</v>
      </c>
      <c r="P104" s="11">
        <f t="shared" si="23"/>
        <v>0.64714953738782277</v>
      </c>
      <c r="Q104" s="34">
        <f t="shared" si="24"/>
        <v>-25.994171113804342</v>
      </c>
      <c r="R104" s="58">
        <f t="shared" si="15"/>
        <v>0.12450344896562748</v>
      </c>
      <c r="S104" s="60">
        <f t="shared" si="25"/>
        <v>-0.43517788693930926</v>
      </c>
      <c r="T104" s="9"/>
      <c r="U104" s="9"/>
      <c r="V104" s="9"/>
      <c r="W104" s="9"/>
      <c r="X104" s="9"/>
      <c r="Y104" s="9"/>
      <c r="Z104" s="71"/>
      <c r="AA104" s="34"/>
      <c r="AB104" s="9"/>
      <c r="AC104" s="34"/>
      <c r="AD104" s="34"/>
      <c r="AE104" s="34"/>
      <c r="AF104" s="9"/>
      <c r="AG104" s="34"/>
      <c r="AH104" s="72"/>
      <c r="AI104" s="72"/>
      <c r="AJ104" s="14"/>
      <c r="AK104" s="14"/>
      <c r="AL104" s="14"/>
      <c r="AM104" s="15"/>
      <c r="AN104" s="15"/>
      <c r="AO104" s="15"/>
      <c r="AP104" s="67"/>
      <c r="AQ104" s="15"/>
      <c r="AR104" s="15"/>
      <c r="AS104" s="15"/>
      <c r="AT104" s="16"/>
      <c r="AU104" s="15"/>
      <c r="AV104" s="15"/>
      <c r="AW104" s="19"/>
      <c r="AX104" s="19"/>
      <c r="AY104" s="19"/>
      <c r="AZ104" s="19"/>
      <c r="BA104" s="19"/>
      <c r="BB104" s="19"/>
      <c r="BC104" s="19"/>
      <c r="BD104" s="16"/>
      <c r="BE104" s="15"/>
      <c r="BF104" s="15"/>
      <c r="BG104" s="14"/>
      <c r="BH104" s="14"/>
      <c r="BI104" s="14"/>
      <c r="BJ104" s="36"/>
      <c r="BK104" s="36"/>
      <c r="BL104" s="36"/>
      <c r="BM104" s="36"/>
      <c r="BN104" s="36"/>
      <c r="BO104" s="36"/>
      <c r="BP104" s="36"/>
      <c r="BQ104" s="14"/>
      <c r="BR104" s="20"/>
      <c r="BS104" s="20"/>
      <c r="BT104" s="20"/>
      <c r="BU104" s="20"/>
      <c r="BV104" s="15"/>
      <c r="BW104" s="20"/>
      <c r="BX104" s="20"/>
      <c r="BY104" s="21"/>
      <c r="BZ104" s="22"/>
      <c r="CA104" s="22"/>
      <c r="CB104" s="22"/>
      <c r="CC104" s="22"/>
      <c r="CD104" s="22"/>
      <c r="CE104" s="22"/>
      <c r="CF104" s="23"/>
      <c r="CG104" s="19"/>
      <c r="CH104" s="21"/>
      <c r="CI104" s="14"/>
      <c r="CJ104" s="14"/>
      <c r="CK104" s="14"/>
      <c r="CL104" s="21"/>
      <c r="CM104" s="21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  <c r="DR104" s="53"/>
      <c r="DS104" s="53"/>
      <c r="DT104" s="53"/>
      <c r="DU104" s="53"/>
      <c r="DV104" s="53"/>
      <c r="DW104" s="53"/>
      <c r="DX104" s="53"/>
      <c r="DY104" s="53"/>
      <c r="DZ104" s="53"/>
      <c r="EA104" s="53"/>
      <c r="EB104" s="53"/>
      <c r="EC104" s="53"/>
      <c r="ED104" s="53"/>
    </row>
    <row r="105" spans="1:134">
      <c r="A105" s="54" t="s">
        <v>163</v>
      </c>
      <c r="B105" s="55" t="s">
        <v>64</v>
      </c>
      <c r="C105" s="56">
        <v>26</v>
      </c>
      <c r="D105" s="55" t="s">
        <v>68</v>
      </c>
      <c r="E105" s="56">
        <v>134</v>
      </c>
      <c r="F105" s="55">
        <f t="shared" si="16"/>
        <v>160</v>
      </c>
      <c r="G105" s="56">
        <f t="shared" si="17"/>
        <v>108</v>
      </c>
      <c r="H105" s="57">
        <f t="shared" si="26"/>
        <v>49.964937554381471</v>
      </c>
      <c r="I105" s="9">
        <f t="shared" si="18"/>
        <v>1</v>
      </c>
      <c r="J105" s="58">
        <f t="shared" si="19"/>
        <v>3368.0684730668422</v>
      </c>
      <c r="K105" s="26"/>
      <c r="L105" s="26"/>
      <c r="M105" s="34">
        <f t="shared" si="20"/>
        <v>49.965076330115693</v>
      </c>
      <c r="N105" s="13">
        <f t="shared" si="21"/>
        <v>1</v>
      </c>
      <c r="O105" s="13">
        <f t="shared" si="22"/>
        <v>1</v>
      </c>
      <c r="P105" s="11">
        <f t="shared" si="23"/>
        <v>0.95677422944486334</v>
      </c>
      <c r="Q105" s="34">
        <f t="shared" si="24"/>
        <v>-58.034923669884307</v>
      </c>
      <c r="R105" s="58">
        <f t="shared" si="15"/>
        <v>1.868467240085319E-3</v>
      </c>
      <c r="S105" s="60">
        <f t="shared" si="25"/>
        <v>-4.418783025712883E-2</v>
      </c>
      <c r="T105" s="9"/>
      <c r="U105" s="9"/>
      <c r="V105" s="9"/>
      <c r="W105" s="9"/>
      <c r="X105" s="9"/>
      <c r="Y105" s="9"/>
      <c r="Z105" s="71"/>
      <c r="AA105" s="34"/>
      <c r="AB105" s="9"/>
      <c r="AC105" s="34"/>
      <c r="AD105" s="34"/>
      <c r="AE105" s="34"/>
      <c r="AF105" s="9"/>
      <c r="AG105" s="34"/>
      <c r="AH105" s="72"/>
      <c r="AI105" s="72"/>
      <c r="AJ105" s="14"/>
      <c r="AK105" s="14"/>
      <c r="AL105" s="14"/>
      <c r="AM105" s="15"/>
      <c r="AN105" s="15"/>
      <c r="AO105" s="15"/>
      <c r="AP105" s="67"/>
      <c r="AQ105" s="15"/>
      <c r="AR105" s="15"/>
      <c r="AS105" s="15"/>
      <c r="AT105" s="16"/>
      <c r="AU105" s="15"/>
      <c r="AV105" s="15"/>
      <c r="AW105" s="19"/>
      <c r="AX105" s="19"/>
      <c r="AY105" s="19"/>
      <c r="AZ105" s="19"/>
      <c r="BA105" s="19"/>
      <c r="BB105" s="19"/>
      <c r="BC105" s="19"/>
      <c r="BD105" s="16"/>
      <c r="BE105" s="15"/>
      <c r="BF105" s="15"/>
      <c r="BG105" s="14"/>
      <c r="BH105" s="14"/>
      <c r="BI105" s="14"/>
      <c r="BJ105" s="36"/>
      <c r="BK105" s="36"/>
      <c r="BL105" s="36"/>
      <c r="BM105" s="36"/>
      <c r="BN105" s="36"/>
      <c r="BO105" s="36"/>
      <c r="BP105" s="36"/>
      <c r="BQ105" s="14"/>
      <c r="BR105" s="20"/>
      <c r="BS105" s="20"/>
      <c r="BT105" s="20"/>
      <c r="BU105" s="20"/>
      <c r="BV105" s="15"/>
      <c r="BW105" s="20"/>
      <c r="BX105" s="20"/>
      <c r="BY105" s="21"/>
      <c r="BZ105" s="22"/>
      <c r="CA105" s="22"/>
      <c r="CB105" s="22"/>
      <c r="CC105" s="22"/>
      <c r="CD105" s="22"/>
      <c r="CE105" s="22"/>
      <c r="CF105" s="23"/>
      <c r="CG105" s="19"/>
      <c r="CH105" s="21"/>
      <c r="CI105" s="14"/>
      <c r="CJ105" s="14"/>
      <c r="CK105" s="14"/>
      <c r="CL105" s="21"/>
      <c r="CM105" s="21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  <c r="DR105" s="53"/>
      <c r="DS105" s="53"/>
      <c r="DT105" s="53"/>
      <c r="DU105" s="53"/>
      <c r="DV105" s="53"/>
      <c r="DW105" s="53"/>
      <c r="DX105" s="53"/>
      <c r="DY105" s="53"/>
      <c r="DZ105" s="53"/>
      <c r="EA105" s="53"/>
      <c r="EB105" s="53"/>
      <c r="EC105" s="53"/>
      <c r="ED105" s="53"/>
    </row>
    <row r="106" spans="1:134">
      <c r="A106" s="54" t="s">
        <v>164</v>
      </c>
      <c r="B106" s="55" t="s">
        <v>73</v>
      </c>
      <c r="C106" s="56">
        <v>126</v>
      </c>
      <c r="D106" s="55" t="s">
        <v>56</v>
      </c>
      <c r="E106" s="56">
        <v>55</v>
      </c>
      <c r="F106" s="55">
        <f t="shared" si="16"/>
        <v>181</v>
      </c>
      <c r="G106" s="56">
        <f t="shared" si="17"/>
        <v>-71</v>
      </c>
      <c r="H106" s="57">
        <f t="shared" si="26"/>
        <v>-31.626207241494683</v>
      </c>
      <c r="I106" s="9">
        <f t="shared" si="18"/>
        <v>0</v>
      </c>
      <c r="J106" s="58">
        <f t="shared" si="19"/>
        <v>1550.2955561897259</v>
      </c>
      <c r="K106" s="26"/>
      <c r="L106" s="26"/>
      <c r="M106" s="34">
        <f t="shared" si="20"/>
        <v>-31.62618701810861</v>
      </c>
      <c r="N106" s="13">
        <f t="shared" si="21"/>
        <v>0</v>
      </c>
      <c r="O106" s="13">
        <f t="shared" si="22"/>
        <v>1</v>
      </c>
      <c r="P106" s="11">
        <f t="shared" si="23"/>
        <v>0.13892327775928359</v>
      </c>
      <c r="Q106" s="34">
        <f t="shared" si="24"/>
        <v>39.37381298189139</v>
      </c>
      <c r="R106" s="58">
        <f t="shared" si="15"/>
        <v>1.929967710338306E-2</v>
      </c>
      <c r="S106" s="60">
        <f t="shared" si="25"/>
        <v>-0.14957167023079943</v>
      </c>
      <c r="T106" s="9"/>
      <c r="U106" s="9"/>
      <c r="V106" s="9"/>
      <c r="W106" s="9"/>
      <c r="X106" s="9"/>
      <c r="Y106" s="9"/>
      <c r="Z106" s="71"/>
      <c r="AA106" s="34"/>
      <c r="AB106" s="9"/>
      <c r="AC106" s="34"/>
      <c r="AD106" s="34"/>
      <c r="AE106" s="34"/>
      <c r="AF106" s="9"/>
      <c r="AG106" s="34"/>
      <c r="AH106" s="72"/>
      <c r="AI106" s="72"/>
      <c r="AJ106" s="14"/>
      <c r="AK106" s="14"/>
      <c r="AL106" s="14"/>
      <c r="AM106" s="15"/>
      <c r="AN106" s="15"/>
      <c r="AO106" s="15"/>
      <c r="AP106" s="67"/>
      <c r="AQ106" s="15"/>
      <c r="AR106" s="15"/>
      <c r="AS106" s="15"/>
      <c r="AT106" s="16"/>
      <c r="AU106" s="15"/>
      <c r="AV106" s="15"/>
      <c r="AW106" s="19"/>
      <c r="AX106" s="19"/>
      <c r="AY106" s="19"/>
      <c r="AZ106" s="19"/>
      <c r="BA106" s="19"/>
      <c r="BB106" s="19"/>
      <c r="BC106" s="19"/>
      <c r="BD106" s="16"/>
      <c r="BE106" s="15"/>
      <c r="BF106" s="15"/>
      <c r="BG106" s="14"/>
      <c r="BH106" s="14"/>
      <c r="BI106" s="14"/>
      <c r="BJ106" s="36"/>
      <c r="BK106" s="36"/>
      <c r="BL106" s="36"/>
      <c r="BM106" s="36"/>
      <c r="BN106" s="36"/>
      <c r="BO106" s="36"/>
      <c r="BP106" s="36"/>
      <c r="BQ106" s="14"/>
      <c r="BR106" s="20"/>
      <c r="BS106" s="20"/>
      <c r="BT106" s="20"/>
      <c r="BU106" s="20"/>
      <c r="BV106" s="15"/>
      <c r="BW106" s="20"/>
      <c r="BX106" s="20"/>
      <c r="BY106" s="21"/>
      <c r="BZ106" s="22"/>
      <c r="CA106" s="22"/>
      <c r="CB106" s="22"/>
      <c r="CC106" s="22"/>
      <c r="CD106" s="22"/>
      <c r="CE106" s="22"/>
      <c r="CF106" s="23"/>
      <c r="CG106" s="19"/>
      <c r="CH106" s="21"/>
      <c r="CI106" s="14"/>
      <c r="CJ106" s="14"/>
      <c r="CK106" s="14"/>
      <c r="CL106" s="21"/>
      <c r="CM106" s="21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  <c r="DR106" s="53"/>
      <c r="DS106" s="53"/>
      <c r="DT106" s="53"/>
      <c r="DU106" s="53"/>
      <c r="DV106" s="53"/>
      <c r="DW106" s="53"/>
      <c r="DX106" s="53"/>
      <c r="DY106" s="53"/>
      <c r="DZ106" s="53"/>
      <c r="EA106" s="53"/>
      <c r="EB106" s="53"/>
      <c r="EC106" s="53"/>
      <c r="ED106" s="53"/>
    </row>
    <row r="107" spans="1:134">
      <c r="A107" s="54" t="s">
        <v>165</v>
      </c>
      <c r="B107" s="55" t="s">
        <v>51</v>
      </c>
      <c r="C107" s="56">
        <v>84</v>
      </c>
      <c r="D107" s="55" t="s">
        <v>52</v>
      </c>
      <c r="E107" s="56">
        <v>62</v>
      </c>
      <c r="F107" s="55">
        <f t="shared" si="16"/>
        <v>146</v>
      </c>
      <c r="G107" s="56">
        <f t="shared" si="17"/>
        <v>-22</v>
      </c>
      <c r="H107" s="57">
        <f t="shared" si="26"/>
        <v>-24.754657210337157</v>
      </c>
      <c r="I107" s="9">
        <f t="shared" si="18"/>
        <v>0</v>
      </c>
      <c r="J107" s="58">
        <f t="shared" si="19"/>
        <v>7.5881363464624902</v>
      </c>
      <c r="K107" s="26"/>
      <c r="L107" s="26"/>
      <c r="M107" s="34">
        <f t="shared" si="20"/>
        <v>-24.754627002553956</v>
      </c>
      <c r="N107" s="13">
        <f t="shared" si="21"/>
        <v>0</v>
      </c>
      <c r="O107" s="13">
        <f t="shared" si="22"/>
        <v>1</v>
      </c>
      <c r="P107" s="11">
        <f t="shared" si="23"/>
        <v>0.19783214777532021</v>
      </c>
      <c r="Q107" s="34">
        <f t="shared" si="24"/>
        <v>-2.7546270025539563</v>
      </c>
      <c r="R107" s="58">
        <f t="shared" si="15"/>
        <v>3.9137558693396135E-2</v>
      </c>
      <c r="S107" s="60">
        <f t="shared" si="25"/>
        <v>-0.22043740096342548</v>
      </c>
      <c r="T107" s="9"/>
      <c r="U107" s="9"/>
      <c r="V107" s="9"/>
      <c r="W107" s="9"/>
      <c r="X107" s="9"/>
      <c r="Y107" s="9"/>
      <c r="Z107" s="71"/>
      <c r="AA107" s="34"/>
      <c r="AB107" s="9"/>
      <c r="AC107" s="34"/>
      <c r="AD107" s="34"/>
      <c r="AE107" s="34"/>
      <c r="AF107" s="9"/>
      <c r="AG107" s="34"/>
      <c r="AH107" s="72"/>
      <c r="AI107" s="72"/>
      <c r="AJ107" s="14"/>
      <c r="AK107" s="14"/>
      <c r="AL107" s="14"/>
      <c r="AM107" s="15"/>
      <c r="AN107" s="15"/>
      <c r="AO107" s="15"/>
      <c r="AP107" s="67"/>
      <c r="AQ107" s="15"/>
      <c r="AR107" s="15"/>
      <c r="AS107" s="15"/>
      <c r="AT107" s="16"/>
      <c r="AU107" s="15"/>
      <c r="AV107" s="15"/>
      <c r="AW107" s="19"/>
      <c r="AX107" s="19"/>
      <c r="AY107" s="19"/>
      <c r="AZ107" s="19"/>
      <c r="BA107" s="19"/>
      <c r="BB107" s="19"/>
      <c r="BC107" s="19"/>
      <c r="BD107" s="16"/>
      <c r="BE107" s="15"/>
      <c r="BF107" s="15"/>
      <c r="BG107" s="14"/>
      <c r="BH107" s="14"/>
      <c r="BI107" s="14"/>
      <c r="BJ107" s="36"/>
      <c r="BK107" s="36"/>
      <c r="BL107" s="36"/>
      <c r="BM107" s="36"/>
      <c r="BN107" s="36"/>
      <c r="BO107" s="36"/>
      <c r="BP107" s="36"/>
      <c r="BQ107" s="14"/>
      <c r="BR107" s="20"/>
      <c r="BS107" s="20"/>
      <c r="BT107" s="20"/>
      <c r="BU107" s="20"/>
      <c r="BV107" s="15"/>
      <c r="BW107" s="20"/>
      <c r="BX107" s="20"/>
      <c r="BY107" s="21"/>
      <c r="BZ107" s="22"/>
      <c r="CA107" s="22"/>
      <c r="CB107" s="22"/>
      <c r="CC107" s="22"/>
      <c r="CD107" s="22"/>
      <c r="CE107" s="22"/>
      <c r="CF107" s="23"/>
      <c r="CG107" s="19"/>
      <c r="CH107" s="21"/>
      <c r="CI107" s="14"/>
      <c r="CJ107" s="14"/>
      <c r="CK107" s="14"/>
      <c r="CL107" s="21"/>
      <c r="CM107" s="21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  <c r="DR107" s="53"/>
      <c r="DS107" s="53"/>
      <c r="DT107" s="53"/>
      <c r="DU107" s="53"/>
      <c r="DV107" s="53"/>
      <c r="DW107" s="53"/>
      <c r="DX107" s="53"/>
      <c r="DY107" s="53"/>
      <c r="DZ107" s="53"/>
      <c r="EA107" s="53"/>
      <c r="EB107" s="53"/>
      <c r="EC107" s="53"/>
      <c r="ED107" s="53"/>
    </row>
    <row r="108" spans="1:134">
      <c r="A108" s="54" t="s">
        <v>166</v>
      </c>
      <c r="B108" s="55" t="s">
        <v>48</v>
      </c>
      <c r="C108" s="56">
        <v>68</v>
      </c>
      <c r="D108" s="55" t="s">
        <v>59</v>
      </c>
      <c r="E108" s="56">
        <v>71</v>
      </c>
      <c r="F108" s="55">
        <f t="shared" si="16"/>
        <v>139</v>
      </c>
      <c r="G108" s="56">
        <f t="shared" si="17"/>
        <v>3</v>
      </c>
      <c r="H108" s="57">
        <f t="shared" si="26"/>
        <v>-7.0779113277305878</v>
      </c>
      <c r="I108" s="9">
        <f t="shared" si="18"/>
        <v>1</v>
      </c>
      <c r="J108" s="58">
        <f t="shared" si="19"/>
        <v>101.5642967296005</v>
      </c>
      <c r="K108" s="26"/>
      <c r="L108" s="26"/>
      <c r="M108" s="34">
        <f t="shared" si="20"/>
        <v>-7.0778554355457626</v>
      </c>
      <c r="N108" s="13">
        <f t="shared" si="21"/>
        <v>0</v>
      </c>
      <c r="O108" s="13">
        <f t="shared" si="22"/>
        <v>0</v>
      </c>
      <c r="P108" s="11">
        <f t="shared" si="23"/>
        <v>0.4040576907226483</v>
      </c>
      <c r="Q108" s="34">
        <f t="shared" si="24"/>
        <v>-10.077855435545763</v>
      </c>
      <c r="R108" s="58">
        <f t="shared" si="15"/>
        <v>0.35514723598682268</v>
      </c>
      <c r="S108" s="60">
        <f t="shared" si="25"/>
        <v>-0.90619761239733132</v>
      </c>
      <c r="T108" s="9"/>
      <c r="U108" s="9"/>
      <c r="V108" s="9"/>
      <c r="W108" s="9"/>
      <c r="X108" s="9"/>
      <c r="Y108" s="9"/>
      <c r="Z108" s="71"/>
      <c r="AA108" s="34"/>
      <c r="AB108" s="9"/>
      <c r="AC108" s="34"/>
      <c r="AD108" s="34"/>
      <c r="AE108" s="34"/>
      <c r="AF108" s="9"/>
      <c r="AG108" s="34"/>
      <c r="AH108" s="72"/>
      <c r="AI108" s="72"/>
      <c r="AJ108" s="14"/>
      <c r="AK108" s="14"/>
      <c r="AL108" s="14"/>
      <c r="AM108" s="15"/>
      <c r="AN108" s="15"/>
      <c r="AO108" s="15"/>
      <c r="AP108" s="67"/>
      <c r="AQ108" s="15"/>
      <c r="AR108" s="15"/>
      <c r="AS108" s="15"/>
      <c r="AT108" s="16"/>
      <c r="AU108" s="15"/>
      <c r="AV108" s="15"/>
      <c r="AW108" s="19"/>
      <c r="AX108" s="19"/>
      <c r="AY108" s="19"/>
      <c r="AZ108" s="19"/>
      <c r="BA108" s="19"/>
      <c r="BB108" s="19"/>
      <c r="BC108" s="19"/>
      <c r="BD108" s="16"/>
      <c r="BE108" s="15"/>
      <c r="BF108" s="15"/>
      <c r="BG108" s="14"/>
      <c r="BH108" s="14"/>
      <c r="BI108" s="14"/>
      <c r="BJ108" s="36"/>
      <c r="BK108" s="36"/>
      <c r="BL108" s="36"/>
      <c r="BM108" s="36"/>
      <c r="BN108" s="36"/>
      <c r="BO108" s="36"/>
      <c r="BP108" s="36"/>
      <c r="BQ108" s="14"/>
      <c r="BR108" s="20"/>
      <c r="BS108" s="20"/>
      <c r="BT108" s="20"/>
      <c r="BU108" s="20"/>
      <c r="BV108" s="15"/>
      <c r="BW108" s="20"/>
      <c r="BX108" s="20"/>
      <c r="BY108" s="21"/>
      <c r="BZ108" s="22"/>
      <c r="CA108" s="22"/>
      <c r="CB108" s="22"/>
      <c r="CC108" s="22"/>
      <c r="CD108" s="22"/>
      <c r="CE108" s="22"/>
      <c r="CF108" s="23"/>
      <c r="CG108" s="19"/>
      <c r="CH108" s="21"/>
      <c r="CI108" s="14"/>
      <c r="CJ108" s="14"/>
      <c r="CK108" s="14"/>
      <c r="CL108" s="21"/>
      <c r="CM108" s="21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  <c r="DR108" s="53"/>
      <c r="DS108" s="53"/>
      <c r="DT108" s="53"/>
      <c r="DU108" s="53"/>
      <c r="DV108" s="53"/>
      <c r="DW108" s="53"/>
      <c r="DX108" s="53"/>
      <c r="DY108" s="53"/>
      <c r="DZ108" s="53"/>
      <c r="EA108" s="53"/>
      <c r="EB108" s="53"/>
      <c r="EC108" s="53"/>
      <c r="ED108" s="53"/>
    </row>
    <row r="109" spans="1:134">
      <c r="A109" s="54" t="s">
        <v>167</v>
      </c>
      <c r="B109" s="55" t="s">
        <v>61</v>
      </c>
      <c r="C109" s="56">
        <v>133</v>
      </c>
      <c r="D109" s="55" t="s">
        <v>71</v>
      </c>
      <c r="E109" s="56">
        <v>91</v>
      </c>
      <c r="F109" s="55">
        <f t="shared" si="16"/>
        <v>224</v>
      </c>
      <c r="G109" s="56">
        <f t="shared" si="17"/>
        <v>-42</v>
      </c>
      <c r="H109" s="57">
        <f t="shared" si="26"/>
        <v>1.4373347375973076</v>
      </c>
      <c r="I109" s="9">
        <f t="shared" si="18"/>
        <v>0</v>
      </c>
      <c r="J109" s="58">
        <f t="shared" si="19"/>
        <v>1886.8020491060781</v>
      </c>
      <c r="K109" s="26"/>
      <c r="L109" s="26"/>
      <c r="M109" s="34">
        <f t="shared" si="20"/>
        <v>1.4374030024779518</v>
      </c>
      <c r="N109" s="13">
        <f t="shared" si="21"/>
        <v>1</v>
      </c>
      <c r="O109" s="13">
        <f t="shared" si="22"/>
        <v>0</v>
      </c>
      <c r="P109" s="11">
        <f t="shared" si="23"/>
        <v>0.51966814243879023</v>
      </c>
      <c r="Q109" s="34">
        <f t="shared" si="24"/>
        <v>43.43740300247795</v>
      </c>
      <c r="R109" s="58">
        <f t="shared" si="15"/>
        <v>0.27005497826578279</v>
      </c>
      <c r="S109" s="60">
        <f t="shared" si="25"/>
        <v>-0.73327804404709651</v>
      </c>
      <c r="T109" s="9"/>
      <c r="U109" s="9"/>
      <c r="V109" s="9"/>
      <c r="W109" s="9"/>
      <c r="X109" s="9"/>
      <c r="Y109" s="9"/>
      <c r="Z109" s="71"/>
      <c r="AA109" s="34"/>
      <c r="AB109" s="9"/>
      <c r="AC109" s="34"/>
      <c r="AD109" s="34"/>
      <c r="AE109" s="34"/>
      <c r="AF109" s="9"/>
      <c r="AG109" s="34"/>
      <c r="AH109" s="72"/>
      <c r="AI109" s="72"/>
      <c r="AJ109" s="14"/>
      <c r="AK109" s="14"/>
      <c r="AL109" s="14"/>
      <c r="AM109" s="15"/>
      <c r="AN109" s="15"/>
      <c r="AO109" s="15"/>
      <c r="AP109" s="67"/>
      <c r="AQ109" s="15"/>
      <c r="AR109" s="15"/>
      <c r="AS109" s="15"/>
      <c r="AT109" s="16"/>
      <c r="AU109" s="15"/>
      <c r="AV109" s="15"/>
      <c r="AW109" s="19"/>
      <c r="AX109" s="19"/>
      <c r="AY109" s="19"/>
      <c r="AZ109" s="19"/>
      <c r="BA109" s="19"/>
      <c r="BB109" s="19"/>
      <c r="BC109" s="19"/>
      <c r="BD109" s="16"/>
      <c r="BE109" s="15"/>
      <c r="BF109" s="15"/>
      <c r="BG109" s="14"/>
      <c r="BH109" s="14"/>
      <c r="BI109" s="14"/>
      <c r="BJ109" s="36"/>
      <c r="BK109" s="36"/>
      <c r="BL109" s="36"/>
      <c r="BM109" s="36"/>
      <c r="BN109" s="36"/>
      <c r="BO109" s="36"/>
      <c r="BP109" s="36"/>
      <c r="BQ109" s="14"/>
      <c r="BR109" s="20"/>
      <c r="BS109" s="20"/>
      <c r="BT109" s="20"/>
      <c r="BU109" s="20"/>
      <c r="BV109" s="15"/>
      <c r="BW109" s="20"/>
      <c r="BX109" s="20"/>
      <c r="BY109" s="21"/>
      <c r="BZ109" s="22"/>
      <c r="CA109" s="22"/>
      <c r="CB109" s="22"/>
      <c r="CC109" s="22"/>
      <c r="CD109" s="22"/>
      <c r="CE109" s="22"/>
      <c r="CF109" s="23"/>
      <c r="CG109" s="19"/>
      <c r="CH109" s="21"/>
      <c r="CI109" s="14"/>
      <c r="CJ109" s="14"/>
      <c r="CK109" s="14"/>
      <c r="CL109" s="21"/>
      <c r="CM109" s="21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53"/>
      <c r="DT109" s="53"/>
      <c r="DU109" s="53"/>
      <c r="DV109" s="53"/>
      <c r="DW109" s="53"/>
      <c r="DX109" s="53"/>
      <c r="DY109" s="53"/>
      <c r="DZ109" s="53"/>
      <c r="EA109" s="53"/>
      <c r="EB109" s="53"/>
      <c r="EC109" s="53"/>
      <c r="ED109" s="53"/>
    </row>
    <row r="110" spans="1:134">
      <c r="A110" s="54" t="s">
        <v>168</v>
      </c>
      <c r="B110" s="55" t="s">
        <v>67</v>
      </c>
      <c r="C110" s="56">
        <v>75</v>
      </c>
      <c r="D110" s="55" t="s">
        <v>60</v>
      </c>
      <c r="E110" s="56">
        <v>132</v>
      </c>
      <c r="F110" s="55">
        <f t="shared" si="16"/>
        <v>207</v>
      </c>
      <c r="G110" s="56">
        <f t="shared" si="17"/>
        <v>57</v>
      </c>
      <c r="H110" s="57">
        <f t="shared" si="26"/>
        <v>28.067879482051602</v>
      </c>
      <c r="I110" s="9">
        <f t="shared" si="18"/>
        <v>1</v>
      </c>
      <c r="J110" s="58">
        <f t="shared" si="19"/>
        <v>837.06759766509072</v>
      </c>
      <c r="K110" s="26"/>
      <c r="L110" s="26"/>
      <c r="M110" s="34">
        <f t="shared" si="20"/>
        <v>28.067986441249133</v>
      </c>
      <c r="N110" s="13">
        <f t="shared" si="21"/>
        <v>1</v>
      </c>
      <c r="O110" s="13">
        <f t="shared" si="22"/>
        <v>1</v>
      </c>
      <c r="P110" s="11">
        <f t="shared" si="23"/>
        <v>0.83224612717046975</v>
      </c>
      <c r="Q110" s="34">
        <f t="shared" si="24"/>
        <v>-28.932013558750867</v>
      </c>
      <c r="R110" s="58">
        <f t="shared" si="15"/>
        <v>2.8141361849306205E-2</v>
      </c>
      <c r="S110" s="60">
        <f t="shared" si="25"/>
        <v>-0.18362705598274473</v>
      </c>
      <c r="T110" s="9"/>
      <c r="U110" s="9"/>
      <c r="V110" s="9"/>
      <c r="W110" s="9"/>
      <c r="X110" s="9"/>
      <c r="Y110" s="9"/>
      <c r="Z110" s="71"/>
      <c r="AA110" s="34"/>
      <c r="AB110" s="9"/>
      <c r="AC110" s="34"/>
      <c r="AD110" s="34"/>
      <c r="AE110" s="34"/>
      <c r="AF110" s="9"/>
      <c r="AG110" s="34"/>
      <c r="AH110" s="72"/>
      <c r="AI110" s="72"/>
      <c r="AJ110" s="14"/>
      <c r="AK110" s="14"/>
      <c r="AL110" s="14"/>
      <c r="AM110" s="15"/>
      <c r="AN110" s="15"/>
      <c r="AO110" s="15"/>
      <c r="AP110" s="67"/>
      <c r="AQ110" s="15"/>
      <c r="AR110" s="15"/>
      <c r="AS110" s="15"/>
      <c r="AT110" s="16"/>
      <c r="AU110" s="15"/>
      <c r="AV110" s="15"/>
      <c r="AW110" s="19"/>
      <c r="AX110" s="19"/>
      <c r="AY110" s="19"/>
      <c r="AZ110" s="19"/>
      <c r="BA110" s="19"/>
      <c r="BB110" s="19"/>
      <c r="BC110" s="19"/>
      <c r="BD110" s="16"/>
      <c r="BE110" s="15"/>
      <c r="BF110" s="15"/>
      <c r="BG110" s="14"/>
      <c r="BH110" s="14"/>
      <c r="BI110" s="14"/>
      <c r="BJ110" s="36"/>
      <c r="BK110" s="36"/>
      <c r="BL110" s="36"/>
      <c r="BM110" s="36"/>
      <c r="BN110" s="36"/>
      <c r="BO110" s="36"/>
      <c r="BP110" s="36"/>
      <c r="BQ110" s="14"/>
      <c r="BR110" s="20"/>
      <c r="BS110" s="20"/>
      <c r="BT110" s="20"/>
      <c r="BU110" s="20"/>
      <c r="BV110" s="15"/>
      <c r="BW110" s="20"/>
      <c r="BX110" s="20"/>
      <c r="BY110" s="21"/>
      <c r="BZ110" s="22"/>
      <c r="CA110" s="22"/>
      <c r="CB110" s="22"/>
      <c r="CC110" s="22"/>
      <c r="CD110" s="22"/>
      <c r="CE110" s="22"/>
      <c r="CF110" s="23"/>
      <c r="CG110" s="19"/>
      <c r="CH110" s="21"/>
      <c r="CI110" s="14"/>
      <c r="CJ110" s="14"/>
      <c r="CK110" s="14"/>
      <c r="CL110" s="21"/>
      <c r="CM110" s="21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  <c r="DR110" s="53"/>
      <c r="DS110" s="53"/>
      <c r="DT110" s="53"/>
      <c r="DU110" s="53"/>
      <c r="DV110" s="53"/>
      <c r="DW110" s="53"/>
      <c r="DX110" s="53"/>
      <c r="DY110" s="53"/>
      <c r="DZ110" s="53"/>
      <c r="EA110" s="53"/>
      <c r="EB110" s="53"/>
      <c r="EC110" s="53"/>
      <c r="ED110" s="53"/>
    </row>
    <row r="111" spans="1:134">
      <c r="A111" s="54" t="s">
        <v>169</v>
      </c>
      <c r="B111" s="55" t="s">
        <v>74</v>
      </c>
      <c r="C111" s="56">
        <v>57</v>
      </c>
      <c r="D111" s="55" t="s">
        <v>73</v>
      </c>
      <c r="E111" s="56">
        <v>72</v>
      </c>
      <c r="F111" s="55">
        <f t="shared" si="16"/>
        <v>129</v>
      </c>
      <c r="G111" s="56">
        <f t="shared" si="17"/>
        <v>15</v>
      </c>
      <c r="H111" s="57">
        <f t="shared" si="26"/>
        <v>-1.5814621371053619</v>
      </c>
      <c r="I111" s="9">
        <f t="shared" si="18"/>
        <v>1</v>
      </c>
      <c r="J111" s="58">
        <f t="shared" si="19"/>
        <v>274.94488660425873</v>
      </c>
      <c r="K111" s="26"/>
      <c r="L111" s="26"/>
      <c r="M111" s="34">
        <f t="shared" si="20"/>
        <v>-1.5813982585519222</v>
      </c>
      <c r="N111" s="13">
        <f t="shared" si="21"/>
        <v>0</v>
      </c>
      <c r="O111" s="13">
        <f t="shared" si="22"/>
        <v>0</v>
      </c>
      <c r="P111" s="11">
        <f t="shared" si="23"/>
        <v>0.47836339967999619</v>
      </c>
      <c r="Q111" s="34">
        <f t="shared" si="24"/>
        <v>-16.581398258551921</v>
      </c>
      <c r="R111" s="58">
        <f t="shared" si="15"/>
        <v>0.2721047427934114</v>
      </c>
      <c r="S111" s="60">
        <f t="shared" si="25"/>
        <v>-0.73738458495805104</v>
      </c>
      <c r="T111" s="9"/>
      <c r="U111" s="9"/>
      <c r="V111" s="9"/>
      <c r="W111" s="9"/>
      <c r="X111" s="9"/>
      <c r="Y111" s="9"/>
      <c r="Z111" s="71"/>
      <c r="AA111" s="34"/>
      <c r="AB111" s="9"/>
      <c r="AC111" s="34"/>
      <c r="AD111" s="34"/>
      <c r="AE111" s="34"/>
      <c r="AF111" s="9"/>
      <c r="AG111" s="34"/>
      <c r="AH111" s="72"/>
      <c r="AI111" s="72"/>
      <c r="AJ111" s="14"/>
      <c r="AK111" s="14"/>
      <c r="AL111" s="14"/>
      <c r="AM111" s="15"/>
      <c r="AN111" s="15"/>
      <c r="AO111" s="15"/>
      <c r="AP111" s="67"/>
      <c r="AQ111" s="15"/>
      <c r="AR111" s="15"/>
      <c r="AS111" s="15"/>
      <c r="AT111" s="16"/>
      <c r="AU111" s="15"/>
      <c r="AV111" s="15"/>
      <c r="AW111" s="19"/>
      <c r="AX111" s="19"/>
      <c r="AY111" s="19"/>
      <c r="AZ111" s="19"/>
      <c r="BA111" s="19"/>
      <c r="BB111" s="19"/>
      <c r="BC111" s="19"/>
      <c r="BD111" s="16"/>
      <c r="BE111" s="15"/>
      <c r="BF111" s="15"/>
      <c r="BG111" s="14"/>
      <c r="BH111" s="14"/>
      <c r="BI111" s="14"/>
      <c r="BJ111" s="36"/>
      <c r="BK111" s="36"/>
      <c r="BL111" s="36"/>
      <c r="BM111" s="36"/>
      <c r="BN111" s="36"/>
      <c r="BO111" s="36"/>
      <c r="BP111" s="36"/>
      <c r="BQ111" s="14"/>
      <c r="BR111" s="20"/>
      <c r="BS111" s="20"/>
      <c r="BT111" s="20"/>
      <c r="BU111" s="20"/>
      <c r="BV111" s="15"/>
      <c r="BW111" s="20"/>
      <c r="BX111" s="20"/>
      <c r="BY111" s="21"/>
      <c r="BZ111" s="22"/>
      <c r="CA111" s="22"/>
      <c r="CB111" s="22"/>
      <c r="CC111" s="22"/>
      <c r="CD111" s="22"/>
      <c r="CE111" s="22"/>
      <c r="CF111" s="23"/>
      <c r="CG111" s="19"/>
      <c r="CH111" s="21"/>
      <c r="CI111" s="14"/>
      <c r="CJ111" s="14"/>
      <c r="CK111" s="14"/>
      <c r="CL111" s="21"/>
      <c r="CM111" s="21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  <c r="DR111" s="53"/>
      <c r="DS111" s="53"/>
      <c r="DT111" s="53"/>
      <c r="DU111" s="53"/>
      <c r="DV111" s="53"/>
      <c r="DW111" s="53"/>
      <c r="DX111" s="53"/>
      <c r="DY111" s="53"/>
      <c r="DZ111" s="53"/>
      <c r="EA111" s="53"/>
      <c r="EB111" s="53"/>
      <c r="EC111" s="53"/>
      <c r="ED111" s="53"/>
    </row>
    <row r="112" spans="1:134">
      <c r="A112" s="54" t="s">
        <v>170</v>
      </c>
      <c r="B112" s="55" t="s">
        <v>59</v>
      </c>
      <c r="C112" s="56">
        <v>103</v>
      </c>
      <c r="D112" s="55" t="s">
        <v>46</v>
      </c>
      <c r="E112" s="56">
        <v>46</v>
      </c>
      <c r="F112" s="55">
        <f t="shared" si="16"/>
        <v>149</v>
      </c>
      <c r="G112" s="56">
        <f t="shared" si="17"/>
        <v>-57</v>
      </c>
      <c r="H112" s="57">
        <f t="shared" si="26"/>
        <v>-28.849179464050962</v>
      </c>
      <c r="I112" s="9">
        <f t="shared" si="18"/>
        <v>0</v>
      </c>
      <c r="J112" s="58">
        <f t="shared" si="19"/>
        <v>792.46869684721003</v>
      </c>
      <c r="K112" s="26"/>
      <c r="L112" s="26"/>
      <c r="M112" s="34">
        <f t="shared" si="20"/>
        <v>-28.849155205629412</v>
      </c>
      <c r="N112" s="13">
        <f t="shared" si="21"/>
        <v>0</v>
      </c>
      <c r="O112" s="13">
        <f t="shared" si="22"/>
        <v>1</v>
      </c>
      <c r="P112" s="11">
        <f t="shared" si="23"/>
        <v>0.16111564945535073</v>
      </c>
      <c r="Q112" s="34">
        <f t="shared" si="24"/>
        <v>28.150844794370588</v>
      </c>
      <c r="R112" s="58">
        <f t="shared" si="15"/>
        <v>2.5958252499419458E-2</v>
      </c>
      <c r="S112" s="60">
        <f t="shared" si="25"/>
        <v>-0.17568242403669557</v>
      </c>
      <c r="T112" s="9"/>
      <c r="U112" s="9"/>
      <c r="V112" s="9"/>
      <c r="W112" s="9"/>
      <c r="X112" s="9"/>
      <c r="Y112" s="9"/>
      <c r="Z112" s="71"/>
      <c r="AA112" s="34"/>
      <c r="AB112" s="9"/>
      <c r="AC112" s="34"/>
      <c r="AD112" s="34"/>
      <c r="AE112" s="34"/>
      <c r="AF112" s="9"/>
      <c r="AG112" s="34"/>
      <c r="AH112" s="72"/>
      <c r="AI112" s="72"/>
      <c r="AJ112" s="14"/>
      <c r="AK112" s="14"/>
      <c r="AL112" s="14"/>
      <c r="AM112" s="15"/>
      <c r="AN112" s="15"/>
      <c r="AO112" s="15"/>
      <c r="AP112" s="67"/>
      <c r="AQ112" s="15"/>
      <c r="AR112" s="15"/>
      <c r="AS112" s="15"/>
      <c r="AT112" s="16"/>
      <c r="AU112" s="15"/>
      <c r="AV112" s="15"/>
      <c r="AW112" s="19"/>
      <c r="AX112" s="19"/>
      <c r="AY112" s="19"/>
      <c r="AZ112" s="19"/>
      <c r="BA112" s="19"/>
      <c r="BB112" s="19"/>
      <c r="BC112" s="19"/>
      <c r="BD112" s="16"/>
      <c r="BE112" s="15"/>
      <c r="BF112" s="15"/>
      <c r="BG112" s="14"/>
      <c r="BH112" s="14"/>
      <c r="BI112" s="14"/>
      <c r="BJ112" s="36"/>
      <c r="BK112" s="36"/>
      <c r="BL112" s="36"/>
      <c r="BM112" s="36"/>
      <c r="BN112" s="36"/>
      <c r="BO112" s="36"/>
      <c r="BP112" s="36"/>
      <c r="BQ112" s="14"/>
      <c r="BR112" s="20"/>
      <c r="BS112" s="20"/>
      <c r="BT112" s="20"/>
      <c r="BU112" s="20"/>
      <c r="BV112" s="15"/>
      <c r="BW112" s="20"/>
      <c r="BX112" s="20"/>
      <c r="BY112" s="21"/>
      <c r="BZ112" s="22"/>
      <c r="CA112" s="22"/>
      <c r="CB112" s="22"/>
      <c r="CC112" s="22"/>
      <c r="CD112" s="22"/>
      <c r="CE112" s="22"/>
      <c r="CF112" s="23"/>
      <c r="CG112" s="19"/>
      <c r="CH112" s="21"/>
      <c r="CI112" s="14"/>
      <c r="CJ112" s="14"/>
      <c r="CK112" s="14"/>
      <c r="CL112" s="21"/>
      <c r="CM112" s="21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  <c r="DR112" s="53"/>
      <c r="DS112" s="53"/>
      <c r="DT112" s="53"/>
      <c r="DU112" s="53"/>
      <c r="DV112" s="53"/>
      <c r="DW112" s="53"/>
      <c r="DX112" s="53"/>
      <c r="DY112" s="53"/>
      <c r="DZ112" s="53"/>
      <c r="EA112" s="53"/>
      <c r="EB112" s="53"/>
      <c r="EC112" s="53"/>
      <c r="ED112" s="53"/>
    </row>
    <row r="113" spans="1:134">
      <c r="A113" s="54" t="s">
        <v>171</v>
      </c>
      <c r="B113" s="55" t="s">
        <v>56</v>
      </c>
      <c r="C113" s="56">
        <v>80</v>
      </c>
      <c r="D113" s="55" t="s">
        <v>64</v>
      </c>
      <c r="E113" s="56">
        <v>78</v>
      </c>
      <c r="F113" s="55">
        <f t="shared" si="16"/>
        <v>158</v>
      </c>
      <c r="G113" s="56">
        <f t="shared" si="17"/>
        <v>-2</v>
      </c>
      <c r="H113" s="57">
        <f t="shared" si="26"/>
        <v>-2.6372775863453288</v>
      </c>
      <c r="I113" s="9">
        <f t="shared" si="18"/>
        <v>0</v>
      </c>
      <c r="J113" s="58">
        <f t="shared" si="19"/>
        <v>0.40612272205812805</v>
      </c>
      <c r="K113" s="26"/>
      <c r="L113" s="26"/>
      <c r="M113" s="34">
        <f t="shared" si="20"/>
        <v>-2.637215241897104</v>
      </c>
      <c r="N113" s="13">
        <f t="shared" si="21"/>
        <v>0</v>
      </c>
      <c r="O113" s="13">
        <f t="shared" si="22"/>
        <v>1</v>
      </c>
      <c r="P113" s="11">
        <f t="shared" si="23"/>
        <v>0.4639492707510019</v>
      </c>
      <c r="Q113" s="34">
        <f t="shared" si="24"/>
        <v>-0.63721524189710399</v>
      </c>
      <c r="R113" s="58">
        <f t="shared" si="15"/>
        <v>0.21524892583038646</v>
      </c>
      <c r="S113" s="60">
        <f t="shared" si="25"/>
        <v>-0.62352647826854224</v>
      </c>
      <c r="T113" s="9"/>
      <c r="U113" s="9"/>
      <c r="V113" s="9"/>
      <c r="W113" s="9"/>
      <c r="X113" s="9"/>
      <c r="Y113" s="9"/>
      <c r="Z113" s="71"/>
      <c r="AA113" s="34"/>
      <c r="AB113" s="9"/>
      <c r="AC113" s="34"/>
      <c r="AD113" s="34"/>
      <c r="AE113" s="34"/>
      <c r="AF113" s="9"/>
      <c r="AG113" s="34"/>
      <c r="AH113" s="72"/>
      <c r="AI113" s="72"/>
      <c r="AJ113" s="14"/>
      <c r="AK113" s="14"/>
      <c r="AL113" s="14"/>
      <c r="AM113" s="15"/>
      <c r="AN113" s="15"/>
      <c r="AO113" s="15"/>
      <c r="AP113" s="67"/>
      <c r="AQ113" s="15"/>
      <c r="AR113" s="15"/>
      <c r="AS113" s="15"/>
      <c r="AT113" s="16"/>
      <c r="AU113" s="15"/>
      <c r="AV113" s="15"/>
      <c r="AW113" s="19"/>
      <c r="AX113" s="19"/>
      <c r="AY113" s="19"/>
      <c r="AZ113" s="19"/>
      <c r="BA113" s="19"/>
      <c r="BB113" s="19"/>
      <c r="BC113" s="19"/>
      <c r="BD113" s="16"/>
      <c r="BE113" s="15"/>
      <c r="BF113" s="15"/>
      <c r="BG113" s="14"/>
      <c r="BH113" s="14"/>
      <c r="BI113" s="14"/>
      <c r="BJ113" s="36"/>
      <c r="BK113" s="36"/>
      <c r="BL113" s="36"/>
      <c r="BM113" s="36"/>
      <c r="BN113" s="36"/>
      <c r="BO113" s="36"/>
      <c r="BP113" s="36"/>
      <c r="BQ113" s="14"/>
      <c r="BR113" s="20"/>
      <c r="BS113" s="20"/>
      <c r="BT113" s="20"/>
      <c r="BU113" s="20"/>
      <c r="BV113" s="15"/>
      <c r="BW113" s="20"/>
      <c r="BX113" s="20"/>
      <c r="BY113" s="21"/>
      <c r="BZ113" s="22"/>
      <c r="CA113" s="22"/>
      <c r="CB113" s="22"/>
      <c r="CC113" s="22"/>
      <c r="CD113" s="22"/>
      <c r="CE113" s="22"/>
      <c r="CF113" s="23"/>
      <c r="CG113" s="19"/>
      <c r="CH113" s="21"/>
      <c r="CI113" s="14"/>
      <c r="CJ113" s="14"/>
      <c r="CK113" s="14"/>
      <c r="CL113" s="21"/>
      <c r="CM113" s="21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  <c r="DR113" s="53"/>
      <c r="DS113" s="53"/>
      <c r="DT113" s="53"/>
      <c r="DU113" s="53"/>
      <c r="DV113" s="53"/>
      <c r="DW113" s="53"/>
      <c r="DX113" s="53"/>
      <c r="DY113" s="53"/>
      <c r="DZ113" s="53"/>
      <c r="EA113" s="53"/>
      <c r="EB113" s="53"/>
      <c r="EC113" s="53"/>
      <c r="ED113" s="53"/>
    </row>
    <row r="114" spans="1:134">
      <c r="A114" s="54" t="s">
        <v>172</v>
      </c>
      <c r="B114" s="55" t="s">
        <v>48</v>
      </c>
      <c r="C114" s="56">
        <v>32</v>
      </c>
      <c r="D114" s="55" t="s">
        <v>65</v>
      </c>
      <c r="E114" s="56">
        <v>88</v>
      </c>
      <c r="F114" s="55">
        <f t="shared" si="16"/>
        <v>120</v>
      </c>
      <c r="G114" s="56">
        <f t="shared" si="17"/>
        <v>56</v>
      </c>
      <c r="H114" s="57">
        <f t="shared" si="26"/>
        <v>14.66701087944169</v>
      </c>
      <c r="I114" s="9">
        <f t="shared" si="18"/>
        <v>1</v>
      </c>
      <c r="J114" s="58">
        <f t="shared" si="19"/>
        <v>1708.4159896401916</v>
      </c>
      <c r="K114" s="26"/>
      <c r="L114" s="26"/>
      <c r="M114" s="34">
        <f t="shared" si="20"/>
        <v>14.66709836710902</v>
      </c>
      <c r="N114" s="13">
        <f t="shared" si="21"/>
        <v>1</v>
      </c>
      <c r="O114" s="13">
        <f t="shared" si="22"/>
        <v>1</v>
      </c>
      <c r="P114" s="11">
        <f t="shared" si="23"/>
        <v>0.69261030276394564</v>
      </c>
      <c r="Q114" s="34">
        <f t="shared" si="24"/>
        <v>-41.33290163289098</v>
      </c>
      <c r="R114" s="58">
        <f t="shared" si="15"/>
        <v>9.4488425966873166E-2</v>
      </c>
      <c r="S114" s="60">
        <f t="shared" si="25"/>
        <v>-0.36728777163507292</v>
      </c>
      <c r="T114" s="9"/>
      <c r="U114" s="9"/>
      <c r="V114" s="9"/>
      <c r="W114" s="9"/>
      <c r="X114" s="9"/>
      <c r="Y114" s="9"/>
      <c r="Z114" s="71"/>
      <c r="AA114" s="34"/>
      <c r="AB114" s="9"/>
      <c r="AC114" s="34"/>
      <c r="AD114" s="34"/>
      <c r="AE114" s="34"/>
      <c r="AF114" s="9"/>
      <c r="AG114" s="34"/>
      <c r="AH114" s="72"/>
      <c r="AI114" s="72"/>
      <c r="AJ114" s="14"/>
      <c r="AK114" s="14"/>
      <c r="AL114" s="14"/>
      <c r="AM114" s="15"/>
      <c r="AN114" s="15"/>
      <c r="AO114" s="15"/>
      <c r="AP114" s="67"/>
      <c r="AQ114" s="15"/>
      <c r="AR114" s="15"/>
      <c r="AS114" s="15"/>
      <c r="AT114" s="16"/>
      <c r="AU114" s="15"/>
      <c r="AV114" s="15"/>
      <c r="AW114" s="19"/>
      <c r="AX114" s="19"/>
      <c r="AY114" s="19"/>
      <c r="AZ114" s="19"/>
      <c r="BA114" s="19"/>
      <c r="BB114" s="19"/>
      <c r="BC114" s="19"/>
      <c r="BD114" s="16"/>
      <c r="BE114" s="15"/>
      <c r="BF114" s="15"/>
      <c r="BG114" s="14"/>
      <c r="BH114" s="14"/>
      <c r="BI114" s="14"/>
      <c r="BJ114" s="36"/>
      <c r="BK114" s="36"/>
      <c r="BL114" s="36"/>
      <c r="BM114" s="36"/>
      <c r="BN114" s="36"/>
      <c r="BO114" s="36"/>
      <c r="BP114" s="36"/>
      <c r="BQ114" s="14"/>
      <c r="BR114" s="20"/>
      <c r="BS114" s="20"/>
      <c r="BT114" s="20"/>
      <c r="BU114" s="20"/>
      <c r="BV114" s="15"/>
      <c r="BW114" s="20"/>
      <c r="BX114" s="20"/>
      <c r="BY114" s="21"/>
      <c r="BZ114" s="22"/>
      <c r="CA114" s="22"/>
      <c r="CB114" s="22"/>
      <c r="CC114" s="22"/>
      <c r="CD114" s="22"/>
      <c r="CE114" s="22"/>
      <c r="CF114" s="23"/>
      <c r="CG114" s="19"/>
      <c r="CH114" s="21"/>
      <c r="CI114" s="14"/>
      <c r="CJ114" s="14"/>
      <c r="CK114" s="14"/>
      <c r="CL114" s="21"/>
      <c r="CM114" s="21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  <c r="DR114" s="53"/>
      <c r="DS114" s="53"/>
      <c r="DT114" s="53"/>
      <c r="DU114" s="53"/>
      <c r="DV114" s="53"/>
      <c r="DW114" s="53"/>
      <c r="DX114" s="53"/>
      <c r="DY114" s="53"/>
      <c r="DZ114" s="53"/>
      <c r="EA114" s="53"/>
      <c r="EB114" s="53"/>
      <c r="EC114" s="53"/>
      <c r="ED114" s="53"/>
    </row>
    <row r="115" spans="1:134">
      <c r="A115" s="54" t="s">
        <v>173</v>
      </c>
      <c r="B115" s="55" t="s">
        <v>47</v>
      </c>
      <c r="C115" s="56">
        <v>83</v>
      </c>
      <c r="D115" s="55" t="s">
        <v>69</v>
      </c>
      <c r="E115" s="56">
        <v>65</v>
      </c>
      <c r="F115" s="55">
        <f t="shared" si="16"/>
        <v>148</v>
      </c>
      <c r="G115" s="56">
        <f t="shared" si="17"/>
        <v>-18</v>
      </c>
      <c r="H115" s="57">
        <f t="shared" si="26"/>
        <v>-10.126903527224478</v>
      </c>
      <c r="I115" s="9">
        <f t="shared" si="18"/>
        <v>0</v>
      </c>
      <c r="J115" s="58">
        <f t="shared" si="19"/>
        <v>61.985648069630365</v>
      </c>
      <c r="K115" s="26"/>
      <c r="L115" s="26"/>
      <c r="M115" s="34">
        <f t="shared" si="20"/>
        <v>-10.126852065240818</v>
      </c>
      <c r="N115" s="13">
        <f t="shared" si="21"/>
        <v>0</v>
      </c>
      <c r="O115" s="13">
        <f t="shared" si="22"/>
        <v>1</v>
      </c>
      <c r="P115" s="11">
        <f t="shared" si="23"/>
        <v>0.36411674440019182</v>
      </c>
      <c r="Q115" s="34">
        <f t="shared" si="24"/>
        <v>7.8731479347591815</v>
      </c>
      <c r="R115" s="58">
        <f t="shared" si="15"/>
        <v>0.13258100355259461</v>
      </c>
      <c r="S115" s="60">
        <f t="shared" si="25"/>
        <v>-0.45274029286894307</v>
      </c>
      <c r="T115" s="9"/>
      <c r="U115" s="9"/>
      <c r="V115" s="9"/>
      <c r="W115" s="9"/>
      <c r="X115" s="9"/>
      <c r="Y115" s="9"/>
      <c r="Z115" s="71"/>
      <c r="AA115" s="34"/>
      <c r="AB115" s="9"/>
      <c r="AC115" s="34"/>
      <c r="AD115" s="34"/>
      <c r="AE115" s="34"/>
      <c r="AF115" s="9"/>
      <c r="AG115" s="34"/>
      <c r="AH115" s="72"/>
      <c r="AI115" s="72"/>
      <c r="AJ115" s="14"/>
      <c r="AK115" s="14"/>
      <c r="AL115" s="14"/>
      <c r="AM115" s="15"/>
      <c r="AN115" s="15"/>
      <c r="AO115" s="15"/>
      <c r="AP115" s="67"/>
      <c r="AQ115" s="15"/>
      <c r="AR115" s="15"/>
      <c r="AS115" s="15"/>
      <c r="AT115" s="16"/>
      <c r="AU115" s="15"/>
      <c r="AV115" s="15"/>
      <c r="AW115" s="19"/>
      <c r="AX115" s="19"/>
      <c r="AY115" s="19"/>
      <c r="AZ115" s="19"/>
      <c r="BA115" s="19"/>
      <c r="BB115" s="19"/>
      <c r="BC115" s="19"/>
      <c r="BD115" s="16"/>
      <c r="BE115" s="15"/>
      <c r="BF115" s="15"/>
      <c r="BG115" s="14"/>
      <c r="BH115" s="14"/>
      <c r="BI115" s="14"/>
      <c r="BJ115" s="36"/>
      <c r="BK115" s="36"/>
      <c r="BL115" s="36"/>
      <c r="BM115" s="36"/>
      <c r="BN115" s="36"/>
      <c r="BO115" s="36"/>
      <c r="BP115" s="36"/>
      <c r="BQ115" s="14"/>
      <c r="BR115" s="20"/>
      <c r="BS115" s="20"/>
      <c r="BT115" s="20"/>
      <c r="BU115" s="20"/>
      <c r="BV115" s="15"/>
      <c r="BW115" s="20"/>
      <c r="BX115" s="20"/>
      <c r="BY115" s="21"/>
      <c r="BZ115" s="22"/>
      <c r="CA115" s="22"/>
      <c r="CB115" s="22"/>
      <c r="CC115" s="22"/>
      <c r="CD115" s="22"/>
      <c r="CE115" s="22"/>
      <c r="CF115" s="23"/>
      <c r="CG115" s="19"/>
      <c r="CH115" s="21"/>
      <c r="CI115" s="14"/>
      <c r="CJ115" s="14"/>
      <c r="CK115" s="14"/>
      <c r="CL115" s="21"/>
      <c r="CM115" s="21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  <c r="DR115" s="53"/>
      <c r="DS115" s="53"/>
      <c r="DT115" s="53"/>
      <c r="DU115" s="53"/>
      <c r="DV115" s="53"/>
      <c r="DW115" s="53"/>
      <c r="DX115" s="53"/>
      <c r="DY115" s="53"/>
      <c r="DZ115" s="53"/>
      <c r="EA115" s="53"/>
      <c r="EB115" s="53"/>
      <c r="EC115" s="53"/>
      <c r="ED115" s="53"/>
    </row>
    <row r="116" spans="1:134">
      <c r="A116" s="54" t="s">
        <v>174</v>
      </c>
      <c r="B116" s="55" t="s">
        <v>51</v>
      </c>
      <c r="C116" s="56">
        <v>80</v>
      </c>
      <c r="D116" s="55" t="s">
        <v>74</v>
      </c>
      <c r="E116" s="56">
        <v>52</v>
      </c>
      <c r="F116" s="55">
        <f t="shared" si="16"/>
        <v>132</v>
      </c>
      <c r="G116" s="56">
        <f t="shared" si="17"/>
        <v>-28</v>
      </c>
      <c r="H116" s="57">
        <f t="shared" si="26"/>
        <v>26.634803718052829</v>
      </c>
      <c r="I116" s="9">
        <f t="shared" si="18"/>
        <v>0</v>
      </c>
      <c r="J116" s="58">
        <f t="shared" si="19"/>
        <v>2984.9617773101591</v>
      </c>
      <c r="K116" s="26"/>
      <c r="L116" s="26"/>
      <c r="M116" s="34">
        <f t="shared" si="20"/>
        <v>26.63490859498399</v>
      </c>
      <c r="N116" s="13">
        <f t="shared" si="21"/>
        <v>1</v>
      </c>
      <c r="O116" s="13">
        <f t="shared" si="22"/>
        <v>0</v>
      </c>
      <c r="P116" s="11">
        <f t="shared" si="23"/>
        <v>0.81961713262734781</v>
      </c>
      <c r="Q116" s="34">
        <f t="shared" si="24"/>
        <v>54.63490859498399</v>
      </c>
      <c r="R116" s="58">
        <f t="shared" si="15"/>
        <v>0.67177224409627545</v>
      </c>
      <c r="S116" s="60">
        <f t="shared" si="25"/>
        <v>-1.7126736460816847</v>
      </c>
      <c r="T116" s="9"/>
      <c r="U116" s="9"/>
      <c r="V116" s="9"/>
      <c r="W116" s="9"/>
      <c r="X116" s="9"/>
      <c r="Y116" s="9"/>
      <c r="Z116" s="71"/>
      <c r="AA116" s="34"/>
      <c r="AB116" s="9"/>
      <c r="AC116" s="34"/>
      <c r="AD116" s="34"/>
      <c r="AE116" s="34"/>
      <c r="AF116" s="9"/>
      <c r="AG116" s="34"/>
      <c r="AH116" s="72"/>
      <c r="AI116" s="72"/>
      <c r="AJ116" s="14"/>
      <c r="AK116" s="14"/>
      <c r="AL116" s="14"/>
      <c r="AM116" s="15"/>
      <c r="AN116" s="15"/>
      <c r="AO116" s="15"/>
      <c r="AP116" s="67"/>
      <c r="AQ116" s="15"/>
      <c r="AR116" s="15"/>
      <c r="AS116" s="15"/>
      <c r="AT116" s="16"/>
      <c r="AU116" s="15"/>
      <c r="AV116" s="15"/>
      <c r="AW116" s="19"/>
      <c r="AX116" s="19"/>
      <c r="AY116" s="19"/>
      <c r="AZ116" s="19"/>
      <c r="BA116" s="19"/>
      <c r="BB116" s="19"/>
      <c r="BC116" s="19"/>
      <c r="BD116" s="16"/>
      <c r="BE116" s="15"/>
      <c r="BF116" s="15"/>
      <c r="BG116" s="14"/>
      <c r="BH116" s="14"/>
      <c r="BI116" s="14"/>
      <c r="BJ116" s="36"/>
      <c r="BK116" s="36"/>
      <c r="BL116" s="36"/>
      <c r="BM116" s="36"/>
      <c r="BN116" s="36"/>
      <c r="BO116" s="36"/>
      <c r="BP116" s="36"/>
      <c r="BQ116" s="14"/>
      <c r="BR116" s="20"/>
      <c r="BS116" s="20"/>
      <c r="BT116" s="20"/>
      <c r="BU116" s="20"/>
      <c r="BV116" s="15"/>
      <c r="BW116" s="20"/>
      <c r="BX116" s="20"/>
      <c r="BY116" s="21"/>
      <c r="BZ116" s="22"/>
      <c r="CA116" s="22"/>
      <c r="CB116" s="22"/>
      <c r="CC116" s="22"/>
      <c r="CD116" s="22"/>
      <c r="CE116" s="22"/>
      <c r="CF116" s="23"/>
      <c r="CG116" s="19"/>
      <c r="CH116" s="21"/>
      <c r="CI116" s="14"/>
      <c r="CJ116" s="14"/>
      <c r="CK116" s="14"/>
      <c r="CL116" s="21"/>
      <c r="CM116" s="21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  <c r="DR116" s="53"/>
      <c r="DS116" s="53"/>
      <c r="DT116" s="53"/>
      <c r="DU116" s="53"/>
      <c r="DV116" s="53"/>
      <c r="DW116" s="53"/>
      <c r="DX116" s="53"/>
      <c r="DY116" s="53"/>
      <c r="DZ116" s="53"/>
      <c r="EA116" s="53"/>
      <c r="EB116" s="53"/>
      <c r="EC116" s="53"/>
      <c r="ED116" s="53"/>
    </row>
    <row r="117" spans="1:134">
      <c r="A117" s="54" t="s">
        <v>175</v>
      </c>
      <c r="B117" s="55" t="s">
        <v>71</v>
      </c>
      <c r="C117" s="56">
        <v>65</v>
      </c>
      <c r="D117" s="55" t="s">
        <v>60</v>
      </c>
      <c r="E117" s="56">
        <v>75</v>
      </c>
      <c r="F117" s="55">
        <f t="shared" si="16"/>
        <v>140</v>
      </c>
      <c r="G117" s="56">
        <f t="shared" si="17"/>
        <v>10</v>
      </c>
      <c r="H117" s="57">
        <f t="shared" si="26"/>
        <v>9.4619041827401631</v>
      </c>
      <c r="I117" s="9">
        <f t="shared" si="18"/>
        <v>1</v>
      </c>
      <c r="J117" s="58">
        <f t="shared" si="19"/>
        <v>0.2895471085525318</v>
      </c>
      <c r="K117" s="26"/>
      <c r="L117" s="26"/>
      <c r="M117" s="34">
        <f t="shared" si="20"/>
        <v>9.4619841073610029</v>
      </c>
      <c r="N117" s="13">
        <f t="shared" si="21"/>
        <v>1</v>
      </c>
      <c r="O117" s="13">
        <f t="shared" si="22"/>
        <v>1</v>
      </c>
      <c r="P117" s="11">
        <f t="shared" si="23"/>
        <v>0.62728198407806479</v>
      </c>
      <c r="Q117" s="34">
        <f t="shared" si="24"/>
        <v>-0.53801589263899707</v>
      </c>
      <c r="R117" s="58">
        <f t="shared" si="15"/>
        <v>0.13891871939278394</v>
      </c>
      <c r="S117" s="60">
        <f t="shared" si="25"/>
        <v>-0.46635910407814324</v>
      </c>
      <c r="T117" s="9"/>
      <c r="U117" s="9"/>
      <c r="V117" s="9"/>
      <c r="W117" s="9"/>
      <c r="X117" s="9"/>
      <c r="Y117" s="9"/>
      <c r="Z117" s="71"/>
      <c r="AA117" s="34"/>
      <c r="AB117" s="9"/>
      <c r="AC117" s="34"/>
      <c r="AD117" s="34"/>
      <c r="AE117" s="34"/>
      <c r="AF117" s="9"/>
      <c r="AG117" s="34"/>
      <c r="AH117" s="72"/>
      <c r="AI117" s="72"/>
      <c r="AJ117" s="14"/>
      <c r="AK117" s="14"/>
      <c r="AL117" s="14"/>
      <c r="AM117" s="15"/>
      <c r="AN117" s="15"/>
      <c r="AO117" s="15"/>
      <c r="AP117" s="67"/>
      <c r="AQ117" s="15"/>
      <c r="AR117" s="15"/>
      <c r="AS117" s="15"/>
      <c r="AT117" s="16"/>
      <c r="AU117" s="15"/>
      <c r="AV117" s="15"/>
      <c r="AW117" s="19"/>
      <c r="AX117" s="19"/>
      <c r="AY117" s="19"/>
      <c r="AZ117" s="19"/>
      <c r="BA117" s="19"/>
      <c r="BB117" s="19"/>
      <c r="BC117" s="19"/>
      <c r="BD117" s="16"/>
      <c r="BE117" s="15"/>
      <c r="BF117" s="15"/>
      <c r="BG117" s="14"/>
      <c r="BH117" s="14"/>
      <c r="BI117" s="14"/>
      <c r="BJ117" s="36"/>
      <c r="BK117" s="36"/>
      <c r="BL117" s="36"/>
      <c r="BM117" s="36"/>
      <c r="BN117" s="36"/>
      <c r="BO117" s="36"/>
      <c r="BP117" s="36"/>
      <c r="BQ117" s="14"/>
      <c r="BR117" s="20"/>
      <c r="BS117" s="20"/>
      <c r="BT117" s="20"/>
      <c r="BU117" s="20"/>
      <c r="BV117" s="15"/>
      <c r="BW117" s="20"/>
      <c r="BX117" s="20"/>
      <c r="BY117" s="21"/>
      <c r="BZ117" s="22"/>
      <c r="CA117" s="22"/>
      <c r="CB117" s="22"/>
      <c r="CC117" s="22"/>
      <c r="CD117" s="22"/>
      <c r="CE117" s="22"/>
      <c r="CF117" s="23"/>
      <c r="CG117" s="19"/>
      <c r="CH117" s="21"/>
      <c r="CI117" s="14"/>
      <c r="CJ117" s="14"/>
      <c r="CK117" s="14"/>
      <c r="CL117" s="21"/>
      <c r="CM117" s="21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  <c r="DR117" s="53"/>
      <c r="DS117" s="53"/>
      <c r="DT117" s="53"/>
      <c r="DU117" s="53"/>
      <c r="DV117" s="53"/>
      <c r="DW117" s="53"/>
      <c r="DX117" s="53"/>
      <c r="DY117" s="53"/>
      <c r="DZ117" s="53"/>
      <c r="EA117" s="53"/>
      <c r="EB117" s="53"/>
      <c r="EC117" s="53"/>
      <c r="ED117" s="53"/>
    </row>
    <row r="118" spans="1:134">
      <c r="A118" s="54" t="s">
        <v>176</v>
      </c>
      <c r="B118" s="55" t="s">
        <v>64</v>
      </c>
      <c r="C118" s="56">
        <v>43</v>
      </c>
      <c r="D118" s="55" t="s">
        <v>65</v>
      </c>
      <c r="E118" s="56">
        <v>96</v>
      </c>
      <c r="F118" s="55">
        <f t="shared" si="16"/>
        <v>139</v>
      </c>
      <c r="G118" s="56">
        <f t="shared" si="17"/>
        <v>53</v>
      </c>
      <c r="H118" s="57">
        <f t="shared" si="26"/>
        <v>44.46111237365281</v>
      </c>
      <c r="I118" s="9">
        <f t="shared" si="18"/>
        <v>1</v>
      </c>
      <c r="J118" s="58">
        <f t="shared" si="19"/>
        <v>72.912601895385151</v>
      </c>
      <c r="K118" s="26"/>
      <c r="L118" s="26"/>
      <c r="M118" s="34">
        <f t="shared" si="20"/>
        <v>44.461243152301066</v>
      </c>
      <c r="N118" s="13">
        <f t="shared" si="21"/>
        <v>1</v>
      </c>
      <c r="O118" s="13">
        <f t="shared" si="22"/>
        <v>1</v>
      </c>
      <c r="P118" s="11">
        <f t="shared" si="23"/>
        <v>0.93644160969645629</v>
      </c>
      <c r="Q118" s="34">
        <f t="shared" si="24"/>
        <v>-8.5387568476989344</v>
      </c>
      <c r="R118" s="58">
        <f t="shared" si="15"/>
        <v>4.0396689779775988E-3</v>
      </c>
      <c r="S118" s="60">
        <f t="shared" si="25"/>
        <v>-6.5668108538380815E-2</v>
      </c>
      <c r="T118" s="9"/>
      <c r="U118" s="9"/>
      <c r="V118" s="9"/>
      <c r="W118" s="9"/>
      <c r="X118" s="9"/>
      <c r="Y118" s="9"/>
      <c r="Z118" s="71"/>
      <c r="AA118" s="34"/>
      <c r="AB118" s="9"/>
      <c r="AC118" s="34"/>
      <c r="AD118" s="34"/>
      <c r="AE118" s="34"/>
      <c r="AF118" s="9"/>
      <c r="AG118" s="34"/>
      <c r="AH118" s="72"/>
      <c r="AI118" s="72"/>
      <c r="AJ118" s="14"/>
      <c r="AK118" s="14"/>
      <c r="AL118" s="14"/>
      <c r="AM118" s="15"/>
      <c r="AN118" s="15"/>
      <c r="AO118" s="15"/>
      <c r="AP118" s="67"/>
      <c r="AQ118" s="15"/>
      <c r="AR118" s="15"/>
      <c r="AS118" s="15"/>
      <c r="AT118" s="16"/>
      <c r="AU118" s="15"/>
      <c r="AV118" s="15"/>
      <c r="AW118" s="19"/>
      <c r="AX118" s="19"/>
      <c r="AY118" s="19"/>
      <c r="AZ118" s="19"/>
      <c r="BA118" s="19"/>
      <c r="BB118" s="19"/>
      <c r="BC118" s="19"/>
      <c r="BD118" s="16"/>
      <c r="BE118" s="15"/>
      <c r="BF118" s="15"/>
      <c r="BG118" s="14"/>
      <c r="BH118" s="14"/>
      <c r="BI118" s="14"/>
      <c r="BJ118" s="36"/>
      <c r="BK118" s="36"/>
      <c r="BL118" s="36"/>
      <c r="BM118" s="36"/>
      <c r="BN118" s="36"/>
      <c r="BO118" s="36"/>
      <c r="BP118" s="36"/>
      <c r="BQ118" s="14"/>
      <c r="BR118" s="20"/>
      <c r="BS118" s="20"/>
      <c r="BT118" s="20"/>
      <c r="BU118" s="20"/>
      <c r="BV118" s="15"/>
      <c r="BW118" s="20"/>
      <c r="BX118" s="20"/>
      <c r="BY118" s="21"/>
      <c r="BZ118" s="22"/>
      <c r="CA118" s="22"/>
      <c r="CB118" s="22"/>
      <c r="CC118" s="22"/>
      <c r="CD118" s="22"/>
      <c r="CE118" s="22"/>
      <c r="CF118" s="23"/>
      <c r="CG118" s="19"/>
      <c r="CH118" s="21"/>
      <c r="CI118" s="14"/>
      <c r="CJ118" s="14"/>
      <c r="CK118" s="14"/>
      <c r="CL118" s="21"/>
      <c r="CM118" s="21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  <c r="DR118" s="53"/>
      <c r="DS118" s="53"/>
      <c r="DT118" s="53"/>
      <c r="DU118" s="53"/>
      <c r="DV118" s="53"/>
      <c r="DW118" s="53"/>
      <c r="DX118" s="53"/>
      <c r="DY118" s="53"/>
      <c r="DZ118" s="53"/>
      <c r="EA118" s="53"/>
      <c r="EB118" s="53"/>
      <c r="EC118" s="53"/>
      <c r="ED118" s="53"/>
    </row>
    <row r="119" spans="1:134">
      <c r="A119" s="54" t="s">
        <v>177</v>
      </c>
      <c r="B119" s="55" t="s">
        <v>68</v>
      </c>
      <c r="C119" s="56">
        <v>109</v>
      </c>
      <c r="D119" s="55" t="s">
        <v>52</v>
      </c>
      <c r="E119" s="56">
        <v>82</v>
      </c>
      <c r="F119" s="55">
        <f t="shared" si="16"/>
        <v>191</v>
      </c>
      <c r="G119" s="56">
        <f t="shared" si="17"/>
        <v>-27</v>
      </c>
      <c r="H119" s="57">
        <f t="shared" si="26"/>
        <v>-36.089653195301175</v>
      </c>
      <c r="I119" s="9">
        <f t="shared" si="18"/>
        <v>0</v>
      </c>
      <c r="J119" s="58">
        <f t="shared" si="19"/>
        <v>82.621795210848859</v>
      </c>
      <c r="K119" s="26"/>
      <c r="L119" s="26"/>
      <c r="M119" s="34">
        <f t="shared" si="20"/>
        <v>-36.089639457324765</v>
      </c>
      <c r="N119" s="13">
        <f t="shared" si="21"/>
        <v>0</v>
      </c>
      <c r="O119" s="13">
        <f t="shared" si="22"/>
        <v>1</v>
      </c>
      <c r="P119" s="11">
        <f t="shared" si="23"/>
        <v>0.10779848738721998</v>
      </c>
      <c r="Q119" s="34">
        <f t="shared" si="24"/>
        <v>-9.0896394573247647</v>
      </c>
      <c r="R119" s="58">
        <f t="shared" si="15"/>
        <v>1.1620513882972625E-2</v>
      </c>
      <c r="S119" s="60">
        <f t="shared" si="25"/>
        <v>-0.11406326091530083</v>
      </c>
      <c r="T119" s="9"/>
      <c r="U119" s="9"/>
      <c r="V119" s="9"/>
      <c r="W119" s="9"/>
      <c r="X119" s="9"/>
      <c r="Y119" s="9"/>
      <c r="Z119" s="71"/>
      <c r="AA119" s="34"/>
      <c r="AB119" s="9"/>
      <c r="AC119" s="34"/>
      <c r="AD119" s="34"/>
      <c r="AE119" s="34"/>
      <c r="AF119" s="9"/>
      <c r="AG119" s="34"/>
      <c r="AH119" s="72"/>
      <c r="AI119" s="72"/>
      <c r="AJ119" s="14"/>
      <c r="AK119" s="14"/>
      <c r="AL119" s="14"/>
      <c r="AM119" s="15"/>
      <c r="AN119" s="15"/>
      <c r="AO119" s="15"/>
      <c r="AP119" s="67"/>
      <c r="AQ119" s="15"/>
      <c r="AR119" s="15"/>
      <c r="AS119" s="15"/>
      <c r="AT119" s="16"/>
      <c r="AU119" s="15"/>
      <c r="AV119" s="15"/>
      <c r="AW119" s="19"/>
      <c r="AX119" s="19"/>
      <c r="AY119" s="19"/>
      <c r="AZ119" s="19"/>
      <c r="BA119" s="19"/>
      <c r="BB119" s="19"/>
      <c r="BC119" s="19"/>
      <c r="BD119" s="16"/>
      <c r="BE119" s="15"/>
      <c r="BF119" s="15"/>
      <c r="BG119" s="14"/>
      <c r="BH119" s="14"/>
      <c r="BI119" s="14"/>
      <c r="BJ119" s="36"/>
      <c r="BK119" s="36"/>
      <c r="BL119" s="36"/>
      <c r="BM119" s="36"/>
      <c r="BN119" s="36"/>
      <c r="BO119" s="36"/>
      <c r="BP119" s="36"/>
      <c r="BQ119" s="14"/>
      <c r="BR119" s="20"/>
      <c r="BS119" s="20"/>
      <c r="BT119" s="20"/>
      <c r="BU119" s="20"/>
      <c r="BV119" s="15"/>
      <c r="BW119" s="20"/>
      <c r="BX119" s="20"/>
      <c r="BY119" s="21"/>
      <c r="BZ119" s="22"/>
      <c r="CA119" s="22"/>
      <c r="CB119" s="22"/>
      <c r="CC119" s="22"/>
      <c r="CD119" s="22"/>
      <c r="CE119" s="22"/>
      <c r="CF119" s="23"/>
      <c r="CG119" s="19"/>
      <c r="CH119" s="21"/>
      <c r="CI119" s="14"/>
      <c r="CJ119" s="14"/>
      <c r="CK119" s="14"/>
      <c r="CL119" s="21"/>
      <c r="CM119" s="21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  <c r="DR119" s="53"/>
      <c r="DS119" s="53"/>
      <c r="DT119" s="53"/>
      <c r="DU119" s="53"/>
      <c r="DV119" s="53"/>
      <c r="DW119" s="53"/>
      <c r="DX119" s="53"/>
      <c r="DY119" s="53"/>
      <c r="DZ119" s="53"/>
      <c r="EA119" s="53"/>
      <c r="EB119" s="53"/>
      <c r="EC119" s="53"/>
      <c r="ED119" s="53"/>
    </row>
    <row r="120" spans="1:134">
      <c r="A120" s="54" t="s">
        <v>178</v>
      </c>
      <c r="B120" s="55" t="s">
        <v>63</v>
      </c>
      <c r="C120" s="56">
        <v>77</v>
      </c>
      <c r="D120" s="55" t="s">
        <v>67</v>
      </c>
      <c r="E120" s="56">
        <v>75</v>
      </c>
      <c r="F120" s="55">
        <f t="shared" si="16"/>
        <v>152</v>
      </c>
      <c r="G120" s="56">
        <f t="shared" si="17"/>
        <v>-2</v>
      </c>
      <c r="H120" s="57">
        <f t="shared" si="26"/>
        <v>-14.56008392301516</v>
      </c>
      <c r="I120" s="9">
        <f t="shared" si="18"/>
        <v>0</v>
      </c>
      <c r="J120" s="58">
        <f t="shared" si="19"/>
        <v>157.75570815318389</v>
      </c>
      <c r="K120" s="26"/>
      <c r="L120" s="26"/>
      <c r="M120" s="34">
        <f t="shared" si="20"/>
        <v>-14.56003890246515</v>
      </c>
      <c r="N120" s="13">
        <f t="shared" si="21"/>
        <v>0</v>
      </c>
      <c r="O120" s="13">
        <f t="shared" si="22"/>
        <v>1</v>
      </c>
      <c r="P120" s="11">
        <f t="shared" si="23"/>
        <v>0.30868207289339977</v>
      </c>
      <c r="Q120" s="34">
        <f t="shared" si="24"/>
        <v>-12.56003890246515</v>
      </c>
      <c r="R120" s="58">
        <f t="shared" si="15"/>
        <v>9.5284622125766175E-2</v>
      </c>
      <c r="S120" s="60">
        <f t="shared" si="25"/>
        <v>-0.36915546391149445</v>
      </c>
      <c r="T120" s="9"/>
      <c r="U120" s="9"/>
      <c r="V120" s="9"/>
      <c r="W120" s="9"/>
      <c r="X120" s="9"/>
      <c r="Y120" s="9"/>
      <c r="Z120" s="71"/>
      <c r="AA120" s="34"/>
      <c r="AB120" s="9"/>
      <c r="AC120" s="34"/>
      <c r="AD120" s="34"/>
      <c r="AE120" s="34"/>
      <c r="AF120" s="9"/>
      <c r="AG120" s="34"/>
      <c r="AH120" s="72"/>
      <c r="AI120" s="72"/>
      <c r="AJ120" s="14"/>
      <c r="AK120" s="14"/>
      <c r="AL120" s="14"/>
      <c r="AM120" s="15"/>
      <c r="AN120" s="15"/>
      <c r="AO120" s="15"/>
      <c r="AP120" s="67"/>
      <c r="AQ120" s="15"/>
      <c r="AR120" s="15"/>
      <c r="AS120" s="15"/>
      <c r="AT120" s="16"/>
      <c r="AU120" s="15"/>
      <c r="AV120" s="15"/>
      <c r="AW120" s="19"/>
      <c r="AX120" s="19"/>
      <c r="AY120" s="19"/>
      <c r="AZ120" s="19"/>
      <c r="BA120" s="19"/>
      <c r="BB120" s="19"/>
      <c r="BC120" s="19"/>
      <c r="BD120" s="16"/>
      <c r="BE120" s="15"/>
      <c r="BF120" s="15"/>
      <c r="BG120" s="14"/>
      <c r="BH120" s="14"/>
      <c r="BI120" s="14"/>
      <c r="BJ120" s="36"/>
      <c r="BK120" s="36"/>
      <c r="BL120" s="36"/>
      <c r="BM120" s="36"/>
      <c r="BN120" s="36"/>
      <c r="BO120" s="36"/>
      <c r="BP120" s="36"/>
      <c r="BQ120" s="14"/>
      <c r="BR120" s="20"/>
      <c r="BS120" s="20"/>
      <c r="BT120" s="20"/>
      <c r="BU120" s="20"/>
      <c r="BV120" s="15"/>
      <c r="BW120" s="20"/>
      <c r="BX120" s="20"/>
      <c r="BY120" s="21"/>
      <c r="BZ120" s="22"/>
      <c r="CA120" s="22"/>
      <c r="CB120" s="22"/>
      <c r="CC120" s="22"/>
      <c r="CD120" s="22"/>
      <c r="CE120" s="22"/>
      <c r="CF120" s="23"/>
      <c r="CG120" s="19"/>
      <c r="CH120" s="21"/>
      <c r="CI120" s="14"/>
      <c r="CJ120" s="14"/>
      <c r="CK120" s="14"/>
      <c r="CL120" s="21"/>
      <c r="CM120" s="21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  <c r="DR120" s="53"/>
      <c r="DS120" s="53"/>
      <c r="DT120" s="53"/>
      <c r="DU120" s="53"/>
      <c r="DV120" s="53"/>
      <c r="DW120" s="53"/>
      <c r="DX120" s="53"/>
      <c r="DY120" s="53"/>
      <c r="DZ120" s="53"/>
      <c r="EA120" s="53"/>
      <c r="EB120" s="53"/>
      <c r="EC120" s="53"/>
      <c r="ED120" s="53"/>
    </row>
    <row r="121" spans="1:134">
      <c r="A121" s="54" t="s">
        <v>179</v>
      </c>
      <c r="B121" s="55" t="s">
        <v>46</v>
      </c>
      <c r="C121" s="56">
        <v>59</v>
      </c>
      <c r="D121" s="55" t="s">
        <v>61</v>
      </c>
      <c r="E121" s="56">
        <v>79</v>
      </c>
      <c r="F121" s="55">
        <f t="shared" si="16"/>
        <v>138</v>
      </c>
      <c r="G121" s="56">
        <f t="shared" si="17"/>
        <v>20</v>
      </c>
      <c r="H121" s="57">
        <f t="shared" si="26"/>
        <v>54.907208368076965</v>
      </c>
      <c r="I121" s="9">
        <f t="shared" si="18"/>
        <v>1</v>
      </c>
      <c r="J121" s="58">
        <f t="shared" si="19"/>
        <v>1218.5131960523424</v>
      </c>
      <c r="K121" s="26"/>
      <c r="L121" s="26"/>
      <c r="M121" s="34">
        <f t="shared" si="20"/>
        <v>54.907354324955804</v>
      </c>
      <c r="N121" s="13">
        <f t="shared" si="21"/>
        <v>1</v>
      </c>
      <c r="O121" s="13">
        <f t="shared" si="22"/>
        <v>1</v>
      </c>
      <c r="P121" s="11">
        <f t="shared" si="23"/>
        <v>0.97021762813001577</v>
      </c>
      <c r="Q121" s="34">
        <f t="shared" si="24"/>
        <v>34.907354324955804</v>
      </c>
      <c r="R121" s="58">
        <f t="shared" si="15"/>
        <v>8.8698967420202768E-4</v>
      </c>
      <c r="S121" s="60">
        <f t="shared" si="25"/>
        <v>-3.0234873752478502E-2</v>
      </c>
      <c r="T121" s="9"/>
      <c r="U121" s="9"/>
      <c r="V121" s="9"/>
      <c r="W121" s="9"/>
      <c r="X121" s="9"/>
      <c r="Y121" s="9"/>
      <c r="Z121" s="71"/>
      <c r="AA121" s="34"/>
      <c r="AB121" s="9"/>
      <c r="AC121" s="34"/>
      <c r="AD121" s="34"/>
      <c r="AE121" s="34"/>
      <c r="AF121" s="9"/>
      <c r="AG121" s="34"/>
      <c r="AH121" s="72"/>
      <c r="AI121" s="72"/>
      <c r="AJ121" s="14"/>
      <c r="AK121" s="14"/>
      <c r="AL121" s="14"/>
      <c r="AM121" s="15"/>
      <c r="AN121" s="15"/>
      <c r="AO121" s="15"/>
      <c r="AP121" s="67"/>
      <c r="AQ121" s="15"/>
      <c r="AR121" s="15"/>
      <c r="AS121" s="15"/>
      <c r="AT121" s="16"/>
      <c r="AU121" s="15"/>
      <c r="AV121" s="15"/>
      <c r="AW121" s="19"/>
      <c r="AX121" s="19"/>
      <c r="AY121" s="19"/>
      <c r="AZ121" s="19"/>
      <c r="BA121" s="19"/>
      <c r="BB121" s="19"/>
      <c r="BC121" s="19"/>
      <c r="BD121" s="16"/>
      <c r="BE121" s="15"/>
      <c r="BF121" s="15"/>
      <c r="BG121" s="14"/>
      <c r="BH121" s="14"/>
      <c r="BI121" s="14"/>
      <c r="BJ121" s="36"/>
      <c r="BK121" s="36"/>
      <c r="BL121" s="36"/>
      <c r="BM121" s="36"/>
      <c r="BN121" s="36"/>
      <c r="BO121" s="36"/>
      <c r="BP121" s="36"/>
      <c r="BQ121" s="14"/>
      <c r="BR121" s="20"/>
      <c r="BS121" s="20"/>
      <c r="BT121" s="20"/>
      <c r="BU121" s="20"/>
      <c r="BV121" s="15"/>
      <c r="BW121" s="20"/>
      <c r="BX121" s="20"/>
      <c r="BY121" s="21"/>
      <c r="BZ121" s="22"/>
      <c r="CA121" s="22"/>
      <c r="CB121" s="22"/>
      <c r="CC121" s="22"/>
      <c r="CD121" s="22"/>
      <c r="CE121" s="22"/>
      <c r="CF121" s="23"/>
      <c r="CG121" s="19"/>
      <c r="CH121" s="21"/>
      <c r="CI121" s="14"/>
      <c r="CJ121" s="14"/>
      <c r="CK121" s="14"/>
      <c r="CL121" s="21"/>
      <c r="CM121" s="21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  <c r="DR121" s="53"/>
      <c r="DS121" s="53"/>
      <c r="DT121" s="53"/>
      <c r="DU121" s="53"/>
      <c r="DV121" s="53"/>
      <c r="DW121" s="53"/>
      <c r="DX121" s="53"/>
      <c r="DY121" s="53"/>
      <c r="DZ121" s="53"/>
      <c r="EA121" s="53"/>
      <c r="EB121" s="53"/>
      <c r="EC121" s="53"/>
      <c r="ED121" s="53"/>
    </row>
    <row r="122" spans="1:134">
      <c r="A122" s="54" t="s">
        <v>180</v>
      </c>
      <c r="B122" s="55" t="s">
        <v>73</v>
      </c>
      <c r="C122" s="56">
        <v>67</v>
      </c>
      <c r="D122" s="55" t="s">
        <v>47</v>
      </c>
      <c r="E122" s="56">
        <v>93</v>
      </c>
      <c r="F122" s="55">
        <f t="shared" si="16"/>
        <v>160</v>
      </c>
      <c r="G122" s="56">
        <f t="shared" si="17"/>
        <v>26</v>
      </c>
      <c r="H122" s="57">
        <f t="shared" si="26"/>
        <v>24.662942810234579</v>
      </c>
      <c r="I122" s="9">
        <f t="shared" si="18"/>
        <v>1</v>
      </c>
      <c r="J122" s="58">
        <f t="shared" si="19"/>
        <v>1.7877219287034047</v>
      </c>
      <c r="K122" s="26"/>
      <c r="L122" s="26"/>
      <c r="M122" s="34">
        <f t="shared" si="20"/>
        <v>24.663044822041819</v>
      </c>
      <c r="N122" s="13">
        <f t="shared" si="21"/>
        <v>1</v>
      </c>
      <c r="O122" s="13">
        <f t="shared" si="22"/>
        <v>1</v>
      </c>
      <c r="P122" s="11">
        <f t="shared" si="23"/>
        <v>0.80129269308334705</v>
      </c>
      <c r="Q122" s="34">
        <f t="shared" si="24"/>
        <v>-1.3369551779581812</v>
      </c>
      <c r="R122" s="58">
        <f t="shared" si="15"/>
        <v>3.9484593822068911E-2</v>
      </c>
      <c r="S122" s="60">
        <f t="shared" si="25"/>
        <v>-0.22152898906741009</v>
      </c>
      <c r="T122" s="9"/>
      <c r="U122" s="9"/>
      <c r="V122" s="9"/>
      <c r="W122" s="9"/>
      <c r="X122" s="9"/>
      <c r="Y122" s="9"/>
      <c r="Z122" s="71"/>
      <c r="AA122" s="34"/>
      <c r="AB122" s="9"/>
      <c r="AC122" s="34"/>
      <c r="AD122" s="34"/>
      <c r="AE122" s="34"/>
      <c r="AF122" s="9"/>
      <c r="AG122" s="34"/>
      <c r="AH122" s="72"/>
      <c r="AI122" s="72"/>
      <c r="AJ122" s="14"/>
      <c r="AK122" s="14"/>
      <c r="AL122" s="14"/>
      <c r="AM122" s="15"/>
      <c r="AN122" s="15"/>
      <c r="AO122" s="15"/>
      <c r="AP122" s="67"/>
      <c r="AQ122" s="15"/>
      <c r="AR122" s="15"/>
      <c r="AS122" s="15"/>
      <c r="AT122" s="16"/>
      <c r="AU122" s="15"/>
      <c r="AV122" s="15"/>
      <c r="AW122" s="19"/>
      <c r="AX122" s="19"/>
      <c r="AY122" s="19"/>
      <c r="AZ122" s="19"/>
      <c r="BA122" s="19"/>
      <c r="BB122" s="19"/>
      <c r="BC122" s="19"/>
      <c r="BD122" s="16"/>
      <c r="BE122" s="15"/>
      <c r="BF122" s="15"/>
      <c r="BG122" s="14"/>
      <c r="BH122" s="14"/>
      <c r="BI122" s="14"/>
      <c r="BJ122" s="36"/>
      <c r="BK122" s="36"/>
      <c r="BL122" s="36"/>
      <c r="BM122" s="36"/>
      <c r="BN122" s="36"/>
      <c r="BO122" s="36"/>
      <c r="BP122" s="36"/>
      <c r="BQ122" s="14"/>
      <c r="BR122" s="20"/>
      <c r="BS122" s="20"/>
      <c r="BT122" s="20"/>
      <c r="BU122" s="20"/>
      <c r="BV122" s="15"/>
      <c r="BW122" s="20"/>
      <c r="BX122" s="20"/>
      <c r="BY122" s="21"/>
      <c r="BZ122" s="22"/>
      <c r="CA122" s="22"/>
      <c r="CB122" s="22"/>
      <c r="CC122" s="22"/>
      <c r="CD122" s="22"/>
      <c r="CE122" s="22"/>
      <c r="CF122" s="23"/>
      <c r="CG122" s="19"/>
      <c r="CH122" s="21"/>
      <c r="CI122" s="14"/>
      <c r="CJ122" s="14"/>
      <c r="CK122" s="14"/>
      <c r="CL122" s="21"/>
      <c r="CM122" s="21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  <c r="DR122" s="53"/>
      <c r="DS122" s="53"/>
      <c r="DT122" s="53"/>
      <c r="DU122" s="53"/>
      <c r="DV122" s="53"/>
      <c r="DW122" s="53"/>
      <c r="DX122" s="53"/>
      <c r="DY122" s="53"/>
      <c r="DZ122" s="53"/>
      <c r="EA122" s="53"/>
      <c r="EB122" s="53"/>
      <c r="EC122" s="53"/>
      <c r="ED122" s="53"/>
    </row>
    <row r="123" spans="1:134">
      <c r="A123" s="54" t="s">
        <v>181</v>
      </c>
      <c r="B123" s="55" t="s">
        <v>69</v>
      </c>
      <c r="C123" s="56">
        <v>101</v>
      </c>
      <c r="D123" s="55" t="s">
        <v>67</v>
      </c>
      <c r="E123" s="56">
        <v>103</v>
      </c>
      <c r="F123" s="55">
        <f t="shared" si="16"/>
        <v>204</v>
      </c>
      <c r="G123" s="56">
        <f t="shared" si="17"/>
        <v>2</v>
      </c>
      <c r="H123" s="57">
        <f t="shared" si="26"/>
        <v>-18.223668193716389</v>
      </c>
      <c r="I123" s="9">
        <f t="shared" si="18"/>
        <v>1</v>
      </c>
      <c r="J123" s="58">
        <f t="shared" si="19"/>
        <v>408.99675520953588</v>
      </c>
      <c r="K123" s="26"/>
      <c r="L123" s="26"/>
      <c r="M123" s="34">
        <f t="shared" si="20"/>
        <v>-18.223628496372946</v>
      </c>
      <c r="N123" s="13">
        <f t="shared" si="21"/>
        <v>0</v>
      </c>
      <c r="O123" s="13">
        <f t="shared" si="22"/>
        <v>0</v>
      </c>
      <c r="P123" s="11">
        <f t="shared" si="23"/>
        <v>0.26588841268348662</v>
      </c>
      <c r="Q123" s="34">
        <f t="shared" si="24"/>
        <v>-20.223628496372946</v>
      </c>
      <c r="R123" s="58">
        <f t="shared" si="15"/>
        <v>0.53891982263237082</v>
      </c>
      <c r="S123" s="60">
        <f t="shared" si="25"/>
        <v>-1.3246785594055779</v>
      </c>
      <c r="T123" s="9"/>
      <c r="U123" s="9"/>
      <c r="V123" s="9"/>
      <c r="W123" s="9"/>
      <c r="X123" s="9"/>
      <c r="Y123" s="9"/>
      <c r="Z123" s="71"/>
      <c r="AA123" s="34"/>
      <c r="AB123" s="9"/>
      <c r="AC123" s="34"/>
      <c r="AD123" s="34"/>
      <c r="AE123" s="34"/>
      <c r="AF123" s="9"/>
      <c r="AG123" s="34"/>
      <c r="AH123" s="72"/>
      <c r="AI123" s="72"/>
      <c r="AJ123" s="14"/>
      <c r="AK123" s="14"/>
      <c r="AL123" s="14"/>
      <c r="AM123" s="15"/>
      <c r="AN123" s="15"/>
      <c r="AO123" s="15"/>
      <c r="AP123" s="67"/>
      <c r="AQ123" s="15"/>
      <c r="AR123" s="15"/>
      <c r="AS123" s="15"/>
      <c r="AT123" s="16"/>
      <c r="AU123" s="15"/>
      <c r="AV123" s="15"/>
      <c r="AW123" s="19"/>
      <c r="AX123" s="19"/>
      <c r="AY123" s="19"/>
      <c r="AZ123" s="19"/>
      <c r="BA123" s="19"/>
      <c r="BB123" s="19"/>
      <c r="BC123" s="19"/>
      <c r="BD123" s="16"/>
      <c r="BE123" s="15"/>
      <c r="BF123" s="15"/>
      <c r="BG123" s="14"/>
      <c r="BH123" s="14"/>
      <c r="BI123" s="14"/>
      <c r="BJ123" s="36"/>
      <c r="BK123" s="36"/>
      <c r="BL123" s="36"/>
      <c r="BM123" s="36"/>
      <c r="BN123" s="36"/>
      <c r="BO123" s="36"/>
      <c r="BP123" s="36"/>
      <c r="BQ123" s="14"/>
      <c r="BR123" s="20"/>
      <c r="BS123" s="20"/>
      <c r="BT123" s="20"/>
      <c r="BU123" s="20"/>
      <c r="BV123" s="15"/>
      <c r="BW123" s="20"/>
      <c r="BX123" s="20"/>
      <c r="BY123" s="21"/>
      <c r="BZ123" s="22"/>
      <c r="CA123" s="22"/>
      <c r="CB123" s="22"/>
      <c r="CC123" s="22"/>
      <c r="CD123" s="22"/>
      <c r="CE123" s="22"/>
      <c r="CF123" s="23"/>
      <c r="CG123" s="19"/>
      <c r="CH123" s="21"/>
      <c r="CI123" s="14"/>
      <c r="CJ123" s="14"/>
      <c r="CK123" s="14"/>
      <c r="CL123" s="21"/>
      <c r="CM123" s="21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  <c r="DN123" s="53"/>
      <c r="DO123" s="53"/>
      <c r="DP123" s="53"/>
      <c r="DQ123" s="53"/>
      <c r="DR123" s="53"/>
      <c r="DS123" s="53"/>
      <c r="DT123" s="53"/>
      <c r="DU123" s="53"/>
      <c r="DV123" s="53"/>
      <c r="DW123" s="53"/>
      <c r="DX123" s="53"/>
      <c r="DY123" s="53"/>
      <c r="DZ123" s="53"/>
      <c r="EA123" s="53"/>
      <c r="EB123" s="53"/>
      <c r="EC123" s="53"/>
      <c r="ED123" s="53"/>
    </row>
    <row r="124" spans="1:134">
      <c r="A124" s="54" t="s">
        <v>182</v>
      </c>
      <c r="B124" s="55" t="s">
        <v>60</v>
      </c>
      <c r="C124" s="56">
        <v>90</v>
      </c>
      <c r="D124" s="55" t="s">
        <v>46</v>
      </c>
      <c r="E124" s="56">
        <v>69</v>
      </c>
      <c r="F124" s="55">
        <f t="shared" si="16"/>
        <v>159</v>
      </c>
      <c r="G124" s="56">
        <f t="shared" si="17"/>
        <v>-21</v>
      </c>
      <c r="H124" s="57">
        <f t="shared" si="26"/>
        <v>-44.445630913530707</v>
      </c>
      <c r="I124" s="9">
        <f t="shared" si="18"/>
        <v>0</v>
      </c>
      <c r="J124" s="58">
        <f t="shared" si="19"/>
        <v>549.69760893350667</v>
      </c>
      <c r="K124" s="26"/>
      <c r="L124" s="26"/>
      <c r="M124" s="34">
        <f t="shared" si="20"/>
        <v>-44.445629316832395</v>
      </c>
      <c r="N124" s="13">
        <f t="shared" si="21"/>
        <v>0</v>
      </c>
      <c r="O124" s="13">
        <f t="shared" si="22"/>
        <v>1</v>
      </c>
      <c r="P124" s="11">
        <f t="shared" si="23"/>
        <v>6.362517342667573E-2</v>
      </c>
      <c r="Q124" s="34">
        <f t="shared" si="24"/>
        <v>-23.445629316832395</v>
      </c>
      <c r="R124" s="58">
        <f t="shared" si="15"/>
        <v>4.0481626935745633E-3</v>
      </c>
      <c r="S124" s="60">
        <f t="shared" si="25"/>
        <v>-6.5739426924814187E-2</v>
      </c>
      <c r="T124" s="9"/>
      <c r="U124" s="9"/>
      <c r="V124" s="9"/>
      <c r="W124" s="9"/>
      <c r="X124" s="9"/>
      <c r="Y124" s="9"/>
      <c r="Z124" s="71"/>
      <c r="AA124" s="34"/>
      <c r="AB124" s="9"/>
      <c r="AC124" s="34"/>
      <c r="AD124" s="34"/>
      <c r="AE124" s="34"/>
      <c r="AF124" s="9"/>
      <c r="AG124" s="34"/>
      <c r="AH124" s="72"/>
      <c r="AI124" s="72"/>
      <c r="AJ124" s="14"/>
      <c r="AK124" s="14"/>
      <c r="AL124" s="14"/>
      <c r="AM124" s="15"/>
      <c r="AN124" s="15"/>
      <c r="AO124" s="15"/>
      <c r="AP124" s="67"/>
      <c r="AQ124" s="15"/>
      <c r="AR124" s="15"/>
      <c r="AS124" s="15"/>
      <c r="AT124" s="16"/>
      <c r="AU124" s="15"/>
      <c r="AV124" s="15"/>
      <c r="AW124" s="19"/>
      <c r="AX124" s="19"/>
      <c r="AY124" s="19"/>
      <c r="AZ124" s="19"/>
      <c r="BA124" s="19"/>
      <c r="BB124" s="19"/>
      <c r="BC124" s="19"/>
      <c r="BD124" s="16"/>
      <c r="BE124" s="15"/>
      <c r="BF124" s="15"/>
      <c r="BG124" s="14"/>
      <c r="BH124" s="14"/>
      <c r="BI124" s="14"/>
      <c r="BJ124" s="36"/>
      <c r="BK124" s="36"/>
      <c r="BL124" s="36"/>
      <c r="BM124" s="36"/>
      <c r="BN124" s="36"/>
      <c r="BO124" s="36"/>
      <c r="BP124" s="36"/>
      <c r="BQ124" s="14"/>
      <c r="BR124" s="20"/>
      <c r="BS124" s="20"/>
      <c r="BT124" s="20"/>
      <c r="BU124" s="20"/>
      <c r="BV124" s="15"/>
      <c r="BW124" s="20"/>
      <c r="BX124" s="20"/>
      <c r="BY124" s="21"/>
      <c r="BZ124" s="22"/>
      <c r="CA124" s="22"/>
      <c r="CB124" s="22"/>
      <c r="CC124" s="22"/>
      <c r="CD124" s="22"/>
      <c r="CE124" s="22"/>
      <c r="CF124" s="23"/>
      <c r="CG124" s="19"/>
      <c r="CH124" s="21"/>
      <c r="CI124" s="14"/>
      <c r="CJ124" s="14"/>
      <c r="CK124" s="14"/>
      <c r="CL124" s="21"/>
      <c r="CM124" s="21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53"/>
      <c r="DO124" s="53"/>
      <c r="DP124" s="53"/>
      <c r="DQ124" s="53"/>
      <c r="DR124" s="53"/>
      <c r="DS124" s="53"/>
      <c r="DT124" s="53"/>
      <c r="DU124" s="53"/>
      <c r="DV124" s="53"/>
      <c r="DW124" s="53"/>
      <c r="DX124" s="53"/>
      <c r="DY124" s="53"/>
      <c r="DZ124" s="53"/>
      <c r="EA124" s="53"/>
      <c r="EB124" s="53"/>
      <c r="EC124" s="53"/>
      <c r="ED124" s="53"/>
    </row>
    <row r="125" spans="1:134">
      <c r="A125" s="54" t="s">
        <v>183</v>
      </c>
      <c r="B125" s="55" t="s">
        <v>74</v>
      </c>
      <c r="C125" s="56">
        <v>78</v>
      </c>
      <c r="D125" s="55" t="s">
        <v>48</v>
      </c>
      <c r="E125" s="56">
        <v>88</v>
      </c>
      <c r="F125" s="55">
        <f t="shared" si="16"/>
        <v>166</v>
      </c>
      <c r="G125" s="56">
        <f t="shared" si="17"/>
        <v>10</v>
      </c>
      <c r="H125" s="57">
        <f t="shared" si="26"/>
        <v>-11.0132268651716</v>
      </c>
      <c r="I125" s="9">
        <f t="shared" si="18"/>
        <v>1</v>
      </c>
      <c r="J125" s="58">
        <f t="shared" si="19"/>
        <v>441.55570328716948</v>
      </c>
      <c r="K125" s="26"/>
      <c r="L125" s="26"/>
      <c r="M125" s="34">
        <f t="shared" si="20"/>
        <v>-11.013176691020256</v>
      </c>
      <c r="N125" s="13">
        <f t="shared" si="21"/>
        <v>0</v>
      </c>
      <c r="O125" s="13">
        <f t="shared" si="22"/>
        <v>0</v>
      </c>
      <c r="P125" s="11">
        <f t="shared" si="23"/>
        <v>0.35275680768856188</v>
      </c>
      <c r="Q125" s="34">
        <f t="shared" si="24"/>
        <v>-21.013176691020256</v>
      </c>
      <c r="R125" s="58">
        <f t="shared" si="15"/>
        <v>0.41892374999350129</v>
      </c>
      <c r="S125" s="60">
        <f t="shared" si="25"/>
        <v>-1.0419763895309366</v>
      </c>
      <c r="T125" s="9"/>
      <c r="U125" s="9"/>
      <c r="V125" s="9"/>
      <c r="W125" s="9"/>
      <c r="X125" s="9"/>
      <c r="Y125" s="9"/>
      <c r="Z125" s="71"/>
      <c r="AA125" s="34"/>
      <c r="AB125" s="9"/>
      <c r="AC125" s="34"/>
      <c r="AD125" s="34"/>
      <c r="AE125" s="34"/>
      <c r="AF125" s="9"/>
      <c r="AG125" s="34"/>
      <c r="AH125" s="72"/>
      <c r="AI125" s="72"/>
      <c r="AJ125" s="14"/>
      <c r="AK125" s="14"/>
      <c r="AL125" s="14"/>
      <c r="AM125" s="15"/>
      <c r="AN125" s="15"/>
      <c r="AO125" s="15"/>
      <c r="AP125" s="67"/>
      <c r="AQ125" s="15"/>
      <c r="AR125" s="15"/>
      <c r="AS125" s="15"/>
      <c r="AT125" s="16"/>
      <c r="AU125" s="15"/>
      <c r="AV125" s="15"/>
      <c r="AW125" s="19"/>
      <c r="AX125" s="19"/>
      <c r="AY125" s="19"/>
      <c r="AZ125" s="19"/>
      <c r="BA125" s="19"/>
      <c r="BB125" s="19"/>
      <c r="BC125" s="19"/>
      <c r="BD125" s="16"/>
      <c r="BE125" s="15"/>
      <c r="BF125" s="15"/>
      <c r="BG125" s="14"/>
      <c r="BH125" s="14"/>
      <c r="BI125" s="14"/>
      <c r="BJ125" s="36"/>
      <c r="BK125" s="36"/>
      <c r="BL125" s="36"/>
      <c r="BM125" s="36"/>
      <c r="BN125" s="36"/>
      <c r="BO125" s="36"/>
      <c r="BP125" s="36"/>
      <c r="BQ125" s="14"/>
      <c r="BR125" s="20"/>
      <c r="BS125" s="20"/>
      <c r="BT125" s="20"/>
      <c r="BU125" s="20"/>
      <c r="BV125" s="15"/>
      <c r="BW125" s="20"/>
      <c r="BX125" s="20"/>
      <c r="BY125" s="21"/>
      <c r="BZ125" s="22"/>
      <c r="CA125" s="22"/>
      <c r="CB125" s="22"/>
      <c r="CC125" s="22"/>
      <c r="CD125" s="22"/>
      <c r="CE125" s="22"/>
      <c r="CF125" s="23"/>
      <c r="CG125" s="19"/>
      <c r="CH125" s="21"/>
      <c r="CI125" s="14"/>
      <c r="CJ125" s="14"/>
      <c r="CK125" s="14"/>
      <c r="CL125" s="21"/>
      <c r="CM125" s="21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  <c r="DR125" s="53"/>
      <c r="DS125" s="53"/>
      <c r="DT125" s="53"/>
      <c r="DU125" s="53"/>
      <c r="DV125" s="53"/>
      <c r="DW125" s="53"/>
      <c r="DX125" s="53"/>
      <c r="DY125" s="53"/>
      <c r="DZ125" s="53"/>
      <c r="EA125" s="53"/>
      <c r="EB125" s="53"/>
      <c r="EC125" s="53"/>
      <c r="ED125" s="53"/>
    </row>
    <row r="126" spans="1:134">
      <c r="A126" s="54" t="s">
        <v>184</v>
      </c>
      <c r="B126" s="55" t="s">
        <v>61</v>
      </c>
      <c r="C126" s="56">
        <v>99</v>
      </c>
      <c r="D126" s="55" t="s">
        <v>64</v>
      </c>
      <c r="E126" s="56">
        <v>60</v>
      </c>
      <c r="F126" s="55">
        <f t="shared" si="16"/>
        <v>159</v>
      </c>
      <c r="G126" s="56">
        <f t="shared" si="17"/>
        <v>-39</v>
      </c>
      <c r="H126" s="57">
        <f t="shared" si="26"/>
        <v>-35.397051957339841</v>
      </c>
      <c r="I126" s="9">
        <f t="shared" si="18"/>
        <v>0</v>
      </c>
      <c r="J126" s="58">
        <f t="shared" si="19"/>
        <v>12.981234598108674</v>
      </c>
      <c r="K126" s="26"/>
      <c r="L126" s="26"/>
      <c r="M126" s="34">
        <f t="shared" si="20"/>
        <v>-35.397037213010307</v>
      </c>
      <c r="N126" s="13">
        <f t="shared" si="21"/>
        <v>0</v>
      </c>
      <c r="O126" s="13">
        <f t="shared" si="22"/>
        <v>1</v>
      </c>
      <c r="P126" s="11">
        <f t="shared" si="23"/>
        <v>0.112267662728464</v>
      </c>
      <c r="Q126" s="34">
        <f t="shared" si="24"/>
        <v>3.6029627869896927</v>
      </c>
      <c r="R126" s="58">
        <f t="shared" si="15"/>
        <v>1.2604028094512144E-2</v>
      </c>
      <c r="S126" s="60">
        <f t="shared" si="25"/>
        <v>-0.11908500341821963</v>
      </c>
      <c r="T126" s="9"/>
      <c r="U126" s="9"/>
      <c r="V126" s="9"/>
      <c r="W126" s="9"/>
      <c r="X126" s="9"/>
      <c r="Y126" s="9"/>
      <c r="Z126" s="71"/>
      <c r="AA126" s="34"/>
      <c r="AB126" s="9"/>
      <c r="AC126" s="34"/>
      <c r="AD126" s="34"/>
      <c r="AE126" s="34"/>
      <c r="AF126" s="9"/>
      <c r="AG126" s="34"/>
      <c r="AH126" s="72"/>
      <c r="AI126" s="72"/>
      <c r="AJ126" s="14"/>
      <c r="AK126" s="14"/>
      <c r="AL126" s="14"/>
      <c r="AM126" s="15"/>
      <c r="AN126" s="15"/>
      <c r="AO126" s="15"/>
      <c r="AP126" s="67"/>
      <c r="AQ126" s="15"/>
      <c r="AR126" s="15"/>
      <c r="AS126" s="15"/>
      <c r="AT126" s="16"/>
      <c r="AU126" s="15"/>
      <c r="AV126" s="15"/>
      <c r="AW126" s="19"/>
      <c r="AX126" s="19"/>
      <c r="AY126" s="19"/>
      <c r="AZ126" s="19"/>
      <c r="BA126" s="19"/>
      <c r="BB126" s="19"/>
      <c r="BC126" s="19"/>
      <c r="BD126" s="16"/>
      <c r="BE126" s="15"/>
      <c r="BF126" s="15"/>
      <c r="BG126" s="14"/>
      <c r="BH126" s="14"/>
      <c r="BI126" s="14"/>
      <c r="BJ126" s="36"/>
      <c r="BK126" s="36"/>
      <c r="BL126" s="36"/>
      <c r="BM126" s="36"/>
      <c r="BN126" s="36"/>
      <c r="BO126" s="36"/>
      <c r="BP126" s="36"/>
      <c r="BQ126" s="14"/>
      <c r="BR126" s="20"/>
      <c r="BS126" s="20"/>
      <c r="BT126" s="20"/>
      <c r="BU126" s="20"/>
      <c r="BV126" s="15"/>
      <c r="BW126" s="20"/>
      <c r="BX126" s="20"/>
      <c r="BY126" s="21"/>
      <c r="BZ126" s="22"/>
      <c r="CA126" s="22"/>
      <c r="CB126" s="22"/>
      <c r="CC126" s="22"/>
      <c r="CD126" s="22"/>
      <c r="CE126" s="22"/>
      <c r="CF126" s="23"/>
      <c r="CG126" s="19"/>
      <c r="CH126" s="21"/>
      <c r="CI126" s="14"/>
      <c r="CJ126" s="14"/>
      <c r="CK126" s="14"/>
      <c r="CL126" s="21"/>
      <c r="CM126" s="21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/>
      <c r="DK126" s="53"/>
      <c r="DL126" s="53"/>
      <c r="DM126" s="53"/>
      <c r="DN126" s="53"/>
      <c r="DO126" s="53"/>
      <c r="DP126" s="53"/>
      <c r="DQ126" s="53"/>
      <c r="DR126" s="53"/>
      <c r="DS126" s="53"/>
      <c r="DT126" s="53"/>
      <c r="DU126" s="53"/>
      <c r="DV126" s="53"/>
      <c r="DW126" s="53"/>
      <c r="DX126" s="53"/>
      <c r="DY126" s="53"/>
      <c r="DZ126" s="53"/>
      <c r="EA126" s="53"/>
      <c r="EB126" s="53"/>
      <c r="EC126" s="53"/>
      <c r="ED126" s="53"/>
    </row>
    <row r="127" spans="1:134">
      <c r="A127" s="54" t="s">
        <v>184</v>
      </c>
      <c r="B127" s="55" t="s">
        <v>65</v>
      </c>
      <c r="C127" s="56">
        <v>84</v>
      </c>
      <c r="D127" s="55" t="s">
        <v>68</v>
      </c>
      <c r="E127" s="56">
        <v>95</v>
      </c>
      <c r="F127" s="55">
        <f t="shared" si="16"/>
        <v>179</v>
      </c>
      <c r="G127" s="56">
        <f t="shared" si="17"/>
        <v>11</v>
      </c>
      <c r="H127" s="57">
        <f t="shared" si="26"/>
        <v>13.189573733124814</v>
      </c>
      <c r="I127" s="9">
        <f t="shared" si="18"/>
        <v>1</v>
      </c>
      <c r="J127" s="58">
        <f t="shared" si="19"/>
        <v>4.794233132790132</v>
      </c>
      <c r="K127" s="26"/>
      <c r="L127" s="26"/>
      <c r="M127" s="34">
        <f t="shared" si="20"/>
        <v>13.189659074068459</v>
      </c>
      <c r="N127" s="13">
        <f t="shared" si="21"/>
        <v>1</v>
      </c>
      <c r="O127" s="13">
        <f t="shared" si="22"/>
        <v>1</v>
      </c>
      <c r="P127" s="11">
        <f t="shared" si="23"/>
        <v>0.67457026581216128</v>
      </c>
      <c r="Q127" s="34">
        <f t="shared" si="24"/>
        <v>2.1896590740684587</v>
      </c>
      <c r="R127" s="58">
        <f t="shared" si="15"/>
        <v>0.10590451189356737</v>
      </c>
      <c r="S127" s="60">
        <f t="shared" si="25"/>
        <v>-0.3936794340942128</v>
      </c>
      <c r="T127" s="9"/>
      <c r="U127" s="9"/>
      <c r="V127" s="9"/>
      <c r="W127" s="9"/>
      <c r="X127" s="9"/>
      <c r="Y127" s="9"/>
      <c r="Z127" s="71"/>
      <c r="AA127" s="34"/>
      <c r="AB127" s="9"/>
      <c r="AC127" s="34"/>
      <c r="AD127" s="34"/>
      <c r="AE127" s="34"/>
      <c r="AF127" s="9"/>
      <c r="AG127" s="34"/>
      <c r="AH127" s="72"/>
      <c r="AI127" s="72"/>
      <c r="AJ127" s="14"/>
      <c r="AK127" s="14"/>
      <c r="AL127" s="14"/>
      <c r="AM127" s="15"/>
      <c r="AN127" s="15"/>
      <c r="AO127" s="15"/>
      <c r="AP127" s="67"/>
      <c r="AQ127" s="15"/>
      <c r="AR127" s="15"/>
      <c r="AS127" s="15"/>
      <c r="AT127" s="16"/>
      <c r="AU127" s="15"/>
      <c r="AV127" s="15"/>
      <c r="AW127" s="19"/>
      <c r="AX127" s="19"/>
      <c r="AY127" s="19"/>
      <c r="AZ127" s="19"/>
      <c r="BA127" s="19"/>
      <c r="BB127" s="19"/>
      <c r="BC127" s="19"/>
      <c r="BD127" s="16"/>
      <c r="BE127" s="15"/>
      <c r="BF127" s="15"/>
      <c r="BG127" s="14"/>
      <c r="BH127" s="14"/>
      <c r="BI127" s="14"/>
      <c r="BJ127" s="36"/>
      <c r="BK127" s="36"/>
      <c r="BL127" s="36"/>
      <c r="BM127" s="36"/>
      <c r="BN127" s="36"/>
      <c r="BO127" s="36"/>
      <c r="BP127" s="36"/>
      <c r="BQ127" s="14"/>
      <c r="BR127" s="20"/>
      <c r="BS127" s="20"/>
      <c r="BT127" s="20"/>
      <c r="BU127" s="20"/>
      <c r="BV127" s="15"/>
      <c r="BW127" s="20"/>
      <c r="BX127" s="20"/>
      <c r="BY127" s="21"/>
      <c r="BZ127" s="22"/>
      <c r="CA127" s="22"/>
      <c r="CB127" s="22"/>
      <c r="CC127" s="22"/>
      <c r="CD127" s="22"/>
      <c r="CE127" s="22"/>
      <c r="CF127" s="23"/>
      <c r="CG127" s="19"/>
      <c r="CH127" s="21"/>
      <c r="CI127" s="14"/>
      <c r="CJ127" s="14"/>
      <c r="CK127" s="14"/>
      <c r="CL127" s="21"/>
      <c r="CM127" s="21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53"/>
      <c r="DN127" s="53"/>
      <c r="DO127" s="53"/>
      <c r="DP127" s="53"/>
      <c r="DQ127" s="53"/>
      <c r="DR127" s="53"/>
      <c r="DS127" s="53"/>
      <c r="DT127" s="53"/>
      <c r="DU127" s="53"/>
      <c r="DV127" s="53"/>
      <c r="DW127" s="53"/>
      <c r="DX127" s="53"/>
      <c r="DY127" s="53"/>
      <c r="DZ127" s="53"/>
      <c r="EA127" s="53"/>
      <c r="EB127" s="53"/>
      <c r="EC127" s="53"/>
      <c r="ED127" s="53"/>
    </row>
    <row r="128" spans="1:134">
      <c r="A128" s="54" t="s">
        <v>185</v>
      </c>
      <c r="B128" s="55" t="s">
        <v>56</v>
      </c>
      <c r="C128" s="56">
        <v>119</v>
      </c>
      <c r="D128" s="55" t="s">
        <v>71</v>
      </c>
      <c r="E128" s="56">
        <v>117</v>
      </c>
      <c r="F128" s="55">
        <f t="shared" si="16"/>
        <v>236</v>
      </c>
      <c r="G128" s="56">
        <f t="shared" si="17"/>
        <v>-2</v>
      </c>
      <c r="H128" s="57">
        <f t="shared" si="26"/>
        <v>34.197109108591818</v>
      </c>
      <c r="I128" s="9">
        <f t="shared" si="18"/>
        <v>0</v>
      </c>
      <c r="J128" s="58">
        <f t="shared" si="19"/>
        <v>1310.2307078193007</v>
      </c>
      <c r="K128" s="26"/>
      <c r="L128" s="26"/>
      <c r="M128" s="34">
        <f t="shared" si="20"/>
        <v>34.197224973591148</v>
      </c>
      <c r="N128" s="13">
        <f t="shared" si="21"/>
        <v>1</v>
      </c>
      <c r="O128" s="13">
        <f t="shared" si="22"/>
        <v>0</v>
      </c>
      <c r="P128" s="11">
        <f t="shared" si="23"/>
        <v>0.87967987552553661</v>
      </c>
      <c r="Q128" s="34">
        <f t="shared" si="24"/>
        <v>36.197224973591148</v>
      </c>
      <c r="R128" s="58">
        <f t="shared" si="15"/>
        <v>0.77383668340462364</v>
      </c>
      <c r="S128" s="60">
        <f t="shared" si="25"/>
        <v>-2.1175993842526903</v>
      </c>
      <c r="T128" s="9"/>
      <c r="U128" s="9"/>
      <c r="V128" s="9"/>
      <c r="W128" s="9"/>
      <c r="X128" s="9"/>
      <c r="Y128" s="9"/>
      <c r="Z128" s="71"/>
      <c r="AA128" s="34"/>
      <c r="AB128" s="9"/>
      <c r="AC128" s="34"/>
      <c r="AD128" s="34"/>
      <c r="AE128" s="34"/>
      <c r="AF128" s="9"/>
      <c r="AG128" s="34"/>
      <c r="AH128" s="72"/>
      <c r="AI128" s="72"/>
      <c r="AJ128" s="14"/>
      <c r="AK128" s="14"/>
      <c r="AL128" s="14"/>
      <c r="AM128" s="15"/>
      <c r="AN128" s="15"/>
      <c r="AO128" s="15"/>
      <c r="AP128" s="67"/>
      <c r="AQ128" s="15"/>
      <c r="AR128" s="15"/>
      <c r="AS128" s="15"/>
      <c r="AT128" s="16"/>
      <c r="AU128" s="15"/>
      <c r="AV128" s="15"/>
      <c r="AW128" s="19"/>
      <c r="AX128" s="19"/>
      <c r="AY128" s="19"/>
      <c r="AZ128" s="19"/>
      <c r="BA128" s="19"/>
      <c r="BB128" s="19"/>
      <c r="BC128" s="19"/>
      <c r="BD128" s="16"/>
      <c r="BE128" s="15"/>
      <c r="BF128" s="15"/>
      <c r="BG128" s="14"/>
      <c r="BH128" s="14"/>
      <c r="BI128" s="14"/>
      <c r="BJ128" s="36"/>
      <c r="BK128" s="36"/>
      <c r="BL128" s="36"/>
      <c r="BM128" s="36"/>
      <c r="BN128" s="36"/>
      <c r="BO128" s="36"/>
      <c r="BP128" s="36"/>
      <c r="BQ128" s="14"/>
      <c r="BR128" s="20"/>
      <c r="BS128" s="20"/>
      <c r="BT128" s="20"/>
      <c r="BU128" s="20"/>
      <c r="BV128" s="15"/>
      <c r="BW128" s="20"/>
      <c r="BX128" s="20"/>
      <c r="BY128" s="21"/>
      <c r="BZ128" s="22"/>
      <c r="CA128" s="22"/>
      <c r="CB128" s="22"/>
      <c r="CC128" s="22"/>
      <c r="CD128" s="22"/>
      <c r="CE128" s="22"/>
      <c r="CF128" s="23"/>
      <c r="CG128" s="19"/>
      <c r="CH128" s="21"/>
      <c r="CI128" s="14"/>
      <c r="CJ128" s="14"/>
      <c r="CK128" s="14"/>
      <c r="CL128" s="21"/>
      <c r="CM128" s="21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/>
      <c r="DK128" s="53"/>
      <c r="DL128" s="53"/>
      <c r="DM128" s="53"/>
      <c r="DN128" s="53"/>
      <c r="DO128" s="53"/>
      <c r="DP128" s="53"/>
      <c r="DQ128" s="53"/>
      <c r="DR128" s="53"/>
      <c r="DS128" s="53"/>
      <c r="DT128" s="53"/>
      <c r="DU128" s="53"/>
      <c r="DV128" s="53"/>
      <c r="DW128" s="53"/>
      <c r="DX128" s="53"/>
      <c r="DY128" s="53"/>
      <c r="DZ128" s="53"/>
      <c r="EA128" s="53"/>
      <c r="EB128" s="53"/>
      <c r="EC128" s="53"/>
      <c r="ED128" s="53"/>
    </row>
    <row r="129" spans="1:134">
      <c r="A129" s="54" t="s">
        <v>186</v>
      </c>
      <c r="B129" s="55" t="s">
        <v>63</v>
      </c>
      <c r="C129" s="56">
        <v>108</v>
      </c>
      <c r="D129" s="55" t="s">
        <v>51</v>
      </c>
      <c r="E129" s="56">
        <v>125</v>
      </c>
      <c r="F129" s="55">
        <f t="shared" si="16"/>
        <v>233</v>
      </c>
      <c r="G129" s="56">
        <f t="shared" si="17"/>
        <v>17</v>
      </c>
      <c r="H129" s="57">
        <f t="shared" si="26"/>
        <v>5.6231122598547358</v>
      </c>
      <c r="I129" s="9">
        <f t="shared" si="18"/>
        <v>1</v>
      </c>
      <c r="J129" s="58">
        <f t="shared" si="19"/>
        <v>129.43357465186762</v>
      </c>
      <c r="K129" s="26"/>
      <c r="L129" s="26"/>
      <c r="M129" s="34">
        <f t="shared" si="20"/>
        <v>5.623186606691398</v>
      </c>
      <c r="N129" s="13">
        <f t="shared" si="21"/>
        <v>1</v>
      </c>
      <c r="O129" s="13">
        <f t="shared" si="22"/>
        <v>1</v>
      </c>
      <c r="P129" s="11">
        <f t="shared" si="23"/>
        <v>0.5764989341030855</v>
      </c>
      <c r="Q129" s="34">
        <f t="shared" si="24"/>
        <v>-11.376813393308602</v>
      </c>
      <c r="R129" s="58">
        <f t="shared" si="15"/>
        <v>0.1793531528158227</v>
      </c>
      <c r="S129" s="60">
        <f t="shared" si="25"/>
        <v>-0.55078178818525203</v>
      </c>
      <c r="T129" s="9"/>
      <c r="U129" s="9"/>
      <c r="V129" s="9"/>
      <c r="W129" s="9"/>
      <c r="X129" s="9"/>
      <c r="Y129" s="9"/>
      <c r="Z129" s="71"/>
      <c r="AA129" s="34"/>
      <c r="AB129" s="9"/>
      <c r="AC129" s="34"/>
      <c r="AD129" s="34"/>
      <c r="AE129" s="34"/>
      <c r="AF129" s="9"/>
      <c r="AG129" s="34"/>
      <c r="AH129" s="72"/>
      <c r="AI129" s="72"/>
      <c r="AJ129" s="14"/>
      <c r="AK129" s="14"/>
      <c r="AL129" s="14"/>
      <c r="AM129" s="15"/>
      <c r="AN129" s="15"/>
      <c r="AO129" s="15"/>
      <c r="AP129" s="67"/>
      <c r="AQ129" s="15"/>
      <c r="AR129" s="15"/>
      <c r="AS129" s="15"/>
      <c r="AT129" s="16"/>
      <c r="AU129" s="15"/>
      <c r="AV129" s="15"/>
      <c r="AW129" s="19"/>
      <c r="AX129" s="19"/>
      <c r="AY129" s="19"/>
      <c r="AZ129" s="19"/>
      <c r="BA129" s="19"/>
      <c r="BB129" s="19"/>
      <c r="BC129" s="19"/>
      <c r="BD129" s="16"/>
      <c r="BE129" s="15"/>
      <c r="BF129" s="15"/>
      <c r="BG129" s="14"/>
      <c r="BH129" s="14"/>
      <c r="BI129" s="14"/>
      <c r="BJ129" s="36"/>
      <c r="BK129" s="36"/>
      <c r="BL129" s="36"/>
      <c r="BM129" s="36"/>
      <c r="BN129" s="36"/>
      <c r="BO129" s="36"/>
      <c r="BP129" s="36"/>
      <c r="BQ129" s="14"/>
      <c r="BR129" s="20"/>
      <c r="BS129" s="20"/>
      <c r="BT129" s="20"/>
      <c r="BU129" s="20"/>
      <c r="BV129" s="15"/>
      <c r="BW129" s="20"/>
      <c r="BX129" s="20"/>
      <c r="BY129" s="21"/>
      <c r="BZ129" s="22"/>
      <c r="CA129" s="22"/>
      <c r="CB129" s="22"/>
      <c r="CC129" s="22"/>
      <c r="CD129" s="22"/>
      <c r="CE129" s="22"/>
      <c r="CF129" s="23"/>
      <c r="CG129" s="19"/>
      <c r="CH129" s="21"/>
      <c r="CI129" s="14"/>
      <c r="CJ129" s="14"/>
      <c r="CK129" s="14"/>
      <c r="CL129" s="21"/>
      <c r="CM129" s="21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/>
      <c r="DK129" s="53"/>
      <c r="DL129" s="53"/>
      <c r="DM129" s="53"/>
      <c r="DN129" s="53"/>
      <c r="DO129" s="53"/>
      <c r="DP129" s="53"/>
      <c r="DQ129" s="53"/>
      <c r="DR129" s="53"/>
      <c r="DS129" s="53"/>
      <c r="DT129" s="53"/>
      <c r="DU129" s="53"/>
      <c r="DV129" s="53"/>
      <c r="DW129" s="53"/>
      <c r="DX129" s="53"/>
      <c r="DY129" s="53"/>
      <c r="DZ129" s="53"/>
      <c r="EA129" s="53"/>
      <c r="EB129" s="53"/>
      <c r="EC129" s="53"/>
      <c r="ED129" s="53"/>
    </row>
    <row r="130" spans="1:134">
      <c r="A130" s="54" t="s">
        <v>187</v>
      </c>
      <c r="B130" s="55" t="s">
        <v>52</v>
      </c>
      <c r="C130" s="56">
        <v>119</v>
      </c>
      <c r="D130" s="55" t="s">
        <v>59</v>
      </c>
      <c r="E130" s="56">
        <v>64</v>
      </c>
      <c r="F130" s="55">
        <f t="shared" si="16"/>
        <v>183</v>
      </c>
      <c r="G130" s="56">
        <f t="shared" si="17"/>
        <v>-55</v>
      </c>
      <c r="H130" s="57">
        <f t="shared" si="26"/>
        <v>19.34674875993349</v>
      </c>
      <c r="I130" s="9">
        <f t="shared" si="18"/>
        <v>0</v>
      </c>
      <c r="J130" s="58">
        <f t="shared" si="19"/>
        <v>5527.4390511726724</v>
      </c>
      <c r="K130" s="26"/>
      <c r="L130" s="26"/>
      <c r="M130" s="34">
        <f t="shared" si="20"/>
        <v>19.346843047283748</v>
      </c>
      <c r="N130" s="13">
        <f t="shared" si="21"/>
        <v>1</v>
      </c>
      <c r="O130" s="13">
        <f t="shared" si="22"/>
        <v>0</v>
      </c>
      <c r="P130" s="11">
        <f t="shared" si="23"/>
        <v>0.74660239977652887</v>
      </c>
      <c r="Q130" s="34">
        <f t="shared" si="24"/>
        <v>74.346843047283755</v>
      </c>
      <c r="R130" s="58">
        <f t="shared" si="15"/>
        <v>0.55741514335207187</v>
      </c>
      <c r="S130" s="60">
        <f t="shared" si="25"/>
        <v>-1.3727954814498429</v>
      </c>
      <c r="T130" s="9"/>
      <c r="U130" s="9"/>
      <c r="V130" s="9"/>
      <c r="W130" s="9"/>
      <c r="X130" s="9"/>
      <c r="Y130" s="9"/>
      <c r="Z130" s="71"/>
      <c r="AA130" s="34"/>
      <c r="AB130" s="9"/>
      <c r="AC130" s="34"/>
      <c r="AD130" s="34"/>
      <c r="AE130" s="34"/>
      <c r="AF130" s="9"/>
      <c r="AG130" s="34"/>
      <c r="AH130" s="72"/>
      <c r="AI130" s="72"/>
      <c r="AJ130" s="14"/>
      <c r="AK130" s="14"/>
      <c r="AL130" s="14"/>
      <c r="AM130" s="15"/>
      <c r="AN130" s="15"/>
      <c r="AO130" s="15"/>
      <c r="AP130" s="67"/>
      <c r="AQ130" s="15"/>
      <c r="AR130" s="15"/>
      <c r="AS130" s="15"/>
      <c r="AT130" s="16"/>
      <c r="AU130" s="15"/>
      <c r="AV130" s="15"/>
      <c r="AW130" s="19"/>
      <c r="AX130" s="19"/>
      <c r="AY130" s="19"/>
      <c r="AZ130" s="19"/>
      <c r="BA130" s="19"/>
      <c r="BB130" s="19"/>
      <c r="BC130" s="19"/>
      <c r="BD130" s="16"/>
      <c r="BE130" s="15"/>
      <c r="BF130" s="15"/>
      <c r="BG130" s="14"/>
      <c r="BH130" s="14"/>
      <c r="BI130" s="14"/>
      <c r="BJ130" s="36"/>
      <c r="BK130" s="36"/>
      <c r="BL130" s="36"/>
      <c r="BM130" s="36"/>
      <c r="BN130" s="36"/>
      <c r="BO130" s="36"/>
      <c r="BP130" s="36"/>
      <c r="BQ130" s="14"/>
      <c r="BR130" s="20"/>
      <c r="BS130" s="20"/>
      <c r="BT130" s="20"/>
      <c r="BU130" s="20"/>
      <c r="BV130" s="15"/>
      <c r="BW130" s="20"/>
      <c r="BX130" s="20"/>
      <c r="BY130" s="21"/>
      <c r="BZ130" s="22"/>
      <c r="CA130" s="22"/>
      <c r="CB130" s="22"/>
      <c r="CC130" s="22"/>
      <c r="CD130" s="22"/>
      <c r="CE130" s="22"/>
      <c r="CF130" s="23"/>
      <c r="CG130" s="19"/>
      <c r="CH130" s="21"/>
      <c r="CI130" s="14"/>
      <c r="CJ130" s="14"/>
      <c r="CK130" s="14"/>
      <c r="CL130" s="21"/>
      <c r="CM130" s="21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/>
      <c r="DK130" s="53"/>
      <c r="DL130" s="53"/>
      <c r="DM130" s="53"/>
      <c r="DN130" s="53"/>
      <c r="DO130" s="53"/>
      <c r="DP130" s="53"/>
      <c r="DQ130" s="53"/>
      <c r="DR130" s="53"/>
      <c r="DS130" s="53"/>
      <c r="DT130" s="53"/>
      <c r="DU130" s="53"/>
      <c r="DV130" s="53"/>
      <c r="DW130" s="53"/>
      <c r="DX130" s="53"/>
      <c r="DY130" s="53"/>
      <c r="DZ130" s="53"/>
      <c r="EA130" s="53"/>
      <c r="EB130" s="53"/>
      <c r="EC130" s="53"/>
      <c r="ED130" s="53"/>
    </row>
    <row r="131" spans="1:134">
      <c r="A131" s="54" t="s">
        <v>188</v>
      </c>
      <c r="B131" s="55" t="s">
        <v>69</v>
      </c>
      <c r="C131" s="56">
        <v>71</v>
      </c>
      <c r="D131" s="55" t="s">
        <v>73</v>
      </c>
      <c r="E131" s="56">
        <v>59</v>
      </c>
      <c r="F131" s="55">
        <f t="shared" si="16"/>
        <v>130</v>
      </c>
      <c r="G131" s="56">
        <f t="shared" si="17"/>
        <v>-12</v>
      </c>
      <c r="H131" s="57">
        <f t="shared" si="26"/>
        <v>10.97931318735823</v>
      </c>
      <c r="I131" s="9">
        <f t="shared" si="18"/>
        <v>0</v>
      </c>
      <c r="J131" s="58">
        <f t="shared" si="19"/>
        <v>528.04883456269579</v>
      </c>
      <c r="K131" s="26"/>
      <c r="L131" s="26"/>
      <c r="M131" s="34">
        <f t="shared" si="20"/>
        <v>10.979395316782067</v>
      </c>
      <c r="N131" s="13">
        <f t="shared" si="21"/>
        <v>1</v>
      </c>
      <c r="O131" s="13">
        <f t="shared" si="22"/>
        <v>0</v>
      </c>
      <c r="P131" s="11">
        <f t="shared" si="23"/>
        <v>0.64681254211313166</v>
      </c>
      <c r="Q131" s="34">
        <f t="shared" si="24"/>
        <v>22.979395316782067</v>
      </c>
      <c r="R131" s="58">
        <f t="shared" si="15"/>
        <v>0.41836646463485172</v>
      </c>
      <c r="S131" s="60">
        <f t="shared" si="25"/>
        <v>-1.0407563208294042</v>
      </c>
      <c r="T131" s="9"/>
      <c r="U131" s="9"/>
      <c r="V131" s="9"/>
      <c r="W131" s="9"/>
      <c r="X131" s="9"/>
      <c r="Y131" s="9"/>
      <c r="Z131" s="71"/>
      <c r="AA131" s="34"/>
      <c r="AB131" s="9"/>
      <c r="AC131" s="34"/>
      <c r="AD131" s="34"/>
      <c r="AE131" s="34"/>
      <c r="AF131" s="9"/>
      <c r="AG131" s="34"/>
      <c r="AH131" s="72"/>
      <c r="AI131" s="72"/>
      <c r="AJ131" s="14"/>
      <c r="AK131" s="14"/>
      <c r="AL131" s="14"/>
      <c r="AM131" s="15"/>
      <c r="AN131" s="15"/>
      <c r="AO131" s="15"/>
      <c r="AP131" s="67"/>
      <c r="AQ131" s="15"/>
      <c r="AR131" s="15"/>
      <c r="AS131" s="15"/>
      <c r="AT131" s="16"/>
      <c r="AU131" s="15"/>
      <c r="AV131" s="15"/>
      <c r="AW131" s="19"/>
      <c r="AX131" s="19"/>
      <c r="AY131" s="19"/>
      <c r="AZ131" s="19"/>
      <c r="BA131" s="19"/>
      <c r="BB131" s="19"/>
      <c r="BC131" s="19"/>
      <c r="BD131" s="16"/>
      <c r="BE131" s="15"/>
      <c r="BF131" s="15"/>
      <c r="BG131" s="14"/>
      <c r="BH131" s="14"/>
      <c r="BI131" s="14"/>
      <c r="BJ131" s="36"/>
      <c r="BK131" s="36"/>
      <c r="BL131" s="36"/>
      <c r="BM131" s="36"/>
      <c r="BN131" s="36"/>
      <c r="BO131" s="36"/>
      <c r="BP131" s="36"/>
      <c r="BQ131" s="14"/>
      <c r="BR131" s="20"/>
      <c r="BS131" s="20"/>
      <c r="BT131" s="20"/>
      <c r="BU131" s="20"/>
      <c r="BV131" s="15"/>
      <c r="BW131" s="20"/>
      <c r="BX131" s="20"/>
      <c r="BY131" s="21"/>
      <c r="BZ131" s="22"/>
      <c r="CA131" s="22"/>
      <c r="CB131" s="22"/>
      <c r="CC131" s="22"/>
      <c r="CD131" s="22"/>
      <c r="CE131" s="22"/>
      <c r="CF131" s="23"/>
      <c r="CG131" s="19"/>
      <c r="CH131" s="21"/>
      <c r="CI131" s="14"/>
      <c r="CJ131" s="14"/>
      <c r="CK131" s="14"/>
      <c r="CL131" s="21"/>
      <c r="CM131" s="21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  <c r="DN131" s="53"/>
      <c r="DO131" s="53"/>
      <c r="DP131" s="53"/>
      <c r="DQ131" s="53"/>
      <c r="DR131" s="53"/>
      <c r="DS131" s="53"/>
      <c r="DT131" s="53"/>
      <c r="DU131" s="53"/>
      <c r="DV131" s="53"/>
      <c r="DW131" s="53"/>
      <c r="DX131" s="53"/>
      <c r="DY131" s="53"/>
      <c r="DZ131" s="53"/>
      <c r="EA131" s="53"/>
      <c r="EB131" s="53"/>
      <c r="EC131" s="53"/>
      <c r="ED131" s="53"/>
    </row>
    <row r="132" spans="1:134">
      <c r="A132" s="54" t="s">
        <v>189</v>
      </c>
      <c r="B132" s="55" t="s">
        <v>48</v>
      </c>
      <c r="C132" s="56">
        <v>56</v>
      </c>
      <c r="D132" s="55" t="s">
        <v>47</v>
      </c>
      <c r="E132" s="56">
        <v>103</v>
      </c>
      <c r="F132" s="55">
        <f t="shared" si="16"/>
        <v>159</v>
      </c>
      <c r="G132" s="56">
        <f t="shared" si="17"/>
        <v>47</v>
      </c>
      <c r="H132" s="57">
        <f t="shared" si="26"/>
        <v>32.72748254017656</v>
      </c>
      <c r="I132" s="9">
        <f t="shared" si="18"/>
        <v>1</v>
      </c>
      <c r="J132" s="58">
        <f t="shared" si="19"/>
        <v>203.70475464096495</v>
      </c>
      <c r="K132" s="26"/>
      <c r="L132" s="26"/>
      <c r="M132" s="34">
        <f t="shared" si="20"/>
        <v>32.727596269801026</v>
      </c>
      <c r="N132" s="13">
        <f t="shared" si="21"/>
        <v>1</v>
      </c>
      <c r="O132" s="13">
        <f t="shared" si="22"/>
        <v>1</v>
      </c>
      <c r="P132" s="11">
        <f t="shared" si="23"/>
        <v>0.8692730865258862</v>
      </c>
      <c r="Q132" s="34">
        <f t="shared" si="24"/>
        <v>-14.272403730198974</v>
      </c>
      <c r="R132" s="58">
        <f t="shared" si="15"/>
        <v>1.7089525906468436E-2</v>
      </c>
      <c r="S132" s="60">
        <f t="shared" si="25"/>
        <v>-0.14009794931439915</v>
      </c>
      <c r="T132" s="9"/>
      <c r="U132" s="9"/>
      <c r="V132" s="9"/>
      <c r="W132" s="9"/>
      <c r="X132" s="9"/>
      <c r="Y132" s="9"/>
      <c r="Z132" s="71"/>
      <c r="AA132" s="34"/>
      <c r="AB132" s="9"/>
      <c r="AC132" s="34"/>
      <c r="AD132" s="34"/>
      <c r="AE132" s="34"/>
      <c r="AF132" s="9"/>
      <c r="AG132" s="34"/>
      <c r="AH132" s="72"/>
      <c r="AI132" s="72"/>
      <c r="AJ132" s="14"/>
      <c r="AK132" s="14"/>
      <c r="AL132" s="14"/>
      <c r="AM132" s="15"/>
      <c r="AN132" s="15"/>
      <c r="AO132" s="15"/>
      <c r="AP132" s="67"/>
      <c r="AQ132" s="15"/>
      <c r="AR132" s="15"/>
      <c r="AS132" s="15"/>
      <c r="AT132" s="16"/>
      <c r="AU132" s="15"/>
      <c r="AV132" s="15"/>
      <c r="AW132" s="19"/>
      <c r="AX132" s="19"/>
      <c r="AY132" s="19"/>
      <c r="AZ132" s="19"/>
      <c r="BA132" s="19"/>
      <c r="BB132" s="19"/>
      <c r="BC132" s="19"/>
      <c r="BD132" s="16"/>
      <c r="BE132" s="15"/>
      <c r="BF132" s="15"/>
      <c r="BG132" s="14"/>
      <c r="BH132" s="14"/>
      <c r="BI132" s="14"/>
      <c r="BJ132" s="36"/>
      <c r="BK132" s="36"/>
      <c r="BL132" s="36"/>
      <c r="BM132" s="36"/>
      <c r="BN132" s="36"/>
      <c r="BO132" s="36"/>
      <c r="BP132" s="36"/>
      <c r="BQ132" s="14"/>
      <c r="BR132" s="20"/>
      <c r="BS132" s="20"/>
      <c r="BT132" s="20"/>
      <c r="BU132" s="20"/>
      <c r="BV132" s="15"/>
      <c r="BW132" s="20"/>
      <c r="BX132" s="20"/>
      <c r="BY132" s="21"/>
      <c r="BZ132" s="22"/>
      <c r="CA132" s="22"/>
      <c r="CB132" s="22"/>
      <c r="CC132" s="22"/>
      <c r="CD132" s="22"/>
      <c r="CE132" s="22"/>
      <c r="CF132" s="23"/>
      <c r="CG132" s="19"/>
      <c r="CH132" s="21"/>
      <c r="CI132" s="14"/>
      <c r="CJ132" s="14"/>
      <c r="CK132" s="14"/>
      <c r="CL132" s="21"/>
      <c r="CM132" s="21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  <c r="DN132" s="53"/>
      <c r="DO132" s="53"/>
      <c r="DP132" s="53"/>
      <c r="DQ132" s="53"/>
      <c r="DR132" s="53"/>
      <c r="DS132" s="53"/>
      <c r="DT132" s="53"/>
      <c r="DU132" s="53"/>
      <c r="DV132" s="53"/>
      <c r="DW132" s="53"/>
      <c r="DX132" s="53"/>
      <c r="DY132" s="53"/>
      <c r="DZ132" s="53"/>
      <c r="EA132" s="53"/>
      <c r="EB132" s="53"/>
      <c r="EC132" s="53"/>
      <c r="ED132" s="53"/>
    </row>
    <row r="133" spans="1:134">
      <c r="A133" s="54" t="s">
        <v>190</v>
      </c>
      <c r="B133" s="55" t="s">
        <v>46</v>
      </c>
      <c r="C133" s="56">
        <v>55</v>
      </c>
      <c r="D133" s="55" t="s">
        <v>52</v>
      </c>
      <c r="E133" s="56">
        <v>120</v>
      </c>
      <c r="F133" s="55">
        <f t="shared" si="16"/>
        <v>175</v>
      </c>
      <c r="G133" s="56">
        <f t="shared" si="17"/>
        <v>65</v>
      </c>
      <c r="H133" s="57">
        <f t="shared" ref="H133:H164" si="27">$I$2+($J$2*VLOOKUP(D133,$T$5:$U$22,2,FALSE))+($K$2*VLOOKUP(B133,$T$5:$U$22,2,FALSE))</f>
        <v>15.752761863012374</v>
      </c>
      <c r="I133" s="9">
        <f t="shared" si="18"/>
        <v>1</v>
      </c>
      <c r="J133" s="58">
        <f t="shared" si="19"/>
        <v>2425.2904641211685</v>
      </c>
      <c r="K133" s="26"/>
      <c r="L133" s="26"/>
      <c r="M133" s="34">
        <f t="shared" si="20"/>
        <v>15.752850928281402</v>
      </c>
      <c r="N133" s="13">
        <f t="shared" si="21"/>
        <v>1</v>
      </c>
      <c r="O133" s="13">
        <f t="shared" si="22"/>
        <v>1</v>
      </c>
      <c r="P133" s="11">
        <f t="shared" si="23"/>
        <v>0.70557997903582903</v>
      </c>
      <c r="Q133" s="34">
        <f t="shared" si="24"/>
        <v>-49.247149071718596</v>
      </c>
      <c r="R133" s="58">
        <f t="shared" ref="R133:R196" si="28">(I133-P133)^2</f>
        <v>8.6683148744542873E-2</v>
      </c>
      <c r="S133" s="60">
        <f t="shared" si="25"/>
        <v>-0.34873514907444436</v>
      </c>
      <c r="T133" s="9"/>
      <c r="U133" s="9"/>
      <c r="V133" s="9"/>
      <c r="W133" s="9"/>
      <c r="X133" s="9"/>
      <c r="Y133" s="9"/>
      <c r="Z133" s="71"/>
      <c r="AA133" s="34"/>
      <c r="AB133" s="9"/>
      <c r="AC133" s="34"/>
      <c r="AD133" s="34"/>
      <c r="AE133" s="34"/>
      <c r="AF133" s="9"/>
      <c r="AG133" s="34"/>
      <c r="AH133" s="72"/>
      <c r="AI133" s="72"/>
      <c r="AJ133" s="14"/>
      <c r="AK133" s="14"/>
      <c r="AL133" s="14"/>
      <c r="AM133" s="15"/>
      <c r="AN133" s="15"/>
      <c r="AO133" s="15"/>
      <c r="AP133" s="67"/>
      <c r="AQ133" s="15"/>
      <c r="AR133" s="15"/>
      <c r="AS133" s="15"/>
      <c r="AT133" s="16"/>
      <c r="AU133" s="15"/>
      <c r="AV133" s="15"/>
      <c r="AW133" s="19"/>
      <c r="AX133" s="19"/>
      <c r="AY133" s="19"/>
      <c r="AZ133" s="19"/>
      <c r="BA133" s="19"/>
      <c r="BB133" s="19"/>
      <c r="BC133" s="19"/>
      <c r="BD133" s="16"/>
      <c r="BE133" s="15"/>
      <c r="BF133" s="15"/>
      <c r="BG133" s="14"/>
      <c r="BH133" s="14"/>
      <c r="BI133" s="14"/>
      <c r="BJ133" s="36"/>
      <c r="BK133" s="36"/>
      <c r="BL133" s="36"/>
      <c r="BM133" s="36"/>
      <c r="BN133" s="36"/>
      <c r="BO133" s="36"/>
      <c r="BP133" s="36"/>
      <c r="BQ133" s="14"/>
      <c r="BR133" s="20"/>
      <c r="BS133" s="20"/>
      <c r="BT133" s="20"/>
      <c r="BU133" s="20"/>
      <c r="BV133" s="15"/>
      <c r="BW133" s="20"/>
      <c r="BX133" s="20"/>
      <c r="BY133" s="21"/>
      <c r="BZ133" s="22"/>
      <c r="CA133" s="22"/>
      <c r="CB133" s="22"/>
      <c r="CC133" s="22"/>
      <c r="CD133" s="22"/>
      <c r="CE133" s="22"/>
      <c r="CF133" s="23"/>
      <c r="CG133" s="19"/>
      <c r="CH133" s="21"/>
      <c r="CI133" s="14"/>
      <c r="CJ133" s="14"/>
      <c r="CK133" s="14"/>
      <c r="CL133" s="21"/>
      <c r="CM133" s="21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/>
      <c r="DK133" s="53"/>
      <c r="DL133" s="53"/>
      <c r="DM133" s="53"/>
      <c r="DN133" s="53"/>
      <c r="DO133" s="53"/>
      <c r="DP133" s="53"/>
      <c r="DQ133" s="53"/>
      <c r="DR133" s="53"/>
      <c r="DS133" s="53"/>
      <c r="DT133" s="53"/>
      <c r="DU133" s="53"/>
      <c r="DV133" s="53"/>
      <c r="DW133" s="53"/>
      <c r="DX133" s="53"/>
      <c r="DY133" s="53"/>
      <c r="DZ133" s="53"/>
      <c r="EA133" s="53"/>
      <c r="EB133" s="53"/>
      <c r="EC133" s="53"/>
      <c r="ED133" s="53"/>
    </row>
    <row r="134" spans="1:134">
      <c r="A134" s="54" t="s">
        <v>191</v>
      </c>
      <c r="B134" s="55" t="s">
        <v>56</v>
      </c>
      <c r="C134" s="56">
        <v>50</v>
      </c>
      <c r="D134" s="55" t="s">
        <v>60</v>
      </c>
      <c r="E134" s="56">
        <v>86</v>
      </c>
      <c r="F134" s="55">
        <f t="shared" ref="F134:F197" si="29">E134+C134</f>
        <v>136</v>
      </c>
      <c r="G134" s="56">
        <f t="shared" ref="G134:G197" si="30">E134-C134</f>
        <v>36</v>
      </c>
      <c r="H134" s="57">
        <f t="shared" si="27"/>
        <v>36.868492317448812</v>
      </c>
      <c r="I134" s="9">
        <f t="shared" ref="I134:I197" si="31">IF(G134&gt;0,1,0)</f>
        <v>1</v>
      </c>
      <c r="J134" s="58">
        <f t="shared" ref="J134:J197" si="32">(G134-H134)^2</f>
        <v>0.7542789054676079</v>
      </c>
      <c r="K134" s="26"/>
      <c r="L134" s="26"/>
      <c r="M134" s="34">
        <f t="shared" ref="M134:M197" si="33">$Y$7+($Y$8*H134)</f>
        <v>36.86861206398153</v>
      </c>
      <c r="N134" s="13">
        <f t="shared" ref="N134:N197" si="34">IF(P134&gt;0.5,1,0)</f>
        <v>1</v>
      </c>
      <c r="O134" s="13">
        <f t="shared" ref="O134:O197" si="35">IF(N134=I134,1,0)</f>
        <v>1</v>
      </c>
      <c r="P134" s="11">
        <f t="shared" ref="P134:P197" si="36">1-NORMDIST(0,M134,$Y$5,TRUE)</f>
        <v>0.89707323133220063</v>
      </c>
      <c r="Q134" s="34">
        <f t="shared" ref="Q134:Q197" si="37">M134-G134</f>
        <v>0.86861206398153001</v>
      </c>
      <c r="R134" s="58">
        <f t="shared" si="28"/>
        <v>1.0593919708394687E-2</v>
      </c>
      <c r="S134" s="60">
        <f t="shared" ref="S134:S197" si="38">I134*LN(P134)+(1-I134)*LN(1-P134)</f>
        <v>-0.1086177799745672</v>
      </c>
      <c r="T134" s="9"/>
      <c r="U134" s="9"/>
      <c r="V134" s="9"/>
      <c r="W134" s="9"/>
      <c r="X134" s="9"/>
      <c r="Y134" s="9"/>
      <c r="Z134" s="71"/>
      <c r="AA134" s="34"/>
      <c r="AB134" s="9"/>
      <c r="AC134" s="34"/>
      <c r="AD134" s="34"/>
      <c r="AE134" s="34"/>
      <c r="AF134" s="9"/>
      <c r="AG134" s="34"/>
      <c r="AH134" s="72"/>
      <c r="AI134" s="72"/>
      <c r="AJ134" s="14"/>
      <c r="AK134" s="14"/>
      <c r="AL134" s="14"/>
      <c r="AM134" s="15"/>
      <c r="AN134" s="15"/>
      <c r="AO134" s="15"/>
      <c r="AP134" s="67"/>
      <c r="AQ134" s="15"/>
      <c r="AR134" s="15"/>
      <c r="AS134" s="15"/>
      <c r="AT134" s="16"/>
      <c r="AU134" s="15"/>
      <c r="AV134" s="15"/>
      <c r="AW134" s="19"/>
      <c r="AX134" s="19"/>
      <c r="AY134" s="19"/>
      <c r="AZ134" s="19"/>
      <c r="BA134" s="19"/>
      <c r="BB134" s="19"/>
      <c r="BC134" s="19"/>
      <c r="BD134" s="16"/>
      <c r="BE134" s="15"/>
      <c r="BF134" s="15"/>
      <c r="BG134" s="14"/>
      <c r="BH134" s="14"/>
      <c r="BI134" s="14"/>
      <c r="BJ134" s="36"/>
      <c r="BK134" s="36"/>
      <c r="BL134" s="36"/>
      <c r="BM134" s="36"/>
      <c r="BN134" s="36"/>
      <c r="BO134" s="36"/>
      <c r="BP134" s="36"/>
      <c r="BQ134" s="14"/>
      <c r="BR134" s="20"/>
      <c r="BS134" s="20"/>
      <c r="BT134" s="20"/>
      <c r="BU134" s="20"/>
      <c r="BV134" s="15"/>
      <c r="BW134" s="20"/>
      <c r="BX134" s="20"/>
      <c r="BY134" s="21"/>
      <c r="BZ134" s="22"/>
      <c r="CA134" s="22"/>
      <c r="CB134" s="22"/>
      <c r="CC134" s="22"/>
      <c r="CD134" s="22"/>
      <c r="CE134" s="22"/>
      <c r="CF134" s="23"/>
      <c r="CG134" s="19"/>
      <c r="CH134" s="21"/>
      <c r="CI134" s="14"/>
      <c r="CJ134" s="14"/>
      <c r="CK134" s="14"/>
      <c r="CL134" s="21"/>
      <c r="CM134" s="21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/>
      <c r="DK134" s="53"/>
      <c r="DL134" s="53"/>
      <c r="DM134" s="53"/>
      <c r="DN134" s="53"/>
      <c r="DO134" s="53"/>
      <c r="DP134" s="53"/>
      <c r="DQ134" s="53"/>
      <c r="DR134" s="53"/>
      <c r="DS134" s="53"/>
      <c r="DT134" s="53"/>
      <c r="DU134" s="53"/>
      <c r="DV134" s="53"/>
      <c r="DW134" s="53"/>
      <c r="DX134" s="53"/>
      <c r="DY134" s="53"/>
      <c r="DZ134" s="53"/>
      <c r="EA134" s="53"/>
      <c r="EB134" s="53"/>
      <c r="EC134" s="53"/>
      <c r="ED134" s="53"/>
    </row>
    <row r="135" spans="1:134">
      <c r="A135" s="54" t="s">
        <v>192</v>
      </c>
      <c r="B135" s="55" t="s">
        <v>65</v>
      </c>
      <c r="C135" s="56">
        <v>122</v>
      </c>
      <c r="D135" s="55" t="s">
        <v>67</v>
      </c>
      <c r="E135" s="56">
        <v>59</v>
      </c>
      <c r="F135" s="55">
        <f t="shared" si="29"/>
        <v>181</v>
      </c>
      <c r="G135" s="56">
        <f t="shared" si="30"/>
        <v>-63</v>
      </c>
      <c r="H135" s="57">
        <f t="shared" si="27"/>
        <v>-20.250301554049685</v>
      </c>
      <c r="I135" s="9">
        <f t="shared" si="31"/>
        <v>0</v>
      </c>
      <c r="J135" s="58">
        <f t="shared" si="32"/>
        <v>1827.5367172196868</v>
      </c>
      <c r="K135" s="26"/>
      <c r="L135" s="26"/>
      <c r="M135" s="34">
        <f t="shared" si="33"/>
        <v>-20.250264801414819</v>
      </c>
      <c r="N135" s="13">
        <f t="shared" si="34"/>
        <v>0</v>
      </c>
      <c r="O135" s="13">
        <f t="shared" si="35"/>
        <v>1</v>
      </c>
      <c r="P135" s="11">
        <f t="shared" si="36"/>
        <v>0.24357945817218685</v>
      </c>
      <c r="Q135" s="34">
        <f t="shared" si="37"/>
        <v>42.749735198585185</v>
      </c>
      <c r="R135" s="58">
        <f t="shared" si="28"/>
        <v>5.9330952443456118E-2</v>
      </c>
      <c r="S135" s="60">
        <f t="shared" si="38"/>
        <v>-0.27915778520565154</v>
      </c>
      <c r="T135" s="9"/>
      <c r="U135" s="9"/>
      <c r="V135" s="9"/>
      <c r="W135" s="9"/>
      <c r="X135" s="9"/>
      <c r="Y135" s="9"/>
      <c r="Z135" s="71"/>
      <c r="AA135" s="34"/>
      <c r="AB135" s="9"/>
      <c r="AC135" s="34"/>
      <c r="AD135" s="34"/>
      <c r="AE135" s="34"/>
      <c r="AF135" s="9"/>
      <c r="AG135" s="34"/>
      <c r="AH135" s="72"/>
      <c r="AI135" s="72"/>
      <c r="AJ135" s="14"/>
      <c r="AK135" s="14"/>
      <c r="AL135" s="14"/>
      <c r="AM135" s="15"/>
      <c r="AN135" s="15"/>
      <c r="AO135" s="15"/>
      <c r="AP135" s="67"/>
      <c r="AQ135" s="15"/>
      <c r="AR135" s="15"/>
      <c r="AS135" s="15"/>
      <c r="AT135" s="16"/>
      <c r="AU135" s="15"/>
      <c r="AV135" s="15"/>
      <c r="AW135" s="19"/>
      <c r="AX135" s="19"/>
      <c r="AY135" s="19"/>
      <c r="AZ135" s="19"/>
      <c r="BA135" s="19"/>
      <c r="BB135" s="19"/>
      <c r="BC135" s="19"/>
      <c r="BD135" s="16"/>
      <c r="BE135" s="15"/>
      <c r="BF135" s="15"/>
      <c r="BG135" s="14"/>
      <c r="BH135" s="14"/>
      <c r="BI135" s="14"/>
      <c r="BJ135" s="36"/>
      <c r="BK135" s="36"/>
      <c r="BL135" s="36"/>
      <c r="BM135" s="36"/>
      <c r="BN135" s="36"/>
      <c r="BO135" s="36"/>
      <c r="BP135" s="36"/>
      <c r="BQ135" s="14"/>
      <c r="BR135" s="20"/>
      <c r="BS135" s="20"/>
      <c r="BT135" s="20"/>
      <c r="BU135" s="20"/>
      <c r="BV135" s="15"/>
      <c r="BW135" s="20"/>
      <c r="BX135" s="20"/>
      <c r="BY135" s="21"/>
      <c r="BZ135" s="22"/>
      <c r="CA135" s="22"/>
      <c r="CB135" s="22"/>
      <c r="CC135" s="22"/>
      <c r="CD135" s="22"/>
      <c r="CE135" s="22"/>
      <c r="CF135" s="23"/>
      <c r="CG135" s="19"/>
      <c r="CH135" s="21"/>
      <c r="CI135" s="14"/>
      <c r="CJ135" s="14"/>
      <c r="CK135" s="14"/>
      <c r="CL135" s="21"/>
      <c r="CM135" s="21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</row>
    <row r="136" spans="1:134">
      <c r="A136" s="54" t="s">
        <v>193</v>
      </c>
      <c r="B136" s="55" t="s">
        <v>59</v>
      </c>
      <c r="C136" s="56">
        <v>48</v>
      </c>
      <c r="D136" s="55" t="s">
        <v>71</v>
      </c>
      <c r="E136" s="56">
        <v>102</v>
      </c>
      <c r="F136" s="55">
        <f t="shared" si="29"/>
        <v>150</v>
      </c>
      <c r="G136" s="56">
        <f t="shared" si="30"/>
        <v>54</v>
      </c>
      <c r="H136" s="57">
        <f t="shared" si="27"/>
        <v>20.102831900050258</v>
      </c>
      <c r="I136" s="9">
        <f t="shared" si="31"/>
        <v>1</v>
      </c>
      <c r="J136" s="58">
        <f t="shared" si="32"/>
        <v>1149.0180051962502</v>
      </c>
      <c r="K136" s="26"/>
      <c r="L136" s="26"/>
      <c r="M136" s="34">
        <f t="shared" si="33"/>
        <v>20.102927285993164</v>
      </c>
      <c r="N136" s="13">
        <f t="shared" si="34"/>
        <v>1</v>
      </c>
      <c r="O136" s="13">
        <f t="shared" si="35"/>
        <v>1</v>
      </c>
      <c r="P136" s="11">
        <f t="shared" si="36"/>
        <v>0.75483346596955347</v>
      </c>
      <c r="Q136" s="34">
        <f t="shared" si="37"/>
        <v>-33.897072714006839</v>
      </c>
      <c r="R136" s="58">
        <f t="shared" si="28"/>
        <v>6.0106629408502095E-2</v>
      </c>
      <c r="S136" s="60">
        <f t="shared" si="38"/>
        <v>-0.28125812893809149</v>
      </c>
      <c r="T136" s="9"/>
      <c r="U136" s="9"/>
      <c r="V136" s="9"/>
      <c r="W136" s="9"/>
      <c r="X136" s="9"/>
      <c r="Y136" s="9"/>
      <c r="Z136" s="71"/>
      <c r="AA136" s="34"/>
      <c r="AB136" s="9"/>
      <c r="AC136" s="34"/>
      <c r="AD136" s="34"/>
      <c r="AE136" s="34"/>
      <c r="AF136" s="9"/>
      <c r="AG136" s="34"/>
      <c r="AH136" s="72"/>
      <c r="AI136" s="72"/>
      <c r="AJ136" s="14"/>
      <c r="AK136" s="14"/>
      <c r="AL136" s="14"/>
      <c r="AM136" s="15"/>
      <c r="AN136" s="15"/>
      <c r="AO136" s="15"/>
      <c r="AP136" s="67"/>
      <c r="AQ136" s="15"/>
      <c r="AR136" s="15"/>
      <c r="AS136" s="15"/>
      <c r="AT136" s="16"/>
      <c r="AU136" s="15"/>
      <c r="AV136" s="15"/>
      <c r="AW136" s="19"/>
      <c r="AX136" s="19"/>
      <c r="AY136" s="19"/>
      <c r="AZ136" s="19"/>
      <c r="BA136" s="19"/>
      <c r="BB136" s="19"/>
      <c r="BC136" s="19"/>
      <c r="BD136" s="16"/>
      <c r="BE136" s="15"/>
      <c r="BF136" s="15"/>
      <c r="BG136" s="14"/>
      <c r="BH136" s="14"/>
      <c r="BI136" s="14"/>
      <c r="BJ136" s="36"/>
      <c r="BK136" s="36"/>
      <c r="BL136" s="36"/>
      <c r="BM136" s="36"/>
      <c r="BN136" s="36"/>
      <c r="BO136" s="36"/>
      <c r="BP136" s="36"/>
      <c r="BQ136" s="14"/>
      <c r="BR136" s="20"/>
      <c r="BS136" s="20"/>
      <c r="BT136" s="20"/>
      <c r="BU136" s="20"/>
      <c r="BV136" s="15"/>
      <c r="BW136" s="20"/>
      <c r="BX136" s="20"/>
      <c r="BY136" s="21"/>
      <c r="BZ136" s="22"/>
      <c r="CA136" s="22"/>
      <c r="CB136" s="22"/>
      <c r="CC136" s="22"/>
      <c r="CD136" s="22"/>
      <c r="CE136" s="22"/>
      <c r="CF136" s="23"/>
      <c r="CG136" s="19"/>
      <c r="CH136" s="21"/>
      <c r="CI136" s="14"/>
      <c r="CJ136" s="14"/>
      <c r="CK136" s="14"/>
      <c r="CL136" s="21"/>
      <c r="CM136" s="21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  <c r="DN136" s="53"/>
      <c r="DO136" s="53"/>
      <c r="DP136" s="53"/>
      <c r="DQ136" s="53"/>
      <c r="DR136" s="53"/>
      <c r="DS136" s="53"/>
      <c r="DT136" s="53"/>
      <c r="DU136" s="53"/>
      <c r="DV136" s="53"/>
      <c r="DW136" s="53"/>
      <c r="DX136" s="53"/>
      <c r="DY136" s="53"/>
      <c r="DZ136" s="53"/>
      <c r="EA136" s="53"/>
      <c r="EB136" s="53"/>
      <c r="EC136" s="53"/>
      <c r="ED136" s="53"/>
    </row>
    <row r="137" spans="1:134">
      <c r="A137" s="54" t="s">
        <v>194</v>
      </c>
      <c r="B137" s="55" t="s">
        <v>64</v>
      </c>
      <c r="C137" s="56">
        <v>58</v>
      </c>
      <c r="D137" s="55" t="s">
        <v>63</v>
      </c>
      <c r="E137" s="56">
        <v>95</v>
      </c>
      <c r="F137" s="55">
        <f t="shared" si="29"/>
        <v>153</v>
      </c>
      <c r="G137" s="56">
        <f t="shared" si="30"/>
        <v>37</v>
      </c>
      <c r="H137" s="57">
        <f t="shared" si="27"/>
        <v>37.806201399855894</v>
      </c>
      <c r="I137" s="9">
        <f t="shared" si="31"/>
        <v>1</v>
      </c>
      <c r="J137" s="58">
        <f t="shared" si="32"/>
        <v>0.64996069712960292</v>
      </c>
      <c r="K137" s="26"/>
      <c r="L137" s="26"/>
      <c r="M137" s="34">
        <f t="shared" si="33"/>
        <v>37.806322508884676</v>
      </c>
      <c r="N137" s="13">
        <f t="shared" si="34"/>
        <v>1</v>
      </c>
      <c r="O137" s="13">
        <f t="shared" si="35"/>
        <v>1</v>
      </c>
      <c r="P137" s="11">
        <f t="shared" si="36"/>
        <v>0.90272305820125598</v>
      </c>
      <c r="Q137" s="34">
        <f t="shared" si="37"/>
        <v>0.80632250888467638</v>
      </c>
      <c r="R137" s="58">
        <f t="shared" si="28"/>
        <v>9.462803405716232E-3</v>
      </c>
      <c r="S137" s="60">
        <f t="shared" si="38"/>
        <v>-0.1023394634114206</v>
      </c>
      <c r="T137" s="9"/>
      <c r="U137" s="9"/>
      <c r="V137" s="9"/>
      <c r="W137" s="9"/>
      <c r="X137" s="9"/>
      <c r="Y137" s="9"/>
      <c r="Z137" s="71"/>
      <c r="AA137" s="34"/>
      <c r="AB137" s="9"/>
      <c r="AC137" s="34"/>
      <c r="AD137" s="34"/>
      <c r="AE137" s="34"/>
      <c r="AF137" s="9"/>
      <c r="AG137" s="34"/>
      <c r="AH137" s="72"/>
      <c r="AI137" s="72"/>
      <c r="AJ137" s="14"/>
      <c r="AK137" s="14"/>
      <c r="AL137" s="14"/>
      <c r="AM137" s="15"/>
      <c r="AN137" s="15"/>
      <c r="AO137" s="15"/>
      <c r="AP137" s="67"/>
      <c r="AQ137" s="15"/>
      <c r="AR137" s="15"/>
      <c r="AS137" s="15"/>
      <c r="AT137" s="16"/>
      <c r="AU137" s="15"/>
      <c r="AV137" s="15"/>
      <c r="AW137" s="19"/>
      <c r="AX137" s="19"/>
      <c r="AY137" s="19"/>
      <c r="AZ137" s="19"/>
      <c r="BA137" s="19"/>
      <c r="BB137" s="19"/>
      <c r="BC137" s="19"/>
      <c r="BD137" s="16"/>
      <c r="BE137" s="15"/>
      <c r="BF137" s="15"/>
      <c r="BG137" s="14"/>
      <c r="BH137" s="14"/>
      <c r="BI137" s="14"/>
      <c r="BJ137" s="36"/>
      <c r="BK137" s="36"/>
      <c r="BL137" s="36"/>
      <c r="BM137" s="36"/>
      <c r="BN137" s="36"/>
      <c r="BO137" s="36"/>
      <c r="BP137" s="36"/>
      <c r="BQ137" s="14"/>
      <c r="BR137" s="20"/>
      <c r="BS137" s="20"/>
      <c r="BT137" s="20"/>
      <c r="BU137" s="20"/>
      <c r="BV137" s="15"/>
      <c r="BW137" s="20"/>
      <c r="BX137" s="20"/>
      <c r="BY137" s="21"/>
      <c r="BZ137" s="22"/>
      <c r="CA137" s="22"/>
      <c r="CB137" s="22"/>
      <c r="CC137" s="22"/>
      <c r="CD137" s="22"/>
      <c r="CE137" s="22"/>
      <c r="CF137" s="23"/>
      <c r="CG137" s="19"/>
      <c r="CH137" s="21"/>
      <c r="CI137" s="14"/>
      <c r="CJ137" s="14"/>
      <c r="CK137" s="14"/>
      <c r="CL137" s="21"/>
      <c r="CM137" s="21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/>
      <c r="DK137" s="53"/>
      <c r="DL137" s="53"/>
      <c r="DM137" s="53"/>
      <c r="DN137" s="53"/>
      <c r="DO137" s="53"/>
      <c r="DP137" s="53"/>
      <c r="DQ137" s="53"/>
      <c r="DR137" s="53"/>
      <c r="DS137" s="53"/>
      <c r="DT137" s="53"/>
      <c r="DU137" s="53"/>
      <c r="DV137" s="53"/>
      <c r="DW137" s="53"/>
      <c r="DX137" s="53"/>
      <c r="DY137" s="53"/>
      <c r="DZ137" s="53"/>
      <c r="EA137" s="53"/>
      <c r="EB137" s="53"/>
      <c r="EC137" s="53"/>
      <c r="ED137" s="53"/>
    </row>
    <row r="138" spans="1:134">
      <c r="A138" s="54" t="s">
        <v>195</v>
      </c>
      <c r="B138" s="55" t="s">
        <v>61</v>
      </c>
      <c r="C138" s="56">
        <v>78</v>
      </c>
      <c r="D138" s="55" t="s">
        <v>51</v>
      </c>
      <c r="E138" s="56">
        <v>62</v>
      </c>
      <c r="F138" s="55">
        <f t="shared" si="29"/>
        <v>140</v>
      </c>
      <c r="G138" s="56">
        <f t="shared" si="30"/>
        <v>-16</v>
      </c>
      <c r="H138" s="57">
        <f t="shared" si="27"/>
        <v>-0.1398159109544963</v>
      </c>
      <c r="I138" s="9">
        <f t="shared" si="31"/>
        <v>0</v>
      </c>
      <c r="J138" s="58">
        <f t="shared" si="32"/>
        <v>251.54543933841217</v>
      </c>
      <c r="K138" s="26"/>
      <c r="L138" s="26"/>
      <c r="M138" s="34">
        <f t="shared" si="33"/>
        <v>-0.13974993768176169</v>
      </c>
      <c r="N138" s="13">
        <f t="shared" si="34"/>
        <v>0</v>
      </c>
      <c r="O138" s="13">
        <f t="shared" si="35"/>
        <v>1</v>
      </c>
      <c r="P138" s="11">
        <f t="shared" si="36"/>
        <v>0.49808701836935942</v>
      </c>
      <c r="Q138" s="34">
        <f t="shared" si="37"/>
        <v>15.860250062318238</v>
      </c>
      <c r="R138" s="58">
        <f t="shared" si="28"/>
        <v>0.24809067786807859</v>
      </c>
      <c r="S138" s="60">
        <f t="shared" si="38"/>
        <v>-0.68932851768136327</v>
      </c>
      <c r="T138" s="9"/>
      <c r="U138" s="9"/>
      <c r="V138" s="9"/>
      <c r="W138" s="9"/>
      <c r="X138" s="9"/>
      <c r="Y138" s="9"/>
      <c r="Z138" s="71"/>
      <c r="AA138" s="34"/>
      <c r="AB138" s="9"/>
      <c r="AC138" s="34"/>
      <c r="AD138" s="34"/>
      <c r="AE138" s="34"/>
      <c r="AF138" s="9"/>
      <c r="AG138" s="34"/>
      <c r="AH138" s="72"/>
      <c r="AI138" s="72"/>
      <c r="AJ138" s="14"/>
      <c r="AK138" s="14"/>
      <c r="AL138" s="14"/>
      <c r="AM138" s="15"/>
      <c r="AN138" s="15"/>
      <c r="AO138" s="15"/>
      <c r="AP138" s="67"/>
      <c r="AQ138" s="15"/>
      <c r="AR138" s="15"/>
      <c r="AS138" s="15"/>
      <c r="AT138" s="16"/>
      <c r="AU138" s="15"/>
      <c r="AV138" s="15"/>
      <c r="AW138" s="19"/>
      <c r="AX138" s="19"/>
      <c r="AY138" s="19"/>
      <c r="AZ138" s="19"/>
      <c r="BA138" s="19"/>
      <c r="BB138" s="19"/>
      <c r="BC138" s="19"/>
      <c r="BD138" s="16"/>
      <c r="BE138" s="15"/>
      <c r="BF138" s="15"/>
      <c r="BG138" s="14"/>
      <c r="BH138" s="14"/>
      <c r="BI138" s="14"/>
      <c r="BJ138" s="36"/>
      <c r="BK138" s="36"/>
      <c r="BL138" s="36"/>
      <c r="BM138" s="36"/>
      <c r="BN138" s="36"/>
      <c r="BO138" s="36"/>
      <c r="BP138" s="36"/>
      <c r="BQ138" s="14"/>
      <c r="BR138" s="20"/>
      <c r="BS138" s="20"/>
      <c r="BT138" s="20"/>
      <c r="BU138" s="20"/>
      <c r="BV138" s="15"/>
      <c r="BW138" s="20"/>
      <c r="BX138" s="20"/>
      <c r="BY138" s="21"/>
      <c r="BZ138" s="22"/>
      <c r="CA138" s="22"/>
      <c r="CB138" s="22"/>
      <c r="CC138" s="22"/>
      <c r="CD138" s="22"/>
      <c r="CE138" s="22"/>
      <c r="CF138" s="23"/>
      <c r="CG138" s="19"/>
      <c r="CH138" s="21"/>
      <c r="CI138" s="14"/>
      <c r="CJ138" s="14"/>
      <c r="CK138" s="14"/>
      <c r="CL138" s="21"/>
      <c r="CM138" s="21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  <c r="DN138" s="53"/>
      <c r="DO138" s="53"/>
      <c r="DP138" s="53"/>
      <c r="DQ138" s="53"/>
      <c r="DR138" s="53"/>
      <c r="DS138" s="53"/>
      <c r="DT138" s="53"/>
      <c r="DU138" s="53"/>
      <c r="DV138" s="53"/>
      <c r="DW138" s="53"/>
      <c r="DX138" s="53"/>
      <c r="DY138" s="53"/>
      <c r="DZ138" s="53"/>
      <c r="EA138" s="53"/>
      <c r="EB138" s="53"/>
      <c r="EC138" s="53"/>
      <c r="ED138" s="53"/>
    </row>
    <row r="139" spans="1:134">
      <c r="A139" s="54" t="s">
        <v>196</v>
      </c>
      <c r="B139" s="55" t="s">
        <v>68</v>
      </c>
      <c r="C139" s="56">
        <v>75</v>
      </c>
      <c r="D139" s="55" t="s">
        <v>74</v>
      </c>
      <c r="E139" s="56">
        <v>86</v>
      </c>
      <c r="F139" s="55">
        <f t="shared" si="29"/>
        <v>161</v>
      </c>
      <c r="G139" s="56">
        <f t="shared" si="30"/>
        <v>11</v>
      </c>
      <c r="H139" s="57">
        <f t="shared" si="27"/>
        <v>15.299807733088812</v>
      </c>
      <c r="I139" s="9">
        <f t="shared" si="31"/>
        <v>1</v>
      </c>
      <c r="J139" s="58">
        <f t="shared" si="32"/>
        <v>18.488346541530351</v>
      </c>
      <c r="K139" s="26"/>
      <c r="L139" s="26"/>
      <c r="M139" s="34">
        <f t="shared" si="33"/>
        <v>15.299896140213187</v>
      </c>
      <c r="N139" s="13">
        <f t="shared" si="34"/>
        <v>1</v>
      </c>
      <c r="O139" s="13">
        <f t="shared" si="35"/>
        <v>1</v>
      </c>
      <c r="P139" s="11">
        <f t="shared" si="36"/>
        <v>0.70019998205293266</v>
      </c>
      <c r="Q139" s="34">
        <f t="shared" si="37"/>
        <v>4.2998961402131872</v>
      </c>
      <c r="R139" s="58">
        <f t="shared" si="28"/>
        <v>8.9880050761061897E-2</v>
      </c>
      <c r="S139" s="60">
        <f t="shared" si="38"/>
        <v>-0.35638929609291647</v>
      </c>
      <c r="T139" s="9"/>
      <c r="U139" s="9"/>
      <c r="V139" s="9"/>
      <c r="W139" s="9"/>
      <c r="X139" s="9"/>
      <c r="Y139" s="9"/>
      <c r="Z139" s="71"/>
      <c r="AA139" s="34"/>
      <c r="AB139" s="9"/>
      <c r="AC139" s="34"/>
      <c r="AD139" s="34"/>
      <c r="AE139" s="34"/>
      <c r="AF139" s="9"/>
      <c r="AG139" s="34"/>
      <c r="AH139" s="72"/>
      <c r="AI139" s="72"/>
      <c r="AJ139" s="14"/>
      <c r="AK139" s="14"/>
      <c r="AL139" s="14"/>
      <c r="AM139" s="15"/>
      <c r="AN139" s="15"/>
      <c r="AO139" s="15"/>
      <c r="AP139" s="67"/>
      <c r="AQ139" s="15"/>
      <c r="AR139" s="15"/>
      <c r="AS139" s="15"/>
      <c r="AT139" s="16"/>
      <c r="AU139" s="15"/>
      <c r="AV139" s="15"/>
      <c r="AW139" s="19"/>
      <c r="AX139" s="19"/>
      <c r="AY139" s="19"/>
      <c r="AZ139" s="19"/>
      <c r="BA139" s="19"/>
      <c r="BB139" s="19"/>
      <c r="BC139" s="19"/>
      <c r="BD139" s="16"/>
      <c r="BE139" s="15"/>
      <c r="BF139" s="15"/>
      <c r="BG139" s="14"/>
      <c r="BH139" s="14"/>
      <c r="BI139" s="14"/>
      <c r="BJ139" s="36"/>
      <c r="BK139" s="36"/>
      <c r="BL139" s="36"/>
      <c r="BM139" s="36"/>
      <c r="BN139" s="36"/>
      <c r="BO139" s="36"/>
      <c r="BP139" s="36"/>
      <c r="BQ139" s="14"/>
      <c r="BR139" s="20"/>
      <c r="BS139" s="20"/>
      <c r="BT139" s="20"/>
      <c r="BU139" s="20"/>
      <c r="BV139" s="15"/>
      <c r="BW139" s="20"/>
      <c r="BX139" s="20"/>
      <c r="BY139" s="21"/>
      <c r="BZ139" s="22"/>
      <c r="CA139" s="22"/>
      <c r="CB139" s="22"/>
      <c r="CC139" s="22"/>
      <c r="CD139" s="22"/>
      <c r="CE139" s="22"/>
      <c r="CF139" s="23"/>
      <c r="CG139" s="19"/>
      <c r="CH139" s="21"/>
      <c r="CI139" s="14"/>
      <c r="CJ139" s="14"/>
      <c r="CK139" s="14"/>
      <c r="CL139" s="21"/>
      <c r="CM139" s="21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  <c r="DN139" s="53"/>
      <c r="DO139" s="53"/>
      <c r="DP139" s="53"/>
      <c r="DQ139" s="53"/>
      <c r="DR139" s="53"/>
      <c r="DS139" s="53"/>
      <c r="DT139" s="53"/>
      <c r="DU139" s="53"/>
      <c r="DV139" s="53"/>
      <c r="DW139" s="53"/>
      <c r="DX139" s="53"/>
      <c r="DY139" s="53"/>
      <c r="DZ139" s="53"/>
      <c r="EA139" s="53"/>
      <c r="EB139" s="53"/>
      <c r="EC139" s="53"/>
      <c r="ED139" s="53"/>
    </row>
    <row r="140" spans="1:134">
      <c r="A140" s="54" t="s">
        <v>197</v>
      </c>
      <c r="B140" s="55" t="s">
        <v>69</v>
      </c>
      <c r="C140" s="56">
        <v>97</v>
      </c>
      <c r="D140" s="55" t="s">
        <v>48</v>
      </c>
      <c r="E140" s="56">
        <v>112</v>
      </c>
      <c r="F140" s="55">
        <f t="shared" si="29"/>
        <v>209</v>
      </c>
      <c r="G140" s="56">
        <f t="shared" si="30"/>
        <v>15</v>
      </c>
      <c r="H140" s="57">
        <f t="shared" si="27"/>
        <v>1.5475484592919919</v>
      </c>
      <c r="I140" s="9">
        <f t="shared" si="31"/>
        <v>1</v>
      </c>
      <c r="J140" s="58">
        <f t="shared" si="32"/>
        <v>180.96845245509726</v>
      </c>
      <c r="K140" s="26"/>
      <c r="L140" s="26"/>
      <c r="M140" s="34">
        <f t="shared" si="33"/>
        <v>1.5476168843137339</v>
      </c>
      <c r="N140" s="13">
        <f t="shared" si="34"/>
        <v>1</v>
      </c>
      <c r="O140" s="13">
        <f t="shared" si="35"/>
        <v>1</v>
      </c>
      <c r="P140" s="11">
        <f t="shared" si="36"/>
        <v>0.5211748445139901</v>
      </c>
      <c r="Q140" s="34">
        <f t="shared" si="37"/>
        <v>-13.452383115686267</v>
      </c>
      <c r="R140" s="58">
        <f t="shared" si="28"/>
        <v>0.22927352952620156</v>
      </c>
      <c r="S140" s="60">
        <f t="shared" si="38"/>
        <v>-0.65166969945111042</v>
      </c>
      <c r="X140" s="9"/>
      <c r="Y140" s="9"/>
      <c r="Z140" s="71"/>
      <c r="AA140" s="70"/>
      <c r="AC140" s="70"/>
      <c r="AD140" s="70"/>
      <c r="AE140" s="70"/>
      <c r="AG140" s="70"/>
      <c r="AH140" s="103"/>
      <c r="AI140" s="103"/>
      <c r="AJ140" s="14"/>
      <c r="AK140" s="14"/>
      <c r="AL140" s="14"/>
      <c r="AM140" s="15"/>
      <c r="AN140" s="15"/>
      <c r="AO140" s="15"/>
      <c r="AP140" s="67"/>
      <c r="AQ140" s="15"/>
      <c r="AR140" s="15"/>
      <c r="AS140" s="15"/>
      <c r="AT140" s="16"/>
      <c r="AU140" s="15"/>
      <c r="AV140" s="15"/>
      <c r="AW140" s="19"/>
      <c r="AX140" s="19"/>
      <c r="AY140" s="19"/>
      <c r="AZ140" s="19"/>
      <c r="BA140" s="19"/>
      <c r="BB140" s="19"/>
      <c r="BC140" s="19"/>
      <c r="BD140" s="16"/>
      <c r="BE140" s="15"/>
      <c r="BF140" s="15"/>
      <c r="BG140" s="14"/>
      <c r="BH140" s="14"/>
      <c r="BI140" s="14"/>
      <c r="BJ140" s="36"/>
      <c r="BK140" s="36"/>
      <c r="BL140" s="36"/>
      <c r="BM140" s="36"/>
      <c r="BN140" s="36"/>
      <c r="BO140" s="36"/>
      <c r="BP140" s="36"/>
      <c r="BQ140" s="14"/>
      <c r="BR140" s="20"/>
      <c r="BS140" s="20"/>
      <c r="BT140" s="20"/>
      <c r="BU140" s="20"/>
      <c r="BV140" s="15"/>
      <c r="BW140" s="20"/>
      <c r="BX140" s="20"/>
      <c r="BY140" s="21"/>
      <c r="BZ140" s="22"/>
      <c r="CA140" s="22"/>
      <c r="CB140" s="22"/>
      <c r="CC140" s="22"/>
      <c r="CD140" s="22"/>
      <c r="CE140" s="22"/>
      <c r="CF140" s="23"/>
      <c r="CG140" s="19"/>
      <c r="CH140" s="21"/>
      <c r="CI140" s="14"/>
      <c r="CJ140" s="14"/>
      <c r="CK140" s="14"/>
      <c r="CL140" s="21"/>
      <c r="CM140" s="21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  <c r="DR140" s="53"/>
      <c r="DS140" s="53"/>
      <c r="DT140" s="53"/>
      <c r="DU140" s="53"/>
      <c r="DV140" s="53"/>
      <c r="DW140" s="53"/>
      <c r="DX140" s="53"/>
      <c r="DY140" s="53"/>
      <c r="DZ140" s="53"/>
      <c r="EA140" s="53"/>
      <c r="EB140" s="53"/>
      <c r="EC140" s="53"/>
      <c r="ED140" s="53"/>
    </row>
    <row r="141" spans="1:134">
      <c r="A141" s="54" t="s">
        <v>198</v>
      </c>
      <c r="B141" s="55" t="s">
        <v>46</v>
      </c>
      <c r="C141" s="56">
        <v>52</v>
      </c>
      <c r="D141" s="55" t="s">
        <v>56</v>
      </c>
      <c r="E141" s="56">
        <v>116</v>
      </c>
      <c r="F141" s="55">
        <f t="shared" si="29"/>
        <v>168</v>
      </c>
      <c r="G141" s="56">
        <f t="shared" si="30"/>
        <v>64</v>
      </c>
      <c r="H141" s="57">
        <f t="shared" si="27"/>
        <v>16.593492426599742</v>
      </c>
      <c r="I141" s="9">
        <f t="shared" si="31"/>
        <v>1</v>
      </c>
      <c r="J141" s="58">
        <f t="shared" si="32"/>
        <v>2247.3769603068563</v>
      </c>
      <c r="K141" s="26"/>
      <c r="L141" s="26"/>
      <c r="M141" s="34">
        <f t="shared" si="33"/>
        <v>16.593582713454552</v>
      </c>
      <c r="N141" s="13">
        <f t="shared" si="34"/>
        <v>1</v>
      </c>
      <c r="O141" s="13">
        <f t="shared" si="35"/>
        <v>1</v>
      </c>
      <c r="P141" s="11">
        <f t="shared" si="36"/>
        <v>0.71544584506354481</v>
      </c>
      <c r="Q141" s="34">
        <f t="shared" si="37"/>
        <v>-47.406417286545448</v>
      </c>
      <c r="R141" s="58">
        <f t="shared" si="28"/>
        <v>8.0971067091600152E-2</v>
      </c>
      <c r="S141" s="60">
        <f t="shared" si="38"/>
        <v>-0.33484937109115842</v>
      </c>
      <c r="Z141" s="71"/>
      <c r="AA141" s="70"/>
      <c r="AC141" s="70"/>
      <c r="AD141" s="70"/>
      <c r="AE141" s="70"/>
      <c r="AG141" s="70"/>
      <c r="AH141" s="103"/>
      <c r="AI141" s="103"/>
      <c r="AJ141" s="14"/>
      <c r="AK141" s="14"/>
      <c r="AL141" s="14"/>
      <c r="AM141" s="15"/>
      <c r="AN141" s="15"/>
      <c r="AO141" s="15"/>
      <c r="AP141" s="67"/>
      <c r="AQ141" s="15"/>
      <c r="AR141" s="15"/>
      <c r="AS141" s="15"/>
      <c r="AT141" s="16"/>
      <c r="AU141" s="15"/>
      <c r="AV141" s="15"/>
      <c r="AW141" s="19"/>
      <c r="AX141" s="19"/>
      <c r="AY141" s="19"/>
      <c r="AZ141" s="19"/>
      <c r="BA141" s="19"/>
      <c r="BB141" s="19"/>
      <c r="BC141" s="19"/>
      <c r="BD141" s="16"/>
      <c r="BE141" s="15"/>
      <c r="BF141" s="15"/>
      <c r="BG141" s="14"/>
      <c r="BH141" s="14"/>
      <c r="BI141" s="14"/>
      <c r="BJ141" s="36"/>
      <c r="BK141" s="36"/>
      <c r="BL141" s="36"/>
      <c r="BM141" s="36"/>
      <c r="BN141" s="36"/>
      <c r="BO141" s="36"/>
      <c r="BP141" s="36"/>
      <c r="BQ141" s="14"/>
      <c r="BR141" s="20"/>
      <c r="BS141" s="20"/>
      <c r="BT141" s="20"/>
      <c r="BU141" s="20"/>
      <c r="BV141" s="15"/>
      <c r="BW141" s="20"/>
      <c r="BX141" s="20"/>
      <c r="BY141" s="21"/>
      <c r="BZ141" s="22"/>
      <c r="CA141" s="22"/>
      <c r="CB141" s="22"/>
      <c r="CC141" s="22"/>
      <c r="CD141" s="22"/>
      <c r="CE141" s="22"/>
      <c r="CF141" s="23"/>
      <c r="CG141" s="19"/>
      <c r="CH141" s="21"/>
      <c r="CI141" s="14"/>
      <c r="CJ141" s="14"/>
      <c r="CK141" s="14"/>
      <c r="CL141" s="21"/>
      <c r="CM141" s="21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/>
      <c r="DK141" s="53"/>
      <c r="DL141" s="53"/>
      <c r="DM141" s="53"/>
      <c r="DN141" s="53"/>
      <c r="DO141" s="53"/>
      <c r="DP141" s="53"/>
      <c r="DQ141" s="53"/>
      <c r="DR141" s="53"/>
      <c r="DS141" s="53"/>
      <c r="DT141" s="53"/>
      <c r="DU141" s="53"/>
      <c r="DV141" s="53"/>
      <c r="DW141" s="53"/>
      <c r="DX141" s="53"/>
      <c r="DY141" s="53"/>
      <c r="DZ141" s="53"/>
      <c r="EA141" s="53"/>
      <c r="EB141" s="53"/>
      <c r="EC141" s="53"/>
      <c r="ED141" s="53"/>
    </row>
    <row r="142" spans="1:134">
      <c r="A142" s="54" t="s">
        <v>199</v>
      </c>
      <c r="B142" s="55" t="s">
        <v>52</v>
      </c>
      <c r="C142" s="56">
        <v>98</v>
      </c>
      <c r="D142" s="55" t="s">
        <v>65</v>
      </c>
      <c r="E142" s="56">
        <v>65</v>
      </c>
      <c r="F142" s="55">
        <f t="shared" si="29"/>
        <v>163</v>
      </c>
      <c r="G142" s="56">
        <f t="shared" si="30"/>
        <v>-33</v>
      </c>
      <c r="H142" s="57">
        <f t="shared" si="27"/>
        <v>41.09167096710577</v>
      </c>
      <c r="I142" s="9">
        <f t="shared" si="31"/>
        <v>0</v>
      </c>
      <c r="J142" s="58">
        <f t="shared" si="32"/>
        <v>5489.575706697864</v>
      </c>
      <c r="K142" s="26"/>
      <c r="L142" s="26"/>
      <c r="M142" s="34">
        <f t="shared" si="33"/>
        <v>41.091796849938532</v>
      </c>
      <c r="N142" s="13">
        <f t="shared" si="34"/>
        <v>1</v>
      </c>
      <c r="O142" s="13">
        <f t="shared" si="35"/>
        <v>0</v>
      </c>
      <c r="P142" s="11">
        <f t="shared" si="36"/>
        <v>0.92072382893638993</v>
      </c>
      <c r="Q142" s="34">
        <f t="shared" si="37"/>
        <v>74.091796849938532</v>
      </c>
      <c r="R142" s="58">
        <f t="shared" si="28"/>
        <v>0.84773236917128658</v>
      </c>
      <c r="S142" s="60">
        <f t="shared" si="38"/>
        <v>-2.5348176864989358</v>
      </c>
      <c r="Z142" s="71"/>
      <c r="AA142" s="70"/>
      <c r="AC142" s="70"/>
      <c r="AD142" s="70"/>
      <c r="AE142" s="70"/>
      <c r="AG142" s="70"/>
      <c r="AH142" s="103"/>
      <c r="AI142" s="103"/>
      <c r="AJ142" s="14"/>
      <c r="AK142" s="14"/>
      <c r="AL142" s="14"/>
      <c r="AM142" s="15"/>
      <c r="AN142" s="15"/>
      <c r="AO142" s="15"/>
      <c r="AP142" s="67"/>
      <c r="AQ142" s="15"/>
      <c r="AR142" s="15"/>
      <c r="AS142" s="15"/>
      <c r="AT142" s="16"/>
      <c r="AU142" s="15"/>
      <c r="AV142" s="15"/>
      <c r="AW142" s="19"/>
      <c r="AX142" s="19"/>
      <c r="AY142" s="19"/>
      <c r="AZ142" s="19"/>
      <c r="BA142" s="19"/>
      <c r="BB142" s="19"/>
      <c r="BC142" s="19"/>
      <c r="BD142" s="16"/>
      <c r="BE142" s="15"/>
      <c r="BF142" s="15"/>
      <c r="BG142" s="14"/>
      <c r="BH142" s="14"/>
      <c r="BI142" s="14"/>
      <c r="BJ142" s="36"/>
      <c r="BK142" s="36"/>
      <c r="BL142" s="36"/>
      <c r="BM142" s="36"/>
      <c r="BN142" s="36"/>
      <c r="BO142" s="36"/>
      <c r="BP142" s="36"/>
      <c r="BQ142" s="14"/>
      <c r="BR142" s="20"/>
      <c r="BS142" s="20"/>
      <c r="BT142" s="20"/>
      <c r="BU142" s="20"/>
      <c r="BV142" s="15"/>
      <c r="BW142" s="20"/>
      <c r="BX142" s="20"/>
      <c r="BY142" s="21"/>
      <c r="BZ142" s="22"/>
      <c r="CA142" s="22"/>
      <c r="CB142" s="22"/>
      <c r="CC142" s="22"/>
      <c r="CD142" s="22"/>
      <c r="CE142" s="22"/>
      <c r="CF142" s="23"/>
      <c r="CG142" s="19"/>
      <c r="CH142" s="21"/>
      <c r="CI142" s="14"/>
      <c r="CJ142" s="14"/>
      <c r="CK142" s="14"/>
      <c r="CL142" s="21"/>
      <c r="CM142" s="21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  <c r="DN142" s="53"/>
      <c r="DO142" s="53"/>
      <c r="DP142" s="53"/>
      <c r="DQ142" s="53"/>
      <c r="DR142" s="53"/>
      <c r="DS142" s="53"/>
      <c r="DT142" s="53"/>
      <c r="DU142" s="53"/>
      <c r="DV142" s="53"/>
      <c r="DW142" s="53"/>
      <c r="DX142" s="53"/>
      <c r="DY142" s="53"/>
      <c r="DZ142" s="53"/>
      <c r="EA142" s="53"/>
      <c r="EB142" s="53"/>
      <c r="EC142" s="53"/>
      <c r="ED142" s="53"/>
    </row>
    <row r="143" spans="1:134">
      <c r="A143" s="54" t="s">
        <v>200</v>
      </c>
      <c r="B143" s="55" t="s">
        <v>67</v>
      </c>
      <c r="C143" s="56">
        <v>69</v>
      </c>
      <c r="D143" s="55" t="s">
        <v>71</v>
      </c>
      <c r="E143" s="56">
        <v>119</v>
      </c>
      <c r="F143" s="55">
        <f t="shared" si="29"/>
        <v>188</v>
      </c>
      <c r="G143" s="56">
        <f t="shared" si="30"/>
        <v>50</v>
      </c>
      <c r="H143" s="57">
        <f t="shared" si="27"/>
        <v>25.396496273194614</v>
      </c>
      <c r="I143" s="9">
        <f t="shared" si="31"/>
        <v>1</v>
      </c>
      <c r="J143" s="58">
        <f t="shared" si="32"/>
        <v>605.33239563492646</v>
      </c>
      <c r="K143" s="26"/>
      <c r="L143" s="26"/>
      <c r="M143" s="34">
        <f t="shared" si="33"/>
        <v>25.396599350858764</v>
      </c>
      <c r="N143" s="13">
        <f t="shared" si="34"/>
        <v>1</v>
      </c>
      <c r="O143" s="13">
        <f t="shared" si="35"/>
        <v>1</v>
      </c>
      <c r="P143" s="11">
        <f t="shared" si="36"/>
        <v>0.80823691904072803</v>
      </c>
      <c r="Q143" s="34">
        <f t="shared" si="37"/>
        <v>-24.603400649141236</v>
      </c>
      <c r="R143" s="58">
        <f t="shared" si="28"/>
        <v>3.6773079218992297E-2</v>
      </c>
      <c r="S143" s="60">
        <f t="shared" si="38"/>
        <v>-0.21290004680607333</v>
      </c>
      <c r="Z143" s="71"/>
      <c r="AA143" s="70"/>
      <c r="AC143" s="70"/>
      <c r="AD143" s="70"/>
      <c r="AE143" s="70"/>
      <c r="AG143" s="70"/>
      <c r="AH143" s="103"/>
      <c r="AI143" s="103"/>
      <c r="AJ143" s="14"/>
      <c r="AK143" s="14"/>
      <c r="AL143" s="14"/>
      <c r="AM143" s="15"/>
      <c r="AN143" s="15"/>
      <c r="AO143" s="15"/>
      <c r="AP143" s="67"/>
      <c r="AQ143" s="15"/>
      <c r="AR143" s="15"/>
      <c r="AS143" s="15"/>
      <c r="AT143" s="16"/>
      <c r="AU143" s="15"/>
      <c r="AV143" s="15"/>
      <c r="AW143" s="19"/>
      <c r="AX143" s="19"/>
      <c r="AY143" s="19"/>
      <c r="AZ143" s="19"/>
      <c r="BA143" s="19"/>
      <c r="BB143" s="19"/>
      <c r="BC143" s="19"/>
      <c r="BD143" s="16"/>
      <c r="BE143" s="15"/>
      <c r="BF143" s="15"/>
      <c r="BG143" s="14"/>
      <c r="BH143" s="14"/>
      <c r="BI143" s="14"/>
      <c r="BJ143" s="36"/>
      <c r="BK143" s="36"/>
      <c r="BL143" s="36"/>
      <c r="BM143" s="36"/>
      <c r="BN143" s="36"/>
      <c r="BO143" s="36"/>
      <c r="BP143" s="36"/>
      <c r="BQ143" s="14"/>
      <c r="BR143" s="20"/>
      <c r="BS143" s="20"/>
      <c r="BT143" s="20"/>
      <c r="BU143" s="20"/>
      <c r="BV143" s="15"/>
      <c r="BW143" s="20"/>
      <c r="BX143" s="20"/>
      <c r="BY143" s="21"/>
      <c r="BZ143" s="22"/>
      <c r="CA143" s="22"/>
      <c r="CB143" s="22"/>
      <c r="CC143" s="22"/>
      <c r="CD143" s="22"/>
      <c r="CE143" s="22"/>
      <c r="CF143" s="23"/>
      <c r="CG143" s="19"/>
      <c r="CH143" s="21"/>
      <c r="CI143" s="14"/>
      <c r="CJ143" s="14"/>
      <c r="CK143" s="14"/>
      <c r="CL143" s="21"/>
      <c r="CM143" s="21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/>
      <c r="DK143" s="53"/>
      <c r="DL143" s="53"/>
      <c r="DM143" s="53"/>
      <c r="DN143" s="53"/>
      <c r="DO143" s="53"/>
      <c r="DP143" s="53"/>
      <c r="DQ143" s="53"/>
      <c r="DR143" s="53"/>
      <c r="DS143" s="53"/>
      <c r="DT143" s="53"/>
      <c r="DU143" s="53"/>
      <c r="DV143" s="53"/>
      <c r="DW143" s="53"/>
      <c r="DX143" s="53"/>
      <c r="DY143" s="53"/>
      <c r="DZ143" s="53"/>
      <c r="EA143" s="53"/>
      <c r="EB143" s="53"/>
      <c r="EC143" s="53"/>
      <c r="ED143" s="53"/>
    </row>
    <row r="144" spans="1:134">
      <c r="A144" s="54" t="s">
        <v>201</v>
      </c>
      <c r="B144" s="55" t="s">
        <v>51</v>
      </c>
      <c r="C144" s="56">
        <v>95</v>
      </c>
      <c r="D144" s="55" t="s">
        <v>64</v>
      </c>
      <c r="E144" s="56">
        <v>51</v>
      </c>
      <c r="F144" s="55">
        <f t="shared" si="29"/>
        <v>146</v>
      </c>
      <c r="G144" s="56">
        <f t="shared" si="30"/>
        <v>-44</v>
      </c>
      <c r="H144" s="57">
        <f t="shared" si="27"/>
        <v>-28.695338225716682</v>
      </c>
      <c r="I144" s="9">
        <f t="shared" si="31"/>
        <v>0</v>
      </c>
      <c r="J144" s="58">
        <f t="shared" si="32"/>
        <v>234.23267202520898</v>
      </c>
      <c r="K144" s="26"/>
      <c r="L144" s="26"/>
      <c r="M144" s="34">
        <f t="shared" si="33"/>
        <v>-28.69531374376303</v>
      </c>
      <c r="N144" s="13">
        <f t="shared" si="34"/>
        <v>0</v>
      </c>
      <c r="O144" s="13">
        <f t="shared" si="35"/>
        <v>1</v>
      </c>
      <c r="P144" s="11">
        <f t="shared" si="36"/>
        <v>0.16240922455169282</v>
      </c>
      <c r="Q144" s="34">
        <f t="shared" si="37"/>
        <v>15.30468625623697</v>
      </c>
      <c r="R144" s="58">
        <f t="shared" si="28"/>
        <v>2.6376756219482184E-2</v>
      </c>
      <c r="S144" s="60">
        <f t="shared" si="38"/>
        <v>-0.17722563256154125</v>
      </c>
      <c r="Z144" s="71"/>
      <c r="AA144" s="70"/>
      <c r="AC144" s="70"/>
      <c r="AD144" s="70"/>
      <c r="AE144" s="70"/>
      <c r="AG144" s="70"/>
      <c r="AH144" s="103"/>
      <c r="AI144" s="103"/>
      <c r="AJ144" s="14"/>
      <c r="AK144" s="14"/>
      <c r="AL144" s="14"/>
      <c r="AM144" s="15"/>
      <c r="AN144" s="15"/>
      <c r="AO144" s="15"/>
      <c r="AP144" s="67"/>
      <c r="AQ144" s="15"/>
      <c r="AR144" s="15"/>
      <c r="AS144" s="15"/>
      <c r="AT144" s="16"/>
      <c r="AU144" s="15"/>
      <c r="AV144" s="15"/>
      <c r="AW144" s="19"/>
      <c r="AX144" s="19"/>
      <c r="AY144" s="19"/>
      <c r="AZ144" s="19"/>
      <c r="BA144" s="19"/>
      <c r="BB144" s="19"/>
      <c r="BC144" s="19"/>
      <c r="BD144" s="16"/>
      <c r="BE144" s="15"/>
      <c r="BF144" s="15"/>
      <c r="BG144" s="14"/>
      <c r="BH144" s="14"/>
      <c r="BI144" s="14"/>
      <c r="BJ144" s="36"/>
      <c r="BK144" s="36"/>
      <c r="BL144" s="36"/>
      <c r="BM144" s="36"/>
      <c r="BN144" s="36"/>
      <c r="BO144" s="36"/>
      <c r="BP144" s="36"/>
      <c r="BQ144" s="14"/>
      <c r="BR144" s="20"/>
      <c r="BS144" s="20"/>
      <c r="BT144" s="20"/>
      <c r="BU144" s="20"/>
      <c r="BV144" s="15"/>
      <c r="BW144" s="20"/>
      <c r="BX144" s="20"/>
      <c r="BY144" s="21"/>
      <c r="BZ144" s="22"/>
      <c r="CA144" s="22"/>
      <c r="CB144" s="22"/>
      <c r="CC144" s="22"/>
      <c r="CD144" s="22"/>
      <c r="CE144" s="22"/>
      <c r="CF144" s="23"/>
      <c r="CG144" s="19"/>
      <c r="CH144" s="21"/>
      <c r="CI144" s="14"/>
      <c r="CJ144" s="14"/>
      <c r="CK144" s="14"/>
      <c r="CL144" s="21"/>
      <c r="CM144" s="21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  <c r="DR144" s="53"/>
      <c r="DS144" s="53"/>
      <c r="DT144" s="53"/>
      <c r="DU144" s="53"/>
      <c r="DV144" s="53"/>
      <c r="DW144" s="53"/>
      <c r="DX144" s="53"/>
      <c r="DY144" s="53"/>
      <c r="DZ144" s="53"/>
      <c r="EA144" s="53"/>
      <c r="EB144" s="53"/>
      <c r="EC144" s="53"/>
      <c r="ED144" s="53"/>
    </row>
    <row r="145" spans="1:134">
      <c r="A145" s="54" t="s">
        <v>201</v>
      </c>
      <c r="B145" s="55" t="s">
        <v>47</v>
      </c>
      <c r="C145" s="56">
        <v>77</v>
      </c>
      <c r="D145" s="55" t="s">
        <v>68</v>
      </c>
      <c r="E145" s="56">
        <v>79</v>
      </c>
      <c r="F145" s="55">
        <f t="shared" si="29"/>
        <v>156</v>
      </c>
      <c r="G145" s="56">
        <f t="shared" si="30"/>
        <v>2</v>
      </c>
      <c r="H145" s="57">
        <f t="shared" si="27"/>
        <v>-2.2528588814289066</v>
      </c>
      <c r="I145" s="9">
        <f t="shared" si="31"/>
        <v>1</v>
      </c>
      <c r="J145" s="58">
        <f t="shared" si="32"/>
        <v>18.08680866534873</v>
      </c>
      <c r="K145" s="26"/>
      <c r="L145" s="26"/>
      <c r="M145" s="34">
        <f t="shared" si="33"/>
        <v>-2.2527959784183493</v>
      </c>
      <c r="N145" s="13">
        <f t="shared" si="34"/>
        <v>0</v>
      </c>
      <c r="O145" s="13">
        <f t="shared" si="35"/>
        <v>0</v>
      </c>
      <c r="P145" s="11">
        <f t="shared" si="36"/>
        <v>0.46919293085420122</v>
      </c>
      <c r="Q145" s="34">
        <f t="shared" si="37"/>
        <v>-4.2527959784183498</v>
      </c>
      <c r="R145" s="58">
        <f t="shared" si="28"/>
        <v>0.28175614465515281</v>
      </c>
      <c r="S145" s="60">
        <f t="shared" si="38"/>
        <v>-0.75674122869696103</v>
      </c>
      <c r="Z145" s="71"/>
      <c r="AA145" s="70"/>
      <c r="AC145" s="70"/>
      <c r="AD145" s="70"/>
      <c r="AE145" s="70"/>
      <c r="AG145" s="70"/>
      <c r="AH145" s="103"/>
      <c r="AI145" s="103"/>
      <c r="AJ145" s="14"/>
      <c r="AK145" s="14"/>
      <c r="AL145" s="14"/>
      <c r="AM145" s="15"/>
      <c r="AN145" s="15"/>
      <c r="AO145" s="15"/>
      <c r="AP145" s="67"/>
      <c r="AQ145" s="15"/>
      <c r="AR145" s="15"/>
      <c r="AS145" s="15"/>
      <c r="AT145" s="16"/>
      <c r="AU145" s="15"/>
      <c r="AV145" s="15"/>
      <c r="AW145" s="19"/>
      <c r="AX145" s="19"/>
      <c r="AY145" s="19"/>
      <c r="AZ145" s="19"/>
      <c r="BA145" s="19"/>
      <c r="BB145" s="19"/>
      <c r="BC145" s="19"/>
      <c r="BD145" s="16"/>
      <c r="BE145" s="15"/>
      <c r="BF145" s="15"/>
      <c r="BG145" s="14"/>
      <c r="BH145" s="14"/>
      <c r="BI145" s="14"/>
      <c r="BJ145" s="36"/>
      <c r="BK145" s="36"/>
      <c r="BL145" s="36"/>
      <c r="BM145" s="36"/>
      <c r="BN145" s="36"/>
      <c r="BO145" s="36"/>
      <c r="BP145" s="36"/>
      <c r="BQ145" s="14"/>
      <c r="BR145" s="20"/>
      <c r="BS145" s="20"/>
      <c r="BT145" s="20"/>
      <c r="BU145" s="20"/>
      <c r="BV145" s="15"/>
      <c r="BW145" s="20"/>
      <c r="BX145" s="20"/>
      <c r="BY145" s="21"/>
      <c r="BZ145" s="22"/>
      <c r="CA145" s="22"/>
      <c r="CB145" s="22"/>
      <c r="CC145" s="22"/>
      <c r="CD145" s="22"/>
      <c r="CE145" s="22"/>
      <c r="CF145" s="23"/>
      <c r="CG145" s="19"/>
      <c r="CH145" s="21"/>
      <c r="CI145" s="14"/>
      <c r="CJ145" s="14"/>
      <c r="CK145" s="14"/>
      <c r="CL145" s="21"/>
      <c r="CM145" s="21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  <c r="DR145" s="53"/>
      <c r="DS145" s="53"/>
      <c r="DT145" s="53"/>
      <c r="DU145" s="53"/>
      <c r="DV145" s="53"/>
      <c r="DW145" s="53"/>
      <c r="DX145" s="53"/>
      <c r="DY145" s="53"/>
      <c r="DZ145" s="53"/>
      <c r="EA145" s="53"/>
      <c r="EB145" s="53"/>
      <c r="EC145" s="53"/>
      <c r="ED145" s="53"/>
    </row>
    <row r="146" spans="1:134">
      <c r="A146" s="54" t="s">
        <v>202</v>
      </c>
      <c r="B146" s="55" t="s">
        <v>74</v>
      </c>
      <c r="C146" s="56">
        <v>102</v>
      </c>
      <c r="D146" s="55" t="s">
        <v>61</v>
      </c>
      <c r="E146" s="56">
        <v>67</v>
      </c>
      <c r="F146" s="55">
        <f t="shared" si="29"/>
        <v>169</v>
      </c>
      <c r="G146" s="56">
        <f t="shared" si="30"/>
        <v>-35</v>
      </c>
      <c r="H146" s="57">
        <f t="shared" si="27"/>
        <v>-2.7633558612513127</v>
      </c>
      <c r="I146" s="9">
        <f t="shared" si="31"/>
        <v>0</v>
      </c>
      <c r="J146" s="58">
        <f t="shared" si="32"/>
        <v>1039.2012253283201</v>
      </c>
      <c r="K146" s="26"/>
      <c r="L146" s="26"/>
      <c r="M146" s="34">
        <f t="shared" si="33"/>
        <v>-2.7632936999954625</v>
      </c>
      <c r="N146" s="13">
        <f t="shared" si="34"/>
        <v>0</v>
      </c>
      <c r="O146" s="13">
        <f t="shared" si="35"/>
        <v>1</v>
      </c>
      <c r="P146" s="11">
        <f t="shared" si="36"/>
        <v>0.46223081912533281</v>
      </c>
      <c r="Q146" s="34">
        <f t="shared" si="37"/>
        <v>32.236706300004535</v>
      </c>
      <c r="R146" s="58">
        <f t="shared" si="28"/>
        <v>0.21365733014927615</v>
      </c>
      <c r="S146" s="60">
        <f t="shared" si="38"/>
        <v>-0.62032584271231472</v>
      </c>
      <c r="Z146" s="71"/>
      <c r="AA146" s="70"/>
      <c r="AC146" s="70"/>
      <c r="AD146" s="70"/>
      <c r="AE146" s="70"/>
      <c r="AG146" s="70"/>
      <c r="AH146" s="103"/>
      <c r="AI146" s="103"/>
      <c r="AJ146" s="14"/>
      <c r="AK146" s="14"/>
      <c r="AL146" s="14"/>
      <c r="AM146" s="15"/>
      <c r="AN146" s="15"/>
      <c r="AO146" s="15"/>
      <c r="AP146" s="67"/>
      <c r="AQ146" s="15"/>
      <c r="AR146" s="15"/>
      <c r="AS146" s="15"/>
      <c r="AT146" s="16"/>
      <c r="AU146" s="15"/>
      <c r="AV146" s="15"/>
      <c r="AW146" s="19"/>
      <c r="AX146" s="19"/>
      <c r="AY146" s="19"/>
      <c r="AZ146" s="19"/>
      <c r="BA146" s="19"/>
      <c r="BB146" s="19"/>
      <c r="BC146" s="19"/>
      <c r="BD146" s="16"/>
      <c r="BE146" s="15"/>
      <c r="BF146" s="15"/>
      <c r="BG146" s="14"/>
      <c r="BH146" s="14"/>
      <c r="BI146" s="14"/>
      <c r="BJ146" s="36"/>
      <c r="BK146" s="36"/>
      <c r="BL146" s="36"/>
      <c r="BM146" s="36"/>
      <c r="BN146" s="36"/>
      <c r="BO146" s="36"/>
      <c r="BP146" s="36"/>
      <c r="BQ146" s="14"/>
      <c r="BR146" s="20"/>
      <c r="BS146" s="20"/>
      <c r="BT146" s="20"/>
      <c r="BU146" s="20"/>
      <c r="BV146" s="15"/>
      <c r="BW146" s="20"/>
      <c r="BX146" s="20"/>
      <c r="BY146" s="21"/>
      <c r="BZ146" s="22"/>
      <c r="CA146" s="22"/>
      <c r="CB146" s="22"/>
      <c r="CC146" s="22"/>
      <c r="CD146" s="22"/>
      <c r="CE146" s="22"/>
      <c r="CF146" s="23"/>
      <c r="CG146" s="19"/>
      <c r="CH146" s="21"/>
      <c r="CI146" s="14"/>
      <c r="CJ146" s="14"/>
      <c r="CK146" s="14"/>
      <c r="CL146" s="21"/>
      <c r="CM146" s="21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  <c r="DR146" s="53"/>
      <c r="DS146" s="53"/>
      <c r="DT146" s="53"/>
      <c r="DU146" s="53"/>
      <c r="DV146" s="53"/>
      <c r="DW146" s="53"/>
      <c r="DX146" s="53"/>
      <c r="DY146" s="53"/>
      <c r="DZ146" s="53"/>
      <c r="EA146" s="53"/>
      <c r="EB146" s="53"/>
      <c r="EC146" s="53"/>
      <c r="ED146" s="53"/>
    </row>
    <row r="147" spans="1:134">
      <c r="A147" s="54" t="s">
        <v>203</v>
      </c>
      <c r="B147" s="55" t="s">
        <v>73</v>
      </c>
      <c r="C147" s="56">
        <v>104</v>
      </c>
      <c r="D147" s="55" t="s">
        <v>63</v>
      </c>
      <c r="E147" s="56">
        <v>98</v>
      </c>
      <c r="F147" s="55">
        <f t="shared" si="29"/>
        <v>202</v>
      </c>
      <c r="G147" s="56">
        <f t="shared" si="30"/>
        <v>-6</v>
      </c>
      <c r="H147" s="57">
        <f t="shared" si="27"/>
        <v>-5.243982429720262E-2</v>
      </c>
      <c r="I147" s="9">
        <f t="shared" si="31"/>
        <v>0</v>
      </c>
      <c r="J147" s="58">
        <f t="shared" si="32"/>
        <v>35.373472043605894</v>
      </c>
      <c r="K147" s="26"/>
      <c r="L147" s="26"/>
      <c r="M147" s="34">
        <f t="shared" si="33"/>
        <v>-5.2373724066569934E-2</v>
      </c>
      <c r="N147" s="13">
        <f t="shared" si="34"/>
        <v>0</v>
      </c>
      <c r="O147" s="13">
        <f t="shared" si="35"/>
        <v>1</v>
      </c>
      <c r="P147" s="11">
        <f t="shared" si="36"/>
        <v>0.49928307444170694</v>
      </c>
      <c r="Q147" s="34">
        <f t="shared" si="37"/>
        <v>5.9476262759334304</v>
      </c>
      <c r="R147" s="58">
        <f t="shared" si="28"/>
        <v>0.24928358842396309</v>
      </c>
      <c r="S147" s="60">
        <f t="shared" si="38"/>
        <v>-0.69171435642629497</v>
      </c>
      <c r="Z147" s="71"/>
      <c r="AA147" s="70"/>
      <c r="AC147" s="70"/>
      <c r="AD147" s="70"/>
      <c r="AE147" s="70"/>
      <c r="AG147" s="70"/>
      <c r="AH147" s="103"/>
      <c r="AI147" s="103"/>
      <c r="AJ147" s="14"/>
      <c r="AK147" s="14"/>
      <c r="AL147" s="14"/>
      <c r="AM147" s="15"/>
      <c r="AN147" s="15"/>
      <c r="AO147" s="15"/>
      <c r="AP147" s="67"/>
      <c r="AQ147" s="15"/>
      <c r="AR147" s="15"/>
      <c r="AS147" s="15"/>
      <c r="AT147" s="16"/>
      <c r="AU147" s="15"/>
      <c r="AV147" s="15"/>
      <c r="AW147" s="19"/>
      <c r="AX147" s="19"/>
      <c r="AY147" s="19"/>
      <c r="AZ147" s="19"/>
      <c r="BA147" s="19"/>
      <c r="BB147" s="19"/>
      <c r="BC147" s="19"/>
      <c r="BD147" s="16"/>
      <c r="BE147" s="15"/>
      <c r="BF147" s="15"/>
      <c r="BG147" s="14"/>
      <c r="BH147" s="14"/>
      <c r="BI147" s="14"/>
      <c r="BJ147" s="36"/>
      <c r="BK147" s="36"/>
      <c r="BL147" s="36"/>
      <c r="BM147" s="36"/>
      <c r="BN147" s="36"/>
      <c r="BO147" s="36"/>
      <c r="BP147" s="36"/>
      <c r="BQ147" s="14"/>
      <c r="BR147" s="20"/>
      <c r="BS147" s="20"/>
      <c r="BT147" s="20"/>
      <c r="BU147" s="20"/>
      <c r="BV147" s="15"/>
      <c r="BW147" s="20"/>
      <c r="BX147" s="20"/>
      <c r="BY147" s="21"/>
      <c r="BZ147" s="22"/>
      <c r="CA147" s="22"/>
      <c r="CB147" s="22"/>
      <c r="CC147" s="22"/>
      <c r="CD147" s="22"/>
      <c r="CE147" s="22"/>
      <c r="CF147" s="23"/>
      <c r="CG147" s="19"/>
      <c r="CH147" s="21"/>
      <c r="CI147" s="14"/>
      <c r="CJ147" s="14"/>
      <c r="CK147" s="14"/>
      <c r="CL147" s="21"/>
      <c r="CM147" s="21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  <c r="DR147" s="53"/>
      <c r="DS147" s="53"/>
      <c r="DT147" s="53"/>
      <c r="DU147" s="53"/>
      <c r="DV147" s="53"/>
      <c r="DW147" s="53"/>
      <c r="DX147" s="53"/>
      <c r="DY147" s="53"/>
      <c r="DZ147" s="53"/>
      <c r="EA147" s="53"/>
      <c r="EB147" s="53"/>
      <c r="EC147" s="53"/>
      <c r="ED147" s="53"/>
    </row>
    <row r="148" spans="1:134">
      <c r="A148" s="54" t="s">
        <v>204</v>
      </c>
      <c r="B148" s="55" t="s">
        <v>60</v>
      </c>
      <c r="C148" s="56">
        <v>50</v>
      </c>
      <c r="D148" s="55" t="s">
        <v>59</v>
      </c>
      <c r="E148" s="56">
        <v>59</v>
      </c>
      <c r="F148" s="55">
        <f t="shared" si="29"/>
        <v>109</v>
      </c>
      <c r="G148" s="56">
        <f t="shared" si="30"/>
        <v>9</v>
      </c>
      <c r="H148" s="57">
        <f t="shared" si="27"/>
        <v>-11.062838481577623</v>
      </c>
      <c r="I148" s="9">
        <f t="shared" si="31"/>
        <v>1</v>
      </c>
      <c r="J148" s="58">
        <f t="shared" si="32"/>
        <v>402.51748793787186</v>
      </c>
      <c r="K148" s="26"/>
      <c r="L148" s="26"/>
      <c r="M148" s="34">
        <f t="shared" si="33"/>
        <v>-11.06278837951221</v>
      </c>
      <c r="N148" s="13">
        <f t="shared" si="34"/>
        <v>0</v>
      </c>
      <c r="O148" s="13">
        <f t="shared" si="35"/>
        <v>0</v>
      </c>
      <c r="P148" s="11">
        <f t="shared" si="36"/>
        <v>0.35212469219074838</v>
      </c>
      <c r="Q148" s="34">
        <f t="shared" si="37"/>
        <v>-20.06278837951221</v>
      </c>
      <c r="R148" s="58">
        <f t="shared" si="28"/>
        <v>0.41974241446893251</v>
      </c>
      <c r="S148" s="60">
        <f t="shared" si="38"/>
        <v>-1.043769926933662</v>
      </c>
      <c r="Z148" s="71"/>
      <c r="AA148" s="70"/>
      <c r="AC148" s="70"/>
      <c r="AD148" s="70"/>
      <c r="AE148" s="70"/>
      <c r="AG148" s="70"/>
      <c r="AH148" s="103"/>
      <c r="AI148" s="103"/>
      <c r="AJ148" s="14"/>
      <c r="AK148" s="14"/>
      <c r="AL148" s="14"/>
      <c r="AM148" s="15"/>
      <c r="AN148" s="15"/>
      <c r="AO148" s="15"/>
      <c r="AP148" s="67"/>
      <c r="AQ148" s="15"/>
      <c r="AR148" s="15"/>
      <c r="AS148" s="15"/>
      <c r="AT148" s="16"/>
      <c r="AU148" s="15"/>
      <c r="AV148" s="15"/>
      <c r="AW148" s="19"/>
      <c r="AX148" s="19"/>
      <c r="AY148" s="19"/>
      <c r="AZ148" s="19"/>
      <c r="BA148" s="19"/>
      <c r="BB148" s="19"/>
      <c r="BC148" s="19"/>
      <c r="BD148" s="16"/>
      <c r="BE148" s="15"/>
      <c r="BF148" s="15"/>
      <c r="BG148" s="14"/>
      <c r="BH148" s="14"/>
      <c r="BI148" s="14"/>
      <c r="BJ148" s="36"/>
      <c r="BK148" s="36"/>
      <c r="BL148" s="36"/>
      <c r="BM148" s="36"/>
      <c r="BN148" s="36"/>
      <c r="BO148" s="36"/>
      <c r="BP148" s="36"/>
      <c r="BQ148" s="14"/>
      <c r="BR148" s="20"/>
      <c r="BS148" s="20"/>
      <c r="BT148" s="20"/>
      <c r="BU148" s="20"/>
      <c r="BV148" s="15"/>
      <c r="BW148" s="20"/>
      <c r="BX148" s="20"/>
      <c r="BY148" s="21"/>
      <c r="BZ148" s="22"/>
      <c r="CA148" s="22"/>
      <c r="CB148" s="22"/>
      <c r="CC148" s="22"/>
      <c r="CD148" s="22"/>
      <c r="CE148" s="22"/>
      <c r="CF148" s="23"/>
      <c r="CG148" s="19"/>
      <c r="CH148" s="21"/>
      <c r="CI148" s="14"/>
      <c r="CJ148" s="14"/>
      <c r="CK148" s="14"/>
      <c r="CL148" s="21"/>
      <c r="CM148" s="21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  <c r="DR148" s="53"/>
      <c r="DS148" s="53"/>
      <c r="DT148" s="53"/>
      <c r="DU148" s="53"/>
      <c r="DV148" s="53"/>
      <c r="DW148" s="53"/>
      <c r="DX148" s="53"/>
      <c r="DY148" s="53"/>
      <c r="DZ148" s="53"/>
      <c r="EA148" s="53"/>
      <c r="EB148" s="53"/>
      <c r="EC148" s="53"/>
      <c r="ED148" s="53"/>
    </row>
    <row r="149" spans="1:134">
      <c r="A149" s="54" t="s">
        <v>205</v>
      </c>
      <c r="B149" s="55" t="s">
        <v>47</v>
      </c>
      <c r="C149" s="56">
        <v>111</v>
      </c>
      <c r="D149" s="55" t="s">
        <v>56</v>
      </c>
      <c r="E149" s="56">
        <v>57</v>
      </c>
      <c r="F149" s="55">
        <f t="shared" si="29"/>
        <v>168</v>
      </c>
      <c r="G149" s="56">
        <f t="shared" si="30"/>
        <v>-54</v>
      </c>
      <c r="H149" s="57">
        <f t="shared" si="27"/>
        <v>-45.985362453151964</v>
      </c>
      <c r="I149" s="9">
        <f t="shared" si="31"/>
        <v>0</v>
      </c>
      <c r="J149" s="58">
        <f t="shared" si="32"/>
        <v>64.2344150073463</v>
      </c>
      <c r="K149" s="26"/>
      <c r="L149" s="26"/>
      <c r="M149" s="34">
        <f t="shared" si="33"/>
        <v>-45.985363093691404</v>
      </c>
      <c r="N149" s="13">
        <f t="shared" si="34"/>
        <v>0</v>
      </c>
      <c r="O149" s="13">
        <f t="shared" si="35"/>
        <v>1</v>
      </c>
      <c r="P149" s="11">
        <f t="shared" si="36"/>
        <v>5.729808297238792E-2</v>
      </c>
      <c r="Q149" s="34">
        <f t="shared" si="37"/>
        <v>8.0146369063085956</v>
      </c>
      <c r="R149" s="58">
        <f t="shared" si="28"/>
        <v>3.2830703123106503E-3</v>
      </c>
      <c r="S149" s="60">
        <f t="shared" si="38"/>
        <v>-5.9005147032071339E-2</v>
      </c>
      <c r="Z149" s="71"/>
      <c r="AA149" s="70"/>
      <c r="AC149" s="70"/>
      <c r="AD149" s="70"/>
      <c r="AE149" s="70"/>
      <c r="AG149" s="70"/>
      <c r="AH149" s="103"/>
      <c r="AI149" s="103"/>
      <c r="AJ149" s="14"/>
      <c r="AK149" s="14"/>
      <c r="AL149" s="14"/>
      <c r="AM149" s="15"/>
      <c r="AN149" s="15"/>
      <c r="AO149" s="15"/>
      <c r="AP149" s="67"/>
      <c r="AQ149" s="15"/>
      <c r="AR149" s="15"/>
      <c r="AS149" s="15"/>
      <c r="AT149" s="16"/>
      <c r="AU149" s="15"/>
      <c r="AV149" s="15"/>
      <c r="AW149" s="19"/>
      <c r="AX149" s="19"/>
      <c r="AY149" s="19"/>
      <c r="AZ149" s="19"/>
      <c r="BA149" s="19"/>
      <c r="BB149" s="19"/>
      <c r="BC149" s="19"/>
      <c r="BD149" s="16"/>
      <c r="BE149" s="15"/>
      <c r="BF149" s="15"/>
      <c r="BG149" s="14"/>
      <c r="BH149" s="14"/>
      <c r="BI149" s="14"/>
      <c r="BJ149" s="36"/>
      <c r="BK149" s="36"/>
      <c r="BL149" s="36"/>
      <c r="BM149" s="36"/>
      <c r="BN149" s="36"/>
      <c r="BO149" s="36"/>
      <c r="BP149" s="36"/>
      <c r="BQ149" s="14"/>
      <c r="BR149" s="20"/>
      <c r="BS149" s="20"/>
      <c r="BT149" s="20"/>
      <c r="BU149" s="20"/>
      <c r="BV149" s="15"/>
      <c r="BW149" s="20"/>
      <c r="BX149" s="20"/>
      <c r="BY149" s="21"/>
      <c r="BZ149" s="22"/>
      <c r="CA149" s="22"/>
      <c r="CB149" s="22"/>
      <c r="CC149" s="22"/>
      <c r="CD149" s="22"/>
      <c r="CE149" s="22"/>
      <c r="CF149" s="23"/>
      <c r="CG149" s="19"/>
      <c r="CH149" s="21"/>
      <c r="CI149" s="14"/>
      <c r="CJ149" s="14"/>
      <c r="CK149" s="14"/>
      <c r="CL149" s="21"/>
      <c r="CM149" s="21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  <c r="DR149" s="53"/>
      <c r="DS149" s="53"/>
      <c r="DT149" s="53"/>
      <c r="DU149" s="53"/>
      <c r="DV149" s="53"/>
      <c r="DW149" s="53"/>
      <c r="DX149" s="53"/>
      <c r="DY149" s="53"/>
      <c r="DZ149" s="53"/>
      <c r="EA149" s="53"/>
      <c r="EB149" s="53"/>
      <c r="EC149" s="53"/>
      <c r="ED149" s="53"/>
    </row>
    <row r="150" spans="1:134">
      <c r="A150" s="54" t="s">
        <v>206</v>
      </c>
      <c r="B150" s="55" t="s">
        <v>63</v>
      </c>
      <c r="C150" s="56">
        <v>64</v>
      </c>
      <c r="D150" s="55" t="s">
        <v>61</v>
      </c>
      <c r="E150" s="56">
        <v>130</v>
      </c>
      <c r="F150" s="55">
        <f t="shared" si="29"/>
        <v>194</v>
      </c>
      <c r="G150" s="56">
        <f t="shared" si="30"/>
        <v>66</v>
      </c>
      <c r="H150" s="57">
        <f t="shared" si="27"/>
        <v>13.461003733913508</v>
      </c>
      <c r="I150" s="9">
        <f t="shared" si="31"/>
        <v>1</v>
      </c>
      <c r="J150" s="58">
        <f t="shared" si="32"/>
        <v>2760.3461286478505</v>
      </c>
      <c r="K150" s="26"/>
      <c r="L150" s="26"/>
      <c r="M150" s="34">
        <f t="shared" si="33"/>
        <v>13.461089469246325</v>
      </c>
      <c r="N150" s="13">
        <f t="shared" si="34"/>
        <v>1</v>
      </c>
      <c r="O150" s="13">
        <f t="shared" si="35"/>
        <v>1</v>
      </c>
      <c r="P150" s="11">
        <f t="shared" si="36"/>
        <v>0.67791700894298812</v>
      </c>
      <c r="Q150" s="34">
        <f t="shared" si="37"/>
        <v>-52.538910530753675</v>
      </c>
      <c r="R150" s="58">
        <f t="shared" si="28"/>
        <v>0.1037374531282312</v>
      </c>
      <c r="S150" s="60">
        <f t="shared" si="38"/>
        <v>-0.3887304042227373</v>
      </c>
      <c r="Z150" s="71"/>
      <c r="AA150" s="70"/>
      <c r="AC150" s="70"/>
      <c r="AD150" s="70"/>
      <c r="AE150" s="70"/>
      <c r="AG150" s="70"/>
      <c r="AH150" s="103"/>
      <c r="AI150" s="103"/>
      <c r="AJ150" s="14"/>
      <c r="AK150" s="14"/>
      <c r="AL150" s="14"/>
      <c r="AM150" s="15"/>
      <c r="AN150" s="15"/>
      <c r="AO150" s="15"/>
      <c r="AP150" s="67"/>
      <c r="AQ150" s="15"/>
      <c r="AR150" s="15"/>
      <c r="AS150" s="15"/>
      <c r="AT150" s="16"/>
      <c r="AU150" s="15"/>
      <c r="AV150" s="15"/>
      <c r="AW150" s="19"/>
      <c r="AX150" s="19"/>
      <c r="AY150" s="19"/>
      <c r="AZ150" s="19"/>
      <c r="BA150" s="19"/>
      <c r="BB150" s="19"/>
      <c r="BC150" s="19"/>
      <c r="BD150" s="16"/>
      <c r="BE150" s="15"/>
      <c r="BF150" s="15"/>
      <c r="BG150" s="14"/>
      <c r="BH150" s="14"/>
      <c r="BI150" s="14"/>
      <c r="BJ150" s="36"/>
      <c r="BK150" s="36"/>
      <c r="BL150" s="36"/>
      <c r="BM150" s="36"/>
      <c r="BN150" s="36"/>
      <c r="BO150" s="36"/>
      <c r="BP150" s="36"/>
      <c r="BQ150" s="14"/>
      <c r="BR150" s="20"/>
      <c r="BS150" s="20"/>
      <c r="BT150" s="20"/>
      <c r="BU150" s="20"/>
      <c r="BV150" s="15"/>
      <c r="BW150" s="20"/>
      <c r="BX150" s="20"/>
      <c r="BY150" s="21"/>
      <c r="BZ150" s="22"/>
      <c r="CA150" s="22"/>
      <c r="CB150" s="22"/>
      <c r="CC150" s="22"/>
      <c r="CD150" s="22"/>
      <c r="CE150" s="22"/>
      <c r="CF150" s="23"/>
      <c r="CG150" s="19"/>
      <c r="CH150" s="21"/>
      <c r="CI150" s="14"/>
      <c r="CJ150" s="14"/>
      <c r="CK150" s="14"/>
      <c r="CL150" s="21"/>
      <c r="CM150" s="21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  <c r="DR150" s="53"/>
      <c r="DS150" s="53"/>
      <c r="DT150" s="53"/>
      <c r="DU150" s="53"/>
      <c r="DV150" s="53"/>
      <c r="DW150" s="53"/>
      <c r="DX150" s="53"/>
      <c r="DY150" s="53"/>
      <c r="DZ150" s="53"/>
      <c r="EA150" s="53"/>
      <c r="EB150" s="53"/>
      <c r="EC150" s="53"/>
      <c r="ED150" s="53"/>
    </row>
    <row r="151" spans="1:134">
      <c r="A151" s="54" t="s">
        <v>207</v>
      </c>
      <c r="B151" s="55" t="s">
        <v>64</v>
      </c>
      <c r="C151" s="56">
        <v>88</v>
      </c>
      <c r="D151" s="55" t="s">
        <v>73</v>
      </c>
      <c r="E151" s="56">
        <v>64</v>
      </c>
      <c r="F151" s="55">
        <f t="shared" si="29"/>
        <v>152</v>
      </c>
      <c r="G151" s="56">
        <f t="shared" si="30"/>
        <v>-24</v>
      </c>
      <c r="H151" s="57">
        <f t="shared" si="27"/>
        <v>45.728043648281592</v>
      </c>
      <c r="I151" s="9">
        <f t="shared" si="31"/>
        <v>0</v>
      </c>
      <c r="J151" s="58">
        <f t="shared" si="32"/>
        <v>4862.0000710166614</v>
      </c>
      <c r="K151" s="26"/>
      <c r="L151" s="26"/>
      <c r="M151" s="34">
        <f t="shared" si="33"/>
        <v>45.728176267787433</v>
      </c>
      <c r="N151" s="13">
        <f t="shared" si="34"/>
        <v>1</v>
      </c>
      <c r="O151" s="13">
        <f t="shared" si="35"/>
        <v>0</v>
      </c>
      <c r="P151" s="11">
        <f t="shared" si="36"/>
        <v>0.94168096043274985</v>
      </c>
      <c r="Q151" s="34">
        <f t="shared" si="37"/>
        <v>69.728176267787433</v>
      </c>
      <c r="R151" s="58">
        <f t="shared" si="28"/>
        <v>0.88676303124154621</v>
      </c>
      <c r="S151" s="60">
        <f t="shared" si="38"/>
        <v>-2.8418266597429533</v>
      </c>
      <c r="Z151" s="71"/>
      <c r="AA151" s="70"/>
      <c r="AC151" s="70"/>
      <c r="AD151" s="70"/>
      <c r="AE151" s="70"/>
      <c r="AG151" s="70"/>
      <c r="AH151" s="103"/>
      <c r="AI151" s="103"/>
      <c r="AJ151" s="14"/>
      <c r="AK151" s="14"/>
      <c r="AL151" s="14"/>
      <c r="AM151" s="15"/>
      <c r="AN151" s="15"/>
      <c r="AO151" s="15"/>
      <c r="AP151" s="67"/>
      <c r="AQ151" s="15"/>
      <c r="AR151" s="15"/>
      <c r="AS151" s="15"/>
      <c r="AT151" s="16"/>
      <c r="AU151" s="15"/>
      <c r="AV151" s="15"/>
      <c r="AW151" s="19"/>
      <c r="AX151" s="19"/>
      <c r="AY151" s="19"/>
      <c r="AZ151" s="19"/>
      <c r="BA151" s="19"/>
      <c r="BB151" s="19"/>
      <c r="BC151" s="19"/>
      <c r="BD151" s="16"/>
      <c r="BE151" s="15"/>
      <c r="BF151" s="15"/>
      <c r="BG151" s="14"/>
      <c r="BH151" s="14"/>
      <c r="BI151" s="14"/>
      <c r="BJ151" s="36"/>
      <c r="BK151" s="36"/>
      <c r="BL151" s="36"/>
      <c r="BM151" s="36"/>
      <c r="BN151" s="36"/>
      <c r="BO151" s="36"/>
      <c r="BP151" s="36"/>
      <c r="BQ151" s="14"/>
      <c r="BR151" s="20"/>
      <c r="BS151" s="20"/>
      <c r="BT151" s="20"/>
      <c r="BU151" s="20"/>
      <c r="BV151" s="15"/>
      <c r="BW151" s="20"/>
      <c r="BX151" s="20"/>
      <c r="BY151" s="21"/>
      <c r="BZ151" s="22"/>
      <c r="CA151" s="22"/>
      <c r="CB151" s="22"/>
      <c r="CC151" s="22"/>
      <c r="CD151" s="22"/>
      <c r="CE151" s="22"/>
      <c r="CF151" s="23"/>
      <c r="CG151" s="19"/>
      <c r="CH151" s="21"/>
      <c r="CI151" s="14"/>
      <c r="CJ151" s="14"/>
      <c r="CK151" s="14"/>
      <c r="CL151" s="21"/>
      <c r="CM151" s="21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  <c r="DN151" s="53"/>
      <c r="DO151" s="53"/>
      <c r="DP151" s="53"/>
      <c r="DQ151" s="53"/>
      <c r="DR151" s="53"/>
      <c r="DS151" s="53"/>
      <c r="DT151" s="53"/>
      <c r="DU151" s="53"/>
      <c r="DV151" s="53"/>
      <c r="DW151" s="53"/>
      <c r="DX151" s="53"/>
      <c r="DY151" s="53"/>
      <c r="DZ151" s="53"/>
      <c r="EA151" s="53"/>
      <c r="EB151" s="53"/>
      <c r="EC151" s="53"/>
      <c r="ED151" s="53"/>
    </row>
    <row r="152" spans="1:134">
      <c r="A152" s="54" t="s">
        <v>208</v>
      </c>
      <c r="B152" s="55" t="s">
        <v>59</v>
      </c>
      <c r="C152" s="56">
        <v>70</v>
      </c>
      <c r="D152" s="55" t="s">
        <v>51</v>
      </c>
      <c r="E152" s="56">
        <v>99</v>
      </c>
      <c r="F152" s="55">
        <f t="shared" si="29"/>
        <v>169</v>
      </c>
      <c r="G152" s="56">
        <f t="shared" si="30"/>
        <v>29</v>
      </c>
      <c r="H152" s="57">
        <f t="shared" si="27"/>
        <v>18.525681251498455</v>
      </c>
      <c r="I152" s="9">
        <f t="shared" si="31"/>
        <v>1</v>
      </c>
      <c r="J152" s="58">
        <f t="shared" si="32"/>
        <v>109.71135324521099</v>
      </c>
      <c r="K152" s="26"/>
      <c r="L152" s="26"/>
      <c r="M152" s="34">
        <f t="shared" si="33"/>
        <v>18.525774345833451</v>
      </c>
      <c r="N152" s="13">
        <f t="shared" si="34"/>
        <v>1</v>
      </c>
      <c r="O152" s="13">
        <f t="shared" si="35"/>
        <v>1</v>
      </c>
      <c r="P152" s="11">
        <f t="shared" si="36"/>
        <v>0.73750205243173839</v>
      </c>
      <c r="Q152" s="34">
        <f t="shared" si="37"/>
        <v>-10.474225654166549</v>
      </c>
      <c r="R152" s="58">
        <f t="shared" si="28"/>
        <v>6.890517247754982E-2</v>
      </c>
      <c r="S152" s="60">
        <f t="shared" si="38"/>
        <v>-0.30448640781374525</v>
      </c>
      <c r="Z152" s="71"/>
      <c r="AA152" s="70"/>
      <c r="AC152" s="70"/>
      <c r="AD152" s="70"/>
      <c r="AE152" s="70"/>
      <c r="AG152" s="70"/>
      <c r="AH152" s="103"/>
      <c r="AI152" s="103"/>
      <c r="AJ152" s="14"/>
      <c r="AK152" s="14"/>
      <c r="AL152" s="14"/>
      <c r="AM152" s="15"/>
      <c r="AN152" s="15"/>
      <c r="AO152" s="15"/>
      <c r="AP152" s="67"/>
      <c r="AQ152" s="15"/>
      <c r="AR152" s="15"/>
      <c r="AS152" s="15"/>
      <c r="AT152" s="16"/>
      <c r="AU152" s="15"/>
      <c r="AV152" s="15"/>
      <c r="AW152" s="19"/>
      <c r="AX152" s="19"/>
      <c r="AY152" s="19"/>
      <c r="AZ152" s="19"/>
      <c r="BA152" s="19"/>
      <c r="BB152" s="19"/>
      <c r="BC152" s="19"/>
      <c r="BD152" s="16"/>
      <c r="BE152" s="15"/>
      <c r="BF152" s="15"/>
      <c r="BG152" s="14"/>
      <c r="BH152" s="14"/>
      <c r="BI152" s="14"/>
      <c r="BJ152" s="36"/>
      <c r="BK152" s="36"/>
      <c r="BL152" s="36"/>
      <c r="BM152" s="36"/>
      <c r="BN152" s="36"/>
      <c r="BO152" s="36"/>
      <c r="BP152" s="36"/>
      <c r="BQ152" s="14"/>
      <c r="BR152" s="20"/>
      <c r="BS152" s="20"/>
      <c r="BT152" s="20"/>
      <c r="BU152" s="20"/>
      <c r="BV152" s="15"/>
      <c r="BW152" s="20"/>
      <c r="BX152" s="20"/>
      <c r="BY152" s="21"/>
      <c r="BZ152" s="22"/>
      <c r="CA152" s="22"/>
      <c r="CB152" s="22"/>
      <c r="CC152" s="22"/>
      <c r="CD152" s="22"/>
      <c r="CE152" s="22"/>
      <c r="CF152" s="23"/>
      <c r="CG152" s="19"/>
      <c r="CH152" s="21"/>
      <c r="CI152" s="14"/>
      <c r="CJ152" s="14"/>
      <c r="CK152" s="14"/>
      <c r="CL152" s="21"/>
      <c r="CM152" s="21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  <c r="DN152" s="53"/>
      <c r="DO152" s="53"/>
      <c r="DP152" s="53"/>
      <c r="DQ152" s="53"/>
      <c r="DR152" s="53"/>
      <c r="DS152" s="53"/>
      <c r="DT152" s="53"/>
      <c r="DU152" s="53"/>
      <c r="DV152" s="53"/>
      <c r="DW152" s="53"/>
      <c r="DX152" s="53"/>
      <c r="DY152" s="53"/>
      <c r="DZ152" s="53"/>
      <c r="EA152" s="53"/>
      <c r="EB152" s="53"/>
      <c r="EC152" s="53"/>
      <c r="ED152" s="53"/>
    </row>
    <row r="153" spans="1:134">
      <c r="A153" s="54" t="s">
        <v>209</v>
      </c>
      <c r="B153" s="55" t="s">
        <v>48</v>
      </c>
      <c r="C153" s="56">
        <v>93</v>
      </c>
      <c r="D153" s="55" t="s">
        <v>52</v>
      </c>
      <c r="E153" s="56">
        <v>88</v>
      </c>
      <c r="F153" s="55">
        <f t="shared" si="29"/>
        <v>181</v>
      </c>
      <c r="G153" s="56">
        <f t="shared" si="30"/>
        <v>-5</v>
      </c>
      <c r="H153" s="57">
        <f t="shared" si="27"/>
        <v>-24.40239807514007</v>
      </c>
      <c r="I153" s="9">
        <f t="shared" si="31"/>
        <v>0</v>
      </c>
      <c r="J153" s="58">
        <f t="shared" si="32"/>
        <v>376.45305106619907</v>
      </c>
      <c r="K153" s="26"/>
      <c r="L153" s="26"/>
      <c r="M153" s="34">
        <f t="shared" si="33"/>
        <v>-24.402367355522557</v>
      </c>
      <c r="N153" s="13">
        <f t="shared" si="34"/>
        <v>0</v>
      </c>
      <c r="O153" s="13">
        <f t="shared" si="35"/>
        <v>1</v>
      </c>
      <c r="P153" s="11">
        <f t="shared" si="36"/>
        <v>0.20121108857201375</v>
      </c>
      <c r="Q153" s="34">
        <f t="shared" si="37"/>
        <v>-19.402367355522557</v>
      </c>
      <c r="R153" s="58">
        <f t="shared" si="28"/>
        <v>4.0485902164334765E-2</v>
      </c>
      <c r="S153" s="60">
        <f t="shared" si="38"/>
        <v>-0.2246585590741495</v>
      </c>
      <c r="Z153" s="71"/>
      <c r="AA153" s="70"/>
      <c r="AC153" s="70"/>
      <c r="AD153" s="70"/>
      <c r="AE153" s="70"/>
      <c r="AG153" s="70"/>
      <c r="AH153" s="103"/>
      <c r="AI153" s="103"/>
      <c r="AJ153" s="14"/>
      <c r="AK153" s="14"/>
      <c r="AL153" s="14"/>
      <c r="AM153" s="15"/>
      <c r="AN153" s="15"/>
      <c r="AO153" s="15"/>
      <c r="AP153" s="67"/>
      <c r="AQ153" s="15"/>
      <c r="AR153" s="15"/>
      <c r="AS153" s="15"/>
      <c r="AT153" s="16"/>
      <c r="AU153" s="15"/>
      <c r="AV153" s="15"/>
      <c r="AW153" s="19"/>
      <c r="AX153" s="19"/>
      <c r="AY153" s="19"/>
      <c r="AZ153" s="19"/>
      <c r="BA153" s="19"/>
      <c r="BB153" s="19"/>
      <c r="BC153" s="19"/>
      <c r="BD153" s="16"/>
      <c r="BE153" s="15"/>
      <c r="BF153" s="15"/>
      <c r="BG153" s="14"/>
      <c r="BH153" s="14"/>
      <c r="BI153" s="14"/>
      <c r="BJ153" s="36"/>
      <c r="BK153" s="36"/>
      <c r="BL153" s="36"/>
      <c r="BM153" s="36"/>
      <c r="BN153" s="36"/>
      <c r="BO153" s="36"/>
      <c r="BP153" s="36"/>
      <c r="BQ153" s="14"/>
      <c r="BR153" s="20"/>
      <c r="BS153" s="20"/>
      <c r="BT153" s="20"/>
      <c r="BU153" s="20"/>
      <c r="BV153" s="15"/>
      <c r="BW153" s="20"/>
      <c r="BX153" s="20"/>
      <c r="BY153" s="21"/>
      <c r="BZ153" s="22"/>
      <c r="CA153" s="22"/>
      <c r="CB153" s="22"/>
      <c r="CC153" s="22"/>
      <c r="CD153" s="22"/>
      <c r="CE153" s="22"/>
      <c r="CF153" s="23"/>
      <c r="CG153" s="19"/>
      <c r="CH153" s="21"/>
      <c r="CI153" s="14"/>
      <c r="CJ153" s="14"/>
      <c r="CK153" s="14"/>
      <c r="CL153" s="21"/>
      <c r="CM153" s="21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/>
      <c r="DK153" s="53"/>
      <c r="DL153" s="53"/>
      <c r="DM153" s="53"/>
      <c r="DN153" s="53"/>
      <c r="DO153" s="53"/>
      <c r="DP153" s="53"/>
      <c r="DQ153" s="53"/>
      <c r="DR153" s="53"/>
      <c r="DS153" s="53"/>
      <c r="DT153" s="53"/>
      <c r="DU153" s="53"/>
      <c r="DV153" s="53"/>
      <c r="DW153" s="53"/>
      <c r="DX153" s="53"/>
      <c r="DY153" s="53"/>
      <c r="DZ153" s="53"/>
      <c r="EA153" s="53"/>
      <c r="EB153" s="53"/>
      <c r="EC153" s="53"/>
      <c r="ED153" s="53"/>
    </row>
    <row r="154" spans="1:134">
      <c r="A154" s="54" t="s">
        <v>209</v>
      </c>
      <c r="B154" s="55" t="s">
        <v>71</v>
      </c>
      <c r="C154" s="56">
        <v>98</v>
      </c>
      <c r="D154" s="55" t="s">
        <v>69</v>
      </c>
      <c r="E154" s="56">
        <v>100</v>
      </c>
      <c r="F154" s="55">
        <f t="shared" si="29"/>
        <v>198</v>
      </c>
      <c r="G154" s="56">
        <f t="shared" si="30"/>
        <v>2</v>
      </c>
      <c r="H154" s="57">
        <f t="shared" si="27"/>
        <v>10.596004783840403</v>
      </c>
      <c r="I154" s="9">
        <f t="shared" si="31"/>
        <v>1</v>
      </c>
      <c r="J154" s="58">
        <f t="shared" si="32"/>
        <v>73.8912982438071</v>
      </c>
      <c r="K154" s="26"/>
      <c r="L154" s="26"/>
      <c r="M154" s="34">
        <f t="shared" si="33"/>
        <v>10.596086356315181</v>
      </c>
      <c r="N154" s="13">
        <f t="shared" si="34"/>
        <v>1</v>
      </c>
      <c r="O154" s="13">
        <f t="shared" si="35"/>
        <v>1</v>
      </c>
      <c r="P154" s="11">
        <f t="shared" si="36"/>
        <v>0.64191300487355363</v>
      </c>
      <c r="Q154" s="34">
        <f t="shared" si="37"/>
        <v>8.5960863563151815</v>
      </c>
      <c r="R154" s="58">
        <f t="shared" si="28"/>
        <v>0.12822629607868763</v>
      </c>
      <c r="S154" s="60">
        <f t="shared" si="38"/>
        <v>-0.44330249090148788</v>
      </c>
      <c r="Z154" s="71"/>
      <c r="AA154" s="70"/>
      <c r="AC154" s="70"/>
      <c r="AD154" s="70"/>
      <c r="AE154" s="70"/>
      <c r="AG154" s="70"/>
      <c r="AH154" s="103"/>
      <c r="AI154" s="103"/>
      <c r="AJ154" s="14"/>
      <c r="AK154" s="14"/>
      <c r="AL154" s="14"/>
      <c r="AM154" s="15"/>
      <c r="AN154" s="15"/>
      <c r="AO154" s="15"/>
      <c r="AP154" s="67"/>
      <c r="AQ154" s="15"/>
      <c r="AR154" s="15"/>
      <c r="AS154" s="15"/>
      <c r="AT154" s="16"/>
      <c r="AU154" s="15"/>
      <c r="AV154" s="15"/>
      <c r="AW154" s="19"/>
      <c r="AX154" s="19"/>
      <c r="AY154" s="19"/>
      <c r="AZ154" s="19"/>
      <c r="BA154" s="19"/>
      <c r="BB154" s="19"/>
      <c r="BC154" s="19"/>
      <c r="BD154" s="16"/>
      <c r="BE154" s="15"/>
      <c r="BF154" s="15"/>
      <c r="BG154" s="14"/>
      <c r="BH154" s="14"/>
      <c r="BI154" s="14"/>
      <c r="BJ154" s="36"/>
      <c r="BK154" s="36"/>
      <c r="BL154" s="36"/>
      <c r="BM154" s="36"/>
      <c r="BN154" s="36"/>
      <c r="BO154" s="36"/>
      <c r="BP154" s="36"/>
      <c r="BQ154" s="14"/>
      <c r="BR154" s="20"/>
      <c r="BS154" s="20"/>
      <c r="BT154" s="20"/>
      <c r="BU154" s="20"/>
      <c r="BV154" s="15"/>
      <c r="BW154" s="20"/>
      <c r="BX154" s="20"/>
      <c r="BY154" s="21"/>
      <c r="BZ154" s="22"/>
      <c r="CA154" s="22"/>
      <c r="CB154" s="22"/>
      <c r="CC154" s="22"/>
      <c r="CD154" s="22"/>
      <c r="CE154" s="22"/>
      <c r="CF154" s="23"/>
      <c r="CG154" s="19"/>
      <c r="CH154" s="21"/>
      <c r="CI154" s="14"/>
      <c r="CJ154" s="14"/>
      <c r="CK154" s="14"/>
      <c r="CL154" s="21"/>
      <c r="CM154" s="21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  <c r="DN154" s="53"/>
      <c r="DO154" s="53"/>
      <c r="DP154" s="53"/>
      <c r="DQ154" s="53"/>
      <c r="DR154" s="53"/>
      <c r="DS154" s="53"/>
      <c r="DT154" s="53"/>
      <c r="DU154" s="53"/>
      <c r="DV154" s="53"/>
      <c r="DW154" s="53"/>
      <c r="DX154" s="53"/>
      <c r="DY154" s="53"/>
      <c r="DZ154" s="53"/>
      <c r="EA154" s="53"/>
      <c r="EB154" s="53"/>
      <c r="EC154" s="53"/>
      <c r="ED154" s="53"/>
    </row>
    <row r="155" spans="1:134">
      <c r="A155" s="54" t="s">
        <v>210</v>
      </c>
      <c r="B155" s="55" t="s">
        <v>65</v>
      </c>
      <c r="C155" s="56">
        <v>124</v>
      </c>
      <c r="D155" s="55" t="s">
        <v>46</v>
      </c>
      <c r="E155" s="56">
        <v>52</v>
      </c>
      <c r="F155" s="55">
        <f t="shared" si="29"/>
        <v>176</v>
      </c>
      <c r="G155" s="56">
        <f t="shared" si="30"/>
        <v>-72</v>
      </c>
      <c r="H155" s="57">
        <f t="shared" si="27"/>
        <v>-47.441966086729209</v>
      </c>
      <c r="I155" s="9">
        <f t="shared" si="31"/>
        <v>0</v>
      </c>
      <c r="J155" s="58">
        <f t="shared" si="32"/>
        <v>603.09702968535828</v>
      </c>
      <c r="K155" s="26"/>
      <c r="L155" s="26"/>
      <c r="M155" s="34">
        <f t="shared" si="33"/>
        <v>-47.441968843721128</v>
      </c>
      <c r="N155" s="13">
        <f t="shared" si="34"/>
        <v>0</v>
      </c>
      <c r="O155" s="13">
        <f t="shared" si="35"/>
        <v>1</v>
      </c>
      <c r="P155" s="11">
        <f t="shared" si="36"/>
        <v>5.1778707323000273E-2</v>
      </c>
      <c r="Q155" s="34">
        <f t="shared" si="37"/>
        <v>24.558031156278872</v>
      </c>
      <c r="R155" s="58">
        <f t="shared" si="28"/>
        <v>2.6810345320409218E-3</v>
      </c>
      <c r="S155" s="60">
        <f t="shared" si="38"/>
        <v>-5.3167372874032323E-2</v>
      </c>
      <c r="Z155" s="71"/>
      <c r="AA155" s="70"/>
      <c r="AC155" s="70"/>
      <c r="AD155" s="70"/>
      <c r="AE155" s="70"/>
      <c r="AG155" s="70"/>
      <c r="AH155" s="103"/>
      <c r="AI155" s="103"/>
      <c r="AJ155" s="14"/>
      <c r="AK155" s="14"/>
      <c r="AL155" s="14"/>
      <c r="AM155" s="15"/>
      <c r="AN155" s="15"/>
      <c r="AO155" s="15"/>
      <c r="AP155" s="67"/>
      <c r="AQ155" s="15"/>
      <c r="AR155" s="15"/>
      <c r="AS155" s="15"/>
      <c r="AT155" s="16"/>
      <c r="AU155" s="15"/>
      <c r="AV155" s="15"/>
      <c r="AW155" s="19"/>
      <c r="AX155" s="19"/>
      <c r="AY155" s="19"/>
      <c r="AZ155" s="19"/>
      <c r="BA155" s="19"/>
      <c r="BB155" s="19"/>
      <c r="BC155" s="19"/>
      <c r="BD155" s="16"/>
      <c r="BE155" s="15"/>
      <c r="BF155" s="15"/>
      <c r="BG155" s="14"/>
      <c r="BH155" s="14"/>
      <c r="BI155" s="14"/>
      <c r="BJ155" s="36"/>
      <c r="BK155" s="36"/>
      <c r="BL155" s="36"/>
      <c r="BM155" s="36"/>
      <c r="BN155" s="36"/>
      <c r="BO155" s="36"/>
      <c r="BP155" s="36"/>
      <c r="BQ155" s="14"/>
      <c r="BR155" s="20"/>
      <c r="BS155" s="20"/>
      <c r="BT155" s="20"/>
      <c r="BU155" s="20"/>
      <c r="BV155" s="15"/>
      <c r="BW155" s="20"/>
      <c r="BX155" s="20"/>
      <c r="BY155" s="21"/>
      <c r="BZ155" s="22"/>
      <c r="CA155" s="22"/>
      <c r="CB155" s="22"/>
      <c r="CC155" s="22"/>
      <c r="CD155" s="22"/>
      <c r="CE155" s="22"/>
      <c r="CF155" s="23"/>
      <c r="CG155" s="19"/>
      <c r="CH155" s="21"/>
      <c r="CI155" s="14"/>
      <c r="CJ155" s="14"/>
      <c r="CK155" s="14"/>
      <c r="CL155" s="21"/>
      <c r="CM155" s="21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/>
      <c r="DK155" s="53"/>
      <c r="DL155" s="53"/>
      <c r="DM155" s="53"/>
      <c r="DN155" s="53"/>
      <c r="DO155" s="53"/>
      <c r="DP155" s="53"/>
      <c r="DQ155" s="53"/>
      <c r="DR155" s="53"/>
      <c r="DS155" s="53"/>
      <c r="DT155" s="53"/>
      <c r="DU155" s="53"/>
      <c r="DV155" s="53"/>
      <c r="DW155" s="53"/>
      <c r="DX155" s="53"/>
      <c r="DY155" s="53"/>
      <c r="DZ155" s="53"/>
      <c r="EA155" s="53"/>
      <c r="EB155" s="53"/>
      <c r="EC155" s="53"/>
      <c r="ED155" s="53"/>
    </row>
    <row r="156" spans="1:134">
      <c r="A156" s="54" t="s">
        <v>211</v>
      </c>
      <c r="B156" s="55" t="s">
        <v>67</v>
      </c>
      <c r="C156" s="56">
        <v>46</v>
      </c>
      <c r="D156" s="55" t="s">
        <v>74</v>
      </c>
      <c r="E156" s="56">
        <v>100</v>
      </c>
      <c r="F156" s="55">
        <f t="shared" si="29"/>
        <v>146</v>
      </c>
      <c r="G156" s="56">
        <f t="shared" si="30"/>
        <v>54</v>
      </c>
      <c r="H156" s="57">
        <f t="shared" si="27"/>
        <v>43.892251522026982</v>
      </c>
      <c r="I156" s="9">
        <f t="shared" si="31"/>
        <v>1</v>
      </c>
      <c r="J156" s="58">
        <f t="shared" si="32"/>
        <v>102.16657929396587</v>
      </c>
      <c r="K156" s="26"/>
      <c r="L156" s="26"/>
      <c r="M156" s="34">
        <f t="shared" si="33"/>
        <v>43.892381474117528</v>
      </c>
      <c r="N156" s="13">
        <f t="shared" si="34"/>
        <v>1</v>
      </c>
      <c r="O156" s="13">
        <f t="shared" si="35"/>
        <v>1</v>
      </c>
      <c r="P156" s="11">
        <f t="shared" si="36"/>
        <v>0.93397306654392465</v>
      </c>
      <c r="Q156" s="34">
        <f t="shared" si="37"/>
        <v>-10.107618525882472</v>
      </c>
      <c r="R156" s="58">
        <f t="shared" si="28"/>
        <v>4.359555941613003E-3</v>
      </c>
      <c r="S156" s="60">
        <f t="shared" si="38"/>
        <v>-6.8307677845819592E-2</v>
      </c>
      <c r="Z156" s="71"/>
      <c r="AA156" s="70"/>
      <c r="AC156" s="70"/>
      <c r="AD156" s="70"/>
      <c r="AE156" s="70"/>
      <c r="AG156" s="70"/>
      <c r="AH156" s="103"/>
      <c r="AI156" s="103"/>
      <c r="AJ156" s="14"/>
      <c r="AK156" s="14"/>
      <c r="AL156" s="14"/>
      <c r="AM156" s="15"/>
      <c r="AN156" s="15"/>
      <c r="AO156" s="15"/>
      <c r="AP156" s="67"/>
      <c r="AQ156" s="15"/>
      <c r="AR156" s="15"/>
      <c r="AS156" s="15"/>
      <c r="AT156" s="16"/>
      <c r="AU156" s="15"/>
      <c r="AV156" s="15"/>
      <c r="AW156" s="19"/>
      <c r="AX156" s="19"/>
      <c r="AY156" s="19"/>
      <c r="AZ156" s="19"/>
      <c r="BA156" s="19"/>
      <c r="BB156" s="19"/>
      <c r="BC156" s="19"/>
      <c r="BD156" s="16"/>
      <c r="BE156" s="15"/>
      <c r="BF156" s="15"/>
      <c r="BG156" s="14"/>
      <c r="BH156" s="14"/>
      <c r="BI156" s="14"/>
      <c r="BJ156" s="36"/>
      <c r="BK156" s="36"/>
      <c r="BL156" s="36"/>
      <c r="BM156" s="36"/>
      <c r="BN156" s="36"/>
      <c r="BO156" s="36"/>
      <c r="BP156" s="36"/>
      <c r="BQ156" s="14"/>
      <c r="BR156" s="20"/>
      <c r="BS156" s="20"/>
      <c r="BT156" s="20"/>
      <c r="BU156" s="20"/>
      <c r="BV156" s="15"/>
      <c r="BW156" s="20"/>
      <c r="BX156" s="20"/>
      <c r="BY156" s="21"/>
      <c r="BZ156" s="22"/>
      <c r="CA156" s="22"/>
      <c r="CB156" s="22"/>
      <c r="CC156" s="22"/>
      <c r="CD156" s="22"/>
      <c r="CE156" s="22"/>
      <c r="CF156" s="23"/>
      <c r="CG156" s="19"/>
      <c r="CH156" s="21"/>
      <c r="CI156" s="14"/>
      <c r="CJ156" s="14"/>
      <c r="CK156" s="14"/>
      <c r="CL156" s="21"/>
      <c r="CM156" s="21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/>
      <c r="DK156" s="53"/>
      <c r="DL156" s="53"/>
      <c r="DM156" s="53"/>
      <c r="DN156" s="53"/>
      <c r="DO156" s="53"/>
      <c r="DP156" s="53"/>
      <c r="DQ156" s="53"/>
      <c r="DR156" s="53"/>
      <c r="DS156" s="53"/>
      <c r="DT156" s="53"/>
      <c r="DU156" s="53"/>
      <c r="DV156" s="53"/>
      <c r="DW156" s="53"/>
      <c r="DX156" s="53"/>
      <c r="DY156" s="53"/>
      <c r="DZ156" s="53"/>
      <c r="EA156" s="53"/>
      <c r="EB156" s="53"/>
      <c r="EC156" s="53"/>
      <c r="ED156" s="53"/>
    </row>
    <row r="157" spans="1:134">
      <c r="A157" s="54" t="s">
        <v>212</v>
      </c>
      <c r="B157" s="55" t="s">
        <v>68</v>
      </c>
      <c r="C157" s="56">
        <v>80</v>
      </c>
      <c r="D157" s="55" t="s">
        <v>60</v>
      </c>
      <c r="E157" s="56">
        <v>58</v>
      </c>
      <c r="F157" s="55">
        <f t="shared" si="29"/>
        <v>138</v>
      </c>
      <c r="G157" s="56">
        <f t="shared" si="30"/>
        <v>-22</v>
      </c>
      <c r="H157" s="57">
        <f t="shared" si="27"/>
        <v>-0.52456430688656397</v>
      </c>
      <c r="I157" s="9">
        <f t="shared" si="31"/>
        <v>0</v>
      </c>
      <c r="J157" s="58">
        <f t="shared" si="32"/>
        <v>461.19433820905056</v>
      </c>
      <c r="K157" s="26"/>
      <c r="L157" s="26"/>
      <c r="M157" s="34">
        <f t="shared" si="33"/>
        <v>-0.52449889265520444</v>
      </c>
      <c r="N157" s="13">
        <f t="shared" si="34"/>
        <v>0</v>
      </c>
      <c r="O157" s="13">
        <f t="shared" si="35"/>
        <v>1</v>
      </c>
      <c r="P157" s="11">
        <f t="shared" si="36"/>
        <v>0.4928207021119021</v>
      </c>
      <c r="Q157" s="34">
        <f t="shared" si="37"/>
        <v>21.475501107344794</v>
      </c>
      <c r="R157" s="58">
        <f t="shared" si="28"/>
        <v>0.24287224443006813</v>
      </c>
      <c r="S157" s="60">
        <f t="shared" si="38"/>
        <v>-0.67889069315881945</v>
      </c>
      <c r="Z157" s="71"/>
      <c r="AA157" s="70"/>
      <c r="AC157" s="70"/>
      <c r="AD157" s="70"/>
      <c r="AE157" s="70"/>
      <c r="AG157" s="70"/>
      <c r="AH157" s="103"/>
      <c r="AI157" s="103"/>
      <c r="AJ157" s="14"/>
      <c r="AK157" s="14"/>
      <c r="AL157" s="14"/>
      <c r="AM157" s="15"/>
      <c r="AN157" s="15"/>
      <c r="AO157" s="15"/>
      <c r="AP157" s="67"/>
      <c r="AQ157" s="15"/>
      <c r="AR157" s="15"/>
      <c r="AS157" s="15"/>
      <c r="AT157" s="16"/>
      <c r="AU157" s="15"/>
      <c r="AV157" s="15"/>
      <c r="AW157" s="19"/>
      <c r="AX157" s="19"/>
      <c r="AY157" s="19"/>
      <c r="AZ157" s="19"/>
      <c r="BA157" s="19"/>
      <c r="BB157" s="19"/>
      <c r="BC157" s="19"/>
      <c r="BD157" s="16"/>
      <c r="BE157" s="15"/>
      <c r="BF157" s="15"/>
      <c r="BG157" s="14"/>
      <c r="BH157" s="14"/>
      <c r="BI157" s="14"/>
      <c r="BJ157" s="36"/>
      <c r="BK157" s="36"/>
      <c r="BL157" s="36"/>
      <c r="BM157" s="36"/>
      <c r="BN157" s="36"/>
      <c r="BO157" s="36"/>
      <c r="BP157" s="36"/>
      <c r="BQ157" s="14"/>
      <c r="BR157" s="20"/>
      <c r="BS157" s="20"/>
      <c r="BT157" s="20"/>
      <c r="BU157" s="20"/>
      <c r="BV157" s="15"/>
      <c r="BW157" s="20"/>
      <c r="BX157" s="20"/>
      <c r="BY157" s="21"/>
      <c r="BZ157" s="22"/>
      <c r="CA157" s="22"/>
      <c r="CB157" s="22"/>
      <c r="CC157" s="22"/>
      <c r="CD157" s="22"/>
      <c r="CE157" s="22"/>
      <c r="CF157" s="23"/>
      <c r="CG157" s="19"/>
      <c r="CH157" s="21"/>
      <c r="CI157" s="14"/>
      <c r="CJ157" s="14"/>
      <c r="CK157" s="14"/>
      <c r="CL157" s="21"/>
      <c r="CM157" s="21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/>
      <c r="DK157" s="53"/>
      <c r="DL157" s="53"/>
      <c r="DM157" s="53"/>
      <c r="DN157" s="53"/>
      <c r="DO157" s="53"/>
      <c r="DP157" s="53"/>
      <c r="DQ157" s="53"/>
      <c r="DR157" s="53"/>
      <c r="DS157" s="53"/>
      <c r="DT157" s="53"/>
      <c r="DU157" s="53"/>
      <c r="DV157" s="53"/>
      <c r="DW157" s="53"/>
      <c r="DX157" s="53"/>
      <c r="DY157" s="53"/>
      <c r="DZ157" s="53"/>
      <c r="EA157" s="53"/>
      <c r="EB157" s="53"/>
      <c r="EC157" s="53"/>
      <c r="ED157" s="53"/>
    </row>
    <row r="158" spans="1:134">
      <c r="A158" s="54" t="s">
        <v>213</v>
      </c>
      <c r="B158" s="55" t="s">
        <v>73</v>
      </c>
      <c r="C158" s="56">
        <v>66</v>
      </c>
      <c r="D158" s="55" t="s">
        <v>51</v>
      </c>
      <c r="E158" s="56">
        <v>109</v>
      </c>
      <c r="F158" s="55">
        <f t="shared" si="29"/>
        <v>175</v>
      </c>
      <c r="G158" s="56">
        <f t="shared" si="30"/>
        <v>43</v>
      </c>
      <c r="H158" s="57">
        <f t="shared" si="27"/>
        <v>-1.1503827740762311</v>
      </c>
      <c r="I158" s="9">
        <f t="shared" si="31"/>
        <v>1</v>
      </c>
      <c r="J158" s="58">
        <f t="shared" si="32"/>
        <v>1949.2562990974475</v>
      </c>
      <c r="K158" s="26"/>
      <c r="L158" s="26"/>
      <c r="M158" s="34">
        <f t="shared" si="33"/>
        <v>-1.1503182691622857</v>
      </c>
      <c r="N158" s="13">
        <f t="shared" si="34"/>
        <v>0</v>
      </c>
      <c r="O158" s="13">
        <f t="shared" si="35"/>
        <v>0</v>
      </c>
      <c r="P158" s="11">
        <f t="shared" si="36"/>
        <v>0.48425777533709147</v>
      </c>
      <c r="Q158" s="34">
        <f t="shared" si="37"/>
        <v>-44.150318269162284</v>
      </c>
      <c r="R158" s="58">
        <f t="shared" si="28"/>
        <v>0.26599004230024603</v>
      </c>
      <c r="S158" s="60">
        <f t="shared" si="38"/>
        <v>-0.7251379203715006</v>
      </c>
      <c r="Z158" s="71"/>
      <c r="AA158" s="70"/>
      <c r="AC158" s="70"/>
      <c r="AD158" s="70"/>
      <c r="AE158" s="70"/>
      <c r="AG158" s="70"/>
      <c r="AH158" s="103"/>
      <c r="AI158" s="103"/>
      <c r="AJ158" s="14"/>
      <c r="AK158" s="14"/>
      <c r="AL158" s="14"/>
      <c r="AM158" s="15"/>
      <c r="AN158" s="15"/>
      <c r="AO158" s="15"/>
      <c r="AP158" s="67"/>
      <c r="AQ158" s="15"/>
      <c r="AR158" s="15"/>
      <c r="AS158" s="15"/>
      <c r="AT158" s="16"/>
      <c r="AU158" s="15"/>
      <c r="AV158" s="15"/>
      <c r="AW158" s="19"/>
      <c r="AX158" s="19"/>
      <c r="AY158" s="19"/>
      <c r="AZ158" s="19"/>
      <c r="BA158" s="19"/>
      <c r="BB158" s="19"/>
      <c r="BC158" s="19"/>
      <c r="BD158" s="16"/>
      <c r="BE158" s="15"/>
      <c r="BF158" s="15"/>
      <c r="BG158" s="14"/>
      <c r="BH158" s="14"/>
      <c r="BI158" s="14"/>
      <c r="BJ158" s="36"/>
      <c r="BK158" s="36"/>
      <c r="BL158" s="36"/>
      <c r="BM158" s="36"/>
      <c r="BN158" s="36"/>
      <c r="BO158" s="36"/>
      <c r="BP158" s="36"/>
      <c r="BQ158" s="14"/>
      <c r="BR158" s="20"/>
      <c r="BS158" s="20"/>
      <c r="BT158" s="20"/>
      <c r="BU158" s="20"/>
      <c r="BV158" s="15"/>
      <c r="BW158" s="20"/>
      <c r="BX158" s="20"/>
      <c r="BY158" s="21"/>
      <c r="BZ158" s="22"/>
      <c r="CA158" s="22"/>
      <c r="CB158" s="22"/>
      <c r="CC158" s="22"/>
      <c r="CD158" s="22"/>
      <c r="CE158" s="22"/>
      <c r="CF158" s="23"/>
      <c r="CG158" s="19"/>
      <c r="CH158" s="21"/>
      <c r="CI158" s="14"/>
      <c r="CJ158" s="14"/>
      <c r="CK158" s="14"/>
      <c r="CL158" s="21"/>
      <c r="CM158" s="21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/>
      <c r="DK158" s="53"/>
      <c r="DL158" s="53"/>
      <c r="DM158" s="53"/>
      <c r="DN158" s="53"/>
      <c r="DO158" s="53"/>
      <c r="DP158" s="53"/>
      <c r="DQ158" s="53"/>
      <c r="DR158" s="53"/>
      <c r="DS158" s="53"/>
      <c r="DT158" s="53"/>
      <c r="DU158" s="53"/>
      <c r="DV158" s="53"/>
      <c r="DW158" s="53"/>
      <c r="DX158" s="53"/>
      <c r="DY158" s="53"/>
      <c r="DZ158" s="53"/>
      <c r="EA158" s="53"/>
      <c r="EB158" s="53"/>
      <c r="EC158" s="53"/>
      <c r="ED158" s="53"/>
    </row>
    <row r="159" spans="1:134">
      <c r="A159" s="54" t="s">
        <v>214</v>
      </c>
      <c r="B159" s="55" t="s">
        <v>61</v>
      </c>
      <c r="C159" s="56">
        <v>77</v>
      </c>
      <c r="D159" s="55" t="s">
        <v>47</v>
      </c>
      <c r="E159" s="56">
        <v>105</v>
      </c>
      <c r="F159" s="55">
        <f t="shared" si="29"/>
        <v>182</v>
      </c>
      <c r="G159" s="56">
        <f t="shared" si="30"/>
        <v>28</v>
      </c>
      <c r="H159" s="57">
        <f t="shared" si="27"/>
        <v>25.673509673356314</v>
      </c>
      <c r="I159" s="9">
        <f t="shared" si="31"/>
        <v>1</v>
      </c>
      <c r="J159" s="58">
        <f t="shared" si="32"/>
        <v>5.4125572399666453</v>
      </c>
      <c r="K159" s="26"/>
      <c r="L159" s="26"/>
      <c r="M159" s="34">
        <f t="shared" si="33"/>
        <v>25.673613153522339</v>
      </c>
      <c r="N159" s="13">
        <f t="shared" si="34"/>
        <v>1</v>
      </c>
      <c r="O159" s="13">
        <f t="shared" si="35"/>
        <v>1</v>
      </c>
      <c r="P159" s="11">
        <f t="shared" si="36"/>
        <v>0.81082015190564305</v>
      </c>
      <c r="Q159" s="34">
        <f t="shared" si="37"/>
        <v>-2.3263868464776607</v>
      </c>
      <c r="R159" s="58">
        <f t="shared" si="28"/>
        <v>3.578901492500397E-2</v>
      </c>
      <c r="S159" s="60">
        <f t="shared" si="38"/>
        <v>-0.20970901036480522</v>
      </c>
      <c r="Z159" s="71"/>
      <c r="AA159" s="70"/>
      <c r="AC159" s="70"/>
      <c r="AD159" s="70"/>
      <c r="AE159" s="70"/>
      <c r="AG159" s="70"/>
      <c r="AH159" s="103"/>
      <c r="AI159" s="103"/>
      <c r="AJ159" s="14"/>
      <c r="AK159" s="14"/>
      <c r="AL159" s="14"/>
      <c r="AM159" s="15"/>
      <c r="AN159" s="15"/>
      <c r="AO159" s="15"/>
      <c r="AP159" s="67"/>
      <c r="AQ159" s="15"/>
      <c r="AR159" s="15"/>
      <c r="AS159" s="15"/>
      <c r="AT159" s="16"/>
      <c r="AU159" s="15"/>
      <c r="AV159" s="15"/>
      <c r="AW159" s="19"/>
      <c r="AX159" s="19"/>
      <c r="AY159" s="19"/>
      <c r="AZ159" s="19"/>
      <c r="BA159" s="19"/>
      <c r="BB159" s="19"/>
      <c r="BC159" s="19"/>
      <c r="BD159" s="16"/>
      <c r="BE159" s="15"/>
      <c r="BF159" s="15"/>
      <c r="BG159" s="14"/>
      <c r="BH159" s="14"/>
      <c r="BI159" s="14"/>
      <c r="BJ159" s="36"/>
      <c r="BK159" s="36"/>
      <c r="BL159" s="36"/>
      <c r="BM159" s="36"/>
      <c r="BN159" s="36"/>
      <c r="BO159" s="36"/>
      <c r="BP159" s="36"/>
      <c r="BQ159" s="14"/>
      <c r="BR159" s="20"/>
      <c r="BS159" s="20"/>
      <c r="BT159" s="20"/>
      <c r="BU159" s="20"/>
      <c r="BV159" s="15"/>
      <c r="BW159" s="20"/>
      <c r="BX159" s="20"/>
      <c r="BY159" s="21"/>
      <c r="BZ159" s="22"/>
      <c r="CA159" s="22"/>
      <c r="CB159" s="22"/>
      <c r="CC159" s="22"/>
      <c r="CD159" s="22"/>
      <c r="CE159" s="22"/>
      <c r="CF159" s="23"/>
      <c r="CG159" s="19"/>
      <c r="CH159" s="21"/>
      <c r="CI159" s="14"/>
      <c r="CJ159" s="14"/>
      <c r="CK159" s="14"/>
      <c r="CL159" s="21"/>
      <c r="CM159" s="21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/>
      <c r="DK159" s="53"/>
      <c r="DL159" s="53"/>
      <c r="DM159" s="53"/>
      <c r="DN159" s="53"/>
      <c r="DO159" s="53"/>
      <c r="DP159" s="53"/>
      <c r="DQ159" s="53"/>
      <c r="DR159" s="53"/>
      <c r="DS159" s="53"/>
      <c r="DT159" s="53"/>
      <c r="DU159" s="53"/>
      <c r="DV159" s="53"/>
      <c r="DW159" s="53"/>
      <c r="DX159" s="53"/>
      <c r="DY159" s="53"/>
      <c r="DZ159" s="53"/>
      <c r="EA159" s="53"/>
      <c r="EB159" s="53"/>
      <c r="EC159" s="53"/>
      <c r="ED159" s="53"/>
    </row>
    <row r="160" spans="1:134">
      <c r="A160" s="54" t="s">
        <v>215</v>
      </c>
      <c r="B160" s="55" t="s">
        <v>52</v>
      </c>
      <c r="C160" s="56">
        <v>78</v>
      </c>
      <c r="D160" s="55" t="s">
        <v>69</v>
      </c>
      <c r="E160" s="56">
        <v>120</v>
      </c>
      <c r="F160" s="55">
        <f t="shared" si="29"/>
        <v>198</v>
      </c>
      <c r="G160" s="56">
        <f t="shared" si="30"/>
        <v>42</v>
      </c>
      <c r="H160" s="57">
        <f t="shared" si="27"/>
        <v>38.72145150203886</v>
      </c>
      <c r="I160" s="9">
        <f t="shared" si="31"/>
        <v>1</v>
      </c>
      <c r="J160" s="58">
        <f t="shared" si="32"/>
        <v>10.748880253483245</v>
      </c>
      <c r="K160" s="26"/>
      <c r="L160" s="26"/>
      <c r="M160" s="34">
        <f t="shared" si="33"/>
        <v>38.721573940930696</v>
      </c>
      <c r="N160" s="13">
        <f t="shared" si="34"/>
        <v>1</v>
      </c>
      <c r="O160" s="13">
        <f t="shared" si="35"/>
        <v>1</v>
      </c>
      <c r="P160" s="11">
        <f t="shared" si="36"/>
        <v>0.90801482538961165</v>
      </c>
      <c r="Q160" s="34">
        <f t="shared" si="37"/>
        <v>-3.2784260590693037</v>
      </c>
      <c r="R160" s="58">
        <f t="shared" si="28"/>
        <v>8.461272348103635E-3</v>
      </c>
      <c r="S160" s="60">
        <f t="shared" si="38"/>
        <v>-9.6494572992537553E-2</v>
      </c>
      <c r="Z160" s="71"/>
      <c r="AA160" s="70"/>
      <c r="AC160" s="70"/>
      <c r="AD160" s="70"/>
      <c r="AE160" s="70"/>
      <c r="AG160" s="70"/>
      <c r="AH160" s="103"/>
      <c r="AI160" s="103"/>
      <c r="AJ160" s="14"/>
      <c r="AK160" s="14"/>
      <c r="AL160" s="14"/>
      <c r="AM160" s="15"/>
      <c r="AN160" s="15"/>
      <c r="AO160" s="15"/>
      <c r="AP160" s="67"/>
      <c r="AQ160" s="15"/>
      <c r="AR160" s="15"/>
      <c r="AS160" s="15"/>
      <c r="AT160" s="16"/>
      <c r="AU160" s="15"/>
      <c r="AV160" s="15"/>
      <c r="AW160" s="19"/>
      <c r="AX160" s="19"/>
      <c r="AY160" s="19"/>
      <c r="AZ160" s="19"/>
      <c r="BA160" s="19"/>
      <c r="BB160" s="19"/>
      <c r="BC160" s="19"/>
      <c r="BD160" s="16"/>
      <c r="BE160" s="15"/>
      <c r="BF160" s="15"/>
      <c r="BG160" s="14"/>
      <c r="BH160" s="14"/>
      <c r="BI160" s="14"/>
      <c r="BJ160" s="36"/>
      <c r="BK160" s="36"/>
      <c r="BL160" s="36"/>
      <c r="BM160" s="36"/>
      <c r="BN160" s="36"/>
      <c r="BO160" s="36"/>
      <c r="BP160" s="36"/>
      <c r="BQ160" s="14"/>
      <c r="BR160" s="20"/>
      <c r="BS160" s="20"/>
      <c r="BT160" s="20"/>
      <c r="BU160" s="20"/>
      <c r="BV160" s="15"/>
      <c r="BW160" s="20"/>
      <c r="BX160" s="20"/>
      <c r="BY160" s="21"/>
      <c r="BZ160" s="22"/>
      <c r="CA160" s="22"/>
      <c r="CB160" s="22"/>
      <c r="CC160" s="22"/>
      <c r="CD160" s="22"/>
      <c r="CE160" s="22"/>
      <c r="CF160" s="23"/>
      <c r="CG160" s="19"/>
      <c r="CH160" s="21"/>
      <c r="CI160" s="14"/>
      <c r="CJ160" s="14"/>
      <c r="CK160" s="14"/>
      <c r="CL160" s="21"/>
      <c r="CM160" s="21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  <c r="DR160" s="53"/>
      <c r="DS160" s="53"/>
      <c r="DT160" s="53"/>
      <c r="DU160" s="53"/>
      <c r="DV160" s="53"/>
      <c r="DW160" s="53"/>
      <c r="DX160" s="53"/>
      <c r="DY160" s="53"/>
      <c r="DZ160" s="53"/>
      <c r="EA160" s="53"/>
      <c r="EB160" s="53"/>
      <c r="EC160" s="53"/>
      <c r="ED160" s="53"/>
    </row>
    <row r="161" spans="1:134">
      <c r="A161" s="54" t="s">
        <v>216</v>
      </c>
      <c r="B161" s="55" t="s">
        <v>56</v>
      </c>
      <c r="C161" s="56">
        <v>61</v>
      </c>
      <c r="D161" s="55" t="s">
        <v>68</v>
      </c>
      <c r="E161" s="56">
        <v>86</v>
      </c>
      <c r="F161" s="55">
        <f t="shared" si="29"/>
        <v>147</v>
      </c>
      <c r="G161" s="56">
        <f t="shared" si="30"/>
        <v>25</v>
      </c>
      <c r="H161" s="57">
        <f t="shared" si="27"/>
        <v>45.87663756434462</v>
      </c>
      <c r="I161" s="9">
        <f t="shared" si="31"/>
        <v>1</v>
      </c>
      <c r="J161" s="58">
        <f t="shared" si="32"/>
        <v>435.83399599300486</v>
      </c>
      <c r="K161" s="26"/>
      <c r="L161" s="26"/>
      <c r="M161" s="34">
        <f t="shared" si="33"/>
        <v>45.876770399758172</v>
      </c>
      <c r="N161" s="13">
        <f t="shared" si="34"/>
        <v>1</v>
      </c>
      <c r="O161" s="13">
        <f t="shared" si="35"/>
        <v>1</v>
      </c>
      <c r="P161" s="11">
        <f t="shared" si="36"/>
        <v>0.94227256452589647</v>
      </c>
      <c r="Q161" s="34">
        <f t="shared" si="37"/>
        <v>20.876770399758172</v>
      </c>
      <c r="R161" s="58">
        <f t="shared" si="28"/>
        <v>3.3324568064167863E-3</v>
      </c>
      <c r="S161" s="60">
        <f t="shared" si="38"/>
        <v>-5.9460699627973838E-2</v>
      </c>
      <c r="Z161" s="71"/>
      <c r="AA161" s="70"/>
      <c r="AC161" s="70"/>
      <c r="AD161" s="70"/>
      <c r="AE161" s="70"/>
      <c r="AG161" s="70"/>
      <c r="AH161" s="103"/>
      <c r="AI161" s="103"/>
      <c r="AJ161" s="14"/>
      <c r="AK161" s="14"/>
      <c r="AL161" s="14"/>
      <c r="AM161" s="15"/>
      <c r="AN161" s="15"/>
      <c r="AO161" s="15"/>
      <c r="AP161" s="67"/>
      <c r="AQ161" s="15"/>
      <c r="AR161" s="15"/>
      <c r="AS161" s="15"/>
      <c r="AT161" s="16"/>
      <c r="AU161" s="15"/>
      <c r="AV161" s="15"/>
      <c r="AW161" s="19"/>
      <c r="AX161" s="19"/>
      <c r="AY161" s="19"/>
      <c r="AZ161" s="19"/>
      <c r="BA161" s="19"/>
      <c r="BB161" s="19"/>
      <c r="BC161" s="19"/>
      <c r="BD161" s="16"/>
      <c r="BE161" s="15"/>
      <c r="BF161" s="15"/>
      <c r="BG161" s="14"/>
      <c r="BH161" s="14"/>
      <c r="BI161" s="14"/>
      <c r="BJ161" s="36"/>
      <c r="BK161" s="36"/>
      <c r="BL161" s="36"/>
      <c r="BM161" s="36"/>
      <c r="BN161" s="36"/>
      <c r="BO161" s="36"/>
      <c r="BP161" s="36"/>
      <c r="BQ161" s="14"/>
      <c r="BR161" s="20"/>
      <c r="BS161" s="20"/>
      <c r="BT161" s="20"/>
      <c r="BU161" s="20"/>
      <c r="BV161" s="15"/>
      <c r="BW161" s="20"/>
      <c r="BX161" s="20"/>
      <c r="BY161" s="21"/>
      <c r="BZ161" s="22"/>
      <c r="CA161" s="22"/>
      <c r="CB161" s="22"/>
      <c r="CC161" s="22"/>
      <c r="CD161" s="22"/>
      <c r="CE161" s="22"/>
      <c r="CF161" s="23"/>
      <c r="CG161" s="19"/>
      <c r="CH161" s="21"/>
      <c r="CI161" s="14"/>
      <c r="CJ161" s="14"/>
      <c r="CK161" s="14"/>
      <c r="CL161" s="21"/>
      <c r="CM161" s="21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/>
      <c r="DK161" s="53"/>
      <c r="DL161" s="53"/>
      <c r="DM161" s="53"/>
      <c r="DN161" s="53"/>
      <c r="DO161" s="53"/>
      <c r="DP161" s="53"/>
      <c r="DQ161" s="53"/>
      <c r="DR161" s="53"/>
      <c r="DS161" s="53"/>
      <c r="DT161" s="53"/>
      <c r="DU161" s="53"/>
      <c r="DV161" s="53"/>
      <c r="DW161" s="53"/>
      <c r="DX161" s="53"/>
      <c r="DY161" s="53"/>
      <c r="DZ161" s="53"/>
      <c r="EA161" s="53"/>
      <c r="EB161" s="53"/>
      <c r="EC161" s="53"/>
      <c r="ED161" s="53"/>
    </row>
    <row r="162" spans="1:134">
      <c r="A162" s="54" t="s">
        <v>217</v>
      </c>
      <c r="B162" s="55" t="s">
        <v>46</v>
      </c>
      <c r="C162" s="56">
        <v>79</v>
      </c>
      <c r="D162" s="55" t="s">
        <v>64</v>
      </c>
      <c r="E162" s="56">
        <v>44</v>
      </c>
      <c r="F162" s="55">
        <f t="shared" si="29"/>
        <v>123</v>
      </c>
      <c r="G162" s="56">
        <f t="shared" si="30"/>
        <v>-35</v>
      </c>
      <c r="H162" s="57">
        <f t="shared" si="27"/>
        <v>11.812080847632847</v>
      </c>
      <c r="I162" s="9">
        <f t="shared" si="31"/>
        <v>0</v>
      </c>
      <c r="J162" s="58">
        <f t="shared" si="32"/>
        <v>2191.3709132853141</v>
      </c>
      <c r="K162" s="26"/>
      <c r="L162" s="26"/>
      <c r="M162" s="34">
        <f t="shared" si="33"/>
        <v>11.812164187072328</v>
      </c>
      <c r="N162" s="13">
        <f t="shared" si="34"/>
        <v>1</v>
      </c>
      <c r="O162" s="13">
        <f t="shared" si="35"/>
        <v>0</v>
      </c>
      <c r="P162" s="11">
        <f t="shared" si="36"/>
        <v>0.65737274734698992</v>
      </c>
      <c r="Q162" s="34">
        <f t="shared" si="37"/>
        <v>46.812164187072327</v>
      </c>
      <c r="R162" s="58">
        <f t="shared" si="28"/>
        <v>0.43213892895452943</v>
      </c>
      <c r="S162" s="60">
        <f t="shared" si="38"/>
        <v>-1.0711121496912415</v>
      </c>
      <c r="Z162" s="71"/>
      <c r="AA162" s="70"/>
      <c r="AC162" s="70"/>
      <c r="AD162" s="70"/>
      <c r="AE162" s="70"/>
      <c r="AG162" s="70"/>
      <c r="AH162" s="103"/>
      <c r="AI162" s="103"/>
      <c r="AJ162" s="14"/>
      <c r="AK162" s="14"/>
      <c r="AL162" s="14"/>
      <c r="AM162" s="15"/>
      <c r="AN162" s="15"/>
      <c r="AO162" s="15"/>
      <c r="AP162" s="67"/>
      <c r="AQ162" s="15"/>
      <c r="AR162" s="15"/>
      <c r="AS162" s="15"/>
      <c r="AT162" s="16"/>
      <c r="AU162" s="15"/>
      <c r="AV162" s="15"/>
      <c r="AW162" s="19"/>
      <c r="AX162" s="19"/>
      <c r="AY162" s="19"/>
      <c r="AZ162" s="19"/>
      <c r="BA162" s="19"/>
      <c r="BB162" s="19"/>
      <c r="BC162" s="19"/>
      <c r="BD162" s="16"/>
      <c r="BE162" s="15"/>
      <c r="BF162" s="15"/>
      <c r="BG162" s="14"/>
      <c r="BH162" s="14"/>
      <c r="BI162" s="14"/>
      <c r="BJ162" s="36"/>
      <c r="BK162" s="36"/>
      <c r="BL162" s="36"/>
      <c r="BM162" s="36"/>
      <c r="BN162" s="36"/>
      <c r="BO162" s="36"/>
      <c r="BP162" s="36"/>
      <c r="BQ162" s="14"/>
      <c r="BR162" s="20"/>
      <c r="BS162" s="20"/>
      <c r="BT162" s="20"/>
      <c r="BU162" s="20"/>
      <c r="BV162" s="15"/>
      <c r="BW162" s="20"/>
      <c r="BX162" s="20"/>
      <c r="BY162" s="21"/>
      <c r="BZ162" s="22"/>
      <c r="CA162" s="22"/>
      <c r="CB162" s="22"/>
      <c r="CC162" s="22"/>
      <c r="CD162" s="22"/>
      <c r="CE162" s="22"/>
      <c r="CF162" s="23"/>
      <c r="CG162" s="19"/>
      <c r="CH162" s="21"/>
      <c r="CI162" s="14"/>
      <c r="CJ162" s="14"/>
      <c r="CK162" s="14"/>
      <c r="CL162" s="21"/>
      <c r="CM162" s="21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/>
      <c r="DK162" s="53"/>
      <c r="DL162" s="53"/>
      <c r="DM162" s="53"/>
      <c r="DN162" s="53"/>
      <c r="DO162" s="53"/>
      <c r="DP162" s="53"/>
      <c r="DQ162" s="53"/>
      <c r="DR162" s="53"/>
      <c r="DS162" s="53"/>
      <c r="DT162" s="53"/>
      <c r="DU162" s="53"/>
      <c r="DV162" s="53"/>
      <c r="DW162" s="53"/>
      <c r="DX162" s="53"/>
      <c r="DY162" s="53"/>
      <c r="DZ162" s="53"/>
      <c r="EA162" s="53"/>
      <c r="EB162" s="53"/>
      <c r="EC162" s="53"/>
      <c r="ED162" s="53"/>
    </row>
    <row r="163" spans="1:134">
      <c r="A163" s="54" t="s">
        <v>218</v>
      </c>
      <c r="B163" s="55" t="s">
        <v>71</v>
      </c>
      <c r="C163" s="56">
        <v>90</v>
      </c>
      <c r="D163" s="55" t="s">
        <v>48</v>
      </c>
      <c r="E163" s="56">
        <v>77</v>
      </c>
      <c r="F163" s="55">
        <f t="shared" si="29"/>
        <v>167</v>
      </c>
      <c r="G163" s="56">
        <f t="shared" si="30"/>
        <v>-13</v>
      </c>
      <c r="H163" s="57">
        <f t="shared" si="27"/>
        <v>4.8013907954698567</v>
      </c>
      <c r="I163" s="9">
        <f t="shared" si="31"/>
        <v>0</v>
      </c>
      <c r="J163" s="58">
        <f t="shared" si="32"/>
        <v>316.88951425303895</v>
      </c>
      <c r="K163" s="26"/>
      <c r="L163" s="26"/>
      <c r="M163" s="34">
        <f t="shared" si="33"/>
        <v>4.8014639483410537</v>
      </c>
      <c r="N163" s="13">
        <f t="shared" si="34"/>
        <v>1</v>
      </c>
      <c r="O163" s="13">
        <f t="shared" si="35"/>
        <v>0</v>
      </c>
      <c r="P163" s="11">
        <f t="shared" si="36"/>
        <v>0.56542947417053746</v>
      </c>
      <c r="Q163" s="34">
        <f t="shared" si="37"/>
        <v>17.801463948341052</v>
      </c>
      <c r="R163" s="58">
        <f t="shared" si="28"/>
        <v>0.31971049026077047</v>
      </c>
      <c r="S163" s="60">
        <f t="shared" si="38"/>
        <v>-0.83339703253587349</v>
      </c>
      <c r="Z163" s="71"/>
      <c r="AA163" s="70"/>
      <c r="AC163" s="70"/>
      <c r="AD163" s="70"/>
      <c r="AE163" s="70"/>
      <c r="AG163" s="70"/>
      <c r="AH163" s="103"/>
      <c r="AI163" s="103"/>
      <c r="AJ163" s="14"/>
      <c r="AK163" s="14"/>
      <c r="AL163" s="14"/>
      <c r="AM163" s="15"/>
      <c r="AN163" s="15"/>
      <c r="AO163" s="15"/>
      <c r="AP163" s="67"/>
      <c r="AQ163" s="15"/>
      <c r="AR163" s="15"/>
      <c r="AS163" s="15"/>
      <c r="AT163" s="16"/>
      <c r="AU163" s="15"/>
      <c r="AV163" s="15"/>
      <c r="AW163" s="19"/>
      <c r="AX163" s="19"/>
      <c r="AY163" s="19"/>
      <c r="AZ163" s="19"/>
      <c r="BA163" s="19"/>
      <c r="BB163" s="19"/>
      <c r="BC163" s="19"/>
      <c r="BD163" s="16"/>
      <c r="BE163" s="15"/>
      <c r="BF163" s="15"/>
      <c r="BG163" s="14"/>
      <c r="BH163" s="14"/>
      <c r="BI163" s="14"/>
      <c r="BJ163" s="36"/>
      <c r="BK163" s="36"/>
      <c r="BL163" s="36"/>
      <c r="BM163" s="36"/>
      <c r="BN163" s="36"/>
      <c r="BO163" s="36"/>
      <c r="BP163" s="36"/>
      <c r="BQ163" s="14"/>
      <c r="BR163" s="20"/>
      <c r="BS163" s="20"/>
      <c r="BT163" s="20"/>
      <c r="BU163" s="20"/>
      <c r="BV163" s="15"/>
      <c r="BW163" s="20"/>
      <c r="BX163" s="20"/>
      <c r="BY163" s="21"/>
      <c r="BZ163" s="22"/>
      <c r="CA163" s="22"/>
      <c r="CB163" s="22"/>
      <c r="CC163" s="22"/>
      <c r="CD163" s="22"/>
      <c r="CE163" s="22"/>
      <c r="CF163" s="23"/>
      <c r="CG163" s="19"/>
      <c r="CH163" s="21"/>
      <c r="CI163" s="14"/>
      <c r="CJ163" s="14"/>
      <c r="CK163" s="14"/>
      <c r="CL163" s="21"/>
      <c r="CM163" s="21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/>
      <c r="DK163" s="53"/>
      <c r="DL163" s="53"/>
      <c r="DM163" s="53"/>
      <c r="DN163" s="53"/>
      <c r="DO163" s="53"/>
      <c r="DP163" s="53"/>
      <c r="DQ163" s="53"/>
      <c r="DR163" s="53"/>
      <c r="DS163" s="53"/>
      <c r="DT163" s="53"/>
      <c r="DU163" s="53"/>
      <c r="DV163" s="53"/>
      <c r="DW163" s="53"/>
      <c r="DX163" s="53"/>
      <c r="DY163" s="53"/>
      <c r="DZ163" s="53"/>
      <c r="EA163" s="53"/>
      <c r="EB163" s="53"/>
      <c r="EC163" s="53"/>
      <c r="ED163" s="53"/>
    </row>
    <row r="164" spans="1:134">
      <c r="A164" s="54" t="s">
        <v>219</v>
      </c>
      <c r="B164" s="55" t="s">
        <v>74</v>
      </c>
      <c r="C164" s="56">
        <v>41</v>
      </c>
      <c r="D164" s="55" t="s">
        <v>63</v>
      </c>
      <c r="E164" s="56">
        <v>81</v>
      </c>
      <c r="F164" s="55">
        <f t="shared" si="29"/>
        <v>122</v>
      </c>
      <c r="G164" s="56">
        <f t="shared" si="30"/>
        <v>40</v>
      </c>
      <c r="H164" s="57">
        <f t="shared" si="27"/>
        <v>-9.5033043855310559</v>
      </c>
      <c r="I164" s="9">
        <f t="shared" si="31"/>
        <v>1</v>
      </c>
      <c r="J164" s="58">
        <f t="shared" si="32"/>
        <v>2450.5771450865377</v>
      </c>
      <c r="K164" s="26"/>
      <c r="L164" s="26"/>
      <c r="M164" s="34">
        <f t="shared" si="33"/>
        <v>-9.5032520174546722</v>
      </c>
      <c r="N164" s="13">
        <f t="shared" si="34"/>
        <v>0</v>
      </c>
      <c r="O164" s="13">
        <f t="shared" si="35"/>
        <v>0</v>
      </c>
      <c r="P164" s="11">
        <f t="shared" si="36"/>
        <v>0.37218223814999785</v>
      </c>
      <c r="Q164" s="34">
        <f t="shared" si="37"/>
        <v>-49.50325201745467</v>
      </c>
      <c r="R164" s="58">
        <f t="shared" si="28"/>
        <v>0.39415514209434604</v>
      </c>
      <c r="S164" s="60">
        <f t="shared" si="38"/>
        <v>-0.98837165716470265</v>
      </c>
      <c r="Z164" s="71"/>
      <c r="AA164" s="70"/>
      <c r="AC164" s="70"/>
      <c r="AD164" s="70"/>
      <c r="AE164" s="70"/>
      <c r="AG164" s="70"/>
      <c r="AH164" s="103"/>
      <c r="AI164" s="103"/>
      <c r="AJ164" s="14"/>
      <c r="AK164" s="14"/>
      <c r="AL164" s="14"/>
      <c r="AM164" s="15"/>
      <c r="AN164" s="15"/>
      <c r="AO164" s="15"/>
      <c r="AP164" s="67"/>
      <c r="AQ164" s="15"/>
      <c r="AR164" s="15"/>
      <c r="AS164" s="15"/>
      <c r="AT164" s="16"/>
      <c r="AU164" s="15"/>
      <c r="AV164" s="15"/>
      <c r="AW164" s="19"/>
      <c r="AX164" s="19"/>
      <c r="AY164" s="19"/>
      <c r="AZ164" s="19"/>
      <c r="BA164" s="19"/>
      <c r="BB164" s="19"/>
      <c r="BC164" s="19"/>
      <c r="BD164" s="16"/>
      <c r="BE164" s="15"/>
      <c r="BF164" s="15"/>
      <c r="BG164" s="14"/>
      <c r="BH164" s="14"/>
      <c r="BI164" s="14"/>
      <c r="BJ164" s="36"/>
      <c r="BK164" s="36"/>
      <c r="BL164" s="36"/>
      <c r="BM164" s="36"/>
      <c r="BN164" s="36"/>
      <c r="BO164" s="36"/>
      <c r="BP164" s="36"/>
      <c r="BQ164" s="14"/>
      <c r="BR164" s="20"/>
      <c r="BS164" s="20"/>
      <c r="BT164" s="20"/>
      <c r="BU164" s="20"/>
      <c r="BV164" s="15"/>
      <c r="BW164" s="20"/>
      <c r="BX164" s="20"/>
      <c r="BY164" s="21"/>
      <c r="BZ164" s="22"/>
      <c r="CA164" s="22"/>
      <c r="CB164" s="22"/>
      <c r="CC164" s="22"/>
      <c r="CD164" s="22"/>
      <c r="CE164" s="22"/>
      <c r="CF164" s="23"/>
      <c r="CG164" s="19"/>
      <c r="CH164" s="21"/>
      <c r="CI164" s="14"/>
      <c r="CJ164" s="14"/>
      <c r="CK164" s="14"/>
      <c r="CL164" s="21"/>
      <c r="CM164" s="21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/>
      <c r="DK164" s="53"/>
      <c r="DL164" s="53"/>
      <c r="DM164" s="53"/>
      <c r="DN164" s="53"/>
      <c r="DO164" s="53"/>
      <c r="DP164" s="53"/>
      <c r="DQ164" s="53"/>
      <c r="DR164" s="53"/>
      <c r="DS164" s="53"/>
      <c r="DT164" s="53"/>
      <c r="DU164" s="53"/>
      <c r="DV164" s="53"/>
      <c r="DW164" s="53"/>
      <c r="DX164" s="53"/>
      <c r="DY164" s="53"/>
      <c r="DZ164" s="53"/>
      <c r="EA164" s="53"/>
      <c r="EB164" s="53"/>
      <c r="EC164" s="53"/>
      <c r="ED164" s="53"/>
    </row>
    <row r="165" spans="1:134">
      <c r="A165" s="54" t="s">
        <v>220</v>
      </c>
      <c r="B165" s="55" t="s">
        <v>60</v>
      </c>
      <c r="C165" s="56">
        <v>78</v>
      </c>
      <c r="D165" s="55" t="s">
        <v>67</v>
      </c>
      <c r="E165" s="56">
        <v>34</v>
      </c>
      <c r="F165" s="55">
        <f t="shared" si="29"/>
        <v>112</v>
      </c>
      <c r="G165" s="56">
        <f t="shared" si="30"/>
        <v>-44</v>
      </c>
      <c r="H165" s="57">
        <f t="shared" ref="H165:H196" si="39">$I$2+($J$2*VLOOKUP(D165,$T$5:$U$22,2,FALSE))+($K$2*VLOOKUP(B165,$T$5:$U$22,2,FALSE))</f>
        <v>-17.253966380851182</v>
      </c>
      <c r="I165" s="9">
        <f t="shared" si="31"/>
        <v>0</v>
      </c>
      <c r="J165" s="58">
        <f t="shared" si="32"/>
        <v>715.35031435663882</v>
      </c>
      <c r="K165" s="26"/>
      <c r="L165" s="26"/>
      <c r="M165" s="34">
        <f t="shared" si="33"/>
        <v>-17.253925274526079</v>
      </c>
      <c r="N165" s="13">
        <f t="shared" si="34"/>
        <v>0</v>
      </c>
      <c r="O165" s="13">
        <f t="shared" si="35"/>
        <v>1</v>
      </c>
      <c r="P165" s="11">
        <f t="shared" si="36"/>
        <v>0.2769175437794138</v>
      </c>
      <c r="Q165" s="34">
        <f t="shared" si="37"/>
        <v>26.746074725473921</v>
      </c>
      <c r="R165" s="58">
        <f t="shared" si="28"/>
        <v>7.6683326052823561E-2</v>
      </c>
      <c r="S165" s="60">
        <f t="shared" si="38"/>
        <v>-0.32423201599489698</v>
      </c>
      <c r="Z165" s="71"/>
      <c r="AA165" s="70"/>
      <c r="AC165" s="70"/>
      <c r="AD165" s="70"/>
      <c r="AE165" s="70"/>
      <c r="AG165" s="70"/>
      <c r="AH165" s="103"/>
      <c r="AI165" s="103"/>
      <c r="AJ165" s="14"/>
      <c r="AK165" s="14"/>
      <c r="AL165" s="14"/>
      <c r="AM165" s="15"/>
      <c r="AN165" s="15"/>
      <c r="AO165" s="15"/>
      <c r="AP165" s="67"/>
      <c r="AQ165" s="15"/>
      <c r="AR165" s="15"/>
      <c r="AS165" s="15"/>
      <c r="AT165" s="16"/>
      <c r="AU165" s="15"/>
      <c r="AV165" s="15"/>
      <c r="AW165" s="19"/>
      <c r="AX165" s="19"/>
      <c r="AY165" s="19"/>
      <c r="AZ165" s="19"/>
      <c r="BA165" s="19"/>
      <c r="BB165" s="19"/>
      <c r="BC165" s="19"/>
      <c r="BD165" s="16"/>
      <c r="BE165" s="15"/>
      <c r="BF165" s="15"/>
      <c r="BG165" s="14"/>
      <c r="BH165" s="14"/>
      <c r="BI165" s="14"/>
      <c r="BJ165" s="36"/>
      <c r="BK165" s="36"/>
      <c r="BL165" s="36"/>
      <c r="BM165" s="36"/>
      <c r="BN165" s="36"/>
      <c r="BO165" s="36"/>
      <c r="BP165" s="36"/>
      <c r="BQ165" s="14"/>
      <c r="BR165" s="20"/>
      <c r="BS165" s="20"/>
      <c r="BT165" s="20"/>
      <c r="BU165" s="20"/>
      <c r="BV165" s="15"/>
      <c r="BW165" s="20"/>
      <c r="BX165" s="20"/>
      <c r="BY165" s="21"/>
      <c r="BZ165" s="22"/>
      <c r="CA165" s="22"/>
      <c r="CB165" s="22"/>
      <c r="CC165" s="22"/>
      <c r="CD165" s="22"/>
      <c r="CE165" s="22"/>
      <c r="CF165" s="23"/>
      <c r="CG165" s="19"/>
      <c r="CH165" s="21"/>
      <c r="CI165" s="14"/>
      <c r="CJ165" s="14"/>
      <c r="CK165" s="14"/>
      <c r="CL165" s="21"/>
      <c r="CM165" s="21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/>
      <c r="DK165" s="53"/>
      <c r="DL165" s="53"/>
      <c r="DM165" s="53"/>
      <c r="DN165" s="53"/>
      <c r="DO165" s="53"/>
      <c r="DP165" s="53"/>
      <c r="DQ165" s="53"/>
      <c r="DR165" s="53"/>
      <c r="DS165" s="53"/>
      <c r="DT165" s="53"/>
      <c r="DU165" s="53"/>
      <c r="DV165" s="53"/>
      <c r="DW165" s="53"/>
      <c r="DX165" s="53"/>
      <c r="DY165" s="53"/>
      <c r="DZ165" s="53"/>
      <c r="EA165" s="53"/>
      <c r="EB165" s="53"/>
      <c r="EC165" s="53"/>
      <c r="ED165" s="53"/>
    </row>
    <row r="166" spans="1:134">
      <c r="A166" s="54" t="s">
        <v>221</v>
      </c>
      <c r="B166" s="55" t="s">
        <v>65</v>
      </c>
      <c r="C166" s="56">
        <v>112</v>
      </c>
      <c r="D166" s="55" t="s">
        <v>59</v>
      </c>
      <c r="E166" s="56">
        <v>53</v>
      </c>
      <c r="F166" s="55">
        <f t="shared" si="29"/>
        <v>165</v>
      </c>
      <c r="G166" s="56">
        <f t="shared" si="30"/>
        <v>-59</v>
      </c>
      <c r="H166" s="57">
        <f t="shared" si="39"/>
        <v>-14.059173654776126</v>
      </c>
      <c r="I166" s="9">
        <f t="shared" si="31"/>
        <v>0</v>
      </c>
      <c r="J166" s="58">
        <f t="shared" si="32"/>
        <v>2019.6778725915683</v>
      </c>
      <c r="K166" s="26"/>
      <c r="L166" s="26"/>
      <c r="M166" s="34">
        <f t="shared" si="33"/>
        <v>-14.059127906400951</v>
      </c>
      <c r="N166" s="13">
        <f t="shared" si="34"/>
        <v>0</v>
      </c>
      <c r="O166" s="13">
        <f t="shared" si="35"/>
        <v>1</v>
      </c>
      <c r="P166" s="11">
        <f t="shared" si="36"/>
        <v>0.31476017755545338</v>
      </c>
      <c r="Q166" s="34">
        <f t="shared" si="37"/>
        <v>44.940872093599047</v>
      </c>
      <c r="R166" s="58">
        <f t="shared" si="28"/>
        <v>9.9073969374740542E-2</v>
      </c>
      <c r="S166" s="60">
        <f t="shared" si="38"/>
        <v>-0.37798639623416974</v>
      </c>
      <c r="Z166" s="71"/>
      <c r="AA166" s="70"/>
      <c r="AC166" s="70"/>
      <c r="AD166" s="70"/>
      <c r="AE166" s="70"/>
      <c r="AG166" s="70"/>
      <c r="AH166" s="103"/>
      <c r="AI166" s="103"/>
      <c r="AJ166" s="14"/>
      <c r="AK166" s="14"/>
      <c r="AL166" s="14"/>
      <c r="AM166" s="15"/>
      <c r="AN166" s="15"/>
      <c r="AO166" s="15"/>
      <c r="AP166" s="67"/>
      <c r="AQ166" s="15"/>
      <c r="AR166" s="15"/>
      <c r="AS166" s="15"/>
      <c r="AT166" s="16"/>
      <c r="AU166" s="15"/>
      <c r="AV166" s="15"/>
      <c r="AW166" s="19"/>
      <c r="AX166" s="19"/>
      <c r="AY166" s="19"/>
      <c r="AZ166" s="19"/>
      <c r="BA166" s="19"/>
      <c r="BB166" s="19"/>
      <c r="BC166" s="19"/>
      <c r="BD166" s="16"/>
      <c r="BE166" s="15"/>
      <c r="BF166" s="15"/>
      <c r="BG166" s="14"/>
      <c r="BH166" s="14"/>
      <c r="BI166" s="14"/>
      <c r="BJ166" s="36"/>
      <c r="BK166" s="36"/>
      <c r="BL166" s="36"/>
      <c r="BM166" s="36"/>
      <c r="BN166" s="36"/>
      <c r="BO166" s="36"/>
      <c r="BP166" s="36"/>
      <c r="BQ166" s="14"/>
      <c r="BR166" s="20"/>
      <c r="BS166" s="20"/>
      <c r="BT166" s="20"/>
      <c r="BU166" s="20"/>
      <c r="BV166" s="15"/>
      <c r="BW166" s="20"/>
      <c r="BX166" s="20"/>
      <c r="BY166" s="21"/>
      <c r="BZ166" s="22"/>
      <c r="CA166" s="22"/>
      <c r="CB166" s="22"/>
      <c r="CC166" s="22"/>
      <c r="CD166" s="22"/>
      <c r="CE166" s="22"/>
      <c r="CF166" s="23"/>
      <c r="CG166" s="19"/>
      <c r="CH166" s="21"/>
      <c r="CI166" s="14"/>
      <c r="CJ166" s="14"/>
      <c r="CK166" s="14"/>
      <c r="CL166" s="21"/>
      <c r="CM166" s="21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/>
      <c r="DK166" s="53"/>
      <c r="DL166" s="53"/>
      <c r="DM166" s="53"/>
      <c r="DN166" s="53"/>
      <c r="DO166" s="53"/>
      <c r="DP166" s="53"/>
      <c r="DQ166" s="53"/>
      <c r="DR166" s="53"/>
      <c r="DS166" s="53"/>
      <c r="DT166" s="53"/>
      <c r="DU166" s="53"/>
      <c r="DV166" s="53"/>
      <c r="DW166" s="53"/>
      <c r="DX166" s="53"/>
      <c r="DY166" s="53"/>
      <c r="DZ166" s="53"/>
      <c r="EA166" s="53"/>
      <c r="EB166" s="53"/>
      <c r="EC166" s="53"/>
      <c r="ED166" s="53"/>
    </row>
    <row r="167" spans="1:134">
      <c r="A167" s="54" t="s">
        <v>222</v>
      </c>
      <c r="B167" s="55" t="s">
        <v>69</v>
      </c>
      <c r="C167" s="56">
        <v>82</v>
      </c>
      <c r="D167" s="55" t="s">
        <v>47</v>
      </c>
      <c r="E167" s="56">
        <v>85</v>
      </c>
      <c r="F167" s="55">
        <f t="shared" si="29"/>
        <v>167</v>
      </c>
      <c r="G167" s="56">
        <f t="shared" si="30"/>
        <v>3</v>
      </c>
      <c r="H167" s="57">
        <f t="shared" si="39"/>
        <v>27.772853573464317</v>
      </c>
      <c r="I167" s="9">
        <f t="shared" si="31"/>
        <v>1</v>
      </c>
      <c r="J167" s="58">
        <f t="shared" si="32"/>
        <v>613.69427417230384</v>
      </c>
      <c r="K167" s="26"/>
      <c r="L167" s="26"/>
      <c r="M167" s="34">
        <f t="shared" si="33"/>
        <v>27.772960103987703</v>
      </c>
      <c r="N167" s="13">
        <f t="shared" si="34"/>
        <v>1</v>
      </c>
      <c r="O167" s="13">
        <f t="shared" si="35"/>
        <v>1</v>
      </c>
      <c r="P167" s="11">
        <f t="shared" si="36"/>
        <v>0.82969387151311658</v>
      </c>
      <c r="Q167" s="34">
        <f t="shared" si="37"/>
        <v>24.772960103987703</v>
      </c>
      <c r="R167" s="58">
        <f t="shared" si="28"/>
        <v>2.9004177400190845E-2</v>
      </c>
      <c r="S167" s="60">
        <f t="shared" si="38"/>
        <v>-0.18669847572809273</v>
      </c>
      <c r="Z167" s="71"/>
      <c r="AA167" s="70"/>
      <c r="AC167" s="70"/>
      <c r="AD167" s="70"/>
      <c r="AE167" s="70"/>
      <c r="AG167" s="70"/>
      <c r="AH167" s="103"/>
      <c r="AI167" s="103"/>
      <c r="AJ167" s="14"/>
      <c r="AK167" s="14"/>
      <c r="AL167" s="14"/>
      <c r="AM167" s="15"/>
      <c r="AN167" s="15"/>
      <c r="AO167" s="15"/>
      <c r="AP167" s="67"/>
      <c r="AQ167" s="15"/>
      <c r="AR167" s="15"/>
      <c r="AS167" s="15"/>
      <c r="AT167" s="16"/>
      <c r="AU167" s="15"/>
      <c r="AV167" s="15"/>
      <c r="AW167" s="19"/>
      <c r="AX167" s="19"/>
      <c r="AY167" s="19"/>
      <c r="AZ167" s="19"/>
      <c r="BA167" s="19"/>
      <c r="BB167" s="19"/>
      <c r="BC167" s="19"/>
      <c r="BD167" s="16"/>
      <c r="BE167" s="15"/>
      <c r="BF167" s="15"/>
      <c r="BG167" s="14"/>
      <c r="BH167" s="14"/>
      <c r="BI167" s="14"/>
      <c r="BJ167" s="36"/>
      <c r="BK167" s="36"/>
      <c r="BL167" s="36"/>
      <c r="BM167" s="36"/>
      <c r="BN167" s="36"/>
      <c r="BO167" s="36"/>
      <c r="BP167" s="36"/>
      <c r="BQ167" s="14"/>
      <c r="BR167" s="20"/>
      <c r="BS167" s="20"/>
      <c r="BT167" s="20"/>
      <c r="BU167" s="20"/>
      <c r="BV167" s="15"/>
      <c r="BW167" s="20"/>
      <c r="BX167" s="20"/>
      <c r="BY167" s="21"/>
      <c r="BZ167" s="22"/>
      <c r="CA167" s="22"/>
      <c r="CB167" s="22"/>
      <c r="CC167" s="22"/>
      <c r="CD167" s="22"/>
      <c r="CE167" s="22"/>
      <c r="CF167" s="23"/>
      <c r="CG167" s="19"/>
      <c r="CH167" s="21"/>
      <c r="CI167" s="14"/>
      <c r="CJ167" s="14"/>
      <c r="CK167" s="14"/>
      <c r="CL167" s="21"/>
      <c r="CM167" s="21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  <c r="DN167" s="53"/>
      <c r="DO167" s="53"/>
      <c r="DP167" s="53"/>
      <c r="DQ167" s="53"/>
      <c r="DR167" s="53"/>
      <c r="DS167" s="53"/>
      <c r="DT167" s="53"/>
      <c r="DU167" s="53"/>
      <c r="DV167" s="53"/>
      <c r="DW167" s="53"/>
      <c r="DX167" s="53"/>
      <c r="DY167" s="53"/>
      <c r="DZ167" s="53"/>
      <c r="EA167" s="53"/>
      <c r="EB167" s="53"/>
      <c r="EC167" s="53"/>
      <c r="ED167" s="53"/>
    </row>
    <row r="168" spans="1:134">
      <c r="A168" s="54" t="s">
        <v>223</v>
      </c>
      <c r="B168" s="55" t="s">
        <v>51</v>
      </c>
      <c r="C168" s="56">
        <v>103</v>
      </c>
      <c r="D168" s="55" t="s">
        <v>65</v>
      </c>
      <c r="E168" s="56">
        <v>107</v>
      </c>
      <c r="F168" s="55">
        <f t="shared" si="29"/>
        <v>210</v>
      </c>
      <c r="G168" s="56">
        <f t="shared" si="30"/>
        <v>4</v>
      </c>
      <c r="H168" s="57">
        <f t="shared" si="39"/>
        <v>14.314751744244603</v>
      </c>
      <c r="I168" s="9">
        <f t="shared" si="31"/>
        <v>1</v>
      </c>
      <c r="J168" s="58">
        <f t="shared" si="32"/>
        <v>106.39410354539709</v>
      </c>
      <c r="K168" s="26"/>
      <c r="L168" s="26"/>
      <c r="M168" s="34">
        <f t="shared" si="33"/>
        <v>14.314838720077619</v>
      </c>
      <c r="N168" s="13">
        <f t="shared" si="34"/>
        <v>1</v>
      </c>
      <c r="O168" s="13">
        <f t="shared" si="35"/>
        <v>1</v>
      </c>
      <c r="P168" s="11">
        <f t="shared" si="36"/>
        <v>0.68834905264321611</v>
      </c>
      <c r="Q168" s="34">
        <f t="shared" si="37"/>
        <v>10.314838720077619</v>
      </c>
      <c r="R168" s="58">
        <f t="shared" si="28"/>
        <v>9.7126312988380883E-2</v>
      </c>
      <c r="S168" s="60">
        <f t="shared" si="38"/>
        <v>-0.37345922574606316</v>
      </c>
      <c r="Z168" s="71"/>
      <c r="AA168" s="70"/>
      <c r="AC168" s="70"/>
      <c r="AD168" s="70"/>
      <c r="AE168" s="70"/>
      <c r="AG168" s="70"/>
      <c r="AH168" s="103"/>
      <c r="AI168" s="103"/>
      <c r="AJ168" s="14"/>
      <c r="AK168" s="14"/>
      <c r="AL168" s="14"/>
      <c r="AM168" s="15"/>
      <c r="AN168" s="15"/>
      <c r="AO168" s="15"/>
      <c r="AP168" s="67"/>
      <c r="AQ168" s="15"/>
      <c r="AR168" s="15"/>
      <c r="AS168" s="15"/>
      <c r="AT168" s="16"/>
      <c r="AU168" s="15"/>
      <c r="AV168" s="15"/>
      <c r="AW168" s="19"/>
      <c r="AX168" s="19"/>
      <c r="AY168" s="19"/>
      <c r="AZ168" s="19"/>
      <c r="BA168" s="19"/>
      <c r="BB168" s="19"/>
      <c r="BC168" s="19"/>
      <c r="BD168" s="16"/>
      <c r="BE168" s="15"/>
      <c r="BF168" s="15"/>
      <c r="BG168" s="14"/>
      <c r="BH168" s="14"/>
      <c r="BI168" s="14"/>
      <c r="BJ168" s="36"/>
      <c r="BK168" s="36"/>
      <c r="BL168" s="36"/>
      <c r="BM168" s="36"/>
      <c r="BN168" s="36"/>
      <c r="BO168" s="36"/>
      <c r="BP168" s="36"/>
      <c r="BQ168" s="14"/>
      <c r="BR168" s="20"/>
      <c r="BS168" s="20"/>
      <c r="BT168" s="20"/>
      <c r="BU168" s="20"/>
      <c r="BV168" s="15"/>
      <c r="BW168" s="20"/>
      <c r="BX168" s="20"/>
      <c r="BY168" s="21"/>
      <c r="BZ168" s="22"/>
      <c r="CA168" s="22"/>
      <c r="CB168" s="22"/>
      <c r="CC168" s="22"/>
      <c r="CD168" s="22"/>
      <c r="CE168" s="22"/>
      <c r="CF168" s="23"/>
      <c r="CG168" s="19"/>
      <c r="CH168" s="21"/>
      <c r="CI168" s="14"/>
      <c r="CJ168" s="14"/>
      <c r="CK168" s="14"/>
      <c r="CL168" s="21"/>
      <c r="CM168" s="21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  <c r="DN168" s="53"/>
      <c r="DO168" s="53"/>
      <c r="DP168" s="53"/>
      <c r="DQ168" s="53"/>
      <c r="DR168" s="53"/>
      <c r="DS168" s="53"/>
      <c r="DT168" s="53"/>
      <c r="DU168" s="53"/>
      <c r="DV168" s="53"/>
      <c r="DW168" s="53"/>
      <c r="DX168" s="53"/>
      <c r="DY168" s="53"/>
      <c r="DZ168" s="53"/>
      <c r="EA168" s="53"/>
      <c r="EB168" s="53"/>
      <c r="EC168" s="53"/>
      <c r="ED168" s="53"/>
    </row>
    <row r="169" spans="1:134">
      <c r="A169" s="54" t="s">
        <v>224</v>
      </c>
      <c r="B169" s="55" t="s">
        <v>63</v>
      </c>
      <c r="C169" s="56">
        <v>107</v>
      </c>
      <c r="D169" s="55" t="s">
        <v>52</v>
      </c>
      <c r="E169" s="56">
        <v>104</v>
      </c>
      <c r="F169" s="55">
        <f t="shared" si="29"/>
        <v>211</v>
      </c>
      <c r="G169" s="56">
        <f t="shared" si="30"/>
        <v>-3</v>
      </c>
      <c r="H169" s="57">
        <f t="shared" si="39"/>
        <v>-25.693442771151084</v>
      </c>
      <c r="I169" s="9">
        <f t="shared" si="31"/>
        <v>0</v>
      </c>
      <c r="J169" s="58">
        <f t="shared" si="32"/>
        <v>514.99234480750943</v>
      </c>
      <c r="K169" s="26"/>
      <c r="L169" s="26"/>
      <c r="M169" s="34">
        <f t="shared" si="33"/>
        <v>-25.693413927428075</v>
      </c>
      <c r="N169" s="13">
        <f t="shared" si="34"/>
        <v>0</v>
      </c>
      <c r="O169" s="13">
        <f t="shared" si="35"/>
        <v>1</v>
      </c>
      <c r="P169" s="11">
        <f t="shared" si="36"/>
        <v>0.1889960244402028</v>
      </c>
      <c r="Q169" s="34">
        <f t="shared" si="37"/>
        <v>-22.693413927428075</v>
      </c>
      <c r="R169" s="58">
        <f t="shared" si="28"/>
        <v>3.5719497254201732E-2</v>
      </c>
      <c r="S169" s="60">
        <f t="shared" si="38"/>
        <v>-0.20948232283213344</v>
      </c>
      <c r="Z169" s="71"/>
      <c r="AA169" s="70"/>
      <c r="AC169" s="70"/>
      <c r="AD169" s="70"/>
      <c r="AE169" s="70"/>
      <c r="AG169" s="70"/>
      <c r="AH169" s="103"/>
      <c r="AI169" s="103"/>
      <c r="AJ169" s="14"/>
      <c r="AK169" s="14"/>
      <c r="AL169" s="14"/>
      <c r="AM169" s="15"/>
      <c r="AN169" s="15"/>
      <c r="AO169" s="15"/>
      <c r="AP169" s="67"/>
      <c r="AQ169" s="15"/>
      <c r="AR169" s="15"/>
      <c r="AS169" s="15"/>
      <c r="AT169" s="16"/>
      <c r="AU169" s="15"/>
      <c r="AV169" s="15"/>
      <c r="AW169" s="19"/>
      <c r="AX169" s="19"/>
      <c r="AY169" s="19"/>
      <c r="AZ169" s="19"/>
      <c r="BA169" s="19"/>
      <c r="BB169" s="19"/>
      <c r="BC169" s="19"/>
      <c r="BD169" s="16"/>
      <c r="BE169" s="15"/>
      <c r="BF169" s="15"/>
      <c r="BG169" s="14"/>
      <c r="BH169" s="14"/>
      <c r="BI169" s="14"/>
      <c r="BJ169" s="36"/>
      <c r="BK169" s="36"/>
      <c r="BL169" s="36"/>
      <c r="BM169" s="36"/>
      <c r="BN169" s="36"/>
      <c r="BO169" s="36"/>
      <c r="BP169" s="36"/>
      <c r="BQ169" s="14"/>
      <c r="BR169" s="20"/>
      <c r="BS169" s="20"/>
      <c r="BT169" s="20"/>
      <c r="BU169" s="20"/>
      <c r="BV169" s="15"/>
      <c r="BW169" s="20"/>
      <c r="BX169" s="20"/>
      <c r="BY169" s="21"/>
      <c r="BZ169" s="22"/>
      <c r="CA169" s="22"/>
      <c r="CB169" s="22"/>
      <c r="CC169" s="22"/>
      <c r="CD169" s="22"/>
      <c r="CE169" s="22"/>
      <c r="CF169" s="23"/>
      <c r="CG169" s="19"/>
      <c r="CH169" s="21"/>
      <c r="CI169" s="14"/>
      <c r="CJ169" s="14"/>
      <c r="CK169" s="14"/>
      <c r="CL169" s="21"/>
      <c r="CM169" s="21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/>
      <c r="DK169" s="53"/>
      <c r="DL169" s="53"/>
      <c r="DM169" s="53"/>
      <c r="DN169" s="53"/>
      <c r="DO169" s="53"/>
      <c r="DP169" s="53"/>
      <c r="DQ169" s="53"/>
      <c r="DR169" s="53"/>
      <c r="DS169" s="53"/>
      <c r="DT169" s="53"/>
      <c r="DU169" s="53"/>
      <c r="DV169" s="53"/>
      <c r="DW169" s="53"/>
      <c r="DX169" s="53"/>
      <c r="DY169" s="53"/>
      <c r="DZ169" s="53"/>
      <c r="EA169" s="53"/>
      <c r="EB169" s="53"/>
      <c r="EC169" s="53"/>
      <c r="ED169" s="53"/>
    </row>
    <row r="170" spans="1:134">
      <c r="A170" s="54" t="s">
        <v>225</v>
      </c>
      <c r="B170" s="55" t="s">
        <v>60</v>
      </c>
      <c r="C170" s="56">
        <v>93</v>
      </c>
      <c r="D170" s="55" t="s">
        <v>48</v>
      </c>
      <c r="E170" s="56">
        <v>96</v>
      </c>
      <c r="F170" s="55">
        <f t="shared" si="29"/>
        <v>189</v>
      </c>
      <c r="G170" s="56">
        <f t="shared" si="30"/>
        <v>3</v>
      </c>
      <c r="H170" s="57">
        <f t="shared" si="39"/>
        <v>2.5172502721571988</v>
      </c>
      <c r="I170" s="9">
        <f t="shared" si="31"/>
        <v>1</v>
      </c>
      <c r="J170" s="58">
        <f t="shared" si="32"/>
        <v>0.23304729973229865</v>
      </c>
      <c r="K170" s="26"/>
      <c r="L170" s="26"/>
      <c r="M170" s="34">
        <f t="shared" si="33"/>
        <v>2.5173201061606041</v>
      </c>
      <c r="N170" s="13">
        <f t="shared" si="34"/>
        <v>1</v>
      </c>
      <c r="O170" s="13">
        <f t="shared" si="35"/>
        <v>1</v>
      </c>
      <c r="P170" s="11">
        <f t="shared" si="36"/>
        <v>0.53441593178461844</v>
      </c>
      <c r="Q170" s="34">
        <f t="shared" si="37"/>
        <v>-0.48267989383939591</v>
      </c>
      <c r="R170" s="58">
        <f t="shared" si="28"/>
        <v>0.21676852457598508</v>
      </c>
      <c r="S170" s="60">
        <f t="shared" si="38"/>
        <v>-0.62658084473286679</v>
      </c>
      <c r="Z170" s="71"/>
      <c r="AA170" s="70"/>
      <c r="AC170" s="70"/>
      <c r="AD170" s="70"/>
      <c r="AE170" s="70"/>
      <c r="AG170" s="70"/>
      <c r="AH170" s="103"/>
      <c r="AI170" s="103"/>
      <c r="AJ170" s="14"/>
      <c r="AK170" s="14"/>
      <c r="AL170" s="14"/>
      <c r="AM170" s="15"/>
      <c r="AN170" s="15"/>
      <c r="AO170" s="15"/>
      <c r="AP170" s="67"/>
      <c r="AQ170" s="15"/>
      <c r="AR170" s="15"/>
      <c r="AS170" s="15"/>
      <c r="AT170" s="16"/>
      <c r="AU170" s="15"/>
      <c r="AV170" s="15"/>
      <c r="AW170" s="19"/>
      <c r="AX170" s="19"/>
      <c r="AY170" s="19"/>
      <c r="AZ170" s="19"/>
      <c r="BA170" s="19"/>
      <c r="BB170" s="19"/>
      <c r="BC170" s="19"/>
      <c r="BD170" s="16"/>
      <c r="BE170" s="15"/>
      <c r="BF170" s="15"/>
      <c r="BG170" s="14"/>
      <c r="BH170" s="14"/>
      <c r="BI170" s="14"/>
      <c r="BJ170" s="36"/>
      <c r="BK170" s="36"/>
      <c r="BL170" s="36"/>
      <c r="BM170" s="36"/>
      <c r="BN170" s="36"/>
      <c r="BO170" s="36"/>
      <c r="BP170" s="36"/>
      <c r="BQ170" s="14"/>
      <c r="BR170" s="20"/>
      <c r="BS170" s="20"/>
      <c r="BT170" s="20"/>
      <c r="BU170" s="20"/>
      <c r="BV170" s="15"/>
      <c r="BW170" s="20"/>
      <c r="BX170" s="20"/>
      <c r="BY170" s="21"/>
      <c r="BZ170" s="22"/>
      <c r="CA170" s="22"/>
      <c r="CB170" s="22"/>
      <c r="CC170" s="22"/>
      <c r="CD170" s="22"/>
      <c r="CE170" s="22"/>
      <c r="CF170" s="23"/>
      <c r="CG170" s="19"/>
      <c r="CH170" s="21"/>
      <c r="CI170" s="14"/>
      <c r="CJ170" s="14"/>
      <c r="CK170" s="14"/>
      <c r="CL170" s="21"/>
      <c r="CM170" s="21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/>
      <c r="DK170" s="53"/>
      <c r="DL170" s="53"/>
      <c r="DM170" s="53"/>
      <c r="DN170" s="53"/>
      <c r="DO170" s="53"/>
      <c r="DP170" s="53"/>
      <c r="DQ170" s="53"/>
      <c r="DR170" s="53"/>
      <c r="DS170" s="53"/>
      <c r="DT170" s="53"/>
      <c r="DU170" s="53"/>
      <c r="DV170" s="53"/>
      <c r="DW170" s="53"/>
      <c r="DX170" s="53"/>
      <c r="DY170" s="53"/>
      <c r="DZ170" s="53"/>
      <c r="EA170" s="53"/>
      <c r="EB170" s="53"/>
      <c r="EC170" s="53"/>
      <c r="ED170" s="53"/>
    </row>
    <row r="171" spans="1:134">
      <c r="A171" s="54" t="s">
        <v>226</v>
      </c>
      <c r="B171" s="55" t="s">
        <v>67</v>
      </c>
      <c r="C171" s="56">
        <v>103</v>
      </c>
      <c r="D171" s="55" t="s">
        <v>56</v>
      </c>
      <c r="E171" s="56">
        <v>68</v>
      </c>
      <c r="F171" s="55">
        <f t="shared" si="29"/>
        <v>171</v>
      </c>
      <c r="G171" s="56">
        <f t="shared" si="30"/>
        <v>-35</v>
      </c>
      <c r="H171" s="57">
        <f t="shared" si="39"/>
        <v>-6.6564788427756403</v>
      </c>
      <c r="I171" s="9">
        <f t="shared" si="31"/>
        <v>0</v>
      </c>
      <c r="J171" s="58">
        <f t="shared" si="32"/>
        <v>803.3551915900249</v>
      </c>
      <c r="K171" s="26"/>
      <c r="L171" s="26"/>
      <c r="M171" s="34">
        <f t="shared" si="33"/>
        <v>-6.656422338247272</v>
      </c>
      <c r="N171" s="13">
        <f t="shared" si="34"/>
        <v>0</v>
      </c>
      <c r="O171" s="13">
        <f t="shared" si="35"/>
        <v>1</v>
      </c>
      <c r="P171" s="11">
        <f t="shared" si="36"/>
        <v>0.40966855532010638</v>
      </c>
      <c r="Q171" s="34">
        <f t="shared" si="37"/>
        <v>28.343577661752729</v>
      </c>
      <c r="R171" s="58">
        <f t="shared" si="28"/>
        <v>0.16782832521806307</v>
      </c>
      <c r="S171" s="60">
        <f t="shared" si="38"/>
        <v>-0.52707112917254173</v>
      </c>
      <c r="Z171" s="71"/>
      <c r="AA171" s="70"/>
      <c r="AC171" s="70"/>
      <c r="AD171" s="70"/>
      <c r="AE171" s="70"/>
      <c r="AG171" s="70"/>
      <c r="AH171" s="103"/>
      <c r="AI171" s="103"/>
      <c r="AJ171" s="14"/>
      <c r="AK171" s="14"/>
      <c r="AL171" s="14"/>
      <c r="AM171" s="15"/>
      <c r="AN171" s="15"/>
      <c r="AO171" s="15"/>
      <c r="AP171" s="67"/>
      <c r="AQ171" s="15"/>
      <c r="AR171" s="15"/>
      <c r="AS171" s="15"/>
      <c r="AT171" s="16"/>
      <c r="AU171" s="15"/>
      <c r="AV171" s="15"/>
      <c r="AW171" s="19"/>
      <c r="AX171" s="19"/>
      <c r="AY171" s="19"/>
      <c r="AZ171" s="19"/>
      <c r="BA171" s="19"/>
      <c r="BB171" s="19"/>
      <c r="BC171" s="19"/>
      <c r="BD171" s="16"/>
      <c r="BE171" s="15"/>
      <c r="BF171" s="15"/>
      <c r="BG171" s="14"/>
      <c r="BH171" s="14"/>
      <c r="BI171" s="14"/>
      <c r="BJ171" s="36"/>
      <c r="BK171" s="36"/>
      <c r="BL171" s="36"/>
      <c r="BM171" s="36"/>
      <c r="BN171" s="36"/>
      <c r="BO171" s="36"/>
      <c r="BP171" s="36"/>
      <c r="BQ171" s="14"/>
      <c r="BR171" s="20"/>
      <c r="BS171" s="20"/>
      <c r="BT171" s="20"/>
      <c r="BU171" s="20"/>
      <c r="BV171" s="15"/>
      <c r="BW171" s="20"/>
      <c r="BX171" s="20"/>
      <c r="BY171" s="21"/>
      <c r="BZ171" s="22"/>
      <c r="CA171" s="22"/>
      <c r="CB171" s="22"/>
      <c r="CC171" s="22"/>
      <c r="CD171" s="22"/>
      <c r="CE171" s="22"/>
      <c r="CF171" s="23"/>
      <c r="CG171" s="19"/>
      <c r="CH171" s="21"/>
      <c r="CI171" s="14"/>
      <c r="CJ171" s="14"/>
      <c r="CK171" s="14"/>
      <c r="CL171" s="21"/>
      <c r="CM171" s="21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  <c r="DN171" s="53"/>
      <c r="DO171" s="53"/>
      <c r="DP171" s="53"/>
      <c r="DQ171" s="53"/>
      <c r="DR171" s="53"/>
      <c r="DS171" s="53"/>
      <c r="DT171" s="53"/>
      <c r="DU171" s="53"/>
      <c r="DV171" s="53"/>
      <c r="DW171" s="53"/>
      <c r="DX171" s="53"/>
      <c r="DY171" s="53"/>
      <c r="DZ171" s="53"/>
      <c r="EA171" s="53"/>
      <c r="EB171" s="53"/>
      <c r="EC171" s="53"/>
      <c r="ED171" s="53"/>
    </row>
    <row r="172" spans="1:134">
      <c r="A172" s="54" t="s">
        <v>226</v>
      </c>
      <c r="B172" s="55" t="s">
        <v>61</v>
      </c>
      <c r="C172" s="56">
        <v>71</v>
      </c>
      <c r="D172" s="55" t="s">
        <v>73</v>
      </c>
      <c r="E172" s="56">
        <v>73</v>
      </c>
      <c r="F172" s="55">
        <f t="shared" si="29"/>
        <v>144</v>
      </c>
      <c r="G172" s="56">
        <f t="shared" si="30"/>
        <v>2</v>
      </c>
      <c r="H172" s="57">
        <f t="shared" si="39"/>
        <v>8.8799692872502263</v>
      </c>
      <c r="I172" s="9">
        <f t="shared" si="31"/>
        <v>1</v>
      </c>
      <c r="J172" s="58">
        <f t="shared" si="32"/>
        <v>47.333977393506387</v>
      </c>
      <c r="K172" s="26"/>
      <c r="L172" s="26"/>
      <c r="M172" s="34">
        <f t="shared" si="33"/>
        <v>8.8800483663167054</v>
      </c>
      <c r="N172" s="13">
        <f t="shared" si="34"/>
        <v>1</v>
      </c>
      <c r="O172" s="13">
        <f t="shared" si="35"/>
        <v>1</v>
      </c>
      <c r="P172" s="11">
        <f t="shared" si="36"/>
        <v>0.61970097910912825</v>
      </c>
      <c r="Q172" s="34">
        <f t="shared" si="37"/>
        <v>6.8800483663167054</v>
      </c>
      <c r="R172" s="58">
        <f t="shared" si="28"/>
        <v>0.14462734529055571</v>
      </c>
      <c r="S172" s="60">
        <f t="shared" si="38"/>
        <v>-0.4785182090425491</v>
      </c>
      <c r="Z172" s="71"/>
      <c r="AA172" s="70"/>
      <c r="AC172" s="70"/>
      <c r="AD172" s="70"/>
      <c r="AE172" s="70"/>
      <c r="AG172" s="70"/>
      <c r="AH172" s="103"/>
      <c r="AI172" s="103"/>
      <c r="AJ172" s="14"/>
      <c r="AK172" s="14"/>
      <c r="AL172" s="14"/>
      <c r="AM172" s="15"/>
      <c r="AN172" s="15"/>
      <c r="AO172" s="15"/>
      <c r="AP172" s="67"/>
      <c r="AQ172" s="15"/>
      <c r="AR172" s="15"/>
      <c r="AS172" s="15"/>
      <c r="AT172" s="16"/>
      <c r="AU172" s="15"/>
      <c r="AV172" s="15"/>
      <c r="AW172" s="19"/>
      <c r="AX172" s="19"/>
      <c r="AY172" s="19"/>
      <c r="AZ172" s="19"/>
      <c r="BA172" s="19"/>
      <c r="BB172" s="19"/>
      <c r="BC172" s="19"/>
      <c r="BD172" s="16"/>
      <c r="BE172" s="15"/>
      <c r="BF172" s="15"/>
      <c r="BG172" s="14"/>
      <c r="BH172" s="14"/>
      <c r="BI172" s="14"/>
      <c r="BJ172" s="36"/>
      <c r="BK172" s="36"/>
      <c r="BL172" s="36"/>
      <c r="BM172" s="36"/>
      <c r="BN172" s="36"/>
      <c r="BO172" s="36"/>
      <c r="BP172" s="36"/>
      <c r="BQ172" s="14"/>
      <c r="BR172" s="20"/>
      <c r="BS172" s="20"/>
      <c r="BT172" s="20"/>
      <c r="BU172" s="20"/>
      <c r="BV172" s="15"/>
      <c r="BW172" s="20"/>
      <c r="BX172" s="20"/>
      <c r="BY172" s="21"/>
      <c r="BZ172" s="22"/>
      <c r="CA172" s="22"/>
      <c r="CB172" s="22"/>
      <c r="CC172" s="22"/>
      <c r="CD172" s="22"/>
      <c r="CE172" s="22"/>
      <c r="CF172" s="23"/>
      <c r="CG172" s="19"/>
      <c r="CH172" s="21"/>
      <c r="CI172" s="14"/>
      <c r="CJ172" s="14"/>
      <c r="CK172" s="14"/>
      <c r="CL172" s="21"/>
      <c r="CM172" s="21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/>
      <c r="DK172" s="53"/>
      <c r="DL172" s="53"/>
      <c r="DM172" s="53"/>
      <c r="DN172" s="53"/>
      <c r="DO172" s="53"/>
      <c r="DP172" s="53"/>
      <c r="DQ172" s="53"/>
      <c r="DR172" s="53"/>
      <c r="DS172" s="53"/>
      <c r="DT172" s="53"/>
      <c r="DU172" s="53"/>
      <c r="DV172" s="53"/>
      <c r="DW172" s="53"/>
      <c r="DX172" s="53"/>
      <c r="DY172" s="53"/>
      <c r="DZ172" s="53"/>
      <c r="EA172" s="53"/>
      <c r="EB172" s="53"/>
      <c r="EC172" s="53"/>
      <c r="ED172" s="53"/>
    </row>
    <row r="173" spans="1:134">
      <c r="A173" s="54" t="s">
        <v>227</v>
      </c>
      <c r="B173" s="55" t="s">
        <v>68</v>
      </c>
      <c r="C173" s="56">
        <v>151</v>
      </c>
      <c r="D173" s="55" t="s">
        <v>46</v>
      </c>
      <c r="E173" s="56">
        <v>46</v>
      </c>
      <c r="F173" s="55">
        <f t="shared" si="29"/>
        <v>197</v>
      </c>
      <c r="G173" s="56">
        <f t="shared" si="30"/>
        <v>-105</v>
      </c>
      <c r="H173" s="57">
        <f t="shared" si="39"/>
        <v>-52.147958879844772</v>
      </c>
      <c r="I173" s="9">
        <f t="shared" si="31"/>
        <v>0</v>
      </c>
      <c r="J173" s="58">
        <f t="shared" si="32"/>
        <v>2793.3382505665791</v>
      </c>
      <c r="K173" s="26"/>
      <c r="L173" s="26"/>
      <c r="M173" s="34">
        <f t="shared" si="33"/>
        <v>-52.147968474668147</v>
      </c>
      <c r="N173" s="13">
        <f t="shared" si="34"/>
        <v>0</v>
      </c>
      <c r="O173" s="13">
        <f t="shared" si="35"/>
        <v>1</v>
      </c>
      <c r="P173" s="11">
        <f t="shared" si="36"/>
        <v>3.678159658302782E-2</v>
      </c>
      <c r="Q173" s="34">
        <f t="shared" si="37"/>
        <v>52.852031525331853</v>
      </c>
      <c r="R173" s="58">
        <f t="shared" si="28"/>
        <v>1.3528858471966037E-3</v>
      </c>
      <c r="S173" s="60">
        <f t="shared" si="38"/>
        <v>-3.747509807255385E-2</v>
      </c>
      <c r="Z173" s="71"/>
      <c r="AA173" s="70"/>
      <c r="AC173" s="70"/>
      <c r="AD173" s="70"/>
      <c r="AE173" s="70"/>
      <c r="AG173" s="70"/>
      <c r="AH173" s="103"/>
      <c r="AI173" s="103"/>
      <c r="AJ173" s="14"/>
      <c r="AK173" s="14"/>
      <c r="AL173" s="14"/>
      <c r="AM173" s="15"/>
      <c r="AN173" s="15"/>
      <c r="AO173" s="15"/>
      <c r="AP173" s="67"/>
      <c r="AQ173" s="15"/>
      <c r="AR173" s="15"/>
      <c r="AS173" s="15"/>
      <c r="AT173" s="16"/>
      <c r="AU173" s="15"/>
      <c r="AV173" s="15"/>
      <c r="AW173" s="19"/>
      <c r="AX173" s="19"/>
      <c r="AY173" s="19"/>
      <c r="AZ173" s="19"/>
      <c r="BA173" s="19"/>
      <c r="BB173" s="19"/>
      <c r="BC173" s="19"/>
      <c r="BD173" s="16"/>
      <c r="BE173" s="15"/>
      <c r="BF173" s="15"/>
      <c r="BG173" s="14"/>
      <c r="BH173" s="14"/>
      <c r="BI173" s="14"/>
      <c r="BJ173" s="36"/>
      <c r="BK173" s="36"/>
      <c r="BL173" s="36"/>
      <c r="BM173" s="36"/>
      <c r="BN173" s="36"/>
      <c r="BO173" s="36"/>
      <c r="BP173" s="36"/>
      <c r="BQ173" s="14"/>
      <c r="BR173" s="20"/>
      <c r="BS173" s="20"/>
      <c r="BT173" s="20"/>
      <c r="BU173" s="20"/>
      <c r="BV173" s="15"/>
      <c r="BW173" s="20"/>
      <c r="BX173" s="20"/>
      <c r="BY173" s="21"/>
      <c r="BZ173" s="22"/>
      <c r="CA173" s="22"/>
      <c r="CB173" s="22"/>
      <c r="CC173" s="22"/>
      <c r="CD173" s="22"/>
      <c r="CE173" s="22"/>
      <c r="CF173" s="23"/>
      <c r="CG173" s="19"/>
      <c r="CH173" s="21"/>
      <c r="CI173" s="14"/>
      <c r="CJ173" s="14"/>
      <c r="CK173" s="14"/>
      <c r="CL173" s="21"/>
      <c r="CM173" s="21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  <c r="DN173" s="53"/>
      <c r="DO173" s="53"/>
      <c r="DP173" s="53"/>
      <c r="DQ173" s="53"/>
      <c r="DR173" s="53"/>
      <c r="DS173" s="53"/>
      <c r="DT173" s="53"/>
      <c r="DU173" s="53"/>
      <c r="DV173" s="53"/>
      <c r="DW173" s="53"/>
      <c r="DX173" s="53"/>
      <c r="DY173" s="53"/>
      <c r="DZ173" s="53"/>
      <c r="EA173" s="53"/>
      <c r="EB173" s="53"/>
      <c r="EC173" s="53"/>
      <c r="ED173" s="53"/>
    </row>
    <row r="174" spans="1:134">
      <c r="A174" s="54" t="s">
        <v>228</v>
      </c>
      <c r="B174" s="55" t="s">
        <v>64</v>
      </c>
      <c r="C174" s="56">
        <v>47</v>
      </c>
      <c r="D174" s="55" t="s">
        <v>71</v>
      </c>
      <c r="E174" s="56">
        <v>143</v>
      </c>
      <c r="F174" s="55">
        <f t="shared" si="29"/>
        <v>190</v>
      </c>
      <c r="G174" s="56">
        <f t="shared" si="30"/>
        <v>96</v>
      </c>
      <c r="H174" s="57">
        <f t="shared" si="39"/>
        <v>38.285409098628669</v>
      </c>
      <c r="I174" s="9">
        <f t="shared" si="31"/>
        <v>1</v>
      </c>
      <c r="J174" s="58">
        <f t="shared" si="32"/>
        <v>3330.9740029126542</v>
      </c>
      <c r="K174" s="26"/>
      <c r="L174" s="26"/>
      <c r="M174" s="34">
        <f t="shared" si="33"/>
        <v>38.285530903948668</v>
      </c>
      <c r="N174" s="13">
        <f t="shared" si="34"/>
        <v>1</v>
      </c>
      <c r="O174" s="13">
        <f t="shared" si="35"/>
        <v>1</v>
      </c>
      <c r="P174" s="11">
        <f t="shared" si="36"/>
        <v>0.90552093544822276</v>
      </c>
      <c r="Q174" s="34">
        <f t="shared" si="37"/>
        <v>-57.714469096051332</v>
      </c>
      <c r="R174" s="58">
        <f t="shared" si="28"/>
        <v>8.9262936385788895E-3</v>
      </c>
      <c r="S174" s="60">
        <f t="shared" si="38"/>
        <v>-9.9244881607637087E-2</v>
      </c>
      <c r="Z174" s="71"/>
      <c r="AA174" s="70"/>
      <c r="AC174" s="70"/>
      <c r="AD174" s="70"/>
      <c r="AE174" s="70"/>
      <c r="AG174" s="70"/>
      <c r="AH174" s="103"/>
      <c r="AI174" s="103"/>
      <c r="AJ174" s="14"/>
      <c r="AK174" s="14"/>
      <c r="AL174" s="14"/>
      <c r="AM174" s="15"/>
      <c r="AN174" s="15"/>
      <c r="AO174" s="15"/>
      <c r="AP174" s="67"/>
      <c r="AQ174" s="15"/>
      <c r="AR174" s="15"/>
      <c r="AS174" s="15"/>
      <c r="AT174" s="16"/>
      <c r="AU174" s="15"/>
      <c r="AV174" s="15"/>
      <c r="AW174" s="19"/>
      <c r="AX174" s="19"/>
      <c r="AY174" s="19"/>
      <c r="AZ174" s="19"/>
      <c r="BA174" s="19"/>
      <c r="BB174" s="19"/>
      <c r="BC174" s="19"/>
      <c r="BD174" s="16"/>
      <c r="BE174" s="15"/>
      <c r="BF174" s="15"/>
      <c r="BG174" s="14"/>
      <c r="BH174" s="14"/>
      <c r="BI174" s="14"/>
      <c r="BJ174" s="36"/>
      <c r="BK174" s="36"/>
      <c r="BL174" s="36"/>
      <c r="BM174" s="36"/>
      <c r="BN174" s="36"/>
      <c r="BO174" s="36"/>
      <c r="BP174" s="36"/>
      <c r="BQ174" s="14"/>
      <c r="BR174" s="20"/>
      <c r="BS174" s="20"/>
      <c r="BT174" s="20"/>
      <c r="BU174" s="20"/>
      <c r="BV174" s="15"/>
      <c r="BW174" s="20"/>
      <c r="BX174" s="20"/>
      <c r="BY174" s="21"/>
      <c r="BZ174" s="22"/>
      <c r="CA174" s="22"/>
      <c r="CB174" s="22"/>
      <c r="CC174" s="22"/>
      <c r="CD174" s="22"/>
      <c r="CE174" s="22"/>
      <c r="CF174" s="23"/>
      <c r="CG174" s="19"/>
      <c r="CH174" s="21"/>
      <c r="CI174" s="14"/>
      <c r="CJ174" s="14"/>
      <c r="CK174" s="14"/>
      <c r="CL174" s="21"/>
      <c r="CM174" s="21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/>
      <c r="DK174" s="53"/>
      <c r="DL174" s="53"/>
      <c r="DM174" s="53"/>
      <c r="DN174" s="53"/>
      <c r="DO174" s="53"/>
      <c r="DP174" s="53"/>
      <c r="DQ174" s="53"/>
      <c r="DR174" s="53"/>
      <c r="DS174" s="53"/>
      <c r="DT174" s="53"/>
      <c r="DU174" s="53"/>
      <c r="DV174" s="53"/>
      <c r="DW174" s="53"/>
      <c r="DX174" s="53"/>
      <c r="DY174" s="53"/>
      <c r="DZ174" s="53"/>
      <c r="EA174" s="53"/>
      <c r="EB174" s="53"/>
      <c r="EC174" s="53"/>
      <c r="ED174" s="53"/>
    </row>
    <row r="175" spans="1:134">
      <c r="A175" s="54" t="s">
        <v>229</v>
      </c>
      <c r="B175" s="55" t="s">
        <v>59</v>
      </c>
      <c r="C175" s="56">
        <v>84</v>
      </c>
      <c r="D175" s="55" t="s">
        <v>74</v>
      </c>
      <c r="E175" s="56">
        <v>142</v>
      </c>
      <c r="F175" s="55">
        <f t="shared" si="29"/>
        <v>226</v>
      </c>
      <c r="G175" s="56">
        <f t="shared" si="30"/>
        <v>58</v>
      </c>
      <c r="H175" s="57">
        <f t="shared" si="39"/>
        <v>38.598587148882622</v>
      </c>
      <c r="I175" s="9">
        <f t="shared" si="31"/>
        <v>1</v>
      </c>
      <c r="J175" s="58">
        <f t="shared" si="32"/>
        <v>376.41482061950256</v>
      </c>
      <c r="K175" s="26"/>
      <c r="L175" s="26"/>
      <c r="M175" s="34">
        <f t="shared" si="33"/>
        <v>38.598709409251924</v>
      </c>
      <c r="N175" s="13">
        <f t="shared" si="34"/>
        <v>1</v>
      </c>
      <c r="O175" s="13">
        <f t="shared" si="35"/>
        <v>1</v>
      </c>
      <c r="P175" s="11">
        <f t="shared" si="36"/>
        <v>0.90731710311117919</v>
      </c>
      <c r="Q175" s="34">
        <f t="shared" si="37"/>
        <v>-19.401290590748076</v>
      </c>
      <c r="R175" s="58">
        <f t="shared" si="28"/>
        <v>8.5901193757037895E-3</v>
      </c>
      <c r="S175" s="60">
        <f t="shared" si="38"/>
        <v>-9.726327242632718E-2</v>
      </c>
      <c r="Z175" s="71"/>
      <c r="AA175" s="70"/>
      <c r="AC175" s="70"/>
      <c r="AD175" s="70"/>
      <c r="AE175" s="70"/>
      <c r="AG175" s="70"/>
      <c r="AH175" s="103"/>
      <c r="AI175" s="103"/>
      <c r="AJ175" s="14"/>
      <c r="AK175" s="14"/>
      <c r="AL175" s="14"/>
      <c r="AM175" s="15"/>
      <c r="AN175" s="15"/>
      <c r="AO175" s="15"/>
      <c r="AP175" s="67"/>
      <c r="AQ175" s="15"/>
      <c r="AR175" s="15"/>
      <c r="AS175" s="15"/>
      <c r="AT175" s="16"/>
      <c r="AU175" s="15"/>
      <c r="AV175" s="15"/>
      <c r="AW175" s="19"/>
      <c r="AX175" s="19"/>
      <c r="AY175" s="19"/>
      <c r="AZ175" s="19"/>
      <c r="BA175" s="19"/>
      <c r="BB175" s="19"/>
      <c r="BC175" s="19"/>
      <c r="BD175" s="16"/>
      <c r="BE175" s="15"/>
      <c r="BF175" s="15"/>
      <c r="BG175" s="14"/>
      <c r="BH175" s="14"/>
      <c r="BI175" s="14"/>
      <c r="BJ175" s="36"/>
      <c r="BK175" s="36"/>
      <c r="BL175" s="36"/>
      <c r="BM175" s="36"/>
      <c r="BN175" s="36"/>
      <c r="BO175" s="36"/>
      <c r="BP175" s="36"/>
      <c r="BQ175" s="14"/>
      <c r="BR175" s="20"/>
      <c r="BS175" s="20"/>
      <c r="BT175" s="20"/>
      <c r="BU175" s="20"/>
      <c r="BV175" s="15"/>
      <c r="BW175" s="20"/>
      <c r="BX175" s="20"/>
      <c r="BY175" s="21"/>
      <c r="BZ175" s="22"/>
      <c r="CA175" s="22"/>
      <c r="CB175" s="22"/>
      <c r="CC175" s="22"/>
      <c r="CD175" s="22"/>
      <c r="CE175" s="22"/>
      <c r="CF175" s="23"/>
      <c r="CG175" s="19"/>
      <c r="CH175" s="21"/>
      <c r="CI175" s="14"/>
      <c r="CJ175" s="14"/>
      <c r="CK175" s="14"/>
      <c r="CL175" s="21"/>
      <c r="CM175" s="21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  <c r="DN175" s="53"/>
      <c r="DO175" s="53"/>
      <c r="DP175" s="53"/>
      <c r="DQ175" s="53"/>
      <c r="DR175" s="53"/>
      <c r="DS175" s="53"/>
      <c r="DT175" s="53"/>
      <c r="DU175" s="53"/>
      <c r="DV175" s="53"/>
      <c r="DW175" s="53"/>
      <c r="DX175" s="53"/>
      <c r="DY175" s="53"/>
      <c r="DZ175" s="53"/>
      <c r="EA175" s="53"/>
      <c r="EB175" s="53"/>
      <c r="EC175" s="53"/>
      <c r="ED175" s="53"/>
    </row>
    <row r="176" spans="1:134">
      <c r="A176" s="54" t="s">
        <v>230</v>
      </c>
      <c r="B176" s="55" t="s">
        <v>56</v>
      </c>
      <c r="C176" s="56">
        <v>79</v>
      </c>
      <c r="D176" s="55" t="s">
        <v>51</v>
      </c>
      <c r="E176" s="56">
        <v>122</v>
      </c>
      <c r="F176" s="55">
        <f t="shared" si="29"/>
        <v>201</v>
      </c>
      <c r="G176" s="56">
        <f t="shared" si="30"/>
        <v>43</v>
      </c>
      <c r="H176" s="57">
        <f t="shared" si="39"/>
        <v>32.619958460040017</v>
      </c>
      <c r="I176" s="9">
        <f t="shared" si="31"/>
        <v>1</v>
      </c>
      <c r="J176" s="58">
        <f t="shared" si="32"/>
        <v>107.74526237129481</v>
      </c>
      <c r="K176" s="26"/>
      <c r="L176" s="26"/>
      <c r="M176" s="34">
        <f t="shared" si="33"/>
        <v>32.620072033431441</v>
      </c>
      <c r="N176" s="13">
        <f t="shared" si="34"/>
        <v>1</v>
      </c>
      <c r="O176" s="13">
        <f t="shared" si="35"/>
        <v>1</v>
      </c>
      <c r="P176" s="11">
        <f t="shared" si="36"/>
        <v>0.8684879697449075</v>
      </c>
      <c r="Q176" s="34">
        <f t="shared" si="37"/>
        <v>-10.379927966568559</v>
      </c>
      <c r="R176" s="58">
        <f t="shared" si="28"/>
        <v>1.7295414101816366E-2</v>
      </c>
      <c r="S176" s="60">
        <f t="shared" si="38"/>
        <v>-0.14100154515867849</v>
      </c>
      <c r="Z176" s="71"/>
      <c r="AA176" s="70"/>
      <c r="AC176" s="70"/>
      <c r="AD176" s="70"/>
      <c r="AE176" s="70"/>
      <c r="AG176" s="70"/>
      <c r="AH176" s="103"/>
      <c r="AI176" s="103"/>
      <c r="AJ176" s="14"/>
      <c r="AK176" s="14"/>
      <c r="AL176" s="14"/>
      <c r="AM176" s="15"/>
      <c r="AN176" s="15"/>
      <c r="AO176" s="15"/>
      <c r="AP176" s="67"/>
      <c r="AQ176" s="15"/>
      <c r="AR176" s="15"/>
      <c r="AS176" s="15"/>
      <c r="AT176" s="16"/>
      <c r="AU176" s="15"/>
      <c r="AV176" s="15"/>
      <c r="AW176" s="19"/>
      <c r="AX176" s="19"/>
      <c r="AY176" s="19"/>
      <c r="AZ176" s="19"/>
      <c r="BA176" s="19"/>
      <c r="BB176" s="19"/>
      <c r="BC176" s="19"/>
      <c r="BD176" s="16"/>
      <c r="BE176" s="15"/>
      <c r="BF176" s="15"/>
      <c r="BG176" s="14"/>
      <c r="BH176" s="14"/>
      <c r="BI176" s="14"/>
      <c r="BJ176" s="36"/>
      <c r="BK176" s="36"/>
      <c r="BL176" s="36"/>
      <c r="BM176" s="36"/>
      <c r="BN176" s="36"/>
      <c r="BO176" s="36"/>
      <c r="BP176" s="36"/>
      <c r="BQ176" s="14"/>
      <c r="BR176" s="20"/>
      <c r="BS176" s="20"/>
      <c r="BT176" s="20"/>
      <c r="BU176" s="20"/>
      <c r="BV176" s="15"/>
      <c r="BW176" s="20"/>
      <c r="BX176" s="20"/>
      <c r="BY176" s="21"/>
      <c r="BZ176" s="22"/>
      <c r="CA176" s="22"/>
      <c r="CB176" s="22"/>
      <c r="CC176" s="22"/>
      <c r="CD176" s="22"/>
      <c r="CE176" s="22"/>
      <c r="CF176" s="23"/>
      <c r="CG176" s="19"/>
      <c r="CH176" s="21"/>
      <c r="CI176" s="14"/>
      <c r="CJ176" s="14"/>
      <c r="CK176" s="14"/>
      <c r="CL176" s="21"/>
      <c r="CM176" s="21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  <c r="DN176" s="53"/>
      <c r="DO176" s="53"/>
      <c r="DP176" s="53"/>
      <c r="DQ176" s="53"/>
      <c r="DR176" s="53"/>
      <c r="DS176" s="53"/>
      <c r="DT176" s="53"/>
      <c r="DU176" s="53"/>
      <c r="DV176" s="53"/>
      <c r="DW176" s="53"/>
      <c r="DX176" s="53"/>
      <c r="DY176" s="53"/>
      <c r="DZ176" s="53"/>
      <c r="EA176" s="53"/>
      <c r="EB176" s="53"/>
      <c r="EC176" s="53"/>
      <c r="ED176" s="53"/>
    </row>
    <row r="177" spans="1:134">
      <c r="A177" s="54" t="s">
        <v>231</v>
      </c>
      <c r="B177" s="55" t="s">
        <v>69</v>
      </c>
      <c r="C177" s="56">
        <v>60</v>
      </c>
      <c r="D177" s="55" t="s">
        <v>65</v>
      </c>
      <c r="E177" s="56">
        <v>71</v>
      </c>
      <c r="F177" s="55">
        <f t="shared" si="29"/>
        <v>131</v>
      </c>
      <c r="G177" s="56">
        <f t="shared" si="30"/>
        <v>11</v>
      </c>
      <c r="H177" s="57">
        <f t="shared" si="39"/>
        <v>9.7123819127294482</v>
      </c>
      <c r="I177" s="9">
        <f t="shared" si="31"/>
        <v>1</v>
      </c>
      <c r="J177" s="58">
        <f t="shared" si="32"/>
        <v>1.6579603386662745</v>
      </c>
      <c r="K177" s="26"/>
      <c r="L177" s="26"/>
      <c r="M177" s="34">
        <f t="shared" si="33"/>
        <v>9.7124622012957023</v>
      </c>
      <c r="N177" s="13">
        <f t="shared" si="34"/>
        <v>1</v>
      </c>
      <c r="O177" s="13">
        <f t="shared" si="35"/>
        <v>1</v>
      </c>
      <c r="P177" s="11">
        <f t="shared" si="36"/>
        <v>0.63053009478645394</v>
      </c>
      <c r="Q177" s="34">
        <f t="shared" si="37"/>
        <v>-1.2875377987042977</v>
      </c>
      <c r="R177" s="58">
        <f t="shared" si="28"/>
        <v>0.1365080108585067</v>
      </c>
      <c r="S177" s="60">
        <f t="shared" si="38"/>
        <v>-0.46119439309621063</v>
      </c>
      <c r="Z177" s="71"/>
      <c r="AA177" s="70"/>
      <c r="AC177" s="70"/>
      <c r="AD177" s="70"/>
      <c r="AE177" s="70"/>
      <c r="AG177" s="70"/>
      <c r="AH177" s="103"/>
      <c r="AI177" s="103"/>
      <c r="AJ177" s="14"/>
      <c r="AK177" s="14"/>
      <c r="AL177" s="14"/>
      <c r="AM177" s="15"/>
      <c r="AN177" s="15"/>
      <c r="AO177" s="15"/>
      <c r="AP177" s="67"/>
      <c r="AQ177" s="15"/>
      <c r="AR177" s="15"/>
      <c r="AS177" s="15"/>
      <c r="AT177" s="16"/>
      <c r="AU177" s="15"/>
      <c r="AV177" s="15"/>
      <c r="AW177" s="19"/>
      <c r="AX177" s="19"/>
      <c r="AY177" s="19"/>
      <c r="AZ177" s="19"/>
      <c r="BA177" s="19"/>
      <c r="BB177" s="19"/>
      <c r="BC177" s="19"/>
      <c r="BD177" s="16"/>
      <c r="BE177" s="15"/>
      <c r="BF177" s="15"/>
      <c r="BG177" s="14"/>
      <c r="BH177" s="14"/>
      <c r="BI177" s="14"/>
      <c r="BJ177" s="36"/>
      <c r="BK177" s="36"/>
      <c r="BL177" s="36"/>
      <c r="BM177" s="36"/>
      <c r="BN177" s="36"/>
      <c r="BO177" s="36"/>
      <c r="BP177" s="36"/>
      <c r="BQ177" s="14"/>
      <c r="BR177" s="20"/>
      <c r="BS177" s="20"/>
      <c r="BT177" s="20"/>
      <c r="BU177" s="20"/>
      <c r="BV177" s="15"/>
      <c r="BW177" s="20"/>
      <c r="BX177" s="20"/>
      <c r="BY177" s="21"/>
      <c r="BZ177" s="22"/>
      <c r="CA177" s="22"/>
      <c r="CB177" s="22"/>
      <c r="CC177" s="22"/>
      <c r="CD177" s="22"/>
      <c r="CE177" s="22"/>
      <c r="CF177" s="23"/>
      <c r="CG177" s="19"/>
      <c r="CH177" s="21"/>
      <c r="CI177" s="14"/>
      <c r="CJ177" s="14"/>
      <c r="CK177" s="14"/>
      <c r="CL177" s="21"/>
      <c r="CM177" s="21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/>
      <c r="DK177" s="53"/>
      <c r="DL177" s="53"/>
      <c r="DM177" s="53"/>
      <c r="DN177" s="53"/>
      <c r="DO177" s="53"/>
      <c r="DP177" s="53"/>
      <c r="DQ177" s="53"/>
      <c r="DR177" s="53"/>
      <c r="DS177" s="53"/>
      <c r="DT177" s="53"/>
      <c r="DU177" s="53"/>
      <c r="DV177" s="53"/>
      <c r="DW177" s="53"/>
      <c r="DX177" s="53"/>
      <c r="DY177" s="53"/>
      <c r="DZ177" s="53"/>
      <c r="EA177" s="53"/>
      <c r="EB177" s="53"/>
      <c r="EC177" s="53"/>
      <c r="ED177" s="53"/>
    </row>
    <row r="178" spans="1:134">
      <c r="A178" s="54" t="s">
        <v>232</v>
      </c>
      <c r="B178" s="55" t="s">
        <v>47</v>
      </c>
      <c r="C178" s="56">
        <v>125</v>
      </c>
      <c r="D178" s="55" t="s">
        <v>64</v>
      </c>
      <c r="E178" s="56">
        <v>51</v>
      </c>
      <c r="F178" s="55">
        <f t="shared" si="29"/>
        <v>176</v>
      </c>
      <c r="G178" s="56">
        <f t="shared" si="30"/>
        <v>-74</v>
      </c>
      <c r="H178" s="57">
        <f t="shared" si="39"/>
        <v>-50.766774032118853</v>
      </c>
      <c r="I178" s="9">
        <f t="shared" si="31"/>
        <v>0</v>
      </c>
      <c r="J178" s="58">
        <f t="shared" si="32"/>
        <v>539.78278887462682</v>
      </c>
      <c r="K178" s="26"/>
      <c r="L178" s="26"/>
      <c r="M178" s="34">
        <f t="shared" si="33"/>
        <v>-50.76678162007363</v>
      </c>
      <c r="N178" s="13">
        <f t="shared" si="34"/>
        <v>0</v>
      </c>
      <c r="O178" s="13">
        <f t="shared" si="35"/>
        <v>1</v>
      </c>
      <c r="P178" s="11">
        <f t="shared" si="36"/>
        <v>4.0760449138801391E-2</v>
      </c>
      <c r="Q178" s="34">
        <f t="shared" si="37"/>
        <v>23.23321837992637</v>
      </c>
      <c r="R178" s="58">
        <f t="shared" si="28"/>
        <v>1.661414213996815E-3</v>
      </c>
      <c r="S178" s="60">
        <f t="shared" si="38"/>
        <v>-4.1614442944169057E-2</v>
      </c>
      <c r="Z178" s="71"/>
      <c r="AA178" s="70"/>
      <c r="AC178" s="70"/>
      <c r="AD178" s="70"/>
      <c r="AE178" s="70"/>
      <c r="AG178" s="70"/>
      <c r="AH178" s="103"/>
      <c r="AI178" s="103"/>
      <c r="AJ178" s="14"/>
      <c r="AK178" s="14"/>
      <c r="AL178" s="14"/>
      <c r="AM178" s="15"/>
      <c r="AN178" s="15"/>
      <c r="AO178" s="15"/>
      <c r="AP178" s="67"/>
      <c r="AQ178" s="15"/>
      <c r="AR178" s="15"/>
      <c r="AS178" s="15"/>
      <c r="AT178" s="16"/>
      <c r="AU178" s="15"/>
      <c r="AV178" s="15"/>
      <c r="AW178" s="19"/>
      <c r="AX178" s="19"/>
      <c r="AY178" s="19"/>
      <c r="AZ178" s="19"/>
      <c r="BA178" s="19"/>
      <c r="BB178" s="19"/>
      <c r="BC178" s="19"/>
      <c r="BD178" s="16"/>
      <c r="BE178" s="15"/>
      <c r="BF178" s="15"/>
      <c r="BG178" s="14"/>
      <c r="BH178" s="14"/>
      <c r="BI178" s="14"/>
      <c r="BJ178" s="36"/>
      <c r="BK178" s="36"/>
      <c r="BL178" s="36"/>
      <c r="BM178" s="36"/>
      <c r="BN178" s="36"/>
      <c r="BO178" s="36"/>
      <c r="BP178" s="36"/>
      <c r="BQ178" s="14"/>
      <c r="BR178" s="20"/>
      <c r="BS178" s="20"/>
      <c r="BT178" s="20"/>
      <c r="BU178" s="20"/>
      <c r="BV178" s="15"/>
      <c r="BW178" s="20"/>
      <c r="BX178" s="20"/>
      <c r="BY178" s="21"/>
      <c r="BZ178" s="22"/>
      <c r="CA178" s="22"/>
      <c r="CB178" s="22"/>
      <c r="CC178" s="22"/>
      <c r="CD178" s="22"/>
      <c r="CE178" s="22"/>
      <c r="CF178" s="23"/>
      <c r="CG178" s="19"/>
      <c r="CH178" s="21"/>
      <c r="CI178" s="14"/>
      <c r="CJ178" s="14"/>
      <c r="CK178" s="14"/>
      <c r="CL178" s="21"/>
      <c r="CM178" s="21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/>
      <c r="DK178" s="53"/>
      <c r="DL178" s="53"/>
      <c r="DM178" s="53"/>
      <c r="DN178" s="53"/>
      <c r="DO178" s="53"/>
      <c r="DP178" s="53"/>
      <c r="DQ178" s="53"/>
      <c r="DR178" s="53"/>
      <c r="DS178" s="53"/>
      <c r="DT178" s="53"/>
      <c r="DU178" s="53"/>
      <c r="DV178" s="53"/>
      <c r="DW178" s="53"/>
      <c r="DX178" s="53"/>
      <c r="DY178" s="53"/>
      <c r="DZ178" s="53"/>
      <c r="EA178" s="53"/>
      <c r="EB178" s="53"/>
      <c r="EC178" s="53"/>
      <c r="ED178" s="53"/>
    </row>
    <row r="179" spans="1:134">
      <c r="A179" s="54" t="s">
        <v>233</v>
      </c>
      <c r="B179" s="55" t="s">
        <v>74</v>
      </c>
      <c r="C179" s="56">
        <v>62</v>
      </c>
      <c r="D179" s="55" t="s">
        <v>60</v>
      </c>
      <c r="E179" s="56">
        <v>58</v>
      </c>
      <c r="F179" s="55">
        <f t="shared" si="29"/>
        <v>120</v>
      </c>
      <c r="G179" s="56">
        <f t="shared" si="30"/>
        <v>-4</v>
      </c>
      <c r="H179" s="57">
        <f t="shared" si="39"/>
        <v>-6.3527134779012933</v>
      </c>
      <c r="I179" s="9">
        <f t="shared" si="31"/>
        <v>0</v>
      </c>
      <c r="J179" s="58">
        <f t="shared" si="32"/>
        <v>5.5352607090983987</v>
      </c>
      <c r="K179" s="26"/>
      <c r="L179" s="26"/>
      <c r="M179" s="34">
        <f t="shared" si="33"/>
        <v>-6.3526565320003057</v>
      </c>
      <c r="N179" s="13">
        <f t="shared" si="34"/>
        <v>0</v>
      </c>
      <c r="O179" s="13">
        <f t="shared" si="35"/>
        <v>1</v>
      </c>
      <c r="P179" s="11">
        <f t="shared" si="36"/>
        <v>0.41372439989113097</v>
      </c>
      <c r="Q179" s="34">
        <f t="shared" si="37"/>
        <v>-2.3526565320003057</v>
      </c>
      <c r="R179" s="58">
        <f t="shared" si="28"/>
        <v>0.17116787906527645</v>
      </c>
      <c r="S179" s="60">
        <f t="shared" si="38"/>
        <v>-0.53396529261194536</v>
      </c>
      <c r="Z179" s="71"/>
      <c r="AA179" s="70"/>
      <c r="AC179" s="70"/>
      <c r="AD179" s="70"/>
      <c r="AE179" s="70"/>
      <c r="AG179" s="70"/>
      <c r="AH179" s="103"/>
      <c r="AI179" s="103"/>
      <c r="AJ179" s="14"/>
      <c r="AK179" s="14"/>
      <c r="AL179" s="14"/>
      <c r="AM179" s="15"/>
      <c r="AN179" s="15"/>
      <c r="AO179" s="15"/>
      <c r="AP179" s="67"/>
      <c r="AQ179" s="15"/>
      <c r="AR179" s="15"/>
      <c r="AS179" s="15"/>
      <c r="AT179" s="16"/>
      <c r="AU179" s="15"/>
      <c r="AV179" s="15"/>
      <c r="AW179" s="19"/>
      <c r="AX179" s="19"/>
      <c r="AY179" s="19"/>
      <c r="AZ179" s="19"/>
      <c r="BA179" s="19"/>
      <c r="BB179" s="19"/>
      <c r="BC179" s="19"/>
      <c r="BD179" s="16"/>
      <c r="BE179" s="15"/>
      <c r="BF179" s="15"/>
      <c r="BG179" s="14"/>
      <c r="BH179" s="14"/>
      <c r="BI179" s="14"/>
      <c r="BJ179" s="36"/>
      <c r="BK179" s="36"/>
      <c r="BL179" s="36"/>
      <c r="BM179" s="36"/>
      <c r="BN179" s="36"/>
      <c r="BO179" s="36"/>
      <c r="BP179" s="36"/>
      <c r="BQ179" s="14"/>
      <c r="BR179" s="20"/>
      <c r="BS179" s="20"/>
      <c r="BT179" s="20"/>
      <c r="BU179" s="20"/>
      <c r="BV179" s="15"/>
      <c r="BW179" s="20"/>
      <c r="BX179" s="20"/>
      <c r="BY179" s="21"/>
      <c r="BZ179" s="22"/>
      <c r="CA179" s="22"/>
      <c r="CB179" s="22"/>
      <c r="CC179" s="22"/>
      <c r="CD179" s="22"/>
      <c r="CE179" s="22"/>
      <c r="CF179" s="23"/>
      <c r="CG179" s="19"/>
      <c r="CH179" s="21"/>
      <c r="CI179" s="14"/>
      <c r="CJ179" s="14"/>
      <c r="CK179" s="14"/>
      <c r="CL179" s="21"/>
      <c r="CM179" s="21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  <c r="DN179" s="53"/>
      <c r="DO179" s="53"/>
      <c r="DP179" s="53"/>
      <c r="DQ179" s="53"/>
      <c r="DR179" s="53"/>
      <c r="DS179" s="53"/>
      <c r="DT179" s="53"/>
      <c r="DU179" s="53"/>
      <c r="DV179" s="53"/>
      <c r="DW179" s="53"/>
      <c r="DX179" s="53"/>
      <c r="DY179" s="53"/>
      <c r="DZ179" s="53"/>
      <c r="EA179" s="53"/>
      <c r="EB179" s="53"/>
      <c r="EC179" s="53"/>
      <c r="ED179" s="53"/>
    </row>
    <row r="180" spans="1:134">
      <c r="A180" s="54" t="s">
        <v>234</v>
      </c>
      <c r="B180" s="55" t="s">
        <v>52</v>
      </c>
      <c r="C180" s="56">
        <v>73</v>
      </c>
      <c r="D180" s="55" t="s">
        <v>61</v>
      </c>
      <c r="E180" s="56">
        <v>104</v>
      </c>
      <c r="F180" s="55">
        <f t="shared" si="29"/>
        <v>177</v>
      </c>
      <c r="G180" s="56">
        <f t="shared" si="30"/>
        <v>31</v>
      </c>
      <c r="H180" s="57">
        <f t="shared" si="39"/>
        <v>41.176708517588594</v>
      </c>
      <c r="I180" s="9">
        <f t="shared" si="31"/>
        <v>1</v>
      </c>
      <c r="J180" s="58">
        <f t="shared" si="32"/>
        <v>103.56539625196024</v>
      </c>
      <c r="K180" s="26"/>
      <c r="L180" s="26"/>
      <c r="M180" s="34">
        <f t="shared" si="33"/>
        <v>41.176834523981356</v>
      </c>
      <c r="N180" s="13">
        <f t="shared" si="34"/>
        <v>1</v>
      </c>
      <c r="O180" s="13">
        <f t="shared" si="35"/>
        <v>1</v>
      </c>
      <c r="P180" s="11">
        <f t="shared" si="36"/>
        <v>0.92115375559493096</v>
      </c>
      <c r="Q180" s="34">
        <f t="shared" si="37"/>
        <v>10.176834523981356</v>
      </c>
      <c r="R180" s="58">
        <f t="shared" si="28"/>
        <v>6.2167302567838817E-3</v>
      </c>
      <c r="S180" s="60">
        <f t="shared" si="38"/>
        <v>-8.2128312474867238E-2</v>
      </c>
      <c r="Z180" s="71"/>
      <c r="AA180" s="70"/>
      <c r="AC180" s="70"/>
      <c r="AD180" s="70"/>
      <c r="AE180" s="70"/>
      <c r="AG180" s="70"/>
      <c r="AH180" s="103"/>
      <c r="AI180" s="103"/>
      <c r="AJ180" s="14"/>
      <c r="AK180" s="14"/>
      <c r="AL180" s="14"/>
      <c r="AM180" s="15"/>
      <c r="AN180" s="15"/>
      <c r="AO180" s="15"/>
      <c r="AP180" s="67"/>
      <c r="AQ180" s="15"/>
      <c r="AR180" s="15"/>
      <c r="AS180" s="15"/>
      <c r="AT180" s="16"/>
      <c r="AU180" s="15"/>
      <c r="AV180" s="15"/>
      <c r="AW180" s="19"/>
      <c r="AX180" s="19"/>
      <c r="AY180" s="19"/>
      <c r="AZ180" s="19"/>
      <c r="BA180" s="19"/>
      <c r="BB180" s="19"/>
      <c r="BC180" s="19"/>
      <c r="BD180" s="16"/>
      <c r="BE180" s="15"/>
      <c r="BF180" s="15"/>
      <c r="BG180" s="14"/>
      <c r="BH180" s="14"/>
      <c r="BI180" s="14"/>
      <c r="BJ180" s="36"/>
      <c r="BK180" s="36"/>
      <c r="BL180" s="36"/>
      <c r="BM180" s="36"/>
      <c r="BN180" s="36"/>
      <c r="BO180" s="36"/>
      <c r="BP180" s="36"/>
      <c r="BQ180" s="14"/>
      <c r="BR180" s="20"/>
      <c r="BS180" s="20"/>
      <c r="BT180" s="20"/>
      <c r="BU180" s="20"/>
      <c r="BV180" s="15"/>
      <c r="BW180" s="20"/>
      <c r="BX180" s="20"/>
      <c r="BY180" s="21"/>
      <c r="BZ180" s="22"/>
      <c r="CA180" s="22"/>
      <c r="CB180" s="22"/>
      <c r="CC180" s="22"/>
      <c r="CD180" s="22"/>
      <c r="CE180" s="22"/>
      <c r="CF180" s="23"/>
      <c r="CG180" s="19"/>
      <c r="CH180" s="21"/>
      <c r="CI180" s="14"/>
      <c r="CJ180" s="14"/>
      <c r="CK180" s="14"/>
      <c r="CL180" s="21"/>
      <c r="CM180" s="21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  <c r="DN180" s="53"/>
      <c r="DO180" s="53"/>
      <c r="DP180" s="53"/>
      <c r="DQ180" s="53"/>
      <c r="DR180" s="53"/>
      <c r="DS180" s="53"/>
      <c r="DT180" s="53"/>
      <c r="DU180" s="53"/>
      <c r="DV180" s="53"/>
      <c r="DW180" s="53"/>
      <c r="DX180" s="53"/>
      <c r="DY180" s="53"/>
      <c r="DZ180" s="53"/>
      <c r="EA180" s="53"/>
      <c r="EB180" s="53"/>
      <c r="EC180" s="53"/>
      <c r="ED180" s="53"/>
    </row>
    <row r="181" spans="1:134">
      <c r="A181" s="54" t="s">
        <v>234</v>
      </c>
      <c r="B181" s="55" t="s">
        <v>48</v>
      </c>
      <c r="C181" s="56">
        <v>92</v>
      </c>
      <c r="D181" s="55" t="s">
        <v>68</v>
      </c>
      <c r="E181" s="56">
        <v>106</v>
      </c>
      <c r="F181" s="55">
        <f t="shared" si="29"/>
        <v>198</v>
      </c>
      <c r="G181" s="56">
        <f t="shared" si="30"/>
        <v>14</v>
      </c>
      <c r="H181" s="57">
        <f t="shared" si="39"/>
        <v>20.170836060170352</v>
      </c>
      <c r="I181" s="9">
        <f t="shared" si="31"/>
        <v>1</v>
      </c>
      <c r="J181" s="58">
        <f t="shared" si="32"/>
        <v>38.079217681498747</v>
      </c>
      <c r="K181" s="26"/>
      <c r="L181" s="26"/>
      <c r="M181" s="34">
        <f t="shared" si="33"/>
        <v>20.170931544923647</v>
      </c>
      <c r="N181" s="13">
        <f t="shared" si="34"/>
        <v>1</v>
      </c>
      <c r="O181" s="13">
        <f t="shared" si="35"/>
        <v>1</v>
      </c>
      <c r="P181" s="11">
        <f t="shared" si="36"/>
        <v>0.7555666778019472</v>
      </c>
      <c r="Q181" s="34">
        <f t="shared" si="37"/>
        <v>6.170931544923647</v>
      </c>
      <c r="R181" s="58">
        <f t="shared" si="28"/>
        <v>5.9747649000777094E-2</v>
      </c>
      <c r="S181" s="60">
        <f t="shared" si="38"/>
        <v>-0.28028724464228139</v>
      </c>
      <c r="Z181" s="71"/>
      <c r="AA181" s="70"/>
      <c r="AC181" s="70"/>
      <c r="AD181" s="70"/>
      <c r="AE181" s="70"/>
      <c r="AG181" s="70"/>
      <c r="AH181" s="103"/>
      <c r="AI181" s="103"/>
      <c r="AJ181" s="14"/>
      <c r="AK181" s="14"/>
      <c r="AL181" s="14"/>
      <c r="AM181" s="15"/>
      <c r="AN181" s="15"/>
      <c r="AO181" s="15"/>
      <c r="AP181" s="67"/>
      <c r="AQ181" s="15"/>
      <c r="AR181" s="15"/>
      <c r="AS181" s="15"/>
      <c r="AT181" s="16"/>
      <c r="AU181" s="15"/>
      <c r="AV181" s="15"/>
      <c r="AW181" s="19"/>
      <c r="AX181" s="19"/>
      <c r="AY181" s="19"/>
      <c r="AZ181" s="19"/>
      <c r="BA181" s="19"/>
      <c r="BB181" s="19"/>
      <c r="BC181" s="19"/>
      <c r="BD181" s="16"/>
      <c r="BE181" s="15"/>
      <c r="BF181" s="15"/>
      <c r="BG181" s="14"/>
      <c r="BH181" s="14"/>
      <c r="BI181" s="14"/>
      <c r="BJ181" s="36"/>
      <c r="BK181" s="36"/>
      <c r="BL181" s="36"/>
      <c r="BM181" s="36"/>
      <c r="BN181" s="36"/>
      <c r="BO181" s="36"/>
      <c r="BP181" s="36"/>
      <c r="BQ181" s="14"/>
      <c r="BR181" s="20"/>
      <c r="BS181" s="20"/>
      <c r="BT181" s="20"/>
      <c r="BU181" s="20"/>
      <c r="BV181" s="15"/>
      <c r="BW181" s="20"/>
      <c r="BX181" s="20"/>
      <c r="BY181" s="21"/>
      <c r="BZ181" s="22"/>
      <c r="CA181" s="22"/>
      <c r="CB181" s="22"/>
      <c r="CC181" s="22"/>
      <c r="CD181" s="22"/>
      <c r="CE181" s="22"/>
      <c r="CF181" s="23"/>
      <c r="CG181" s="19"/>
      <c r="CH181" s="21"/>
      <c r="CI181" s="14"/>
      <c r="CJ181" s="14"/>
      <c r="CK181" s="14"/>
      <c r="CL181" s="21"/>
      <c r="CM181" s="21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/>
      <c r="DK181" s="53"/>
      <c r="DL181" s="53"/>
      <c r="DM181" s="53"/>
      <c r="DN181" s="53"/>
      <c r="DO181" s="53"/>
      <c r="DP181" s="53"/>
      <c r="DQ181" s="53"/>
      <c r="DR181" s="53"/>
      <c r="DS181" s="53"/>
      <c r="DT181" s="53"/>
      <c r="DU181" s="53"/>
      <c r="DV181" s="53"/>
      <c r="DW181" s="53"/>
      <c r="DX181" s="53"/>
      <c r="DY181" s="53"/>
      <c r="DZ181" s="53"/>
      <c r="EA181" s="53"/>
      <c r="EB181" s="53"/>
      <c r="EC181" s="53"/>
      <c r="ED181" s="53"/>
    </row>
    <row r="182" spans="1:134">
      <c r="A182" s="54" t="s">
        <v>235</v>
      </c>
      <c r="B182" s="55" t="s">
        <v>67</v>
      </c>
      <c r="C182" s="56">
        <v>92</v>
      </c>
      <c r="D182" s="55" t="s">
        <v>63</v>
      </c>
      <c r="E182" s="56">
        <v>85</v>
      </c>
      <c r="F182" s="55">
        <f t="shared" si="29"/>
        <v>177</v>
      </c>
      <c r="G182" s="56">
        <f t="shared" si="30"/>
        <v>-7</v>
      </c>
      <c r="H182" s="57">
        <f t="shared" si="39"/>
        <v>24.917288574421839</v>
      </c>
      <c r="I182" s="9">
        <f t="shared" si="31"/>
        <v>0</v>
      </c>
      <c r="J182" s="58">
        <f t="shared" si="32"/>
        <v>1018.7133099429188</v>
      </c>
      <c r="K182" s="26"/>
      <c r="L182" s="26"/>
      <c r="M182" s="34">
        <f t="shared" si="33"/>
        <v>24.917390955794765</v>
      </c>
      <c r="N182" s="13">
        <f t="shared" si="34"/>
        <v>1</v>
      </c>
      <c r="O182" s="13">
        <f t="shared" si="35"/>
        <v>0</v>
      </c>
      <c r="P182" s="11">
        <f t="shared" si="36"/>
        <v>0.80371746557756985</v>
      </c>
      <c r="Q182" s="34">
        <f t="shared" si="37"/>
        <v>31.917390955794765</v>
      </c>
      <c r="R182" s="58">
        <f t="shared" si="28"/>
        <v>0.64596176447443221</v>
      </c>
      <c r="S182" s="60">
        <f t="shared" si="38"/>
        <v>-1.6282001555632277</v>
      </c>
      <c r="Z182" s="71"/>
      <c r="AA182" s="70"/>
      <c r="AC182" s="70"/>
      <c r="AD182" s="70"/>
      <c r="AE182" s="70"/>
      <c r="AG182" s="70"/>
      <c r="AH182" s="103"/>
      <c r="AI182" s="103"/>
      <c r="AJ182" s="14"/>
      <c r="AK182" s="14"/>
      <c r="AL182" s="14"/>
      <c r="AM182" s="15"/>
      <c r="AN182" s="15"/>
      <c r="AO182" s="15"/>
      <c r="AP182" s="67"/>
      <c r="AQ182" s="15"/>
      <c r="AR182" s="15"/>
      <c r="AS182" s="15"/>
      <c r="AT182" s="16"/>
      <c r="AU182" s="15"/>
      <c r="AV182" s="15"/>
      <c r="AW182" s="19"/>
      <c r="AX182" s="19"/>
      <c r="AY182" s="19"/>
      <c r="AZ182" s="19"/>
      <c r="BA182" s="19"/>
      <c r="BB182" s="19"/>
      <c r="BC182" s="19"/>
      <c r="BD182" s="16"/>
      <c r="BE182" s="15"/>
      <c r="BF182" s="15"/>
      <c r="BG182" s="14"/>
      <c r="BH182" s="14"/>
      <c r="BI182" s="14"/>
      <c r="BJ182" s="36"/>
      <c r="BK182" s="36"/>
      <c r="BL182" s="36"/>
      <c r="BM182" s="36"/>
      <c r="BN182" s="36"/>
      <c r="BO182" s="36"/>
      <c r="BP182" s="36"/>
      <c r="BQ182" s="14"/>
      <c r="BR182" s="20"/>
      <c r="BS182" s="20"/>
      <c r="BT182" s="20"/>
      <c r="BU182" s="20"/>
      <c r="BV182" s="15"/>
      <c r="BW182" s="20"/>
      <c r="BX182" s="20"/>
      <c r="BY182" s="21"/>
      <c r="BZ182" s="22"/>
      <c r="CA182" s="22"/>
      <c r="CB182" s="22"/>
      <c r="CC182" s="22"/>
      <c r="CD182" s="22"/>
      <c r="CE182" s="22"/>
      <c r="CF182" s="23"/>
      <c r="CG182" s="19"/>
      <c r="CH182" s="21"/>
      <c r="CI182" s="14"/>
      <c r="CJ182" s="14"/>
      <c r="CK182" s="14"/>
      <c r="CL182" s="21"/>
      <c r="CM182" s="21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/>
      <c r="DK182" s="53"/>
      <c r="DL182" s="53"/>
      <c r="DM182" s="53"/>
      <c r="DN182" s="53"/>
      <c r="DO182" s="53"/>
      <c r="DP182" s="53"/>
      <c r="DQ182" s="53"/>
      <c r="DR182" s="53"/>
      <c r="DS182" s="53"/>
      <c r="DT182" s="53"/>
      <c r="DU182" s="53"/>
      <c r="DV182" s="53"/>
      <c r="DW182" s="53"/>
      <c r="DX182" s="53"/>
      <c r="DY182" s="53"/>
      <c r="DZ182" s="53"/>
      <c r="EA182" s="53"/>
      <c r="EB182" s="53"/>
      <c r="EC182" s="53"/>
      <c r="ED182" s="53"/>
    </row>
    <row r="183" spans="1:134">
      <c r="A183" s="54" t="s">
        <v>236</v>
      </c>
      <c r="B183" s="55" t="s">
        <v>73</v>
      </c>
      <c r="C183" s="56">
        <v>87</v>
      </c>
      <c r="D183" s="55" t="s">
        <v>71</v>
      </c>
      <c r="E183" s="56">
        <v>78</v>
      </c>
      <c r="F183" s="55">
        <f t="shared" si="29"/>
        <v>165</v>
      </c>
      <c r="G183" s="56">
        <f t="shared" si="30"/>
        <v>-9</v>
      </c>
      <c r="H183" s="57">
        <f t="shared" si="39"/>
        <v>0.42676787447557274</v>
      </c>
      <c r="I183" s="9">
        <f t="shared" si="31"/>
        <v>0</v>
      </c>
      <c r="J183" s="58">
        <f t="shared" si="32"/>
        <v>88.863952559244709</v>
      </c>
      <c r="K183" s="26"/>
      <c r="L183" s="26"/>
      <c r="M183" s="34">
        <f t="shared" si="33"/>
        <v>0.42683467099742772</v>
      </c>
      <c r="N183" s="13">
        <f t="shared" si="34"/>
        <v>1</v>
      </c>
      <c r="O183" s="13">
        <f t="shared" si="35"/>
        <v>0</v>
      </c>
      <c r="P183" s="11">
        <f t="shared" si="36"/>
        <v>0.50584258453375019</v>
      </c>
      <c r="Q183" s="34">
        <f t="shared" si="37"/>
        <v>9.4268346709974278</v>
      </c>
      <c r="R183" s="58">
        <f t="shared" si="28"/>
        <v>0.25587672032778419</v>
      </c>
      <c r="S183" s="60">
        <f t="shared" si="38"/>
        <v>-0.70490115776388984</v>
      </c>
      <c r="Z183" s="71"/>
      <c r="AA183" s="70"/>
      <c r="AC183" s="70"/>
      <c r="AD183" s="70"/>
      <c r="AE183" s="70"/>
      <c r="AG183" s="70"/>
      <c r="AH183" s="103"/>
      <c r="AI183" s="103"/>
      <c r="AJ183" s="14"/>
      <c r="AK183" s="14"/>
      <c r="AL183" s="14"/>
      <c r="AM183" s="15"/>
      <c r="AN183" s="15"/>
      <c r="AO183" s="15"/>
      <c r="AP183" s="67"/>
      <c r="AQ183" s="15"/>
      <c r="AR183" s="15"/>
      <c r="AS183" s="15"/>
      <c r="AT183" s="16"/>
      <c r="AU183" s="15"/>
      <c r="AV183" s="15"/>
      <c r="AW183" s="19"/>
      <c r="AX183" s="19"/>
      <c r="AY183" s="19"/>
      <c r="AZ183" s="19"/>
      <c r="BA183" s="19"/>
      <c r="BB183" s="19"/>
      <c r="BC183" s="19"/>
      <c r="BD183" s="16"/>
      <c r="BE183" s="15"/>
      <c r="BF183" s="15"/>
      <c r="BG183" s="14"/>
      <c r="BH183" s="14"/>
      <c r="BI183" s="14"/>
      <c r="BJ183" s="36"/>
      <c r="BK183" s="36"/>
      <c r="BL183" s="36"/>
      <c r="BM183" s="36"/>
      <c r="BN183" s="36"/>
      <c r="BO183" s="36"/>
      <c r="BP183" s="36"/>
      <c r="BQ183" s="14"/>
      <c r="BR183" s="20"/>
      <c r="BS183" s="20"/>
      <c r="BT183" s="20"/>
      <c r="BU183" s="20"/>
      <c r="BV183" s="15"/>
      <c r="BW183" s="20"/>
      <c r="BX183" s="20"/>
      <c r="BY183" s="21"/>
      <c r="BZ183" s="22"/>
      <c r="CA183" s="22"/>
      <c r="CB183" s="22"/>
      <c r="CC183" s="22"/>
      <c r="CD183" s="22"/>
      <c r="CE183" s="22"/>
      <c r="CF183" s="23"/>
      <c r="CG183" s="19"/>
      <c r="CH183" s="21"/>
      <c r="CI183" s="14"/>
      <c r="CJ183" s="14"/>
      <c r="CK183" s="14"/>
      <c r="CL183" s="21"/>
      <c r="CM183" s="21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/>
      <c r="DK183" s="53"/>
      <c r="DL183" s="53"/>
      <c r="DM183" s="53"/>
      <c r="DN183" s="53"/>
      <c r="DO183" s="53"/>
      <c r="DP183" s="53"/>
      <c r="DQ183" s="53"/>
      <c r="DR183" s="53"/>
      <c r="DS183" s="53"/>
      <c r="DT183" s="53"/>
      <c r="DU183" s="53"/>
      <c r="DV183" s="53"/>
      <c r="DW183" s="53"/>
      <c r="DX183" s="53"/>
      <c r="DY183" s="53"/>
      <c r="DZ183" s="53"/>
      <c r="EA183" s="53"/>
      <c r="EB183" s="53"/>
      <c r="EC183" s="53"/>
      <c r="ED183" s="53"/>
    </row>
    <row r="184" spans="1:134">
      <c r="A184" s="54" t="s">
        <v>237</v>
      </c>
      <c r="B184" s="55" t="s">
        <v>46</v>
      </c>
      <c r="C184" s="56">
        <v>72</v>
      </c>
      <c r="D184" s="55" t="s">
        <v>59</v>
      </c>
      <c r="E184" s="56">
        <v>101</v>
      </c>
      <c r="F184" s="55">
        <f t="shared" si="29"/>
        <v>173</v>
      </c>
      <c r="G184" s="56">
        <f t="shared" si="30"/>
        <v>29</v>
      </c>
      <c r="H184" s="57">
        <f t="shared" si="39"/>
        <v>33.077248610421854</v>
      </c>
      <c r="I184" s="9">
        <f t="shared" si="31"/>
        <v>1</v>
      </c>
      <c r="J184" s="58">
        <f t="shared" si="32"/>
        <v>16.623956231186941</v>
      </c>
      <c r="K184" s="26"/>
      <c r="L184" s="26"/>
      <c r="M184" s="34">
        <f t="shared" si="33"/>
        <v>33.07736284825819</v>
      </c>
      <c r="N184" s="13">
        <f t="shared" si="34"/>
        <v>1</v>
      </c>
      <c r="O184" s="13">
        <f t="shared" si="35"/>
        <v>1</v>
      </c>
      <c r="P184" s="11">
        <f t="shared" si="36"/>
        <v>0.87180456139220708</v>
      </c>
      <c r="Q184" s="34">
        <f t="shared" si="37"/>
        <v>4.0773628482581898</v>
      </c>
      <c r="R184" s="58">
        <f t="shared" si="28"/>
        <v>1.6434070479844402E-2</v>
      </c>
      <c r="S184" s="60">
        <f t="shared" si="38"/>
        <v>-0.13719000703713116</v>
      </c>
      <c r="Z184" s="71"/>
      <c r="AA184" s="70"/>
      <c r="AC184" s="70"/>
      <c r="AD184" s="70"/>
      <c r="AE184" s="70"/>
      <c r="AG184" s="70"/>
      <c r="AH184" s="103"/>
      <c r="AI184" s="103"/>
      <c r="AJ184" s="14"/>
      <c r="AK184" s="14"/>
      <c r="AL184" s="14"/>
      <c r="AM184" s="15"/>
      <c r="AN184" s="15"/>
      <c r="AO184" s="15"/>
      <c r="AP184" s="67"/>
      <c r="AQ184" s="15"/>
      <c r="AR184" s="15"/>
      <c r="AS184" s="15"/>
      <c r="AT184" s="16"/>
      <c r="AU184" s="15"/>
      <c r="AV184" s="15"/>
      <c r="AW184" s="19"/>
      <c r="AX184" s="19"/>
      <c r="AY184" s="19"/>
      <c r="AZ184" s="19"/>
      <c r="BA184" s="19"/>
      <c r="BB184" s="19"/>
      <c r="BC184" s="19"/>
      <c r="BD184" s="16"/>
      <c r="BE184" s="15"/>
      <c r="BF184" s="15"/>
      <c r="BG184" s="14"/>
      <c r="BH184" s="14"/>
      <c r="BI184" s="14"/>
      <c r="BJ184" s="36"/>
      <c r="BK184" s="36"/>
      <c r="BL184" s="36"/>
      <c r="BM184" s="36"/>
      <c r="BN184" s="36"/>
      <c r="BO184" s="36"/>
      <c r="BP184" s="36"/>
      <c r="BQ184" s="14"/>
      <c r="BR184" s="20"/>
      <c r="BS184" s="20"/>
      <c r="BT184" s="20"/>
      <c r="BU184" s="20"/>
      <c r="BV184" s="15"/>
      <c r="BW184" s="20"/>
      <c r="BX184" s="20"/>
      <c r="BY184" s="21"/>
      <c r="BZ184" s="22"/>
      <c r="CA184" s="22"/>
      <c r="CB184" s="22"/>
      <c r="CC184" s="22"/>
      <c r="CD184" s="22"/>
      <c r="CE184" s="22"/>
      <c r="CF184" s="23"/>
      <c r="CG184" s="19"/>
      <c r="CH184" s="21"/>
      <c r="CI184" s="14"/>
      <c r="CJ184" s="14"/>
      <c r="CK184" s="14"/>
      <c r="CL184" s="21"/>
      <c r="CM184" s="21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/>
      <c r="DK184" s="53"/>
      <c r="DL184" s="53"/>
      <c r="DM184" s="53"/>
      <c r="DN184" s="53"/>
      <c r="DO184" s="53"/>
      <c r="DP184" s="53"/>
      <c r="DQ184" s="53"/>
      <c r="DR184" s="53"/>
      <c r="DS184" s="53"/>
      <c r="DT184" s="53"/>
      <c r="DU184" s="53"/>
      <c r="DV184" s="53"/>
      <c r="DW184" s="53"/>
      <c r="DX184" s="53"/>
      <c r="DY184" s="53"/>
      <c r="DZ184" s="53"/>
      <c r="EA184" s="53"/>
      <c r="EB184" s="53"/>
      <c r="EC184" s="53"/>
      <c r="ED184" s="53"/>
    </row>
    <row r="185" spans="1:134">
      <c r="A185" s="54" t="s">
        <v>238</v>
      </c>
      <c r="B185" s="55" t="s">
        <v>51</v>
      </c>
      <c r="C185" s="56">
        <v>73</v>
      </c>
      <c r="D185" s="55" t="s">
        <v>47</v>
      </c>
      <c r="E185" s="56">
        <v>81</v>
      </c>
      <c r="F185" s="55">
        <f t="shared" si="29"/>
        <v>154</v>
      </c>
      <c r="G185" s="56">
        <f t="shared" si="30"/>
        <v>8</v>
      </c>
      <c r="H185" s="57">
        <f t="shared" si="39"/>
        <v>32.375223404979472</v>
      </c>
      <c r="I185" s="9">
        <f t="shared" si="31"/>
        <v>1</v>
      </c>
      <c r="J185" s="58">
        <f t="shared" si="32"/>
        <v>594.15151604265907</v>
      </c>
      <c r="K185" s="26"/>
      <c r="L185" s="26"/>
      <c r="M185" s="34">
        <f t="shared" si="33"/>
        <v>32.375336622769623</v>
      </c>
      <c r="N185" s="13">
        <f t="shared" si="34"/>
        <v>1</v>
      </c>
      <c r="O185" s="13">
        <f t="shared" si="35"/>
        <v>1</v>
      </c>
      <c r="P185" s="11">
        <f t="shared" si="36"/>
        <v>0.86668885220540059</v>
      </c>
      <c r="Q185" s="34">
        <f t="shared" si="37"/>
        <v>24.375336622769623</v>
      </c>
      <c r="R185" s="58">
        <f t="shared" si="28"/>
        <v>1.7771862126313525E-2</v>
      </c>
      <c r="S185" s="60">
        <f t="shared" si="38"/>
        <v>-0.14307524526977528</v>
      </c>
      <c r="Z185" s="71"/>
      <c r="AA185" s="70"/>
      <c r="AC185" s="70"/>
      <c r="AD185" s="70"/>
      <c r="AE185" s="70"/>
      <c r="AG185" s="70"/>
      <c r="AH185" s="103"/>
      <c r="AI185" s="103"/>
      <c r="AJ185" s="14"/>
      <c r="AK185" s="14"/>
      <c r="AL185" s="14"/>
      <c r="AM185" s="15"/>
      <c r="AN185" s="15"/>
      <c r="AO185" s="15"/>
      <c r="AP185" s="67"/>
      <c r="AQ185" s="15"/>
      <c r="AR185" s="15"/>
      <c r="AS185" s="15"/>
      <c r="AT185" s="16"/>
      <c r="AU185" s="15"/>
      <c r="AV185" s="15"/>
      <c r="AW185" s="19"/>
      <c r="AX185" s="19"/>
      <c r="AY185" s="19"/>
      <c r="AZ185" s="19"/>
      <c r="BA185" s="19"/>
      <c r="BB185" s="19"/>
      <c r="BC185" s="19"/>
      <c r="BD185" s="16"/>
      <c r="BE185" s="15"/>
      <c r="BF185" s="15"/>
      <c r="BG185" s="14"/>
      <c r="BH185" s="14"/>
      <c r="BI185" s="14"/>
      <c r="BJ185" s="36"/>
      <c r="BK185" s="36"/>
      <c r="BL185" s="36"/>
      <c r="BM185" s="36"/>
      <c r="BN185" s="36"/>
      <c r="BO185" s="36"/>
      <c r="BP185" s="36"/>
      <c r="BQ185" s="14"/>
      <c r="BR185" s="20"/>
      <c r="BS185" s="20"/>
      <c r="BT185" s="20"/>
      <c r="BU185" s="20"/>
      <c r="BV185" s="15"/>
      <c r="BW185" s="20"/>
      <c r="BX185" s="20"/>
      <c r="BY185" s="21"/>
      <c r="BZ185" s="22"/>
      <c r="CA185" s="22"/>
      <c r="CB185" s="22"/>
      <c r="CC185" s="22"/>
      <c r="CD185" s="22"/>
      <c r="CE185" s="22"/>
      <c r="CF185" s="23"/>
      <c r="CG185" s="19"/>
      <c r="CH185" s="21"/>
      <c r="CI185" s="14"/>
      <c r="CJ185" s="14"/>
      <c r="CK185" s="14"/>
      <c r="CL185" s="21"/>
      <c r="CM185" s="21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/>
      <c r="DK185" s="53"/>
      <c r="DL185" s="53"/>
      <c r="DM185" s="53"/>
      <c r="DN185" s="53"/>
      <c r="DO185" s="53"/>
      <c r="DP185" s="53"/>
      <c r="DQ185" s="53"/>
      <c r="DR185" s="53"/>
      <c r="DS185" s="53"/>
      <c r="DT185" s="53"/>
      <c r="DU185" s="53"/>
      <c r="DV185" s="53"/>
      <c r="DW185" s="53"/>
      <c r="DX185" s="53"/>
      <c r="DY185" s="53"/>
      <c r="DZ185" s="53"/>
      <c r="EA185" s="53"/>
      <c r="EB185" s="53"/>
      <c r="EC185" s="53"/>
      <c r="ED185" s="53"/>
    </row>
    <row r="186" spans="1:134">
      <c r="A186" s="54" t="s">
        <v>239</v>
      </c>
      <c r="B186" s="55" t="s">
        <v>60</v>
      </c>
      <c r="C186" s="56">
        <v>64</v>
      </c>
      <c r="D186" s="55" t="s">
        <v>61</v>
      </c>
      <c r="E186" s="56">
        <v>115</v>
      </c>
      <c r="F186" s="55">
        <f t="shared" si="29"/>
        <v>179</v>
      </c>
      <c r="G186" s="56">
        <f t="shared" si="30"/>
        <v>51</v>
      </c>
      <c r="H186" s="57">
        <f t="shared" si="39"/>
        <v>10.767121276077486</v>
      </c>
      <c r="I186" s="9">
        <f t="shared" si="31"/>
        <v>1</v>
      </c>
      <c r="J186" s="58">
        <f t="shared" si="32"/>
        <v>1618.6845304138567</v>
      </c>
      <c r="K186" s="26"/>
      <c r="L186" s="26"/>
      <c r="M186" s="34">
        <f t="shared" si="33"/>
        <v>10.767203097185398</v>
      </c>
      <c r="N186" s="13">
        <f t="shared" si="34"/>
        <v>1</v>
      </c>
      <c r="O186" s="13">
        <f t="shared" si="35"/>
        <v>1</v>
      </c>
      <c r="P186" s="11">
        <f t="shared" si="36"/>
        <v>0.64410320142206601</v>
      </c>
      <c r="Q186" s="34">
        <f t="shared" si="37"/>
        <v>-40.232796902814599</v>
      </c>
      <c r="R186" s="58">
        <f t="shared" si="28"/>
        <v>0.12666253123802251</v>
      </c>
      <c r="S186" s="60">
        <f t="shared" si="38"/>
        <v>-0.43989631506116611</v>
      </c>
      <c r="Z186" s="71"/>
      <c r="AA186" s="70"/>
      <c r="AC186" s="70"/>
      <c r="AD186" s="70"/>
      <c r="AE186" s="70"/>
      <c r="AG186" s="70"/>
      <c r="AH186" s="103"/>
      <c r="AI186" s="103"/>
      <c r="AJ186" s="14"/>
      <c r="AK186" s="14"/>
      <c r="AL186" s="14"/>
      <c r="AM186" s="15"/>
      <c r="AN186" s="15"/>
      <c r="AO186" s="15"/>
      <c r="AP186" s="67"/>
      <c r="AQ186" s="15"/>
      <c r="AR186" s="15"/>
      <c r="AS186" s="15"/>
      <c r="AT186" s="16"/>
      <c r="AU186" s="15"/>
      <c r="AV186" s="15"/>
      <c r="AW186" s="19"/>
      <c r="AX186" s="19"/>
      <c r="AY186" s="19"/>
      <c r="AZ186" s="19"/>
      <c r="BA186" s="19"/>
      <c r="BB186" s="19"/>
      <c r="BC186" s="19"/>
      <c r="BD186" s="16"/>
      <c r="BE186" s="15"/>
      <c r="BF186" s="15"/>
      <c r="BG186" s="14"/>
      <c r="BH186" s="14"/>
      <c r="BI186" s="14"/>
      <c r="BJ186" s="36"/>
      <c r="BK186" s="36"/>
      <c r="BL186" s="36"/>
      <c r="BM186" s="36"/>
      <c r="BN186" s="36"/>
      <c r="BO186" s="36"/>
      <c r="BP186" s="36"/>
      <c r="BQ186" s="14"/>
      <c r="BR186" s="20"/>
      <c r="BS186" s="20"/>
      <c r="BT186" s="20"/>
      <c r="BU186" s="20"/>
      <c r="BV186" s="15"/>
      <c r="BW186" s="20"/>
      <c r="BX186" s="20"/>
      <c r="BY186" s="21"/>
      <c r="BZ186" s="22"/>
      <c r="CA186" s="22"/>
      <c r="CB186" s="22"/>
      <c r="CC186" s="22"/>
      <c r="CD186" s="22"/>
      <c r="CE186" s="22"/>
      <c r="CF186" s="23"/>
      <c r="CG186" s="19"/>
      <c r="CH186" s="21"/>
      <c r="CI186" s="14"/>
      <c r="CJ186" s="14"/>
      <c r="CK186" s="14"/>
      <c r="CL186" s="21"/>
      <c r="CM186" s="21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  <c r="DL186" s="53"/>
      <c r="DM186" s="53"/>
      <c r="DN186" s="53"/>
      <c r="DO186" s="53"/>
      <c r="DP186" s="53"/>
      <c r="DQ186" s="53"/>
      <c r="DR186" s="53"/>
      <c r="DS186" s="53"/>
      <c r="DT186" s="53"/>
      <c r="DU186" s="53"/>
      <c r="DV186" s="53"/>
      <c r="DW186" s="53"/>
      <c r="DX186" s="53"/>
      <c r="DY186" s="53"/>
      <c r="DZ186" s="53"/>
      <c r="EA186" s="53"/>
      <c r="EB186" s="53"/>
      <c r="EC186" s="53"/>
      <c r="ED186" s="53"/>
    </row>
    <row r="187" spans="1:134">
      <c r="A187" s="54" t="s">
        <v>240</v>
      </c>
      <c r="B187" s="55" t="s">
        <v>59</v>
      </c>
      <c r="C187" s="56">
        <v>25</v>
      </c>
      <c r="D187" s="55" t="s">
        <v>69</v>
      </c>
      <c r="E187" s="56">
        <v>158</v>
      </c>
      <c r="F187" s="55">
        <f t="shared" si="29"/>
        <v>183</v>
      </c>
      <c r="G187" s="56">
        <f t="shared" si="30"/>
        <v>133</v>
      </c>
      <c r="H187" s="57">
        <f t="shared" si="39"/>
        <v>23.908315710007486</v>
      </c>
      <c r="I187" s="9">
        <f t="shared" si="31"/>
        <v>1</v>
      </c>
      <c r="J187" s="58">
        <f t="shared" si="32"/>
        <v>11900.9955812274</v>
      </c>
      <c r="K187" s="26"/>
      <c r="L187" s="26"/>
      <c r="M187" s="34">
        <f t="shared" si="33"/>
        <v>23.908416625337711</v>
      </c>
      <c r="N187" s="13">
        <f t="shared" si="34"/>
        <v>1</v>
      </c>
      <c r="O187" s="13">
        <f t="shared" si="35"/>
        <v>1</v>
      </c>
      <c r="P187" s="11">
        <f t="shared" si="36"/>
        <v>0.79399299101070642</v>
      </c>
      <c r="Q187" s="34">
        <f t="shared" si="37"/>
        <v>-109.09158337466229</v>
      </c>
      <c r="R187" s="58">
        <f t="shared" si="28"/>
        <v>4.2438887752714885E-2</v>
      </c>
      <c r="S187" s="60">
        <f t="shared" si="38"/>
        <v>-0.23068064521639867</v>
      </c>
      <c r="Z187" s="71"/>
      <c r="AA187" s="70"/>
      <c r="AC187" s="70"/>
      <c r="AD187" s="70"/>
      <c r="AE187" s="70"/>
      <c r="AG187" s="70"/>
      <c r="AH187" s="103"/>
      <c r="AI187" s="103"/>
      <c r="AJ187" s="14"/>
      <c r="AK187" s="14"/>
      <c r="AL187" s="14"/>
      <c r="AM187" s="15"/>
      <c r="AN187" s="15"/>
      <c r="AO187" s="15"/>
      <c r="AP187" s="67"/>
      <c r="AQ187" s="15"/>
      <c r="AR187" s="15"/>
      <c r="AS187" s="15"/>
      <c r="AT187" s="16"/>
      <c r="AU187" s="15"/>
      <c r="AV187" s="15"/>
      <c r="AW187" s="19"/>
      <c r="AX187" s="19"/>
      <c r="AY187" s="19"/>
      <c r="AZ187" s="19"/>
      <c r="BA187" s="19"/>
      <c r="BB187" s="19"/>
      <c r="BC187" s="19"/>
      <c r="BD187" s="16"/>
      <c r="BE187" s="15"/>
      <c r="BF187" s="15"/>
      <c r="BG187" s="14"/>
      <c r="BH187" s="14"/>
      <c r="BI187" s="14"/>
      <c r="BJ187" s="36"/>
      <c r="BK187" s="36"/>
      <c r="BL187" s="36"/>
      <c r="BM187" s="36"/>
      <c r="BN187" s="36"/>
      <c r="BO187" s="36"/>
      <c r="BP187" s="36"/>
      <c r="BQ187" s="14"/>
      <c r="BR187" s="20"/>
      <c r="BS187" s="20"/>
      <c r="BT187" s="20"/>
      <c r="BU187" s="20"/>
      <c r="BV187" s="15"/>
      <c r="BW187" s="20"/>
      <c r="BX187" s="20"/>
      <c r="BY187" s="21"/>
      <c r="BZ187" s="22"/>
      <c r="CA187" s="22"/>
      <c r="CB187" s="22"/>
      <c r="CC187" s="22"/>
      <c r="CD187" s="22"/>
      <c r="CE187" s="22"/>
      <c r="CF187" s="23"/>
      <c r="CG187" s="19"/>
      <c r="CH187" s="21"/>
      <c r="CI187" s="14"/>
      <c r="CJ187" s="14"/>
      <c r="CK187" s="14"/>
      <c r="CL187" s="21"/>
      <c r="CM187" s="21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  <c r="DN187" s="53"/>
      <c r="DO187" s="53"/>
      <c r="DP187" s="53"/>
      <c r="DQ187" s="53"/>
      <c r="DR187" s="53"/>
      <c r="DS187" s="53"/>
      <c r="DT187" s="53"/>
      <c r="DU187" s="53"/>
      <c r="DV187" s="53"/>
      <c r="DW187" s="53"/>
      <c r="DX187" s="53"/>
      <c r="DY187" s="53"/>
      <c r="DZ187" s="53"/>
      <c r="EA187" s="53"/>
      <c r="EB187" s="53"/>
      <c r="EC187" s="53"/>
      <c r="ED187" s="53"/>
    </row>
    <row r="188" spans="1:134">
      <c r="A188" s="54" t="s">
        <v>241</v>
      </c>
      <c r="B188" s="55" t="s">
        <v>73</v>
      </c>
      <c r="C188" s="56">
        <v>80</v>
      </c>
      <c r="D188" s="55" t="s">
        <v>68</v>
      </c>
      <c r="E188" s="56">
        <v>60</v>
      </c>
      <c r="F188" s="55">
        <f t="shared" si="29"/>
        <v>140</v>
      </c>
      <c r="G188" s="56">
        <f t="shared" si="30"/>
        <v>-20</v>
      </c>
      <c r="H188" s="57">
        <f t="shared" si="39"/>
        <v>12.106296330228371</v>
      </c>
      <c r="I188" s="9">
        <f t="shared" si="31"/>
        <v>0</v>
      </c>
      <c r="J188" s="58">
        <f t="shared" si="32"/>
        <v>1030.814264044436</v>
      </c>
      <c r="K188" s="26"/>
      <c r="L188" s="26"/>
      <c r="M188" s="34">
        <f t="shared" si="33"/>
        <v>12.106380097164443</v>
      </c>
      <c r="N188" s="13">
        <f t="shared" si="34"/>
        <v>1</v>
      </c>
      <c r="O188" s="13">
        <f t="shared" si="35"/>
        <v>0</v>
      </c>
      <c r="P188" s="11">
        <f t="shared" si="36"/>
        <v>0.66107495248822579</v>
      </c>
      <c r="Q188" s="34">
        <f t="shared" si="37"/>
        <v>32.106380097164447</v>
      </c>
      <c r="R188" s="58">
        <f t="shared" si="28"/>
        <v>0.43702009280730997</v>
      </c>
      <c r="S188" s="60">
        <f t="shared" si="38"/>
        <v>-1.0819762948329534</v>
      </c>
      <c r="Z188" s="71"/>
      <c r="AA188" s="70"/>
      <c r="AC188" s="70"/>
      <c r="AD188" s="70"/>
      <c r="AE188" s="70"/>
      <c r="AG188" s="70"/>
      <c r="AH188" s="103"/>
      <c r="AI188" s="103"/>
      <c r="AJ188" s="14"/>
      <c r="AK188" s="14"/>
      <c r="AL188" s="14"/>
      <c r="AM188" s="15"/>
      <c r="AN188" s="15"/>
      <c r="AO188" s="15"/>
      <c r="AP188" s="67"/>
      <c r="AQ188" s="15"/>
      <c r="AR188" s="15"/>
      <c r="AS188" s="15"/>
      <c r="AT188" s="16"/>
      <c r="AU188" s="15"/>
      <c r="AV188" s="15"/>
      <c r="AW188" s="19"/>
      <c r="AX188" s="19"/>
      <c r="AY188" s="19"/>
      <c r="AZ188" s="19"/>
      <c r="BA188" s="19"/>
      <c r="BB188" s="19"/>
      <c r="BC188" s="19"/>
      <c r="BD188" s="16"/>
      <c r="BE188" s="15"/>
      <c r="BF188" s="15"/>
      <c r="BG188" s="14"/>
      <c r="BH188" s="14"/>
      <c r="BI188" s="14"/>
      <c r="BJ188" s="36"/>
      <c r="BK188" s="36"/>
      <c r="BL188" s="36"/>
      <c r="BM188" s="36"/>
      <c r="BN188" s="36"/>
      <c r="BO188" s="36"/>
      <c r="BP188" s="36"/>
      <c r="BQ188" s="14"/>
      <c r="BR188" s="20"/>
      <c r="BS188" s="20"/>
      <c r="BT188" s="20"/>
      <c r="BU188" s="20"/>
      <c r="BV188" s="15"/>
      <c r="BW188" s="20"/>
      <c r="BX188" s="20"/>
      <c r="BY188" s="21"/>
      <c r="BZ188" s="22"/>
      <c r="CA188" s="22"/>
      <c r="CB188" s="22"/>
      <c r="CC188" s="22"/>
      <c r="CD188" s="22"/>
      <c r="CE188" s="22"/>
      <c r="CF188" s="23"/>
      <c r="CG188" s="19"/>
      <c r="CH188" s="21"/>
      <c r="CI188" s="14"/>
      <c r="CJ188" s="14"/>
      <c r="CK188" s="14"/>
      <c r="CL188" s="21"/>
      <c r="CM188" s="21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  <c r="DN188" s="53"/>
      <c r="DO188" s="53"/>
      <c r="DP188" s="53"/>
      <c r="DQ188" s="53"/>
      <c r="DR188" s="53"/>
      <c r="DS188" s="53"/>
      <c r="DT188" s="53"/>
      <c r="DU188" s="53"/>
      <c r="DV188" s="53"/>
      <c r="DW188" s="53"/>
      <c r="DX188" s="53"/>
      <c r="DY188" s="53"/>
      <c r="DZ188" s="53"/>
      <c r="EA188" s="53"/>
      <c r="EB188" s="53"/>
      <c r="EC188" s="53"/>
      <c r="ED188" s="53"/>
    </row>
    <row r="189" spans="1:134">
      <c r="A189" s="54" t="s">
        <v>242</v>
      </c>
      <c r="B189" s="55" t="s">
        <v>52</v>
      </c>
      <c r="C189" s="56">
        <v>78</v>
      </c>
      <c r="D189" s="55" t="s">
        <v>64</v>
      </c>
      <c r="E189" s="56">
        <v>74</v>
      </c>
      <c r="F189" s="55">
        <f t="shared" si="29"/>
        <v>152</v>
      </c>
      <c r="G189" s="56">
        <f t="shared" si="30"/>
        <v>-4</v>
      </c>
      <c r="H189" s="57">
        <f t="shared" si="39"/>
        <v>-1.9184190028555204</v>
      </c>
      <c r="I189" s="9">
        <f t="shared" si="31"/>
        <v>0</v>
      </c>
      <c r="J189" s="58">
        <f t="shared" si="32"/>
        <v>4.3329794476730061</v>
      </c>
      <c r="K189" s="26"/>
      <c r="L189" s="26"/>
      <c r="M189" s="34">
        <f t="shared" si="33"/>
        <v>-1.9183556139021196</v>
      </c>
      <c r="N189" s="13">
        <f t="shared" si="34"/>
        <v>0</v>
      </c>
      <c r="O189" s="13">
        <f t="shared" si="35"/>
        <v>1</v>
      </c>
      <c r="P189" s="11">
        <f t="shared" si="36"/>
        <v>0.4737592383204986</v>
      </c>
      <c r="Q189" s="34">
        <f t="shared" si="37"/>
        <v>2.0816443860978806</v>
      </c>
      <c r="R189" s="58">
        <f t="shared" si="28"/>
        <v>0.22444781589401899</v>
      </c>
      <c r="S189" s="60">
        <f t="shared" si="38"/>
        <v>-0.6419964491429595</v>
      </c>
      <c r="Z189" s="71"/>
      <c r="AA189" s="70"/>
      <c r="AC189" s="70"/>
      <c r="AD189" s="70"/>
      <c r="AE189" s="70"/>
      <c r="AG189" s="70"/>
      <c r="AH189" s="103"/>
      <c r="AI189" s="103"/>
      <c r="AJ189" s="14"/>
      <c r="AK189" s="14"/>
      <c r="AL189" s="14"/>
      <c r="AM189" s="15"/>
      <c r="AN189" s="15"/>
      <c r="AO189" s="15"/>
      <c r="AP189" s="67"/>
      <c r="AQ189" s="15"/>
      <c r="AR189" s="15"/>
      <c r="AS189" s="15"/>
      <c r="AT189" s="16"/>
      <c r="AU189" s="15"/>
      <c r="AV189" s="15"/>
      <c r="AW189" s="19"/>
      <c r="AX189" s="19"/>
      <c r="AY189" s="19"/>
      <c r="AZ189" s="19"/>
      <c r="BA189" s="19"/>
      <c r="BB189" s="19"/>
      <c r="BC189" s="19"/>
      <c r="BD189" s="16"/>
      <c r="BE189" s="15"/>
      <c r="BF189" s="15"/>
      <c r="BG189" s="14"/>
      <c r="BH189" s="14"/>
      <c r="BI189" s="14"/>
      <c r="BJ189" s="36"/>
      <c r="BK189" s="36"/>
      <c r="BL189" s="36"/>
      <c r="BM189" s="36"/>
      <c r="BN189" s="36"/>
      <c r="BO189" s="36"/>
      <c r="BP189" s="36"/>
      <c r="BQ189" s="14"/>
      <c r="BR189" s="20"/>
      <c r="BS189" s="20"/>
      <c r="BT189" s="20"/>
      <c r="BU189" s="20"/>
      <c r="BV189" s="15"/>
      <c r="BW189" s="20"/>
      <c r="BX189" s="20"/>
      <c r="BY189" s="21"/>
      <c r="BZ189" s="22"/>
      <c r="CA189" s="22"/>
      <c r="CB189" s="22"/>
      <c r="CC189" s="22"/>
      <c r="CD189" s="22"/>
      <c r="CE189" s="22"/>
      <c r="CF189" s="23"/>
      <c r="CG189" s="19"/>
      <c r="CH189" s="21"/>
      <c r="CI189" s="14"/>
      <c r="CJ189" s="14"/>
      <c r="CK189" s="14"/>
      <c r="CL189" s="21"/>
      <c r="CM189" s="21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  <c r="DR189" s="53"/>
      <c r="DS189" s="53"/>
      <c r="DT189" s="53"/>
      <c r="DU189" s="53"/>
      <c r="DV189" s="53"/>
      <c r="DW189" s="53"/>
      <c r="DX189" s="53"/>
      <c r="DY189" s="53"/>
      <c r="DZ189" s="53"/>
      <c r="EA189" s="53"/>
      <c r="EB189" s="53"/>
      <c r="EC189" s="53"/>
      <c r="ED189" s="53"/>
    </row>
    <row r="190" spans="1:134">
      <c r="A190" s="54" t="s">
        <v>242</v>
      </c>
      <c r="B190" s="55" t="s">
        <v>65</v>
      </c>
      <c r="C190" s="56">
        <v>80</v>
      </c>
      <c r="D190" s="55" t="s">
        <v>56</v>
      </c>
      <c r="E190" s="56">
        <v>76</v>
      </c>
      <c r="F190" s="55">
        <f t="shared" si="29"/>
        <v>156</v>
      </c>
      <c r="G190" s="56">
        <f t="shared" si="30"/>
        <v>-4</v>
      </c>
      <c r="H190" s="57">
        <f t="shared" si="39"/>
        <v>-30.542929838598241</v>
      </c>
      <c r="I190" s="9">
        <f t="shared" si="31"/>
        <v>0</v>
      </c>
      <c r="J190" s="58">
        <f t="shared" si="32"/>
        <v>704.52712441674885</v>
      </c>
      <c r="K190" s="26"/>
      <c r="L190" s="26"/>
      <c r="M190" s="34">
        <f t="shared" si="33"/>
        <v>-30.542908041204594</v>
      </c>
      <c r="N190" s="13">
        <f t="shared" si="34"/>
        <v>0</v>
      </c>
      <c r="O190" s="13">
        <f t="shared" si="35"/>
        <v>1</v>
      </c>
      <c r="P190" s="11">
        <f t="shared" si="36"/>
        <v>0.14731937165276654</v>
      </c>
      <c r="Q190" s="34">
        <f t="shared" si="37"/>
        <v>-26.542908041204594</v>
      </c>
      <c r="R190" s="58">
        <f t="shared" si="28"/>
        <v>2.1702997264165955E-2</v>
      </c>
      <c r="S190" s="60">
        <f t="shared" si="38"/>
        <v>-0.15937021150880495</v>
      </c>
      <c r="Z190" s="71"/>
      <c r="AA190" s="70"/>
      <c r="AC190" s="70"/>
      <c r="AD190" s="70"/>
      <c r="AE190" s="70"/>
      <c r="AG190" s="70"/>
      <c r="AH190" s="103"/>
      <c r="AI190" s="103"/>
      <c r="AJ190" s="14"/>
      <c r="AK190" s="14"/>
      <c r="AL190" s="14"/>
      <c r="AM190" s="15"/>
      <c r="AN190" s="15"/>
      <c r="AO190" s="15"/>
      <c r="AP190" s="67"/>
      <c r="AQ190" s="15"/>
      <c r="AR190" s="15"/>
      <c r="AS190" s="15"/>
      <c r="AT190" s="16"/>
      <c r="AU190" s="15"/>
      <c r="AV190" s="15"/>
      <c r="AW190" s="19"/>
      <c r="AX190" s="19"/>
      <c r="AY190" s="19"/>
      <c r="AZ190" s="19"/>
      <c r="BA190" s="19"/>
      <c r="BB190" s="19"/>
      <c r="BC190" s="19"/>
      <c r="BD190" s="16"/>
      <c r="BE190" s="15"/>
      <c r="BF190" s="15"/>
      <c r="BG190" s="14"/>
      <c r="BH190" s="14"/>
      <c r="BI190" s="14"/>
      <c r="BJ190" s="36"/>
      <c r="BK190" s="36"/>
      <c r="BL190" s="36"/>
      <c r="BM190" s="36"/>
      <c r="BN190" s="36"/>
      <c r="BO190" s="36"/>
      <c r="BP190" s="36"/>
      <c r="BQ190" s="14"/>
      <c r="BR190" s="20"/>
      <c r="BS190" s="20"/>
      <c r="BT190" s="20"/>
      <c r="BU190" s="20"/>
      <c r="BV190" s="15"/>
      <c r="BW190" s="20"/>
      <c r="BX190" s="20"/>
      <c r="BY190" s="21"/>
      <c r="BZ190" s="22"/>
      <c r="CA190" s="22"/>
      <c r="CB190" s="22"/>
      <c r="CC190" s="22"/>
      <c r="CD190" s="22"/>
      <c r="CE190" s="22"/>
      <c r="CF190" s="23"/>
      <c r="CG190" s="19"/>
      <c r="CH190" s="21"/>
      <c r="CI190" s="14"/>
      <c r="CJ190" s="14"/>
      <c r="CK190" s="14"/>
      <c r="CL190" s="21"/>
      <c r="CM190" s="21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  <c r="DN190" s="53"/>
      <c r="DO190" s="53"/>
      <c r="DP190" s="53"/>
      <c r="DQ190" s="53"/>
      <c r="DR190" s="53"/>
      <c r="DS190" s="53"/>
      <c r="DT190" s="53"/>
      <c r="DU190" s="53"/>
      <c r="DV190" s="53"/>
      <c r="DW190" s="53"/>
      <c r="DX190" s="53"/>
      <c r="DY190" s="53"/>
      <c r="DZ190" s="53"/>
      <c r="EA190" s="53"/>
      <c r="EB190" s="53"/>
      <c r="EC190" s="53"/>
      <c r="ED190" s="53"/>
    </row>
    <row r="191" spans="1:134">
      <c r="A191" s="54" t="s">
        <v>243</v>
      </c>
      <c r="B191" s="55" t="s">
        <v>67</v>
      </c>
      <c r="C191" s="56">
        <v>66</v>
      </c>
      <c r="D191" s="55" t="s">
        <v>46</v>
      </c>
      <c r="E191" s="56">
        <v>49</v>
      </c>
      <c r="F191" s="55">
        <f t="shared" si="29"/>
        <v>115</v>
      </c>
      <c r="G191" s="56">
        <f t="shared" si="30"/>
        <v>-17</v>
      </c>
      <c r="H191" s="57">
        <f t="shared" si="39"/>
        <v>-23.555515090906606</v>
      </c>
      <c r="I191" s="9">
        <f t="shared" si="31"/>
        <v>0</v>
      </c>
      <c r="J191" s="58">
        <f t="shared" si="32"/>
        <v>42.97477810710425</v>
      </c>
      <c r="K191" s="26"/>
      <c r="L191" s="26"/>
      <c r="M191" s="34">
        <f t="shared" si="33"/>
        <v>-23.555483140763812</v>
      </c>
      <c r="N191" s="13">
        <f t="shared" si="34"/>
        <v>0</v>
      </c>
      <c r="O191" s="13">
        <f t="shared" si="35"/>
        <v>1</v>
      </c>
      <c r="P191" s="11">
        <f t="shared" si="36"/>
        <v>0.20947490447729811</v>
      </c>
      <c r="Q191" s="34">
        <f t="shared" si="37"/>
        <v>-6.5554831407638119</v>
      </c>
      <c r="R191" s="58">
        <f t="shared" si="28"/>
        <v>4.3879735605773164E-2</v>
      </c>
      <c r="S191" s="60">
        <f t="shared" si="38"/>
        <v>-0.23505787644473664</v>
      </c>
      <c r="Z191" s="71"/>
      <c r="AA191" s="70"/>
      <c r="AC191" s="70"/>
      <c r="AD191" s="70"/>
      <c r="AE191" s="70"/>
      <c r="AG191" s="70"/>
      <c r="AH191" s="103"/>
      <c r="AI191" s="103"/>
      <c r="AJ191" s="14"/>
      <c r="AK191" s="14"/>
      <c r="AL191" s="14"/>
      <c r="AM191" s="15"/>
      <c r="AN191" s="15"/>
      <c r="AO191" s="15"/>
      <c r="AP191" s="67"/>
      <c r="AQ191" s="15"/>
      <c r="AR191" s="15"/>
      <c r="AS191" s="15"/>
      <c r="AT191" s="16"/>
      <c r="AU191" s="15"/>
      <c r="AV191" s="15"/>
      <c r="AW191" s="19"/>
      <c r="AX191" s="19"/>
      <c r="AY191" s="19"/>
      <c r="AZ191" s="19"/>
      <c r="BA191" s="19"/>
      <c r="BB191" s="19"/>
      <c r="BC191" s="19"/>
      <c r="BD191" s="16"/>
      <c r="BE191" s="15"/>
      <c r="BF191" s="15"/>
      <c r="BG191" s="14"/>
      <c r="BH191" s="14"/>
      <c r="BI191" s="14"/>
      <c r="BJ191" s="36"/>
      <c r="BK191" s="36"/>
      <c r="BL191" s="36"/>
      <c r="BM191" s="36"/>
      <c r="BN191" s="36"/>
      <c r="BO191" s="36"/>
      <c r="BP191" s="36"/>
      <c r="BQ191" s="14"/>
      <c r="BR191" s="20"/>
      <c r="BS191" s="20"/>
      <c r="BT191" s="20"/>
      <c r="BU191" s="20"/>
      <c r="BV191" s="15"/>
      <c r="BW191" s="20"/>
      <c r="BX191" s="20"/>
      <c r="BY191" s="21"/>
      <c r="BZ191" s="22"/>
      <c r="CA191" s="22"/>
      <c r="CB191" s="22"/>
      <c r="CC191" s="22"/>
      <c r="CD191" s="22"/>
      <c r="CE191" s="22"/>
      <c r="CF191" s="23"/>
      <c r="CG191" s="19"/>
      <c r="CH191" s="21"/>
      <c r="CI191" s="14"/>
      <c r="CJ191" s="14"/>
      <c r="CK191" s="14"/>
      <c r="CL191" s="21"/>
      <c r="CM191" s="21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  <c r="DR191" s="53"/>
      <c r="DS191" s="53"/>
      <c r="DT191" s="53"/>
      <c r="DU191" s="53"/>
      <c r="DV191" s="53"/>
      <c r="DW191" s="53"/>
      <c r="DX191" s="53"/>
      <c r="DY191" s="53"/>
      <c r="DZ191" s="53"/>
      <c r="EA191" s="53"/>
      <c r="EB191" s="53"/>
      <c r="EC191" s="53"/>
      <c r="ED191" s="53"/>
    </row>
    <row r="192" spans="1:134">
      <c r="A192" s="54" t="s">
        <v>244</v>
      </c>
      <c r="B192" s="55" t="s">
        <v>71</v>
      </c>
      <c r="C192" s="56">
        <v>108</v>
      </c>
      <c r="D192" s="55" t="s">
        <v>74</v>
      </c>
      <c r="E192" s="56">
        <v>91</v>
      </c>
      <c r="F192" s="55">
        <f t="shared" si="29"/>
        <v>199</v>
      </c>
      <c r="G192" s="56">
        <f t="shared" si="30"/>
        <v>-17</v>
      </c>
      <c r="H192" s="57">
        <f t="shared" si="39"/>
        <v>25.286276222715539</v>
      </c>
      <c r="I192" s="9">
        <f t="shared" si="31"/>
        <v>0</v>
      </c>
      <c r="J192" s="58">
        <f t="shared" si="32"/>
        <v>1788.129156783798</v>
      </c>
      <c r="K192" s="26"/>
      <c r="L192" s="26"/>
      <c r="M192" s="34">
        <f t="shared" si="33"/>
        <v>25.286379140229393</v>
      </c>
      <c r="N192" s="13">
        <f t="shared" si="34"/>
        <v>1</v>
      </c>
      <c r="O192" s="13">
        <f t="shared" si="35"/>
        <v>0</v>
      </c>
      <c r="P192" s="11">
        <f t="shared" si="36"/>
        <v>0.80720310587358379</v>
      </c>
      <c r="Q192" s="34">
        <f t="shared" si="37"/>
        <v>42.286379140229393</v>
      </c>
      <c r="R192" s="58">
        <f t="shared" si="28"/>
        <v>0.65157685413196009</v>
      </c>
      <c r="S192" s="60">
        <f t="shared" si="38"/>
        <v>-1.6461180062382685</v>
      </c>
      <c r="Z192" s="71"/>
      <c r="AA192" s="70"/>
      <c r="AC192" s="70"/>
      <c r="AD192" s="70"/>
      <c r="AE192" s="70"/>
      <c r="AG192" s="70"/>
      <c r="AH192" s="103"/>
      <c r="AI192" s="103"/>
      <c r="AJ192" s="14"/>
      <c r="AK192" s="14"/>
      <c r="AL192" s="14"/>
      <c r="AM192" s="15"/>
      <c r="AN192" s="15"/>
      <c r="AO192" s="15"/>
      <c r="AP192" s="67"/>
      <c r="AQ192" s="15"/>
      <c r="AR192" s="15"/>
      <c r="AS192" s="15"/>
      <c r="AT192" s="16"/>
      <c r="AU192" s="15"/>
      <c r="AV192" s="15"/>
      <c r="AW192" s="19"/>
      <c r="AX192" s="19"/>
      <c r="AY192" s="19"/>
      <c r="AZ192" s="19"/>
      <c r="BA192" s="19"/>
      <c r="BB192" s="19"/>
      <c r="BC192" s="19"/>
      <c r="BD192" s="16"/>
      <c r="BE192" s="15"/>
      <c r="BF192" s="15"/>
      <c r="BG192" s="14"/>
      <c r="BH192" s="14"/>
      <c r="BI192" s="14"/>
      <c r="BJ192" s="36"/>
      <c r="BK192" s="36"/>
      <c r="BL192" s="36"/>
      <c r="BM192" s="36"/>
      <c r="BN192" s="36"/>
      <c r="BO192" s="36"/>
      <c r="BP192" s="36"/>
      <c r="BQ192" s="14"/>
      <c r="BR192" s="20"/>
      <c r="BS192" s="20"/>
      <c r="BT192" s="20"/>
      <c r="BU192" s="20"/>
      <c r="BV192" s="15"/>
      <c r="BW192" s="20"/>
      <c r="BX192" s="20"/>
      <c r="BY192" s="21"/>
      <c r="BZ192" s="22"/>
      <c r="CA192" s="22"/>
      <c r="CB192" s="22"/>
      <c r="CC192" s="22"/>
      <c r="CD192" s="22"/>
      <c r="CE192" s="22"/>
      <c r="CF192" s="23"/>
      <c r="CG192" s="19"/>
      <c r="CH192" s="21"/>
      <c r="CI192" s="14"/>
      <c r="CJ192" s="14"/>
      <c r="CK192" s="14"/>
      <c r="CL192" s="21"/>
      <c r="CM192" s="21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  <c r="DN192" s="53"/>
      <c r="DO192" s="53"/>
      <c r="DP192" s="53"/>
      <c r="DQ192" s="53"/>
      <c r="DR192" s="53"/>
      <c r="DS192" s="53"/>
      <c r="DT192" s="53"/>
      <c r="DU192" s="53"/>
      <c r="DV192" s="53"/>
      <c r="DW192" s="53"/>
      <c r="DX192" s="53"/>
      <c r="DY192" s="53"/>
      <c r="DZ192" s="53"/>
      <c r="EA192" s="53"/>
      <c r="EB192" s="53"/>
      <c r="EC192" s="53"/>
      <c r="ED192" s="53"/>
    </row>
    <row r="193" spans="1:134">
      <c r="A193" s="54" t="s">
        <v>245</v>
      </c>
      <c r="B193" s="55" t="s">
        <v>63</v>
      </c>
      <c r="C193" s="56">
        <v>77</v>
      </c>
      <c r="D193" s="55" t="s">
        <v>48</v>
      </c>
      <c r="E193" s="56">
        <v>86</v>
      </c>
      <c r="F193" s="55">
        <f t="shared" si="29"/>
        <v>163</v>
      </c>
      <c r="G193" s="56">
        <f t="shared" si="30"/>
        <v>9</v>
      </c>
      <c r="H193" s="57">
        <f t="shared" si="39"/>
        <v>5.2111327299932206</v>
      </c>
      <c r="I193" s="9">
        <f t="shared" si="31"/>
        <v>1</v>
      </c>
      <c r="J193" s="58">
        <f t="shared" si="32"/>
        <v>14.355515189728624</v>
      </c>
      <c r="K193" s="26"/>
      <c r="L193" s="26"/>
      <c r="M193" s="34">
        <f t="shared" si="33"/>
        <v>5.2112064782215315</v>
      </c>
      <c r="N193" s="13">
        <f t="shared" si="34"/>
        <v>1</v>
      </c>
      <c r="O193" s="13">
        <f t="shared" si="35"/>
        <v>1</v>
      </c>
      <c r="P193" s="11">
        <f t="shared" si="36"/>
        <v>0.57095610950941722</v>
      </c>
      <c r="Q193" s="34">
        <f t="shared" si="37"/>
        <v>-3.7887935217784685</v>
      </c>
      <c r="R193" s="58">
        <f t="shared" si="28"/>
        <v>0.18407865996729519</v>
      </c>
      <c r="S193" s="60">
        <f t="shared" si="38"/>
        <v>-0.56044293828849567</v>
      </c>
      <c r="Z193" s="71"/>
      <c r="AA193" s="70"/>
      <c r="AC193" s="70"/>
      <c r="AD193" s="70"/>
      <c r="AE193" s="70"/>
      <c r="AG193" s="70"/>
      <c r="AH193" s="103"/>
      <c r="AI193" s="103"/>
      <c r="AJ193" s="14"/>
      <c r="AK193" s="14"/>
      <c r="AL193" s="14"/>
      <c r="AM193" s="15"/>
      <c r="AN193" s="15"/>
      <c r="AO193" s="15"/>
      <c r="AP193" s="67"/>
      <c r="AQ193" s="15"/>
      <c r="AR193" s="15"/>
      <c r="AS193" s="15"/>
      <c r="AT193" s="16"/>
      <c r="AU193" s="15"/>
      <c r="AV193" s="15"/>
      <c r="AW193" s="19"/>
      <c r="AX193" s="19"/>
      <c r="AY193" s="19"/>
      <c r="AZ193" s="19"/>
      <c r="BA193" s="19"/>
      <c r="BB193" s="19"/>
      <c r="BC193" s="19"/>
      <c r="BD193" s="16"/>
      <c r="BE193" s="15"/>
      <c r="BF193" s="15"/>
      <c r="BG193" s="14"/>
      <c r="BH193" s="14"/>
      <c r="BI193" s="14"/>
      <c r="BJ193" s="36"/>
      <c r="BK193" s="36"/>
      <c r="BL193" s="36"/>
      <c r="BM193" s="36"/>
      <c r="BN193" s="36"/>
      <c r="BO193" s="36"/>
      <c r="BP193" s="36"/>
      <c r="BQ193" s="14"/>
      <c r="BR193" s="20"/>
      <c r="BS193" s="20"/>
      <c r="BT193" s="20"/>
      <c r="BU193" s="20"/>
      <c r="BV193" s="15"/>
      <c r="BW193" s="20"/>
      <c r="BX193" s="20"/>
      <c r="BY193" s="21"/>
      <c r="BZ193" s="22"/>
      <c r="CA193" s="22"/>
      <c r="CB193" s="22"/>
      <c r="CC193" s="22"/>
      <c r="CD193" s="22"/>
      <c r="CE193" s="22"/>
      <c r="CF193" s="23"/>
      <c r="CG193" s="19"/>
      <c r="CH193" s="21"/>
      <c r="CI193" s="14"/>
      <c r="CJ193" s="14"/>
      <c r="CK193" s="14"/>
      <c r="CL193" s="21"/>
      <c r="CM193" s="21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  <c r="DR193" s="53"/>
      <c r="DS193" s="53"/>
      <c r="DT193" s="53"/>
      <c r="DU193" s="53"/>
      <c r="DV193" s="53"/>
      <c r="DW193" s="53"/>
      <c r="DX193" s="53"/>
      <c r="DY193" s="53"/>
      <c r="DZ193" s="53"/>
      <c r="EA193" s="53"/>
      <c r="EB193" s="53"/>
      <c r="EC193" s="53"/>
      <c r="ED193" s="53"/>
    </row>
    <row r="194" spans="1:134">
      <c r="A194" s="54" t="s">
        <v>246</v>
      </c>
      <c r="B194" s="55" t="s">
        <v>51</v>
      </c>
      <c r="C194" s="56">
        <v>111</v>
      </c>
      <c r="D194" s="55" t="s">
        <v>60</v>
      </c>
      <c r="E194" s="56">
        <v>89</v>
      </c>
      <c r="F194" s="55">
        <f t="shared" si="29"/>
        <v>200</v>
      </c>
      <c r="G194" s="56">
        <f t="shared" si="30"/>
        <v>-22</v>
      </c>
      <c r="H194" s="57">
        <f t="shared" si="39"/>
        <v>10.810431678077453</v>
      </c>
      <c r="I194" s="9">
        <f t="shared" si="31"/>
        <v>0</v>
      </c>
      <c r="J194" s="58">
        <f t="shared" si="32"/>
        <v>1076.5244269017883</v>
      </c>
      <c r="K194" s="26"/>
      <c r="L194" s="26"/>
      <c r="M194" s="34">
        <f t="shared" si="33"/>
        <v>10.810513562115599</v>
      </c>
      <c r="N194" s="13">
        <f t="shared" si="34"/>
        <v>1</v>
      </c>
      <c r="O194" s="13">
        <f t="shared" si="35"/>
        <v>0</v>
      </c>
      <c r="P194" s="11">
        <f t="shared" si="36"/>
        <v>0.64465680060387098</v>
      </c>
      <c r="Q194" s="34">
        <f t="shared" si="37"/>
        <v>32.810513562115602</v>
      </c>
      <c r="R194" s="58">
        <f t="shared" si="28"/>
        <v>0.41558239056481905</v>
      </c>
      <c r="S194" s="60">
        <f t="shared" si="38"/>
        <v>-1.0346711976547682</v>
      </c>
      <c r="Z194" s="71"/>
      <c r="AA194" s="70"/>
      <c r="AC194" s="70"/>
      <c r="AD194" s="70"/>
      <c r="AE194" s="70"/>
      <c r="AG194" s="70"/>
      <c r="AH194" s="103"/>
      <c r="AI194" s="103"/>
      <c r="AJ194" s="14"/>
      <c r="AK194" s="14"/>
      <c r="AL194" s="14"/>
      <c r="AM194" s="15"/>
      <c r="AN194" s="15"/>
      <c r="AO194" s="15"/>
      <c r="AP194" s="67"/>
      <c r="AQ194" s="15"/>
      <c r="AR194" s="15"/>
      <c r="AS194" s="15"/>
      <c r="AT194" s="16"/>
      <c r="AU194" s="15"/>
      <c r="AV194" s="15"/>
      <c r="AW194" s="19"/>
      <c r="AX194" s="19"/>
      <c r="AY194" s="19"/>
      <c r="AZ194" s="19"/>
      <c r="BA194" s="19"/>
      <c r="BB194" s="19"/>
      <c r="BC194" s="19"/>
      <c r="BD194" s="16"/>
      <c r="BE194" s="15"/>
      <c r="BF194" s="15"/>
      <c r="BG194" s="14"/>
      <c r="BH194" s="14"/>
      <c r="BI194" s="14"/>
      <c r="BJ194" s="36"/>
      <c r="BK194" s="36"/>
      <c r="BL194" s="36"/>
      <c r="BM194" s="36"/>
      <c r="BN194" s="36"/>
      <c r="BO194" s="36"/>
      <c r="BP194" s="36"/>
      <c r="BQ194" s="14"/>
      <c r="BR194" s="20"/>
      <c r="BS194" s="20"/>
      <c r="BT194" s="20"/>
      <c r="BU194" s="20"/>
      <c r="BV194" s="15"/>
      <c r="BW194" s="20"/>
      <c r="BX194" s="20"/>
      <c r="BY194" s="21"/>
      <c r="BZ194" s="22"/>
      <c r="CA194" s="22"/>
      <c r="CB194" s="22"/>
      <c r="CC194" s="22"/>
      <c r="CD194" s="22"/>
      <c r="CE194" s="22"/>
      <c r="CF194" s="23"/>
      <c r="CG194" s="19"/>
      <c r="CH194" s="21"/>
      <c r="CI194" s="14"/>
      <c r="CJ194" s="14"/>
      <c r="CK194" s="14"/>
      <c r="CL194" s="21"/>
      <c r="CM194" s="21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  <c r="DR194" s="53"/>
      <c r="DS194" s="53"/>
      <c r="DT194" s="53"/>
      <c r="DU194" s="53"/>
      <c r="DV194" s="53"/>
      <c r="DW194" s="53"/>
      <c r="DX194" s="53"/>
      <c r="DY194" s="53"/>
      <c r="DZ194" s="53"/>
      <c r="EA194" s="53"/>
      <c r="EB194" s="53"/>
      <c r="EC194" s="53"/>
      <c r="ED194" s="53"/>
    </row>
    <row r="195" spans="1:134">
      <c r="A195" s="54" t="s">
        <v>247</v>
      </c>
      <c r="B195" s="55" t="s">
        <v>64</v>
      </c>
      <c r="C195" s="56">
        <v>40</v>
      </c>
      <c r="D195" s="55" t="s">
        <v>69</v>
      </c>
      <c r="E195" s="56">
        <v>142</v>
      </c>
      <c r="F195" s="55">
        <f t="shared" si="29"/>
        <v>182</v>
      </c>
      <c r="G195" s="56">
        <f t="shared" si="30"/>
        <v>102</v>
      </c>
      <c r="H195" s="57">
        <f t="shared" si="39"/>
        <v>42.0908929085859</v>
      </c>
      <c r="I195" s="9">
        <f t="shared" si="31"/>
        <v>1</v>
      </c>
      <c r="J195" s="58">
        <f t="shared" si="32"/>
        <v>3589.1011124905231</v>
      </c>
      <c r="K195" s="26"/>
      <c r="L195" s="26"/>
      <c r="M195" s="34">
        <f t="shared" si="33"/>
        <v>42.091020243293229</v>
      </c>
      <c r="N195" s="13">
        <f t="shared" si="34"/>
        <v>1</v>
      </c>
      <c r="O195" s="13">
        <f t="shared" si="35"/>
        <v>1</v>
      </c>
      <c r="P195" s="11">
        <f t="shared" si="36"/>
        <v>0.92566466321032703</v>
      </c>
      <c r="Q195" s="34">
        <f t="shared" si="37"/>
        <v>-59.908979756706771</v>
      </c>
      <c r="R195" s="58">
        <f t="shared" si="28"/>
        <v>5.5257422956341076E-3</v>
      </c>
      <c r="S195" s="60">
        <f t="shared" si="38"/>
        <v>-7.7243244684651061E-2</v>
      </c>
      <c r="Z195" s="71"/>
      <c r="AA195" s="70"/>
      <c r="AC195" s="70"/>
      <c r="AD195" s="70"/>
      <c r="AE195" s="70"/>
      <c r="AG195" s="70"/>
      <c r="AH195" s="103"/>
      <c r="AI195" s="103"/>
      <c r="AJ195" s="14"/>
      <c r="AK195" s="14"/>
      <c r="AL195" s="14"/>
      <c r="AM195" s="15"/>
      <c r="AN195" s="15"/>
      <c r="AO195" s="15"/>
      <c r="AP195" s="67"/>
      <c r="AQ195" s="15"/>
      <c r="AR195" s="15"/>
      <c r="AS195" s="15"/>
      <c r="AT195" s="16"/>
      <c r="AU195" s="15"/>
      <c r="AV195" s="15"/>
      <c r="AW195" s="19"/>
      <c r="AX195" s="19"/>
      <c r="AY195" s="19"/>
      <c r="AZ195" s="19"/>
      <c r="BA195" s="19"/>
      <c r="BB195" s="19"/>
      <c r="BC195" s="19"/>
      <c r="BD195" s="16"/>
      <c r="BE195" s="15"/>
      <c r="BF195" s="15"/>
      <c r="BG195" s="14"/>
      <c r="BH195" s="14"/>
      <c r="BI195" s="14"/>
      <c r="BJ195" s="36"/>
      <c r="BK195" s="36"/>
      <c r="BL195" s="36"/>
      <c r="BM195" s="36"/>
      <c r="BN195" s="36"/>
      <c r="BO195" s="36"/>
      <c r="BP195" s="36"/>
      <c r="BQ195" s="14"/>
      <c r="BR195" s="20"/>
      <c r="BS195" s="20"/>
      <c r="BT195" s="20"/>
      <c r="BU195" s="20"/>
      <c r="BV195" s="15"/>
      <c r="BW195" s="20"/>
      <c r="BX195" s="20"/>
      <c r="BY195" s="21"/>
      <c r="BZ195" s="22"/>
      <c r="CA195" s="22"/>
      <c r="CB195" s="22"/>
      <c r="CC195" s="22"/>
      <c r="CD195" s="22"/>
      <c r="CE195" s="22"/>
      <c r="CF195" s="23"/>
      <c r="CG195" s="19"/>
      <c r="CH195" s="21"/>
      <c r="CI195" s="14"/>
      <c r="CJ195" s="14"/>
      <c r="CK195" s="14"/>
      <c r="CL195" s="21"/>
      <c r="CM195" s="21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  <c r="DR195" s="53"/>
      <c r="DS195" s="53"/>
      <c r="DT195" s="53"/>
      <c r="DU195" s="53"/>
      <c r="DV195" s="53"/>
      <c r="DW195" s="53"/>
      <c r="DX195" s="53"/>
      <c r="DY195" s="53"/>
      <c r="DZ195" s="53"/>
      <c r="EA195" s="53"/>
      <c r="EB195" s="53"/>
      <c r="EC195" s="53"/>
      <c r="ED195" s="53"/>
    </row>
    <row r="196" spans="1:134">
      <c r="A196" s="54" t="s">
        <v>248</v>
      </c>
      <c r="B196" s="55" t="s">
        <v>67</v>
      </c>
      <c r="C196" s="56">
        <v>95</v>
      </c>
      <c r="D196" s="55" t="s">
        <v>47</v>
      </c>
      <c r="E196" s="56">
        <v>98</v>
      </c>
      <c r="F196" s="55">
        <f t="shared" si="29"/>
        <v>193</v>
      </c>
      <c r="G196" s="56">
        <f t="shared" si="30"/>
        <v>3</v>
      </c>
      <c r="H196" s="57">
        <f t="shared" si="39"/>
        <v>49.632671208953624</v>
      </c>
      <c r="I196" s="9">
        <f t="shared" si="31"/>
        <v>1</v>
      </c>
      <c r="J196" s="58">
        <f t="shared" si="32"/>
        <v>2174.6060240823722</v>
      </c>
      <c r="K196" s="26"/>
      <c r="L196" s="26"/>
      <c r="M196" s="34">
        <f t="shared" si="33"/>
        <v>49.632809501903154</v>
      </c>
      <c r="N196" s="13">
        <f t="shared" si="34"/>
        <v>1</v>
      </c>
      <c r="O196" s="13">
        <f t="shared" si="35"/>
        <v>1</v>
      </c>
      <c r="P196" s="11">
        <f t="shared" si="36"/>
        <v>0.95571779553587555</v>
      </c>
      <c r="Q196" s="34">
        <f t="shared" si="37"/>
        <v>46.632809501903154</v>
      </c>
      <c r="R196" s="58">
        <f t="shared" si="28"/>
        <v>1.9609136322025237E-3</v>
      </c>
      <c r="S196" s="60">
        <f t="shared" si="38"/>
        <v>-4.529260246285708E-2</v>
      </c>
      <c r="Z196" s="71"/>
      <c r="AA196" s="70"/>
      <c r="AC196" s="70"/>
      <c r="AD196" s="70"/>
      <c r="AE196" s="70"/>
      <c r="AG196" s="70"/>
      <c r="AH196" s="103"/>
      <c r="AI196" s="103"/>
      <c r="AJ196" s="14"/>
      <c r="AK196" s="14"/>
      <c r="AL196" s="14"/>
      <c r="AM196" s="15"/>
      <c r="AN196" s="15"/>
      <c r="AO196" s="15"/>
      <c r="AP196" s="67"/>
      <c r="AQ196" s="15"/>
      <c r="AR196" s="15"/>
      <c r="AS196" s="15"/>
      <c r="AT196" s="16"/>
      <c r="AU196" s="15"/>
      <c r="AV196" s="15"/>
      <c r="AW196" s="19"/>
      <c r="AX196" s="19"/>
      <c r="AY196" s="19"/>
      <c r="AZ196" s="19"/>
      <c r="BA196" s="19"/>
      <c r="BB196" s="19"/>
      <c r="BC196" s="19"/>
      <c r="BD196" s="16"/>
      <c r="BE196" s="15"/>
      <c r="BF196" s="15"/>
      <c r="BG196" s="14"/>
      <c r="BH196" s="14"/>
      <c r="BI196" s="14"/>
      <c r="BJ196" s="36"/>
      <c r="BK196" s="36"/>
      <c r="BL196" s="36"/>
      <c r="BM196" s="36"/>
      <c r="BN196" s="36"/>
      <c r="BO196" s="36"/>
      <c r="BP196" s="36"/>
      <c r="BQ196" s="14"/>
      <c r="BR196" s="20"/>
      <c r="BS196" s="20"/>
      <c r="BT196" s="20"/>
      <c r="BU196" s="20"/>
      <c r="BV196" s="15"/>
      <c r="BW196" s="20"/>
      <c r="BX196" s="20"/>
      <c r="BY196" s="21"/>
      <c r="BZ196" s="22"/>
      <c r="CA196" s="22"/>
      <c r="CB196" s="22"/>
      <c r="CC196" s="22"/>
      <c r="CD196" s="22"/>
      <c r="CE196" s="22"/>
      <c r="CF196" s="23"/>
      <c r="CG196" s="19"/>
      <c r="CH196" s="21"/>
      <c r="CI196" s="14"/>
      <c r="CJ196" s="14"/>
      <c r="CK196" s="14"/>
      <c r="CL196" s="21"/>
      <c r="CM196" s="21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  <c r="DN196" s="53"/>
      <c r="DO196" s="53"/>
      <c r="DP196" s="53"/>
      <c r="DQ196" s="53"/>
      <c r="DR196" s="53"/>
      <c r="DS196" s="53"/>
      <c r="DT196" s="53"/>
      <c r="DU196" s="53"/>
      <c r="DV196" s="53"/>
      <c r="DW196" s="53"/>
      <c r="DX196" s="53"/>
      <c r="DY196" s="53"/>
      <c r="DZ196" s="53"/>
      <c r="EA196" s="53"/>
      <c r="EB196" s="53"/>
      <c r="EC196" s="53"/>
      <c r="ED196" s="53"/>
    </row>
    <row r="197" spans="1:134">
      <c r="A197" s="54" t="s">
        <v>249</v>
      </c>
      <c r="B197" s="55" t="s">
        <v>61</v>
      </c>
      <c r="C197" s="56">
        <v>76</v>
      </c>
      <c r="D197" s="55" t="s">
        <v>59</v>
      </c>
      <c r="E197" s="56">
        <v>67</v>
      </c>
      <c r="F197" s="55">
        <f t="shared" si="29"/>
        <v>143</v>
      </c>
      <c r="G197" s="56">
        <f t="shared" si="30"/>
        <v>-9</v>
      </c>
      <c r="H197" s="57">
        <f t="shared" ref="H197:H202" si="40">$I$2+($J$2*VLOOKUP(D197,$T$5:$U$22,2,FALSE))+($K$2*VLOOKUP(B197,$T$5:$U$22,2,FALSE))</f>
        <v>-14.131884194550834</v>
      </c>
      <c r="I197" s="9">
        <f t="shared" si="31"/>
        <v>0</v>
      </c>
      <c r="J197" s="58">
        <f t="shared" si="32"/>
        <v>26.336235386280659</v>
      </c>
      <c r="K197" s="26"/>
      <c r="L197" s="26"/>
      <c r="M197" s="34">
        <f t="shared" si="33"/>
        <v>-14.131838551824442</v>
      </c>
      <c r="N197" s="13">
        <f t="shared" si="34"/>
        <v>0</v>
      </c>
      <c r="O197" s="13">
        <f t="shared" si="35"/>
        <v>1</v>
      </c>
      <c r="P197" s="11">
        <f t="shared" si="36"/>
        <v>0.31387472691152862</v>
      </c>
      <c r="Q197" s="34">
        <f t="shared" si="37"/>
        <v>-5.1318385518244423</v>
      </c>
      <c r="R197" s="58">
        <f t="shared" ref="R197:R202" si="41">(I197-P197)^2</f>
        <v>9.8517344193786674E-2</v>
      </c>
      <c r="S197" s="60">
        <f t="shared" si="38"/>
        <v>-0.37669505409653697</v>
      </c>
      <c r="Z197" s="71"/>
      <c r="AA197" s="70"/>
      <c r="AC197" s="70"/>
      <c r="AD197" s="70"/>
      <c r="AE197" s="70"/>
      <c r="AG197" s="70"/>
      <c r="AH197" s="103"/>
      <c r="AI197" s="103"/>
      <c r="AJ197" s="14"/>
      <c r="AK197" s="14"/>
      <c r="AL197" s="14"/>
      <c r="AM197" s="15"/>
      <c r="AN197" s="15"/>
      <c r="AO197" s="15"/>
      <c r="AP197" s="67"/>
      <c r="AQ197" s="15"/>
      <c r="AR197" s="15"/>
      <c r="AS197" s="15"/>
      <c r="AT197" s="16"/>
      <c r="AU197" s="15"/>
      <c r="AV197" s="15"/>
      <c r="AW197" s="19"/>
      <c r="AX197" s="19"/>
      <c r="AY197" s="19"/>
      <c r="AZ197" s="19"/>
      <c r="BA197" s="19"/>
      <c r="BB197" s="19"/>
      <c r="BC197" s="19"/>
      <c r="BD197" s="16"/>
      <c r="BE197" s="15"/>
      <c r="BF197" s="15"/>
      <c r="BG197" s="14"/>
      <c r="BH197" s="14"/>
      <c r="BI197" s="14"/>
      <c r="BJ197" s="36"/>
      <c r="BK197" s="36"/>
      <c r="BL197" s="36"/>
      <c r="BM197" s="36"/>
      <c r="BN197" s="36"/>
      <c r="BO197" s="36"/>
      <c r="BP197" s="36"/>
      <c r="BQ197" s="14"/>
      <c r="BR197" s="20"/>
      <c r="BS197" s="20"/>
      <c r="BT197" s="20"/>
      <c r="BU197" s="20"/>
      <c r="BV197" s="15"/>
      <c r="BW197" s="20"/>
      <c r="BX197" s="20"/>
      <c r="BY197" s="21"/>
      <c r="BZ197" s="22"/>
      <c r="CA197" s="22"/>
      <c r="CB197" s="22"/>
      <c r="CC197" s="22"/>
      <c r="CD197" s="22"/>
      <c r="CE197" s="22"/>
      <c r="CF197" s="23"/>
      <c r="CG197" s="19"/>
      <c r="CH197" s="21"/>
      <c r="CI197" s="14"/>
      <c r="CJ197" s="14"/>
      <c r="CK197" s="14"/>
      <c r="CL197" s="21"/>
      <c r="CM197" s="21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  <c r="DR197" s="53"/>
      <c r="DS197" s="53"/>
      <c r="DT197" s="53"/>
      <c r="DU197" s="53"/>
      <c r="DV197" s="53"/>
      <c r="DW197" s="53"/>
      <c r="DX197" s="53"/>
      <c r="DY197" s="53"/>
      <c r="DZ197" s="53"/>
      <c r="EA197" s="53"/>
      <c r="EB197" s="53"/>
      <c r="EC197" s="53"/>
      <c r="ED197" s="53"/>
    </row>
    <row r="198" spans="1:134">
      <c r="A198" s="54" t="s">
        <v>250</v>
      </c>
      <c r="B198" s="55" t="s">
        <v>65</v>
      </c>
      <c r="C198" s="56">
        <v>83</v>
      </c>
      <c r="D198" s="55" t="s">
        <v>73</v>
      </c>
      <c r="E198" s="56">
        <v>74</v>
      </c>
      <c r="F198" s="55">
        <f t="shared" ref="F198:F202" si="42">E198+C198</f>
        <v>157</v>
      </c>
      <c r="G198" s="56">
        <f t="shared" ref="G198:G202" si="43">E198-C198</f>
        <v>-9</v>
      </c>
      <c r="H198" s="57">
        <f t="shared" si="40"/>
        <v>8.9526798270249337</v>
      </c>
      <c r="I198" s="9">
        <f t="shared" ref="I198:I202" si="44">IF(G198&gt;0,1,0)</f>
        <v>0</v>
      </c>
      <c r="J198" s="58">
        <f t="shared" ref="J198:J202" si="45">(G198-H198)^2</f>
        <v>322.29871297166801</v>
      </c>
      <c r="K198" s="26"/>
      <c r="L198" s="26"/>
      <c r="M198" s="34">
        <f t="shared" ref="M198:M202" si="46">$Y$7+($Y$8*H198)</f>
        <v>8.9527590117401967</v>
      </c>
      <c r="N198" s="13">
        <f t="shared" ref="N198:N202" si="47">IF(P198&gt;0.5,1,0)</f>
        <v>1</v>
      </c>
      <c r="O198" s="13">
        <f t="shared" ref="O198:O202" si="48">IF(N198=I198,1,0)</f>
        <v>0</v>
      </c>
      <c r="P198" s="11">
        <f>1-NORMDIST(0,M198,$Y$5,TRUE)</f>
        <v>0.62065078206351521</v>
      </c>
      <c r="Q198" s="34">
        <f t="shared" ref="Q198:Q202" si="49">M198-G198</f>
        <v>17.952759011740199</v>
      </c>
      <c r="R198" s="58">
        <f t="shared" si="41"/>
        <v>0.38520739327605302</v>
      </c>
      <c r="S198" s="60">
        <f t="shared" ref="S198:S202" si="50">I198*LN(P198)+(1-I198)*LN(1-P198)</f>
        <v>-0.96929807878846141</v>
      </c>
      <c r="Z198" s="71"/>
      <c r="AA198" s="70"/>
      <c r="AC198" s="70"/>
      <c r="AD198" s="70"/>
      <c r="AE198" s="70"/>
      <c r="AG198" s="70"/>
      <c r="AH198" s="103"/>
      <c r="AI198" s="103"/>
      <c r="AJ198" s="14"/>
      <c r="AK198" s="14"/>
      <c r="AL198" s="14"/>
      <c r="AM198" s="15"/>
      <c r="AN198" s="15"/>
      <c r="AO198" s="15"/>
      <c r="AP198" s="67"/>
      <c r="AQ198" s="15"/>
      <c r="AR198" s="15"/>
      <c r="AS198" s="15"/>
      <c r="AT198" s="16"/>
      <c r="AU198" s="15"/>
      <c r="AV198" s="15"/>
      <c r="AW198" s="19"/>
      <c r="AX198" s="19"/>
      <c r="AY198" s="19"/>
      <c r="AZ198" s="19"/>
      <c r="BA198" s="19"/>
      <c r="BB198" s="19"/>
      <c r="BC198" s="19"/>
      <c r="BD198" s="16"/>
      <c r="BE198" s="15"/>
      <c r="BF198" s="15"/>
      <c r="BG198" s="14"/>
      <c r="BH198" s="14"/>
      <c r="BI198" s="14"/>
      <c r="BJ198" s="36"/>
      <c r="BK198" s="36"/>
      <c r="BL198" s="36"/>
      <c r="BM198" s="36"/>
      <c r="BN198" s="36"/>
      <c r="BO198" s="36"/>
      <c r="BP198" s="36"/>
      <c r="BQ198" s="14"/>
      <c r="BR198" s="20"/>
      <c r="BS198" s="20"/>
      <c r="BT198" s="20"/>
      <c r="BU198" s="20"/>
      <c r="BV198" s="15"/>
      <c r="BW198" s="20"/>
      <c r="BX198" s="20"/>
      <c r="BY198" s="21"/>
      <c r="BZ198" s="22"/>
      <c r="CA198" s="22"/>
      <c r="CB198" s="22"/>
      <c r="CC198" s="22"/>
      <c r="CD198" s="22"/>
      <c r="CE198" s="22"/>
      <c r="CF198" s="23"/>
      <c r="CG198" s="19"/>
      <c r="CH198" s="21"/>
      <c r="CI198" s="14"/>
      <c r="CJ198" s="14"/>
      <c r="CK198" s="14"/>
      <c r="CL198" s="21"/>
      <c r="CM198" s="21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  <c r="DR198" s="53"/>
      <c r="DS198" s="53"/>
      <c r="DT198" s="53"/>
      <c r="DU198" s="53"/>
      <c r="DV198" s="53"/>
      <c r="DW198" s="53"/>
      <c r="DX198" s="53"/>
      <c r="DY198" s="53"/>
      <c r="DZ198" s="53"/>
      <c r="EA198" s="53"/>
      <c r="EB198" s="53"/>
      <c r="EC198" s="53"/>
      <c r="ED198" s="53"/>
    </row>
    <row r="199" spans="1:134">
      <c r="A199" s="54" t="s">
        <v>250</v>
      </c>
      <c r="B199" s="55" t="s">
        <v>48</v>
      </c>
      <c r="C199" s="56">
        <v>165</v>
      </c>
      <c r="D199" s="55" t="s">
        <v>46</v>
      </c>
      <c r="E199" s="56">
        <v>61</v>
      </c>
      <c r="F199" s="55">
        <f t="shared" si="42"/>
        <v>226</v>
      </c>
      <c r="G199" s="56">
        <f t="shared" si="43"/>
        <v>-104</v>
      </c>
      <c r="H199" s="57">
        <f t="shared" si="40"/>
        <v>-40.460703759683668</v>
      </c>
      <c r="I199" s="9">
        <f t="shared" si="44"/>
        <v>0</v>
      </c>
      <c r="J199" s="58">
        <f t="shared" si="45"/>
        <v>4037.2421667146773</v>
      </c>
      <c r="K199" s="26"/>
      <c r="L199" s="26"/>
      <c r="M199" s="34">
        <f t="shared" si="46"/>
        <v>-40.460696372865939</v>
      </c>
      <c r="N199" s="13">
        <f t="shared" si="47"/>
        <v>0</v>
      </c>
      <c r="O199" s="13">
        <f t="shared" si="48"/>
        <v>1</v>
      </c>
      <c r="P199" s="11">
        <f>1-NORMDIST(0,M199,$Y$5,TRUE)</f>
        <v>8.2522464541817442E-2</v>
      </c>
      <c r="Q199" s="34">
        <f t="shared" si="49"/>
        <v>63.539303627134061</v>
      </c>
      <c r="R199" s="58">
        <f t="shared" si="41"/>
        <v>6.8099571540555168E-3</v>
      </c>
      <c r="S199" s="60">
        <f t="shared" si="50"/>
        <v>-8.6127183867404769E-2</v>
      </c>
      <c r="Z199" s="71"/>
      <c r="AA199" s="70"/>
      <c r="AC199" s="70"/>
      <c r="AD199" s="70"/>
      <c r="AE199" s="70"/>
      <c r="AG199" s="70"/>
      <c r="AH199" s="103"/>
      <c r="AI199" s="103"/>
      <c r="AJ199" s="14"/>
      <c r="AK199" s="14"/>
      <c r="AL199" s="14"/>
      <c r="AM199" s="15"/>
      <c r="AN199" s="15"/>
      <c r="AO199" s="15"/>
      <c r="AP199" s="67"/>
      <c r="AQ199" s="15"/>
      <c r="AR199" s="15"/>
      <c r="AS199" s="15"/>
      <c r="AT199" s="16"/>
      <c r="AU199" s="15"/>
      <c r="AV199" s="15"/>
      <c r="AW199" s="19"/>
      <c r="AX199" s="19"/>
      <c r="AY199" s="19"/>
      <c r="AZ199" s="19"/>
      <c r="BA199" s="19"/>
      <c r="BB199" s="19"/>
      <c r="BC199" s="19"/>
      <c r="BD199" s="16"/>
      <c r="BE199" s="15"/>
      <c r="BF199" s="15"/>
      <c r="BG199" s="14"/>
      <c r="BH199" s="14"/>
      <c r="BI199" s="14"/>
      <c r="BJ199" s="36"/>
      <c r="BK199" s="36"/>
      <c r="BL199" s="36"/>
      <c r="BM199" s="36"/>
      <c r="BN199" s="36"/>
      <c r="BO199" s="36"/>
      <c r="BP199" s="36"/>
      <c r="BQ199" s="14"/>
      <c r="BR199" s="20"/>
      <c r="BS199" s="20"/>
      <c r="BT199" s="20"/>
      <c r="BU199" s="20"/>
      <c r="BV199" s="15"/>
      <c r="BW199" s="20"/>
      <c r="BX199" s="20"/>
      <c r="BY199" s="21"/>
      <c r="BZ199" s="22"/>
      <c r="CA199" s="22"/>
      <c r="CB199" s="22"/>
      <c r="CC199" s="22"/>
      <c r="CD199" s="22"/>
      <c r="CE199" s="22"/>
      <c r="CF199" s="23"/>
      <c r="CG199" s="19"/>
      <c r="CH199" s="21"/>
      <c r="CI199" s="14"/>
      <c r="CJ199" s="14"/>
      <c r="CK199" s="14"/>
      <c r="CL199" s="21"/>
      <c r="CM199" s="21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  <c r="DR199" s="53"/>
      <c r="DS199" s="53"/>
      <c r="DT199" s="53"/>
      <c r="DU199" s="53"/>
      <c r="DV199" s="53"/>
      <c r="DW199" s="53"/>
      <c r="DX199" s="53"/>
      <c r="DY199" s="53"/>
      <c r="DZ199" s="53"/>
      <c r="EA199" s="53"/>
      <c r="EB199" s="53"/>
      <c r="EC199" s="53"/>
      <c r="ED199" s="53"/>
    </row>
    <row r="200" spans="1:134">
      <c r="A200" s="54" t="s">
        <v>251</v>
      </c>
      <c r="B200" s="55" t="s">
        <v>74</v>
      </c>
      <c r="C200" s="56">
        <v>98</v>
      </c>
      <c r="D200" s="55" t="s">
        <v>52</v>
      </c>
      <c r="E200" s="56">
        <v>72</v>
      </c>
      <c r="F200" s="55">
        <f t="shared" si="42"/>
        <v>170</v>
      </c>
      <c r="G200" s="56">
        <f t="shared" si="43"/>
        <v>-26</v>
      </c>
      <c r="H200" s="57">
        <f t="shared" si="40"/>
        <v>-41.917802366315904</v>
      </c>
      <c r="I200" s="9">
        <f t="shared" si="44"/>
        <v>0</v>
      </c>
      <c r="J200" s="58">
        <f t="shared" si="45"/>
        <v>253.37643217309218</v>
      </c>
      <c r="K200" s="26"/>
      <c r="L200" s="26"/>
      <c r="M200" s="34">
        <f t="shared" si="46"/>
        <v>-41.917797096669858</v>
      </c>
      <c r="N200" s="13">
        <f t="shared" si="47"/>
        <v>0</v>
      </c>
      <c r="O200" s="13">
        <f t="shared" si="48"/>
        <v>1</v>
      </c>
      <c r="P200" s="11">
        <f>1-NORMDIST(0,M200,$Y$5,TRUE)</f>
        <v>7.5174595226261687E-2</v>
      </c>
      <c r="Q200" s="34">
        <f t="shared" si="49"/>
        <v>-15.917797096669858</v>
      </c>
      <c r="R200" s="58">
        <f t="shared" si="41"/>
        <v>5.651219767432286E-3</v>
      </c>
      <c r="S200" s="60">
        <f t="shared" si="50"/>
        <v>-7.8150310881494808E-2</v>
      </c>
      <c r="Z200" s="71"/>
      <c r="AA200" s="70"/>
      <c r="AC200" s="70"/>
      <c r="AD200" s="70"/>
      <c r="AE200" s="70"/>
      <c r="AG200" s="70"/>
      <c r="AH200" s="103"/>
      <c r="AI200" s="103"/>
      <c r="AJ200" s="14"/>
      <c r="AK200" s="14"/>
      <c r="AL200" s="14"/>
      <c r="AM200" s="15"/>
      <c r="AN200" s="15"/>
      <c r="AO200" s="15"/>
      <c r="AP200" s="67"/>
      <c r="AQ200" s="15"/>
      <c r="AR200" s="15"/>
      <c r="AS200" s="15"/>
      <c r="AT200" s="16"/>
      <c r="AU200" s="15"/>
      <c r="AV200" s="15"/>
      <c r="AW200" s="19"/>
      <c r="AX200" s="19"/>
      <c r="AY200" s="19"/>
      <c r="AZ200" s="19"/>
      <c r="BA200" s="19"/>
      <c r="BB200" s="19"/>
      <c r="BC200" s="19"/>
      <c r="BD200" s="16"/>
      <c r="BE200" s="15"/>
      <c r="BF200" s="15"/>
      <c r="BG200" s="14"/>
      <c r="BH200" s="14"/>
      <c r="BI200" s="14"/>
      <c r="BJ200" s="36"/>
      <c r="BK200" s="36"/>
      <c r="BL200" s="36"/>
      <c r="BM200" s="36"/>
      <c r="BN200" s="36"/>
      <c r="BO200" s="36"/>
      <c r="BP200" s="36"/>
      <c r="BQ200" s="14"/>
      <c r="BR200" s="20"/>
      <c r="BS200" s="20"/>
      <c r="BT200" s="20"/>
      <c r="BU200" s="20"/>
      <c r="BV200" s="15"/>
      <c r="BW200" s="20"/>
      <c r="BX200" s="20"/>
      <c r="BY200" s="21"/>
      <c r="BZ200" s="22"/>
      <c r="CA200" s="22"/>
      <c r="CB200" s="22"/>
      <c r="CC200" s="22"/>
      <c r="CD200" s="22"/>
      <c r="CE200" s="22"/>
      <c r="CF200" s="23"/>
      <c r="CG200" s="19"/>
      <c r="CH200" s="21"/>
      <c r="CI200" s="14"/>
      <c r="CJ200" s="14"/>
      <c r="CK200" s="14"/>
      <c r="CL200" s="21"/>
      <c r="CM200" s="21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  <c r="DN200" s="53"/>
      <c r="DO200" s="53"/>
      <c r="DP200" s="53"/>
      <c r="DQ200" s="53"/>
      <c r="DR200" s="53"/>
      <c r="DS200" s="53"/>
      <c r="DT200" s="53"/>
      <c r="DU200" s="53"/>
      <c r="DV200" s="53"/>
      <c r="DW200" s="53"/>
      <c r="DX200" s="53"/>
      <c r="DY200" s="53"/>
      <c r="DZ200" s="53"/>
      <c r="EA200" s="53"/>
      <c r="EB200" s="53"/>
      <c r="EC200" s="53"/>
      <c r="ED200" s="53"/>
    </row>
    <row r="201" spans="1:134">
      <c r="A201" s="54" t="s">
        <v>252</v>
      </c>
      <c r="B201" s="55" t="s">
        <v>68</v>
      </c>
      <c r="C201" s="56">
        <v>57</v>
      </c>
      <c r="D201" s="55" t="s">
        <v>71</v>
      </c>
      <c r="E201" s="56">
        <v>102</v>
      </c>
      <c r="F201" s="55">
        <f t="shared" si="42"/>
        <v>159</v>
      </c>
      <c r="G201" s="56">
        <f t="shared" si="43"/>
        <v>45</v>
      </c>
      <c r="H201" s="57">
        <f t="shared" si="40"/>
        <v>-3.1959475157435513</v>
      </c>
      <c r="I201" s="9">
        <f t="shared" si="44"/>
        <v>1</v>
      </c>
      <c r="J201" s="58">
        <f t="shared" si="45"/>
        <v>2322.8493569403072</v>
      </c>
      <c r="K201" s="26"/>
      <c r="L201" s="26"/>
      <c r="M201" s="34">
        <f t="shared" si="46"/>
        <v>-3.1958859830455739</v>
      </c>
      <c r="N201" s="13">
        <f t="shared" si="47"/>
        <v>0</v>
      </c>
      <c r="O201" s="13">
        <f t="shared" si="48"/>
        <v>0</v>
      </c>
      <c r="P201" s="11">
        <f>1-NORMDIST(0,M201,$Y$5,TRUE)</f>
        <v>0.45634013192686373</v>
      </c>
      <c r="Q201" s="34">
        <f t="shared" si="49"/>
        <v>-48.195885983045571</v>
      </c>
      <c r="R201" s="58">
        <f t="shared" si="41"/>
        <v>0.29556605215329995</v>
      </c>
      <c r="S201" s="60">
        <f t="shared" si="50"/>
        <v>-0.78451684416701228</v>
      </c>
      <c r="Z201" s="71"/>
      <c r="AA201" s="70"/>
      <c r="AC201" s="70"/>
      <c r="AD201" s="70"/>
      <c r="AE201" s="70"/>
      <c r="AG201" s="70"/>
      <c r="AH201" s="103"/>
      <c r="AI201" s="103"/>
      <c r="AJ201" s="14"/>
      <c r="AK201" s="14"/>
      <c r="AL201" s="14"/>
      <c r="AM201" s="15"/>
      <c r="AN201" s="15"/>
      <c r="AO201" s="15"/>
      <c r="AP201" s="67"/>
      <c r="AQ201" s="15"/>
      <c r="AR201" s="15"/>
      <c r="AS201" s="15"/>
      <c r="AT201" s="16"/>
      <c r="AU201" s="15"/>
      <c r="AV201" s="15"/>
      <c r="AW201" s="19"/>
      <c r="AX201" s="19"/>
      <c r="AY201" s="19"/>
      <c r="AZ201" s="19"/>
      <c r="BA201" s="19"/>
      <c r="BB201" s="19"/>
      <c r="BC201" s="19"/>
      <c r="BD201" s="16"/>
      <c r="BE201" s="15"/>
      <c r="BF201" s="15"/>
      <c r="BG201" s="14"/>
      <c r="BH201" s="14"/>
      <c r="BI201" s="14"/>
      <c r="BJ201" s="36"/>
      <c r="BK201" s="36"/>
      <c r="BL201" s="36"/>
      <c r="BM201" s="36"/>
      <c r="BN201" s="36"/>
      <c r="BO201" s="36"/>
      <c r="BP201" s="36"/>
      <c r="BQ201" s="14"/>
      <c r="BR201" s="20"/>
      <c r="BS201" s="20"/>
      <c r="BT201" s="20"/>
      <c r="BU201" s="20"/>
      <c r="BV201" s="15"/>
      <c r="BW201" s="20"/>
      <c r="BX201" s="20"/>
      <c r="BY201" s="21"/>
      <c r="BZ201" s="22"/>
      <c r="CA201" s="22"/>
      <c r="CB201" s="22"/>
      <c r="CC201" s="22"/>
      <c r="CD201" s="22"/>
      <c r="CE201" s="22"/>
      <c r="CF201" s="23"/>
      <c r="CG201" s="19"/>
      <c r="CH201" s="21"/>
      <c r="CI201" s="14"/>
      <c r="CJ201" s="14"/>
      <c r="CK201" s="14"/>
      <c r="CL201" s="21"/>
      <c r="CM201" s="21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  <c r="DR201" s="53"/>
      <c r="DS201" s="53"/>
      <c r="DT201" s="53"/>
      <c r="DU201" s="53"/>
      <c r="DV201" s="53"/>
      <c r="DW201" s="53"/>
      <c r="DX201" s="53"/>
      <c r="DY201" s="53"/>
      <c r="DZ201" s="53"/>
      <c r="EA201" s="53"/>
      <c r="EB201" s="53"/>
      <c r="EC201" s="53"/>
      <c r="ED201" s="53"/>
    </row>
    <row r="202" spans="1:134">
      <c r="A202" s="54" t="s">
        <v>253</v>
      </c>
      <c r="B202" s="55" t="s">
        <v>63</v>
      </c>
      <c r="C202" s="56">
        <v>117</v>
      </c>
      <c r="D202" s="55" t="s">
        <v>56</v>
      </c>
      <c r="E202" s="56">
        <v>94</v>
      </c>
      <c r="F202" s="55">
        <f t="shared" si="42"/>
        <v>211</v>
      </c>
      <c r="G202" s="56">
        <f t="shared" si="43"/>
        <v>-23</v>
      </c>
      <c r="H202" s="57">
        <f t="shared" si="40"/>
        <v>-24.852712207563716</v>
      </c>
      <c r="I202" s="9">
        <f t="shared" si="44"/>
        <v>0</v>
      </c>
      <c r="J202" s="58">
        <f t="shared" si="45"/>
        <v>3.4325425240556173</v>
      </c>
      <c r="K202" s="26"/>
      <c r="L202" s="26"/>
      <c r="M202" s="34">
        <f t="shared" si="46"/>
        <v>-24.852682142254924</v>
      </c>
      <c r="N202" s="13">
        <f t="shared" si="47"/>
        <v>0</v>
      </c>
      <c r="O202" s="13">
        <f t="shared" si="48"/>
        <v>1</v>
      </c>
      <c r="P202" s="11">
        <f>1-NORMDIST(0,M202,$Y$5,TRUE)</f>
        <v>0.19689771905023001</v>
      </c>
      <c r="Q202" s="34">
        <f t="shared" si="49"/>
        <v>-1.852682142254924</v>
      </c>
      <c r="R202" s="58">
        <f t="shared" si="41"/>
        <v>3.8768711767183314E-2</v>
      </c>
      <c r="S202" s="60">
        <f t="shared" si="50"/>
        <v>-0.21927319961024472</v>
      </c>
      <c r="Z202" s="71"/>
      <c r="AA202" s="70"/>
      <c r="AC202" s="70"/>
      <c r="AD202" s="70"/>
      <c r="AE202" s="70"/>
      <c r="AG202" s="70"/>
      <c r="AH202" s="103"/>
      <c r="AI202" s="103"/>
      <c r="AJ202" s="14"/>
      <c r="AK202" s="14"/>
      <c r="AL202" s="14"/>
      <c r="AM202" s="15"/>
      <c r="AN202" s="15"/>
      <c r="AO202" s="15"/>
      <c r="AP202" s="67"/>
      <c r="AQ202" s="15"/>
      <c r="AR202" s="15"/>
      <c r="AS202" s="15"/>
      <c r="AT202" s="16"/>
      <c r="AU202" s="15"/>
      <c r="AV202" s="15"/>
      <c r="AW202" s="19"/>
      <c r="AX202" s="19"/>
      <c r="AY202" s="19"/>
      <c r="AZ202" s="19"/>
      <c r="BA202" s="19"/>
      <c r="BB202" s="19"/>
      <c r="BC202" s="19"/>
      <c r="BD202" s="16"/>
      <c r="BE202" s="15"/>
      <c r="BF202" s="15"/>
      <c r="BG202" s="14"/>
      <c r="BH202" s="14"/>
      <c r="BI202" s="14"/>
      <c r="BJ202" s="36"/>
      <c r="BK202" s="36"/>
      <c r="BL202" s="36"/>
      <c r="BM202" s="36"/>
      <c r="BN202" s="36"/>
      <c r="BO202" s="36"/>
      <c r="BP202" s="36"/>
      <c r="BQ202" s="14"/>
      <c r="BR202" s="20"/>
      <c r="BS202" s="20"/>
      <c r="BT202" s="20"/>
      <c r="BU202" s="20"/>
      <c r="BV202" s="15"/>
      <c r="BW202" s="20"/>
      <c r="BX202" s="20"/>
      <c r="BY202" s="21"/>
      <c r="BZ202" s="22"/>
      <c r="CA202" s="22"/>
      <c r="CB202" s="22"/>
      <c r="CC202" s="22"/>
      <c r="CD202" s="22"/>
      <c r="CE202" s="22"/>
      <c r="CF202" s="23"/>
      <c r="CG202" s="19"/>
      <c r="CH202" s="21"/>
      <c r="CI202" s="14"/>
      <c r="CJ202" s="14"/>
      <c r="CK202" s="14"/>
      <c r="CL202" s="21"/>
      <c r="CM202" s="21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  <c r="DR202" s="53"/>
      <c r="DS202" s="53"/>
      <c r="DT202" s="53"/>
      <c r="DU202" s="53"/>
      <c r="DV202" s="53"/>
      <c r="DW202" s="53"/>
      <c r="DX202" s="53"/>
      <c r="DY202" s="53"/>
      <c r="DZ202" s="53"/>
      <c r="EA202" s="53"/>
      <c r="EB202" s="53"/>
      <c r="EC202" s="53"/>
      <c r="ED202" s="53"/>
    </row>
    <row r="203" spans="1:134">
      <c r="A203" s="54"/>
      <c r="B203" s="55"/>
      <c r="C203" s="56"/>
      <c r="D203" s="55"/>
      <c r="E203" s="56"/>
      <c r="F203" s="55"/>
      <c r="G203" s="56"/>
      <c r="H203" s="57"/>
      <c r="I203" s="9"/>
      <c r="J203" s="9"/>
      <c r="K203" s="26"/>
      <c r="L203" s="26"/>
      <c r="M203" s="34"/>
      <c r="N203" s="34"/>
      <c r="O203" s="34"/>
      <c r="P203" s="11"/>
      <c r="Q203" s="11"/>
      <c r="R203" s="11"/>
      <c r="S203" s="13"/>
      <c r="Z203" s="71"/>
      <c r="AA203" s="70"/>
      <c r="AC203" s="70"/>
      <c r="AD203" s="70"/>
      <c r="AE203" s="70"/>
      <c r="AG203" s="70"/>
      <c r="AH203" s="103"/>
      <c r="AI203" s="103"/>
      <c r="AJ203" s="14"/>
      <c r="AK203" s="14"/>
      <c r="AL203" s="14"/>
      <c r="AM203" s="15"/>
      <c r="AN203" s="15"/>
      <c r="AO203" s="15"/>
      <c r="AP203" s="67"/>
      <c r="AQ203" s="15"/>
      <c r="AR203" s="15"/>
      <c r="AS203" s="15"/>
      <c r="AT203" s="16"/>
      <c r="AU203" s="15"/>
      <c r="AV203" s="15"/>
      <c r="AW203" s="19"/>
      <c r="AX203" s="19"/>
      <c r="AY203" s="19"/>
      <c r="AZ203" s="19"/>
      <c r="BA203" s="19"/>
      <c r="BB203" s="19"/>
      <c r="BC203" s="19"/>
      <c r="BD203" s="16"/>
      <c r="BE203" s="15"/>
      <c r="BF203" s="15"/>
      <c r="BG203" s="14"/>
      <c r="BH203" s="14"/>
      <c r="BI203" s="14"/>
      <c r="BJ203" s="36"/>
      <c r="BK203" s="36"/>
      <c r="BL203" s="36"/>
      <c r="BM203" s="36"/>
      <c r="BN203" s="36"/>
      <c r="BO203" s="36"/>
      <c r="BP203" s="36"/>
      <c r="BQ203" s="14"/>
      <c r="BR203" s="20"/>
      <c r="BS203" s="20"/>
      <c r="BT203" s="20"/>
      <c r="BU203" s="20"/>
      <c r="BV203" s="15"/>
      <c r="BW203" s="20"/>
      <c r="BX203" s="20"/>
      <c r="BY203" s="21"/>
      <c r="BZ203" s="22"/>
      <c r="CA203" s="22"/>
      <c r="CB203" s="22"/>
      <c r="CC203" s="22"/>
      <c r="CD203" s="22"/>
      <c r="CE203" s="22"/>
      <c r="CF203" s="23"/>
      <c r="CG203" s="19"/>
      <c r="CH203" s="21"/>
      <c r="CI203" s="14"/>
      <c r="CJ203" s="14"/>
      <c r="CK203" s="14"/>
      <c r="CL203" s="21"/>
      <c r="CM203" s="21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  <c r="DN203" s="53"/>
      <c r="DO203" s="53"/>
      <c r="DP203" s="53"/>
      <c r="DQ203" s="53"/>
      <c r="DR203" s="53"/>
      <c r="DS203" s="53"/>
      <c r="DT203" s="53"/>
      <c r="DU203" s="53"/>
      <c r="DV203" s="53"/>
      <c r="DW203" s="53"/>
      <c r="DX203" s="53"/>
      <c r="DY203" s="53"/>
      <c r="DZ203" s="53"/>
      <c r="EA203" s="53"/>
      <c r="EB203" s="53"/>
      <c r="EC203" s="53"/>
      <c r="ED203" s="53"/>
    </row>
    <row r="204" spans="1:134">
      <c r="A204" s="54"/>
      <c r="B204" s="55"/>
      <c r="C204" s="56"/>
      <c r="D204" s="55"/>
      <c r="E204" s="56"/>
      <c r="F204" s="55"/>
      <c r="G204" s="56"/>
      <c r="H204" s="57"/>
      <c r="I204" s="9"/>
      <c r="J204" s="9"/>
      <c r="K204" s="26"/>
      <c r="L204" s="26"/>
      <c r="M204" s="34"/>
      <c r="N204" s="34"/>
      <c r="O204" s="34"/>
      <c r="P204" s="11"/>
      <c r="Q204" s="11"/>
      <c r="R204" s="11"/>
      <c r="S204" s="13"/>
      <c r="Z204" s="71"/>
      <c r="AA204" s="70"/>
      <c r="AC204" s="70"/>
      <c r="AD204" s="70"/>
      <c r="AE204" s="70"/>
      <c r="AG204" s="70"/>
      <c r="AH204" s="103"/>
      <c r="AI204" s="103"/>
      <c r="AJ204" s="14"/>
      <c r="AK204" s="14"/>
      <c r="AL204" s="14"/>
      <c r="AM204" s="15"/>
      <c r="AN204" s="15"/>
      <c r="AO204" s="15"/>
      <c r="AP204" s="67"/>
      <c r="AQ204" s="15"/>
      <c r="AR204" s="15"/>
      <c r="AS204" s="15"/>
      <c r="AT204" s="16"/>
      <c r="AU204" s="15"/>
      <c r="AV204" s="15"/>
      <c r="AW204" s="19"/>
      <c r="AX204" s="19"/>
      <c r="AY204" s="19"/>
      <c r="AZ204" s="19"/>
      <c r="BA204" s="19"/>
      <c r="BB204" s="19"/>
      <c r="BC204" s="19"/>
      <c r="BD204" s="16"/>
      <c r="BE204" s="15"/>
      <c r="BF204" s="15"/>
      <c r="BG204" s="14"/>
      <c r="BH204" s="14"/>
      <c r="BI204" s="14"/>
      <c r="BJ204" s="36"/>
      <c r="BK204" s="36"/>
      <c r="BL204" s="36"/>
      <c r="BM204" s="36"/>
      <c r="BN204" s="36"/>
      <c r="BO204" s="36"/>
      <c r="BP204" s="36"/>
      <c r="BQ204" s="14"/>
      <c r="BR204" s="20"/>
      <c r="BS204" s="20"/>
      <c r="BT204" s="20"/>
      <c r="BU204" s="20"/>
      <c r="BV204" s="15"/>
      <c r="BW204" s="20"/>
      <c r="BX204" s="20"/>
      <c r="BY204" s="21"/>
      <c r="BZ204" s="22"/>
      <c r="CA204" s="22"/>
      <c r="CB204" s="22"/>
      <c r="CC204" s="22"/>
      <c r="CD204" s="22"/>
      <c r="CE204" s="22"/>
      <c r="CF204" s="23"/>
      <c r="CG204" s="19"/>
      <c r="CH204" s="21"/>
      <c r="CI204" s="14"/>
      <c r="CJ204" s="14"/>
      <c r="CK204" s="14"/>
      <c r="CL204" s="21"/>
      <c r="CM204" s="21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/>
      <c r="DK204" s="53"/>
      <c r="DL204" s="53"/>
      <c r="DM204" s="53"/>
      <c r="DN204" s="53"/>
      <c r="DO204" s="53"/>
      <c r="DP204" s="53"/>
      <c r="DQ204" s="53"/>
      <c r="DR204" s="53"/>
      <c r="DS204" s="53"/>
      <c r="DT204" s="53"/>
      <c r="DU204" s="53"/>
      <c r="DV204" s="53"/>
      <c r="DW204" s="53"/>
      <c r="DX204" s="53"/>
      <c r="DY204" s="53"/>
      <c r="DZ204" s="53"/>
      <c r="EA204" s="53"/>
      <c r="EB204" s="53"/>
      <c r="EC204" s="53"/>
      <c r="ED204" s="53"/>
    </row>
    <row r="205" spans="1:134">
      <c r="A205" s="54"/>
      <c r="B205" s="55"/>
      <c r="C205" s="56"/>
      <c r="D205" s="55"/>
      <c r="E205" s="56"/>
      <c r="F205" s="55"/>
      <c r="G205" s="56"/>
      <c r="H205" s="57"/>
      <c r="I205" s="9"/>
      <c r="J205" s="9"/>
      <c r="K205" s="26"/>
      <c r="L205" s="26"/>
      <c r="M205" s="34"/>
      <c r="N205" s="34"/>
      <c r="O205" s="34"/>
      <c r="P205" s="11"/>
      <c r="Q205" s="11"/>
      <c r="R205" s="11"/>
      <c r="S205" s="13"/>
      <c r="Z205" s="71"/>
      <c r="AA205" s="70"/>
      <c r="AC205" s="70"/>
      <c r="AD205" s="70"/>
      <c r="AE205" s="70"/>
      <c r="AG205" s="70"/>
      <c r="AH205" s="103"/>
      <c r="AI205" s="103"/>
      <c r="AJ205" s="14"/>
      <c r="AK205" s="14"/>
      <c r="AL205" s="14"/>
      <c r="AM205" s="15"/>
      <c r="AN205" s="15"/>
      <c r="AO205" s="15"/>
      <c r="AP205" s="67"/>
      <c r="AQ205" s="15"/>
      <c r="AR205" s="15"/>
      <c r="AS205" s="15"/>
      <c r="AT205" s="16"/>
      <c r="AU205" s="15"/>
      <c r="AV205" s="15"/>
      <c r="AW205" s="19"/>
      <c r="AX205" s="19"/>
      <c r="AY205" s="19"/>
      <c r="AZ205" s="19"/>
      <c r="BA205" s="19"/>
      <c r="BB205" s="19"/>
      <c r="BC205" s="19"/>
      <c r="BD205" s="16"/>
      <c r="BE205" s="15"/>
      <c r="BF205" s="15"/>
      <c r="BG205" s="14"/>
      <c r="BH205" s="14"/>
      <c r="BI205" s="14"/>
      <c r="BJ205" s="36"/>
      <c r="BK205" s="36"/>
      <c r="BL205" s="36"/>
      <c r="BM205" s="36"/>
      <c r="BN205" s="36"/>
      <c r="BO205" s="36"/>
      <c r="BP205" s="36"/>
      <c r="BQ205" s="14"/>
      <c r="BR205" s="20"/>
      <c r="BS205" s="20"/>
      <c r="BT205" s="20"/>
      <c r="BU205" s="20"/>
      <c r="BV205" s="15"/>
      <c r="BW205" s="20"/>
      <c r="BX205" s="20"/>
      <c r="BY205" s="21"/>
      <c r="BZ205" s="22"/>
      <c r="CA205" s="22"/>
      <c r="CB205" s="22"/>
      <c r="CC205" s="22"/>
      <c r="CD205" s="22"/>
      <c r="CE205" s="22"/>
      <c r="CF205" s="23"/>
      <c r="CG205" s="19"/>
      <c r="CH205" s="21"/>
      <c r="CI205" s="14"/>
      <c r="CJ205" s="14"/>
      <c r="CK205" s="14"/>
      <c r="CL205" s="21"/>
      <c r="CM205" s="21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  <c r="DR205" s="53"/>
      <c r="DS205" s="53"/>
      <c r="DT205" s="53"/>
      <c r="DU205" s="53"/>
      <c r="DV205" s="53"/>
      <c r="DW205" s="53"/>
      <c r="DX205" s="53"/>
      <c r="DY205" s="53"/>
      <c r="DZ205" s="53"/>
      <c r="EA205" s="53"/>
      <c r="EB205" s="53"/>
      <c r="EC205" s="53"/>
      <c r="ED205" s="53"/>
    </row>
    <row r="206" spans="1:134">
      <c r="A206" s="54"/>
      <c r="B206" s="55"/>
      <c r="C206" s="56"/>
      <c r="D206" s="55"/>
      <c r="E206" s="56"/>
      <c r="F206" s="55"/>
      <c r="G206" s="56"/>
      <c r="H206" s="57"/>
      <c r="I206" s="9"/>
      <c r="J206" s="9"/>
      <c r="K206" s="26"/>
      <c r="L206" s="26"/>
      <c r="M206" s="34"/>
      <c r="N206" s="34"/>
      <c r="O206" s="34"/>
      <c r="P206" s="11"/>
      <c r="Q206" s="11"/>
      <c r="R206" s="11"/>
      <c r="S206" s="13"/>
      <c r="Z206" s="71"/>
      <c r="AA206" s="70"/>
      <c r="AC206" s="70"/>
      <c r="AD206" s="70"/>
      <c r="AE206" s="70"/>
      <c r="AG206" s="70"/>
      <c r="AH206" s="103"/>
      <c r="AI206" s="103"/>
      <c r="AJ206" s="14"/>
      <c r="AK206" s="14"/>
      <c r="AL206" s="14"/>
      <c r="AM206" s="15"/>
      <c r="AN206" s="15"/>
      <c r="AO206" s="15"/>
      <c r="AP206" s="67"/>
      <c r="AQ206" s="15"/>
      <c r="AR206" s="15"/>
      <c r="AS206" s="15"/>
      <c r="AT206" s="16"/>
      <c r="AU206" s="15"/>
      <c r="AV206" s="15"/>
      <c r="AW206" s="19"/>
      <c r="AX206" s="19"/>
      <c r="AY206" s="19"/>
      <c r="AZ206" s="19"/>
      <c r="BA206" s="19"/>
      <c r="BB206" s="19"/>
      <c r="BC206" s="19"/>
      <c r="BD206" s="16"/>
      <c r="BE206" s="15"/>
      <c r="BF206" s="15"/>
      <c r="BG206" s="14"/>
      <c r="BH206" s="14"/>
      <c r="BI206" s="14"/>
      <c r="BJ206" s="36"/>
      <c r="BK206" s="36"/>
      <c r="BL206" s="36"/>
      <c r="BM206" s="36"/>
      <c r="BN206" s="36"/>
      <c r="BO206" s="36"/>
      <c r="BP206" s="36"/>
      <c r="BQ206" s="14"/>
      <c r="BR206" s="20"/>
      <c r="BS206" s="20"/>
      <c r="BT206" s="20"/>
      <c r="BU206" s="20"/>
      <c r="BV206" s="15"/>
      <c r="BW206" s="20"/>
      <c r="BX206" s="20"/>
      <c r="BY206" s="21"/>
      <c r="BZ206" s="22"/>
      <c r="CA206" s="22"/>
      <c r="CB206" s="22"/>
      <c r="CC206" s="22"/>
      <c r="CD206" s="22"/>
      <c r="CE206" s="22"/>
      <c r="CF206" s="23"/>
      <c r="CG206" s="19"/>
      <c r="CH206" s="21"/>
      <c r="CI206" s="14"/>
      <c r="CJ206" s="14"/>
      <c r="CK206" s="14"/>
      <c r="CL206" s="21"/>
      <c r="CM206" s="21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  <c r="DR206" s="53"/>
      <c r="DS206" s="53"/>
      <c r="DT206" s="53"/>
      <c r="DU206" s="53"/>
      <c r="DV206" s="53"/>
      <c r="DW206" s="53"/>
      <c r="DX206" s="53"/>
      <c r="DY206" s="53"/>
      <c r="DZ206" s="53"/>
      <c r="EA206" s="53"/>
      <c r="EB206" s="53"/>
      <c r="EC206" s="53"/>
      <c r="ED206" s="53"/>
    </row>
    <row r="207" spans="1:134">
      <c r="A207" s="54"/>
      <c r="B207" s="55"/>
      <c r="C207" s="56"/>
      <c r="D207" s="55"/>
      <c r="E207" s="56"/>
      <c r="F207" s="55"/>
      <c r="G207" s="56"/>
      <c r="H207" s="57"/>
      <c r="I207" s="9"/>
      <c r="J207" s="9"/>
      <c r="K207" s="26"/>
      <c r="L207" s="26"/>
      <c r="M207" s="34"/>
      <c r="N207" s="34"/>
      <c r="O207" s="34"/>
      <c r="P207" s="11"/>
      <c r="Q207" s="11"/>
      <c r="R207" s="11"/>
      <c r="S207" s="13"/>
      <c r="Z207" s="71"/>
      <c r="AA207" s="70"/>
      <c r="AC207" s="70"/>
      <c r="AD207" s="70"/>
      <c r="AE207" s="70"/>
      <c r="AG207" s="70"/>
      <c r="AH207" s="103"/>
      <c r="AI207" s="103"/>
      <c r="AJ207" s="14"/>
      <c r="AK207" s="14"/>
      <c r="AL207" s="14"/>
      <c r="AM207" s="15"/>
      <c r="AN207" s="15"/>
      <c r="AO207" s="15"/>
      <c r="AP207" s="67"/>
      <c r="AQ207" s="15"/>
      <c r="AR207" s="15"/>
      <c r="AS207" s="15"/>
      <c r="AT207" s="16"/>
      <c r="AU207" s="15"/>
      <c r="AV207" s="15"/>
      <c r="AW207" s="19"/>
      <c r="AX207" s="19"/>
      <c r="AY207" s="19"/>
      <c r="AZ207" s="19"/>
      <c r="BA207" s="19"/>
      <c r="BB207" s="19"/>
      <c r="BC207" s="19"/>
      <c r="BD207" s="16"/>
      <c r="BE207" s="15"/>
      <c r="BF207" s="15"/>
      <c r="BG207" s="14"/>
      <c r="BH207" s="14"/>
      <c r="BI207" s="14"/>
      <c r="BJ207" s="36"/>
      <c r="BK207" s="36"/>
      <c r="BL207" s="36"/>
      <c r="BM207" s="36"/>
      <c r="BN207" s="36"/>
      <c r="BO207" s="36"/>
      <c r="BP207" s="36"/>
      <c r="BQ207" s="14"/>
      <c r="BR207" s="20"/>
      <c r="BS207" s="20"/>
      <c r="BT207" s="20"/>
      <c r="BU207" s="20"/>
      <c r="BV207" s="15"/>
      <c r="BW207" s="20"/>
      <c r="BX207" s="20"/>
      <c r="BY207" s="21"/>
      <c r="BZ207" s="22"/>
      <c r="CA207" s="22"/>
      <c r="CB207" s="22"/>
      <c r="CC207" s="22"/>
      <c r="CD207" s="22"/>
      <c r="CE207" s="22"/>
      <c r="CF207" s="23"/>
      <c r="CG207" s="19"/>
      <c r="CH207" s="21"/>
      <c r="CI207" s="14"/>
      <c r="CJ207" s="14"/>
      <c r="CK207" s="14"/>
      <c r="CL207" s="21"/>
      <c r="CM207" s="21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/>
      <c r="DK207" s="53"/>
      <c r="DL207" s="53"/>
      <c r="DM207" s="53"/>
      <c r="DN207" s="53"/>
      <c r="DO207" s="53"/>
      <c r="DP207" s="53"/>
      <c r="DQ207" s="53"/>
      <c r="DR207" s="53"/>
      <c r="DS207" s="53"/>
      <c r="DT207" s="53"/>
      <c r="DU207" s="53"/>
      <c r="DV207" s="53"/>
      <c r="DW207" s="53"/>
      <c r="DX207" s="53"/>
      <c r="DY207" s="53"/>
      <c r="DZ207" s="53"/>
      <c r="EA207" s="53"/>
      <c r="EB207" s="53"/>
      <c r="EC207" s="53"/>
      <c r="ED207" s="53"/>
    </row>
    <row r="208" spans="1:134">
      <c r="A208" s="54"/>
      <c r="B208" s="55"/>
      <c r="C208" s="56"/>
      <c r="D208" s="55"/>
      <c r="E208" s="56"/>
      <c r="F208" s="55"/>
      <c r="G208" s="56"/>
      <c r="H208" s="57"/>
      <c r="I208" s="9"/>
      <c r="J208" s="9"/>
      <c r="K208" s="26"/>
      <c r="L208" s="26"/>
      <c r="M208" s="34"/>
      <c r="N208" s="34"/>
      <c r="O208" s="34"/>
      <c r="P208" s="11"/>
      <c r="Q208" s="11"/>
      <c r="R208" s="11"/>
      <c r="S208" s="13"/>
      <c r="Z208" s="71"/>
      <c r="AA208" s="70"/>
      <c r="AC208" s="70"/>
      <c r="AD208" s="70"/>
      <c r="AE208" s="70"/>
      <c r="AG208" s="70"/>
      <c r="AH208" s="103"/>
      <c r="AI208" s="103"/>
      <c r="AJ208" s="14"/>
      <c r="AK208" s="14"/>
      <c r="AL208" s="14"/>
      <c r="AM208" s="15"/>
      <c r="AN208" s="15"/>
      <c r="AO208" s="15"/>
      <c r="AP208" s="67"/>
      <c r="AQ208" s="15"/>
      <c r="AR208" s="15"/>
      <c r="AS208" s="15"/>
      <c r="AT208" s="16"/>
      <c r="AU208" s="15"/>
      <c r="AV208" s="15"/>
      <c r="AW208" s="19"/>
      <c r="AX208" s="19"/>
      <c r="AY208" s="19"/>
      <c r="AZ208" s="19"/>
      <c r="BA208" s="19"/>
      <c r="BB208" s="19"/>
      <c r="BC208" s="19"/>
      <c r="BD208" s="16"/>
      <c r="BE208" s="15"/>
      <c r="BF208" s="15"/>
      <c r="BG208" s="14"/>
      <c r="BH208" s="14"/>
      <c r="BI208" s="14"/>
      <c r="BJ208" s="36"/>
      <c r="BK208" s="36"/>
      <c r="BL208" s="36"/>
      <c r="BM208" s="36"/>
      <c r="BN208" s="36"/>
      <c r="BO208" s="36"/>
      <c r="BP208" s="36"/>
      <c r="BQ208" s="14"/>
      <c r="BR208" s="20"/>
      <c r="BS208" s="20"/>
      <c r="BT208" s="20"/>
      <c r="BU208" s="20"/>
      <c r="BV208" s="15"/>
      <c r="BW208" s="20"/>
      <c r="BX208" s="20"/>
      <c r="BY208" s="21"/>
      <c r="BZ208" s="22"/>
      <c r="CA208" s="22"/>
      <c r="CB208" s="22"/>
      <c r="CC208" s="22"/>
      <c r="CD208" s="22"/>
      <c r="CE208" s="22"/>
      <c r="CF208" s="23"/>
      <c r="CG208" s="19"/>
      <c r="CH208" s="21"/>
      <c r="CI208" s="14"/>
      <c r="CJ208" s="14"/>
      <c r="CK208" s="14"/>
      <c r="CL208" s="21"/>
      <c r="CM208" s="21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  <c r="DN208" s="53"/>
      <c r="DO208" s="53"/>
      <c r="DP208" s="53"/>
      <c r="DQ208" s="53"/>
      <c r="DR208" s="53"/>
      <c r="DS208" s="53"/>
      <c r="DT208" s="53"/>
      <c r="DU208" s="53"/>
      <c r="DV208" s="53"/>
      <c r="DW208" s="53"/>
      <c r="DX208" s="53"/>
      <c r="DY208" s="53"/>
      <c r="DZ208" s="53"/>
      <c r="EA208" s="53"/>
      <c r="EB208" s="53"/>
      <c r="EC208" s="53"/>
      <c r="ED208" s="53"/>
    </row>
    <row r="209" spans="1:134">
      <c r="A209" s="54"/>
      <c r="B209" s="55"/>
      <c r="C209" s="56"/>
      <c r="D209" s="55"/>
      <c r="E209" s="56"/>
      <c r="F209" s="55"/>
      <c r="G209" s="56"/>
      <c r="H209" s="57"/>
      <c r="I209" s="9"/>
      <c r="J209" s="9"/>
      <c r="K209" s="26"/>
      <c r="L209" s="26"/>
      <c r="M209" s="34"/>
      <c r="N209" s="34"/>
      <c r="O209" s="34"/>
      <c r="P209" s="11"/>
      <c r="Q209" s="11"/>
      <c r="R209" s="11"/>
      <c r="S209" s="13"/>
      <c r="Z209" s="71"/>
      <c r="AA209" s="70"/>
      <c r="AC209" s="70"/>
      <c r="AD209" s="70"/>
      <c r="AE209" s="70"/>
      <c r="AG209" s="70"/>
      <c r="AH209" s="103"/>
      <c r="AI209" s="103"/>
      <c r="AJ209" s="14"/>
      <c r="AK209" s="14"/>
      <c r="AL209" s="14"/>
      <c r="AM209" s="15"/>
      <c r="AN209" s="15"/>
      <c r="AO209" s="15"/>
      <c r="AP209" s="67"/>
      <c r="AQ209" s="15"/>
      <c r="AR209" s="15"/>
      <c r="AS209" s="15"/>
      <c r="AT209" s="16"/>
      <c r="AU209" s="15"/>
      <c r="AV209" s="15"/>
      <c r="AW209" s="19"/>
      <c r="AX209" s="19"/>
      <c r="AY209" s="19"/>
      <c r="AZ209" s="19"/>
      <c r="BA209" s="19"/>
      <c r="BB209" s="19"/>
      <c r="BC209" s="19"/>
      <c r="BD209" s="16"/>
      <c r="BE209" s="15"/>
      <c r="BF209" s="15"/>
      <c r="BG209" s="14"/>
      <c r="BH209" s="14"/>
      <c r="BI209" s="14"/>
      <c r="BJ209" s="36"/>
      <c r="BK209" s="36"/>
      <c r="BL209" s="36"/>
      <c r="BM209" s="36"/>
      <c r="BN209" s="36"/>
      <c r="BO209" s="36"/>
      <c r="BP209" s="36"/>
      <c r="BQ209" s="14"/>
      <c r="BR209" s="20"/>
      <c r="BS209" s="20"/>
      <c r="BT209" s="20"/>
      <c r="BU209" s="20"/>
      <c r="BV209" s="15"/>
      <c r="BW209" s="20"/>
      <c r="BX209" s="20"/>
      <c r="BY209" s="21"/>
      <c r="BZ209" s="22"/>
      <c r="CA209" s="22"/>
      <c r="CB209" s="22"/>
      <c r="CC209" s="22"/>
      <c r="CD209" s="22"/>
      <c r="CE209" s="22"/>
      <c r="CF209" s="23"/>
      <c r="CG209" s="19"/>
      <c r="CH209" s="21"/>
      <c r="CI209" s="14"/>
      <c r="CJ209" s="14"/>
      <c r="CK209" s="14"/>
      <c r="CL209" s="21"/>
      <c r="CM209" s="21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  <c r="DN209" s="53"/>
      <c r="DO209" s="53"/>
      <c r="DP209" s="53"/>
      <c r="DQ209" s="53"/>
      <c r="DR209" s="53"/>
      <c r="DS209" s="53"/>
      <c r="DT209" s="53"/>
      <c r="DU209" s="53"/>
      <c r="DV209" s="53"/>
      <c r="DW209" s="53"/>
      <c r="DX209" s="53"/>
      <c r="DY209" s="53"/>
      <c r="DZ209" s="53"/>
      <c r="EA209" s="53"/>
      <c r="EB209" s="53"/>
      <c r="EC209" s="53"/>
      <c r="ED209" s="53"/>
    </row>
    <row r="210" spans="1:134">
      <c r="A210" s="54"/>
      <c r="B210" s="55"/>
      <c r="C210" s="56"/>
      <c r="D210" s="55"/>
      <c r="E210" s="56"/>
      <c r="F210" s="55"/>
      <c r="G210" s="56"/>
      <c r="H210" s="57"/>
      <c r="I210" s="9"/>
      <c r="J210" s="9"/>
      <c r="K210" s="26"/>
      <c r="L210" s="26"/>
      <c r="M210" s="34"/>
      <c r="N210" s="34"/>
      <c r="O210" s="34"/>
      <c r="P210" s="11"/>
      <c r="Q210" s="11"/>
      <c r="R210" s="11"/>
      <c r="S210" s="13"/>
      <c r="Z210" s="71"/>
      <c r="AA210" s="70"/>
      <c r="AC210" s="70"/>
      <c r="AD210" s="70"/>
      <c r="AE210" s="70"/>
      <c r="AG210" s="70"/>
      <c r="AH210" s="103"/>
      <c r="AI210" s="103"/>
      <c r="AJ210" s="14"/>
      <c r="AK210" s="14"/>
      <c r="AL210" s="14"/>
      <c r="AM210" s="15"/>
      <c r="AN210" s="15"/>
      <c r="AO210" s="15"/>
      <c r="AP210" s="67"/>
      <c r="AQ210" s="15"/>
      <c r="AR210" s="15"/>
      <c r="AS210" s="15"/>
      <c r="AT210" s="16"/>
      <c r="AU210" s="15"/>
      <c r="AV210" s="15"/>
      <c r="AW210" s="19"/>
      <c r="AX210" s="19"/>
      <c r="AY210" s="19"/>
      <c r="AZ210" s="19"/>
      <c r="BA210" s="19"/>
      <c r="BB210" s="19"/>
      <c r="BC210" s="19"/>
      <c r="BD210" s="16"/>
      <c r="BE210" s="15"/>
      <c r="BF210" s="15"/>
      <c r="BG210" s="14"/>
      <c r="BH210" s="14"/>
      <c r="BI210" s="14"/>
      <c r="BJ210" s="36"/>
      <c r="BK210" s="36"/>
      <c r="BL210" s="36"/>
      <c r="BM210" s="36"/>
      <c r="BN210" s="36"/>
      <c r="BO210" s="36"/>
      <c r="BP210" s="36"/>
      <c r="BQ210" s="14"/>
      <c r="BR210" s="20"/>
      <c r="BS210" s="20"/>
      <c r="BT210" s="20"/>
      <c r="BU210" s="20"/>
      <c r="BV210" s="15"/>
      <c r="BW210" s="20"/>
      <c r="BX210" s="20"/>
      <c r="BY210" s="21"/>
      <c r="BZ210" s="22"/>
      <c r="CA210" s="22"/>
      <c r="CB210" s="22"/>
      <c r="CC210" s="22"/>
      <c r="CD210" s="22"/>
      <c r="CE210" s="22"/>
      <c r="CF210" s="23"/>
      <c r="CG210" s="19"/>
      <c r="CH210" s="21"/>
      <c r="CI210" s="14"/>
      <c r="CJ210" s="14"/>
      <c r="CK210" s="14"/>
      <c r="CL210" s="21"/>
      <c r="CM210" s="21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  <c r="DN210" s="53"/>
      <c r="DO210" s="53"/>
      <c r="DP210" s="53"/>
      <c r="DQ210" s="53"/>
      <c r="DR210" s="53"/>
      <c r="DS210" s="53"/>
      <c r="DT210" s="53"/>
      <c r="DU210" s="53"/>
      <c r="DV210" s="53"/>
      <c r="DW210" s="53"/>
      <c r="DX210" s="53"/>
      <c r="DY210" s="53"/>
      <c r="DZ210" s="53"/>
      <c r="EA210" s="53"/>
      <c r="EB210" s="53"/>
      <c r="EC210" s="53"/>
      <c r="ED210" s="53"/>
    </row>
    <row r="211" spans="1:134">
      <c r="A211" s="54"/>
      <c r="B211" s="55"/>
      <c r="C211" s="56"/>
      <c r="D211" s="55"/>
      <c r="E211" s="56"/>
      <c r="F211" s="55"/>
      <c r="G211" s="56"/>
      <c r="H211" s="57"/>
      <c r="I211" s="9"/>
      <c r="J211" s="9"/>
      <c r="K211" s="26"/>
      <c r="L211" s="26"/>
      <c r="M211" s="34"/>
      <c r="N211" s="34"/>
      <c r="O211" s="34"/>
      <c r="P211" s="11"/>
      <c r="Q211" s="11"/>
      <c r="R211" s="11"/>
      <c r="S211" s="13"/>
      <c r="Z211" s="71"/>
      <c r="AA211" s="70"/>
      <c r="AC211" s="70"/>
      <c r="AD211" s="70"/>
      <c r="AE211" s="70"/>
      <c r="AG211" s="70"/>
      <c r="AH211" s="103"/>
      <c r="AI211" s="103"/>
      <c r="AJ211" s="14"/>
      <c r="AK211" s="14"/>
      <c r="AL211" s="14"/>
      <c r="AM211" s="15"/>
      <c r="AN211" s="15"/>
      <c r="AO211" s="15"/>
      <c r="AP211" s="67"/>
      <c r="AQ211" s="15"/>
      <c r="AR211" s="15"/>
      <c r="AS211" s="15"/>
      <c r="AT211" s="16"/>
      <c r="AU211" s="15"/>
      <c r="AV211" s="15"/>
      <c r="AW211" s="19"/>
      <c r="AX211" s="19"/>
      <c r="AY211" s="19"/>
      <c r="AZ211" s="19"/>
      <c r="BA211" s="19"/>
      <c r="BB211" s="19"/>
      <c r="BC211" s="19"/>
      <c r="BD211" s="16"/>
      <c r="BE211" s="15"/>
      <c r="BF211" s="15"/>
      <c r="BG211" s="14"/>
      <c r="BH211" s="14"/>
      <c r="BI211" s="14"/>
      <c r="BJ211" s="36"/>
      <c r="BK211" s="36"/>
      <c r="BL211" s="36"/>
      <c r="BM211" s="36"/>
      <c r="BN211" s="36"/>
      <c r="BO211" s="36"/>
      <c r="BP211" s="36"/>
      <c r="BQ211" s="14"/>
      <c r="BR211" s="20"/>
      <c r="BS211" s="20"/>
      <c r="BT211" s="20"/>
      <c r="BU211" s="20"/>
      <c r="BV211" s="15"/>
      <c r="BW211" s="20"/>
      <c r="BX211" s="20"/>
      <c r="BY211" s="21"/>
      <c r="BZ211" s="22"/>
      <c r="CA211" s="22"/>
      <c r="CB211" s="22"/>
      <c r="CC211" s="22"/>
      <c r="CD211" s="22"/>
      <c r="CE211" s="22"/>
      <c r="CF211" s="23"/>
      <c r="CG211" s="19"/>
      <c r="CH211" s="21"/>
      <c r="CI211" s="14"/>
      <c r="CJ211" s="14"/>
      <c r="CK211" s="14"/>
      <c r="CL211" s="21"/>
      <c r="CM211" s="21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/>
      <c r="DK211" s="53"/>
      <c r="DL211" s="53"/>
      <c r="DM211" s="53"/>
      <c r="DN211" s="53"/>
      <c r="DO211" s="53"/>
      <c r="DP211" s="53"/>
      <c r="DQ211" s="53"/>
      <c r="DR211" s="53"/>
      <c r="DS211" s="53"/>
      <c r="DT211" s="53"/>
      <c r="DU211" s="53"/>
      <c r="DV211" s="53"/>
      <c r="DW211" s="53"/>
      <c r="DX211" s="53"/>
      <c r="DY211" s="53"/>
      <c r="DZ211" s="53"/>
      <c r="EA211" s="53"/>
      <c r="EB211" s="53"/>
      <c r="EC211" s="53"/>
      <c r="ED211" s="53"/>
    </row>
    <row r="212" spans="1:134">
      <c r="A212" s="54"/>
      <c r="B212" s="55"/>
      <c r="C212" s="56"/>
      <c r="D212" s="55"/>
      <c r="E212" s="56"/>
      <c r="F212" s="55"/>
      <c r="G212" s="56"/>
      <c r="H212" s="57"/>
      <c r="I212" s="9"/>
      <c r="J212" s="9"/>
      <c r="K212" s="26"/>
      <c r="L212" s="26"/>
      <c r="M212" s="34"/>
      <c r="N212" s="34"/>
      <c r="O212" s="34"/>
      <c r="P212" s="11"/>
      <c r="Q212" s="11"/>
      <c r="R212" s="11"/>
      <c r="S212" s="13"/>
      <c r="Z212" s="71"/>
      <c r="AA212" s="70"/>
      <c r="AC212" s="70"/>
      <c r="AD212" s="70"/>
      <c r="AE212" s="70"/>
      <c r="AG212" s="70"/>
      <c r="AH212" s="103"/>
      <c r="AI212" s="103"/>
      <c r="AJ212" s="14"/>
      <c r="AK212" s="14"/>
      <c r="AL212" s="14"/>
      <c r="AM212" s="15"/>
      <c r="AN212" s="15"/>
      <c r="AO212" s="15"/>
      <c r="AP212" s="67"/>
      <c r="AQ212" s="15"/>
      <c r="AR212" s="15"/>
      <c r="AS212" s="15"/>
      <c r="AT212" s="16"/>
      <c r="AU212" s="15"/>
      <c r="AV212" s="15"/>
      <c r="AW212" s="19"/>
      <c r="AX212" s="19"/>
      <c r="AY212" s="19"/>
      <c r="AZ212" s="19"/>
      <c r="BA212" s="19"/>
      <c r="BB212" s="19"/>
      <c r="BC212" s="19"/>
      <c r="BD212" s="16"/>
      <c r="BE212" s="15"/>
      <c r="BF212" s="15"/>
      <c r="BG212" s="14"/>
      <c r="BH212" s="14"/>
      <c r="BI212" s="14"/>
      <c r="BJ212" s="36"/>
      <c r="BK212" s="36"/>
      <c r="BL212" s="36"/>
      <c r="BM212" s="36"/>
      <c r="BN212" s="36"/>
      <c r="BO212" s="36"/>
      <c r="BP212" s="36"/>
      <c r="BQ212" s="14"/>
      <c r="BR212" s="20"/>
      <c r="BS212" s="20"/>
      <c r="BT212" s="20"/>
      <c r="BU212" s="20"/>
      <c r="BV212" s="15"/>
      <c r="BW212" s="20"/>
      <c r="BX212" s="20"/>
      <c r="BY212" s="21"/>
      <c r="BZ212" s="22"/>
      <c r="CA212" s="22"/>
      <c r="CB212" s="22"/>
      <c r="CC212" s="22"/>
      <c r="CD212" s="22"/>
      <c r="CE212" s="22"/>
      <c r="CF212" s="23"/>
      <c r="CG212" s="19"/>
      <c r="CH212" s="21"/>
      <c r="CI212" s="14"/>
      <c r="CJ212" s="14"/>
      <c r="CK212" s="14"/>
      <c r="CL212" s="21"/>
      <c r="CM212" s="21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/>
      <c r="DK212" s="53"/>
      <c r="DL212" s="53"/>
      <c r="DM212" s="53"/>
      <c r="DN212" s="53"/>
      <c r="DO212" s="53"/>
      <c r="DP212" s="53"/>
      <c r="DQ212" s="53"/>
      <c r="DR212" s="53"/>
      <c r="DS212" s="53"/>
      <c r="DT212" s="53"/>
      <c r="DU212" s="53"/>
      <c r="DV212" s="53"/>
      <c r="DW212" s="53"/>
      <c r="DX212" s="53"/>
      <c r="DY212" s="53"/>
      <c r="DZ212" s="53"/>
      <c r="EA212" s="53"/>
      <c r="EB212" s="53"/>
      <c r="EC212" s="53"/>
      <c r="ED212" s="53"/>
    </row>
    <row r="213" spans="1:134">
      <c r="A213" s="54"/>
      <c r="B213" s="55"/>
      <c r="C213" s="56"/>
      <c r="D213" s="55"/>
      <c r="E213" s="56"/>
      <c r="F213" s="55"/>
      <c r="G213" s="56"/>
      <c r="H213" s="57"/>
      <c r="I213" s="9"/>
      <c r="J213" s="9"/>
      <c r="K213" s="26"/>
      <c r="L213" s="26"/>
      <c r="M213" s="34"/>
      <c r="N213" s="34"/>
      <c r="O213" s="34"/>
      <c r="P213" s="11"/>
      <c r="Q213" s="11"/>
      <c r="R213" s="11"/>
      <c r="S213" s="13"/>
      <c r="Z213" s="71"/>
      <c r="AA213" s="70"/>
      <c r="AC213" s="70"/>
      <c r="AD213" s="70"/>
      <c r="AE213" s="70"/>
      <c r="AG213" s="70"/>
      <c r="AH213" s="103"/>
      <c r="AI213" s="103"/>
      <c r="AJ213" s="14"/>
      <c r="AK213" s="14"/>
      <c r="AL213" s="14"/>
      <c r="AM213" s="15"/>
      <c r="AN213" s="15"/>
      <c r="AO213" s="15"/>
      <c r="AP213" s="67"/>
      <c r="AQ213" s="15"/>
      <c r="AR213" s="15"/>
      <c r="AS213" s="15"/>
      <c r="AT213" s="16"/>
      <c r="AU213" s="15"/>
      <c r="AV213" s="15"/>
      <c r="AW213" s="19"/>
      <c r="AX213" s="19"/>
      <c r="AY213" s="19"/>
      <c r="AZ213" s="19"/>
      <c r="BA213" s="19"/>
      <c r="BB213" s="19"/>
      <c r="BC213" s="19"/>
      <c r="BD213" s="16"/>
      <c r="BE213" s="15"/>
      <c r="BF213" s="15"/>
      <c r="BG213" s="14"/>
      <c r="BH213" s="14"/>
      <c r="BI213" s="14"/>
      <c r="BJ213" s="36"/>
      <c r="BK213" s="36"/>
      <c r="BL213" s="36"/>
      <c r="BM213" s="36"/>
      <c r="BN213" s="36"/>
      <c r="BO213" s="36"/>
      <c r="BP213" s="36"/>
      <c r="BQ213" s="14"/>
      <c r="BR213" s="20"/>
      <c r="BS213" s="20"/>
      <c r="BT213" s="20"/>
      <c r="BU213" s="20"/>
      <c r="BV213" s="15"/>
      <c r="BW213" s="20"/>
      <c r="BX213" s="20"/>
      <c r="BY213" s="21"/>
      <c r="BZ213" s="22"/>
      <c r="CA213" s="22"/>
      <c r="CB213" s="22"/>
      <c r="CC213" s="22"/>
      <c r="CD213" s="22"/>
      <c r="CE213" s="22"/>
      <c r="CF213" s="23"/>
      <c r="CG213" s="19"/>
      <c r="CH213" s="21"/>
      <c r="CI213" s="14"/>
      <c r="CJ213" s="14"/>
      <c r="CK213" s="14"/>
      <c r="CL213" s="21"/>
      <c r="CM213" s="21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/>
      <c r="DK213" s="53"/>
      <c r="DL213" s="53"/>
      <c r="DM213" s="53"/>
      <c r="DN213" s="53"/>
      <c r="DO213" s="53"/>
      <c r="DP213" s="53"/>
      <c r="DQ213" s="53"/>
      <c r="DR213" s="53"/>
      <c r="DS213" s="53"/>
      <c r="DT213" s="53"/>
      <c r="DU213" s="53"/>
      <c r="DV213" s="53"/>
      <c r="DW213" s="53"/>
      <c r="DX213" s="53"/>
      <c r="DY213" s="53"/>
      <c r="DZ213" s="53"/>
      <c r="EA213" s="53"/>
      <c r="EB213" s="53"/>
      <c r="EC213" s="53"/>
      <c r="ED213" s="53"/>
    </row>
    <row r="214" spans="1:134">
      <c r="A214" s="54"/>
      <c r="B214" s="55"/>
      <c r="C214" s="56"/>
      <c r="D214" s="55"/>
      <c r="E214" s="56"/>
      <c r="F214" s="55"/>
      <c r="G214" s="56"/>
      <c r="H214" s="57"/>
      <c r="I214" s="9"/>
      <c r="J214" s="9"/>
      <c r="K214" s="26"/>
      <c r="L214" s="26"/>
      <c r="M214" s="34"/>
      <c r="N214" s="34"/>
      <c r="O214" s="34"/>
      <c r="P214" s="11"/>
      <c r="Q214" s="11"/>
      <c r="R214" s="11"/>
      <c r="S214" s="13"/>
      <c r="Z214" s="71"/>
      <c r="AA214" s="70"/>
      <c r="AC214" s="70"/>
      <c r="AD214" s="70"/>
      <c r="AE214" s="70"/>
      <c r="AG214" s="70"/>
      <c r="AH214" s="103"/>
      <c r="AI214" s="103"/>
      <c r="AJ214" s="14"/>
      <c r="AK214" s="14"/>
      <c r="AL214" s="14"/>
      <c r="AM214" s="15"/>
      <c r="AN214" s="15"/>
      <c r="AO214" s="15"/>
      <c r="AP214" s="67"/>
      <c r="AQ214" s="15"/>
      <c r="AR214" s="15"/>
      <c r="AS214" s="15"/>
      <c r="AT214" s="16"/>
      <c r="AU214" s="15"/>
      <c r="AV214" s="15"/>
      <c r="AW214" s="19"/>
      <c r="AX214" s="19"/>
      <c r="AY214" s="19"/>
      <c r="AZ214" s="19"/>
      <c r="BA214" s="19"/>
      <c r="BB214" s="19"/>
      <c r="BC214" s="19"/>
      <c r="BD214" s="16"/>
      <c r="BE214" s="15"/>
      <c r="BF214" s="15"/>
      <c r="BG214" s="14"/>
      <c r="BH214" s="14"/>
      <c r="BI214" s="14"/>
      <c r="BJ214" s="36"/>
      <c r="BK214" s="36"/>
      <c r="BL214" s="36"/>
      <c r="BM214" s="36"/>
      <c r="BN214" s="36"/>
      <c r="BO214" s="36"/>
      <c r="BP214" s="36"/>
      <c r="BQ214" s="14"/>
      <c r="BR214" s="20"/>
      <c r="BS214" s="20"/>
      <c r="BT214" s="20"/>
      <c r="BU214" s="20"/>
      <c r="BV214" s="15"/>
      <c r="BW214" s="20"/>
      <c r="BX214" s="20"/>
      <c r="BY214" s="21"/>
      <c r="BZ214" s="22"/>
      <c r="CA214" s="22"/>
      <c r="CB214" s="22"/>
      <c r="CC214" s="22"/>
      <c r="CD214" s="22"/>
      <c r="CE214" s="22"/>
      <c r="CF214" s="23"/>
      <c r="CG214" s="19"/>
      <c r="CH214" s="21"/>
      <c r="CI214" s="14"/>
      <c r="CJ214" s="14"/>
      <c r="CK214" s="14"/>
      <c r="CL214" s="21"/>
      <c r="CM214" s="21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  <c r="DN214" s="53"/>
      <c r="DO214" s="53"/>
      <c r="DP214" s="53"/>
      <c r="DQ214" s="53"/>
      <c r="DR214" s="53"/>
      <c r="DS214" s="53"/>
      <c r="DT214" s="53"/>
      <c r="DU214" s="53"/>
      <c r="DV214" s="53"/>
      <c r="DW214" s="53"/>
      <c r="DX214" s="53"/>
      <c r="DY214" s="53"/>
      <c r="DZ214" s="53"/>
      <c r="EA214" s="53"/>
      <c r="EB214" s="53"/>
      <c r="EC214" s="53"/>
      <c r="ED214" s="53"/>
    </row>
    <row r="215" spans="1:134">
      <c r="A215" s="54"/>
      <c r="B215" s="55"/>
      <c r="C215" s="56"/>
      <c r="D215" s="55"/>
      <c r="E215" s="56"/>
      <c r="F215" s="55"/>
      <c r="G215" s="56"/>
      <c r="H215" s="57"/>
      <c r="I215" s="9"/>
      <c r="J215" s="9"/>
      <c r="K215" s="26"/>
      <c r="L215" s="26"/>
      <c r="M215" s="34"/>
      <c r="N215" s="34"/>
      <c r="O215" s="34"/>
      <c r="P215" s="11"/>
      <c r="Q215" s="11"/>
      <c r="R215" s="11"/>
      <c r="S215" s="13"/>
      <c r="Z215" s="71"/>
      <c r="AA215" s="70"/>
      <c r="AC215" s="70"/>
      <c r="AD215" s="70"/>
      <c r="AE215" s="70"/>
      <c r="AG215" s="70"/>
      <c r="AH215" s="103"/>
      <c r="AI215" s="103"/>
      <c r="AJ215" s="14"/>
      <c r="AK215" s="14"/>
      <c r="AL215" s="14"/>
      <c r="AM215" s="15"/>
      <c r="AN215" s="15"/>
      <c r="AO215" s="15"/>
      <c r="AP215" s="67"/>
      <c r="AQ215" s="15"/>
      <c r="AR215" s="15"/>
      <c r="AS215" s="15"/>
      <c r="AT215" s="16"/>
      <c r="AU215" s="15"/>
      <c r="AV215" s="15"/>
      <c r="AW215" s="19"/>
      <c r="AX215" s="19"/>
      <c r="AY215" s="19"/>
      <c r="AZ215" s="19"/>
      <c r="BA215" s="19"/>
      <c r="BB215" s="19"/>
      <c r="BC215" s="19"/>
      <c r="BD215" s="16"/>
      <c r="BE215" s="15"/>
      <c r="BF215" s="15"/>
      <c r="BG215" s="14"/>
      <c r="BH215" s="14"/>
      <c r="BI215" s="14"/>
      <c r="BJ215" s="36"/>
      <c r="BK215" s="36"/>
      <c r="BL215" s="36"/>
      <c r="BM215" s="36"/>
      <c r="BN215" s="36"/>
      <c r="BO215" s="36"/>
      <c r="BP215" s="36"/>
      <c r="BQ215" s="14"/>
      <c r="BR215" s="20"/>
      <c r="BS215" s="20"/>
      <c r="BT215" s="20"/>
      <c r="BU215" s="20"/>
      <c r="BV215" s="15"/>
      <c r="BW215" s="20"/>
      <c r="BX215" s="20"/>
      <c r="BY215" s="21"/>
      <c r="BZ215" s="22"/>
      <c r="CA215" s="22"/>
      <c r="CB215" s="22"/>
      <c r="CC215" s="22"/>
      <c r="CD215" s="22"/>
      <c r="CE215" s="22"/>
      <c r="CF215" s="23"/>
      <c r="CG215" s="19"/>
      <c r="CH215" s="21"/>
      <c r="CI215" s="14"/>
      <c r="CJ215" s="14"/>
      <c r="CK215" s="14"/>
      <c r="CL215" s="21"/>
      <c r="CM215" s="21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  <c r="DN215" s="53"/>
      <c r="DO215" s="53"/>
      <c r="DP215" s="53"/>
      <c r="DQ215" s="53"/>
      <c r="DR215" s="53"/>
      <c r="DS215" s="53"/>
      <c r="DT215" s="53"/>
      <c r="DU215" s="53"/>
      <c r="DV215" s="53"/>
      <c r="DW215" s="53"/>
      <c r="DX215" s="53"/>
      <c r="DY215" s="53"/>
      <c r="DZ215" s="53"/>
      <c r="EA215" s="53"/>
      <c r="EB215" s="53"/>
      <c r="EC215" s="53"/>
      <c r="ED215" s="53"/>
    </row>
    <row r="216" spans="1:134">
      <c r="A216" s="54"/>
      <c r="B216" s="55"/>
      <c r="C216" s="56"/>
      <c r="D216" s="55"/>
      <c r="E216" s="56"/>
      <c r="F216" s="55"/>
      <c r="G216" s="56"/>
      <c r="H216" s="57"/>
      <c r="I216" s="9"/>
      <c r="J216" s="9"/>
      <c r="K216" s="26"/>
      <c r="L216" s="26"/>
      <c r="M216" s="34"/>
      <c r="N216" s="34"/>
      <c r="O216" s="34"/>
      <c r="P216" s="11"/>
      <c r="Q216" s="11"/>
      <c r="R216" s="11"/>
      <c r="S216" s="13"/>
      <c r="Z216" s="71"/>
      <c r="AA216" s="70"/>
      <c r="AC216" s="70"/>
      <c r="AD216" s="70"/>
      <c r="AE216" s="70"/>
      <c r="AG216" s="70"/>
      <c r="AH216" s="103"/>
      <c r="AI216" s="103"/>
      <c r="AJ216" s="14"/>
      <c r="AK216" s="14"/>
      <c r="AL216" s="14"/>
      <c r="AM216" s="15"/>
      <c r="AN216" s="15"/>
      <c r="AO216" s="15"/>
      <c r="AP216" s="67"/>
      <c r="AQ216" s="15"/>
      <c r="AR216" s="15"/>
      <c r="AS216" s="15"/>
      <c r="AT216" s="16"/>
      <c r="AU216" s="15"/>
      <c r="AV216" s="15"/>
      <c r="AW216" s="19"/>
      <c r="AX216" s="19"/>
      <c r="AY216" s="19"/>
      <c r="AZ216" s="19"/>
      <c r="BA216" s="19"/>
      <c r="BB216" s="19"/>
      <c r="BC216" s="19"/>
      <c r="BD216" s="16"/>
      <c r="BE216" s="15"/>
      <c r="BF216" s="15"/>
      <c r="BG216" s="14"/>
      <c r="BH216" s="14"/>
      <c r="BI216" s="14"/>
      <c r="BJ216" s="36"/>
      <c r="BK216" s="36"/>
      <c r="BL216" s="36"/>
      <c r="BM216" s="36"/>
      <c r="BN216" s="36"/>
      <c r="BO216" s="36"/>
      <c r="BP216" s="36"/>
      <c r="BQ216" s="14"/>
      <c r="BR216" s="20"/>
      <c r="BS216" s="20"/>
      <c r="BT216" s="20"/>
      <c r="BU216" s="20"/>
      <c r="BV216" s="15"/>
      <c r="BW216" s="20"/>
      <c r="BX216" s="20"/>
      <c r="BY216" s="21"/>
      <c r="BZ216" s="22"/>
      <c r="CA216" s="22"/>
      <c r="CB216" s="22"/>
      <c r="CC216" s="22"/>
      <c r="CD216" s="22"/>
      <c r="CE216" s="22"/>
      <c r="CF216" s="23"/>
      <c r="CG216" s="19"/>
      <c r="CH216" s="21"/>
      <c r="CI216" s="14"/>
      <c r="CJ216" s="14"/>
      <c r="CK216" s="14"/>
      <c r="CL216" s="21"/>
      <c r="CM216" s="21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/>
      <c r="DK216" s="53"/>
      <c r="DL216" s="53"/>
      <c r="DM216" s="53"/>
      <c r="DN216" s="53"/>
      <c r="DO216" s="53"/>
      <c r="DP216" s="53"/>
      <c r="DQ216" s="53"/>
      <c r="DR216" s="53"/>
      <c r="DS216" s="53"/>
      <c r="DT216" s="53"/>
      <c r="DU216" s="53"/>
      <c r="DV216" s="53"/>
      <c r="DW216" s="53"/>
      <c r="DX216" s="53"/>
      <c r="DY216" s="53"/>
      <c r="DZ216" s="53"/>
      <c r="EA216" s="53"/>
      <c r="EB216" s="53"/>
      <c r="EC216" s="53"/>
      <c r="ED216" s="53"/>
    </row>
    <row r="217" spans="1:134">
      <c r="A217" s="54"/>
      <c r="B217" s="55"/>
      <c r="C217" s="56"/>
      <c r="D217" s="55"/>
      <c r="E217" s="56"/>
      <c r="F217" s="55"/>
      <c r="G217" s="56"/>
      <c r="H217" s="57"/>
      <c r="I217" s="9"/>
      <c r="J217" s="9"/>
      <c r="K217" s="26"/>
      <c r="L217" s="26"/>
      <c r="M217" s="34"/>
      <c r="N217" s="34"/>
      <c r="O217" s="34"/>
      <c r="P217" s="11"/>
      <c r="Q217" s="11"/>
      <c r="R217" s="11"/>
      <c r="S217" s="13"/>
      <c r="Z217" s="71"/>
      <c r="AA217" s="70"/>
      <c r="AC217" s="70"/>
      <c r="AD217" s="70"/>
      <c r="AE217" s="70"/>
      <c r="AG217" s="70"/>
      <c r="AH217" s="103"/>
      <c r="AI217" s="103"/>
      <c r="AJ217" s="14"/>
      <c r="AK217" s="14"/>
      <c r="AL217" s="14"/>
      <c r="AM217" s="15"/>
      <c r="AN217" s="15"/>
      <c r="AO217" s="15"/>
      <c r="AP217" s="67"/>
      <c r="AQ217" s="15"/>
      <c r="AR217" s="15"/>
      <c r="AS217" s="15"/>
      <c r="AT217" s="16"/>
      <c r="AU217" s="15"/>
      <c r="AV217" s="15"/>
      <c r="AW217" s="19"/>
      <c r="AX217" s="19"/>
      <c r="AY217" s="19"/>
      <c r="AZ217" s="19"/>
      <c r="BA217" s="19"/>
      <c r="BB217" s="19"/>
      <c r="BC217" s="19"/>
      <c r="BD217" s="16"/>
      <c r="BE217" s="15"/>
      <c r="BF217" s="15"/>
      <c r="BG217" s="14"/>
      <c r="BH217" s="14"/>
      <c r="BI217" s="14"/>
      <c r="BJ217" s="36"/>
      <c r="BK217" s="36"/>
      <c r="BL217" s="36"/>
      <c r="BM217" s="36"/>
      <c r="BN217" s="36"/>
      <c r="BO217" s="36"/>
      <c r="BP217" s="36"/>
      <c r="BQ217" s="14"/>
      <c r="BR217" s="20"/>
      <c r="BS217" s="20"/>
      <c r="BT217" s="20"/>
      <c r="BU217" s="20"/>
      <c r="BV217" s="15"/>
      <c r="BW217" s="20"/>
      <c r="BX217" s="20"/>
      <c r="BY217" s="21"/>
      <c r="BZ217" s="22"/>
      <c r="CA217" s="22"/>
      <c r="CB217" s="22"/>
      <c r="CC217" s="22"/>
      <c r="CD217" s="22"/>
      <c r="CE217" s="22"/>
      <c r="CF217" s="23"/>
      <c r="CG217" s="19"/>
      <c r="CH217" s="21"/>
      <c r="CI217" s="14"/>
      <c r="CJ217" s="14"/>
      <c r="CK217" s="14"/>
      <c r="CL217" s="21"/>
      <c r="CM217" s="21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/>
      <c r="DK217" s="53"/>
      <c r="DL217" s="53"/>
      <c r="DM217" s="53"/>
      <c r="DN217" s="53"/>
      <c r="DO217" s="53"/>
      <c r="DP217" s="53"/>
      <c r="DQ217" s="53"/>
      <c r="DR217" s="53"/>
      <c r="DS217" s="53"/>
      <c r="DT217" s="53"/>
      <c r="DU217" s="53"/>
      <c r="DV217" s="53"/>
      <c r="DW217" s="53"/>
      <c r="DX217" s="53"/>
      <c r="DY217" s="53"/>
      <c r="DZ217" s="53"/>
      <c r="EA217" s="53"/>
      <c r="EB217" s="53"/>
      <c r="EC217" s="53"/>
      <c r="ED217" s="53"/>
    </row>
    <row r="218" spans="1:134">
      <c r="A218" s="54"/>
      <c r="B218" s="55"/>
      <c r="C218" s="56"/>
      <c r="D218" s="55"/>
      <c r="E218" s="56"/>
      <c r="F218" s="55"/>
      <c r="G218" s="56"/>
      <c r="H218" s="57"/>
      <c r="I218" s="9"/>
      <c r="J218" s="9"/>
      <c r="K218" s="26"/>
      <c r="L218" s="26"/>
      <c r="M218" s="34"/>
      <c r="N218" s="34"/>
      <c r="O218" s="34"/>
      <c r="P218" s="11"/>
      <c r="Q218" s="11"/>
      <c r="R218" s="11"/>
      <c r="S218" s="13"/>
      <c r="Z218" s="71"/>
      <c r="AA218" s="70"/>
      <c r="AC218" s="70"/>
      <c r="AD218" s="70"/>
      <c r="AE218" s="70"/>
      <c r="AG218" s="70"/>
      <c r="AH218" s="103"/>
      <c r="AI218" s="103"/>
      <c r="AJ218" s="14"/>
      <c r="AK218" s="14"/>
      <c r="AL218" s="14"/>
      <c r="AM218" s="15"/>
      <c r="AN218" s="15"/>
      <c r="AO218" s="15"/>
      <c r="AP218" s="67"/>
      <c r="AQ218" s="15"/>
      <c r="AR218" s="15"/>
      <c r="AS218" s="15"/>
      <c r="AT218" s="16"/>
      <c r="AU218" s="15"/>
      <c r="AV218" s="15"/>
      <c r="AW218" s="19"/>
      <c r="AX218" s="19"/>
      <c r="AY218" s="19"/>
      <c r="AZ218" s="19"/>
      <c r="BA218" s="19"/>
      <c r="BB218" s="19"/>
      <c r="BC218" s="19"/>
      <c r="BD218" s="16"/>
      <c r="BE218" s="15"/>
      <c r="BF218" s="15"/>
      <c r="BG218" s="14"/>
      <c r="BH218" s="14"/>
      <c r="BI218" s="14"/>
      <c r="BJ218" s="36"/>
      <c r="BK218" s="36"/>
      <c r="BL218" s="36"/>
      <c r="BM218" s="36"/>
      <c r="BN218" s="36"/>
      <c r="BO218" s="36"/>
      <c r="BP218" s="36"/>
      <c r="BQ218" s="14"/>
      <c r="BR218" s="20"/>
      <c r="BS218" s="20"/>
      <c r="BT218" s="20"/>
      <c r="BU218" s="20"/>
      <c r="BV218" s="15"/>
      <c r="BW218" s="20"/>
      <c r="BX218" s="20"/>
      <c r="BY218" s="21"/>
      <c r="BZ218" s="22"/>
      <c r="CA218" s="22"/>
      <c r="CB218" s="22"/>
      <c r="CC218" s="22"/>
      <c r="CD218" s="22"/>
      <c r="CE218" s="22"/>
      <c r="CF218" s="23"/>
      <c r="CG218" s="19"/>
      <c r="CH218" s="21"/>
      <c r="CI218" s="14"/>
      <c r="CJ218" s="14"/>
      <c r="CK218" s="14"/>
      <c r="CL218" s="21"/>
      <c r="CM218" s="21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  <c r="DN218" s="53"/>
      <c r="DO218" s="53"/>
      <c r="DP218" s="53"/>
      <c r="DQ218" s="53"/>
      <c r="DR218" s="53"/>
      <c r="DS218" s="53"/>
      <c r="DT218" s="53"/>
      <c r="DU218" s="53"/>
      <c r="DV218" s="53"/>
      <c r="DW218" s="53"/>
      <c r="DX218" s="53"/>
      <c r="DY218" s="53"/>
      <c r="DZ218" s="53"/>
      <c r="EA218" s="53"/>
      <c r="EB218" s="53"/>
      <c r="EC218" s="53"/>
      <c r="ED218" s="53"/>
    </row>
    <row r="219" spans="1:134">
      <c r="A219" s="54"/>
      <c r="B219" s="55"/>
      <c r="C219" s="56"/>
      <c r="D219" s="55"/>
      <c r="E219" s="56"/>
      <c r="F219" s="55"/>
      <c r="G219" s="56"/>
      <c r="H219" s="57"/>
      <c r="I219" s="9"/>
      <c r="J219" s="9"/>
      <c r="K219" s="26"/>
      <c r="L219" s="26"/>
      <c r="M219" s="34"/>
      <c r="N219" s="34"/>
      <c r="O219" s="34"/>
      <c r="P219" s="11"/>
      <c r="Q219" s="11"/>
      <c r="R219" s="11"/>
      <c r="S219" s="13"/>
      <c r="Z219" s="71"/>
      <c r="AA219" s="70"/>
      <c r="AC219" s="70"/>
      <c r="AD219" s="70"/>
      <c r="AE219" s="70"/>
      <c r="AG219" s="70"/>
      <c r="AH219" s="103"/>
      <c r="AI219" s="103"/>
      <c r="AJ219" s="14"/>
      <c r="AK219" s="14"/>
      <c r="AL219" s="14"/>
      <c r="AM219" s="15"/>
      <c r="AN219" s="15"/>
      <c r="AO219" s="15"/>
      <c r="AP219" s="67"/>
      <c r="AQ219" s="15"/>
      <c r="AR219" s="15"/>
      <c r="AS219" s="15"/>
      <c r="AT219" s="16"/>
      <c r="AU219" s="15"/>
      <c r="AV219" s="15"/>
      <c r="AW219" s="19"/>
      <c r="AX219" s="19"/>
      <c r="AY219" s="19"/>
      <c r="AZ219" s="19"/>
      <c r="BA219" s="19"/>
      <c r="BB219" s="19"/>
      <c r="BC219" s="19"/>
      <c r="BD219" s="16"/>
      <c r="BE219" s="15"/>
      <c r="BF219" s="15"/>
      <c r="BG219" s="14"/>
      <c r="BH219" s="14"/>
      <c r="BI219" s="14"/>
      <c r="BJ219" s="36"/>
      <c r="BK219" s="36"/>
      <c r="BL219" s="36"/>
      <c r="BM219" s="36"/>
      <c r="BN219" s="36"/>
      <c r="BO219" s="36"/>
      <c r="BP219" s="36"/>
      <c r="BQ219" s="14"/>
      <c r="BR219" s="20"/>
      <c r="BS219" s="20"/>
      <c r="BT219" s="20"/>
      <c r="BU219" s="20"/>
      <c r="BV219" s="15"/>
      <c r="BW219" s="20"/>
      <c r="BX219" s="20"/>
      <c r="BY219" s="21"/>
      <c r="BZ219" s="22"/>
      <c r="CA219" s="22"/>
      <c r="CB219" s="22"/>
      <c r="CC219" s="22"/>
      <c r="CD219" s="22"/>
      <c r="CE219" s="22"/>
      <c r="CF219" s="23"/>
      <c r="CG219" s="19"/>
      <c r="CH219" s="21"/>
      <c r="CI219" s="14"/>
      <c r="CJ219" s="14"/>
      <c r="CK219" s="14"/>
      <c r="CL219" s="21"/>
      <c r="CM219" s="21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/>
      <c r="DK219" s="53"/>
      <c r="DL219" s="53"/>
      <c r="DM219" s="53"/>
      <c r="DN219" s="53"/>
      <c r="DO219" s="53"/>
      <c r="DP219" s="53"/>
      <c r="DQ219" s="53"/>
      <c r="DR219" s="53"/>
      <c r="DS219" s="53"/>
      <c r="DT219" s="53"/>
      <c r="DU219" s="53"/>
      <c r="DV219" s="53"/>
      <c r="DW219" s="53"/>
      <c r="DX219" s="53"/>
      <c r="DY219" s="53"/>
      <c r="DZ219" s="53"/>
      <c r="EA219" s="53"/>
      <c r="EB219" s="53"/>
      <c r="EC219" s="53"/>
      <c r="ED219" s="53"/>
    </row>
    <row r="220" spans="1:134">
      <c r="A220" s="54"/>
      <c r="B220" s="55"/>
      <c r="C220" s="56"/>
      <c r="D220" s="55"/>
      <c r="E220" s="56"/>
      <c r="F220" s="55"/>
      <c r="G220" s="56"/>
      <c r="H220" s="57"/>
      <c r="I220" s="9"/>
      <c r="J220" s="9"/>
      <c r="K220" s="26"/>
      <c r="L220" s="26"/>
      <c r="M220" s="34"/>
      <c r="N220" s="34"/>
      <c r="O220" s="34"/>
      <c r="P220" s="11"/>
      <c r="Q220" s="11"/>
      <c r="R220" s="11"/>
      <c r="S220" s="13"/>
      <c r="Z220" s="71"/>
      <c r="AA220" s="70"/>
      <c r="AC220" s="70"/>
      <c r="AD220" s="70"/>
      <c r="AE220" s="70"/>
      <c r="AG220" s="70"/>
      <c r="AH220" s="103"/>
      <c r="AI220" s="103"/>
      <c r="AJ220" s="14"/>
      <c r="AK220" s="14"/>
      <c r="AL220" s="14"/>
      <c r="AM220" s="15"/>
      <c r="AN220" s="15"/>
      <c r="AO220" s="15"/>
      <c r="AP220" s="67"/>
      <c r="AQ220" s="15"/>
      <c r="AR220" s="15"/>
      <c r="AS220" s="15"/>
      <c r="AT220" s="16"/>
      <c r="AU220" s="15"/>
      <c r="AV220" s="15"/>
      <c r="AW220" s="19"/>
      <c r="AX220" s="19"/>
      <c r="AY220" s="19"/>
      <c r="AZ220" s="19"/>
      <c r="BA220" s="19"/>
      <c r="BB220" s="19"/>
      <c r="BC220" s="19"/>
      <c r="BD220" s="16"/>
      <c r="BE220" s="15"/>
      <c r="BF220" s="15"/>
      <c r="BG220" s="14"/>
      <c r="BH220" s="14"/>
      <c r="BI220" s="14"/>
      <c r="BJ220" s="36"/>
      <c r="BK220" s="36"/>
      <c r="BL220" s="36"/>
      <c r="BM220" s="36"/>
      <c r="BN220" s="36"/>
      <c r="BO220" s="36"/>
      <c r="BP220" s="36"/>
      <c r="BQ220" s="14"/>
      <c r="BR220" s="20"/>
      <c r="BS220" s="20"/>
      <c r="BT220" s="20"/>
      <c r="BU220" s="20"/>
      <c r="BV220" s="15"/>
      <c r="BW220" s="20"/>
      <c r="BX220" s="20"/>
      <c r="BY220" s="21"/>
      <c r="BZ220" s="22"/>
      <c r="CA220" s="22"/>
      <c r="CB220" s="22"/>
      <c r="CC220" s="22"/>
      <c r="CD220" s="22"/>
      <c r="CE220" s="22"/>
      <c r="CF220" s="23"/>
      <c r="CG220" s="19"/>
      <c r="CH220" s="21"/>
      <c r="CI220" s="14"/>
      <c r="CJ220" s="14"/>
      <c r="CK220" s="14"/>
      <c r="CL220" s="21"/>
      <c r="CM220" s="21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  <c r="DL220" s="53"/>
      <c r="DM220" s="53"/>
      <c r="DN220" s="53"/>
      <c r="DO220" s="53"/>
      <c r="DP220" s="53"/>
      <c r="DQ220" s="53"/>
      <c r="DR220" s="53"/>
      <c r="DS220" s="53"/>
      <c r="DT220" s="53"/>
      <c r="DU220" s="53"/>
      <c r="DV220" s="53"/>
      <c r="DW220" s="53"/>
      <c r="DX220" s="53"/>
      <c r="DY220" s="53"/>
      <c r="DZ220" s="53"/>
      <c r="EA220" s="53"/>
      <c r="EB220" s="53"/>
      <c r="EC220" s="53"/>
      <c r="ED220" s="53"/>
    </row>
    <row r="221" spans="1:134">
      <c r="A221" s="54"/>
      <c r="B221" s="55"/>
      <c r="C221" s="56"/>
      <c r="D221" s="55"/>
      <c r="E221" s="56"/>
      <c r="F221" s="55"/>
      <c r="G221" s="56"/>
      <c r="H221" s="57"/>
      <c r="I221" s="9"/>
      <c r="J221" s="9"/>
      <c r="K221" s="26"/>
      <c r="L221" s="26"/>
      <c r="M221" s="34"/>
      <c r="N221" s="34"/>
      <c r="O221" s="34"/>
      <c r="P221" s="11"/>
      <c r="Q221" s="11"/>
      <c r="R221" s="11"/>
      <c r="S221" s="13"/>
      <c r="Z221" s="71"/>
      <c r="AA221" s="70"/>
      <c r="AC221" s="70"/>
      <c r="AD221" s="70"/>
      <c r="AE221" s="70"/>
      <c r="AG221" s="70"/>
      <c r="AH221" s="103"/>
      <c r="AI221" s="103"/>
      <c r="AJ221" s="14"/>
      <c r="AK221" s="14"/>
      <c r="AL221" s="14"/>
      <c r="AM221" s="15"/>
      <c r="AN221" s="15"/>
      <c r="AO221" s="15"/>
      <c r="AP221" s="67"/>
      <c r="AQ221" s="15"/>
      <c r="AR221" s="15"/>
      <c r="AS221" s="15"/>
      <c r="AT221" s="16"/>
      <c r="AU221" s="15"/>
      <c r="AV221" s="15"/>
      <c r="AW221" s="19"/>
      <c r="AX221" s="19"/>
      <c r="AY221" s="19"/>
      <c r="AZ221" s="19"/>
      <c r="BA221" s="19"/>
      <c r="BB221" s="19"/>
      <c r="BC221" s="19"/>
      <c r="BD221" s="16"/>
      <c r="BE221" s="15"/>
      <c r="BF221" s="15"/>
      <c r="BG221" s="14"/>
      <c r="BH221" s="14"/>
      <c r="BI221" s="14"/>
      <c r="BJ221" s="36"/>
      <c r="BK221" s="36"/>
      <c r="BL221" s="36"/>
      <c r="BM221" s="36"/>
      <c r="BN221" s="36"/>
      <c r="BO221" s="36"/>
      <c r="BP221" s="36"/>
      <c r="BQ221" s="14"/>
      <c r="BR221" s="20"/>
      <c r="BS221" s="20"/>
      <c r="BT221" s="20"/>
      <c r="BU221" s="20"/>
      <c r="BV221" s="15"/>
      <c r="BW221" s="20"/>
      <c r="BX221" s="20"/>
      <c r="BY221" s="21"/>
      <c r="BZ221" s="22"/>
      <c r="CA221" s="22"/>
      <c r="CB221" s="22"/>
      <c r="CC221" s="22"/>
      <c r="CD221" s="22"/>
      <c r="CE221" s="22"/>
      <c r="CF221" s="23"/>
      <c r="CG221" s="19"/>
      <c r="CH221" s="21"/>
      <c r="CI221" s="14"/>
      <c r="CJ221" s="14"/>
      <c r="CK221" s="14"/>
      <c r="CL221" s="21"/>
      <c r="CM221" s="21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/>
      <c r="DK221" s="53"/>
      <c r="DL221" s="53"/>
      <c r="DM221" s="53"/>
      <c r="DN221" s="53"/>
      <c r="DO221" s="53"/>
      <c r="DP221" s="53"/>
      <c r="DQ221" s="53"/>
      <c r="DR221" s="53"/>
      <c r="DS221" s="53"/>
      <c r="DT221" s="53"/>
      <c r="DU221" s="53"/>
      <c r="DV221" s="53"/>
      <c r="DW221" s="53"/>
      <c r="DX221" s="53"/>
      <c r="DY221" s="53"/>
      <c r="DZ221" s="53"/>
      <c r="EA221" s="53"/>
      <c r="EB221" s="53"/>
      <c r="EC221" s="53"/>
      <c r="ED221" s="53"/>
    </row>
    <row r="222" spans="1:134">
      <c r="A222" s="54"/>
      <c r="B222" s="55"/>
      <c r="C222" s="56"/>
      <c r="D222" s="55"/>
      <c r="E222" s="56"/>
      <c r="F222" s="55"/>
      <c r="G222" s="56"/>
      <c r="H222" s="57"/>
      <c r="I222" s="9"/>
      <c r="J222" s="9"/>
      <c r="K222" s="26"/>
      <c r="L222" s="26"/>
      <c r="M222" s="34"/>
      <c r="N222" s="34"/>
      <c r="O222" s="34"/>
      <c r="P222" s="11"/>
      <c r="Q222" s="11"/>
      <c r="R222" s="11"/>
      <c r="S222" s="13"/>
      <c r="Z222" s="71"/>
      <c r="AA222" s="70"/>
      <c r="AC222" s="70"/>
      <c r="AD222" s="70"/>
      <c r="AE222" s="70"/>
      <c r="AG222" s="70"/>
      <c r="AH222" s="103"/>
      <c r="AI222" s="103"/>
      <c r="AJ222" s="14"/>
      <c r="AK222" s="14"/>
      <c r="AL222" s="14"/>
      <c r="AM222" s="15"/>
      <c r="AN222" s="15"/>
      <c r="AO222" s="15"/>
      <c r="AP222" s="67"/>
      <c r="AQ222" s="15"/>
      <c r="AR222" s="15"/>
      <c r="AS222" s="15"/>
      <c r="AT222" s="16"/>
      <c r="AU222" s="15"/>
      <c r="AV222" s="15"/>
      <c r="AW222" s="19"/>
      <c r="AX222" s="19"/>
      <c r="AY222" s="19"/>
      <c r="AZ222" s="19"/>
      <c r="BA222" s="19"/>
      <c r="BB222" s="19"/>
      <c r="BC222" s="19"/>
      <c r="BD222" s="16"/>
      <c r="BE222" s="15"/>
      <c r="BF222" s="15"/>
      <c r="BG222" s="14"/>
      <c r="BH222" s="14"/>
      <c r="BI222" s="14"/>
      <c r="BJ222" s="36"/>
      <c r="BK222" s="36"/>
      <c r="BL222" s="36"/>
      <c r="BM222" s="36"/>
      <c r="BN222" s="36"/>
      <c r="BO222" s="36"/>
      <c r="BP222" s="36"/>
      <c r="BQ222" s="14"/>
      <c r="BR222" s="20"/>
      <c r="BS222" s="20"/>
      <c r="BT222" s="20"/>
      <c r="BU222" s="20"/>
      <c r="BV222" s="15"/>
      <c r="BW222" s="20"/>
      <c r="BX222" s="20"/>
      <c r="BY222" s="21"/>
      <c r="BZ222" s="22"/>
      <c r="CA222" s="22"/>
      <c r="CB222" s="22"/>
      <c r="CC222" s="22"/>
      <c r="CD222" s="22"/>
      <c r="CE222" s="22"/>
      <c r="CF222" s="23"/>
      <c r="CG222" s="19"/>
      <c r="CH222" s="21"/>
      <c r="CI222" s="14"/>
      <c r="CJ222" s="14"/>
      <c r="CK222" s="14"/>
      <c r="CL222" s="21"/>
      <c r="CM222" s="21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/>
      <c r="DK222" s="53"/>
      <c r="DL222" s="53"/>
      <c r="DM222" s="53"/>
      <c r="DN222" s="53"/>
      <c r="DO222" s="53"/>
      <c r="DP222" s="53"/>
      <c r="DQ222" s="53"/>
      <c r="DR222" s="53"/>
      <c r="DS222" s="53"/>
      <c r="DT222" s="53"/>
      <c r="DU222" s="53"/>
      <c r="DV222" s="53"/>
      <c r="DW222" s="53"/>
      <c r="DX222" s="53"/>
      <c r="DY222" s="53"/>
      <c r="DZ222" s="53"/>
      <c r="EA222" s="53"/>
      <c r="EB222" s="53"/>
      <c r="EC222" s="53"/>
      <c r="ED222" s="53"/>
    </row>
    <row r="223" spans="1:134">
      <c r="A223" s="54"/>
      <c r="B223" s="55"/>
      <c r="C223" s="56"/>
      <c r="D223" s="55"/>
      <c r="E223" s="56"/>
      <c r="F223" s="55"/>
      <c r="G223" s="56"/>
      <c r="H223" s="57"/>
      <c r="I223" s="9"/>
      <c r="J223" s="9"/>
      <c r="K223" s="26"/>
      <c r="L223" s="26"/>
      <c r="M223" s="34"/>
      <c r="N223" s="34"/>
      <c r="O223" s="34"/>
      <c r="P223" s="11"/>
      <c r="Q223" s="11"/>
      <c r="R223" s="11"/>
      <c r="S223" s="13"/>
      <c r="Z223" s="71"/>
      <c r="AA223" s="70"/>
      <c r="AC223" s="70"/>
      <c r="AD223" s="70"/>
      <c r="AE223" s="70"/>
      <c r="AG223" s="70"/>
      <c r="AH223" s="103"/>
      <c r="AI223" s="103"/>
      <c r="AJ223" s="14"/>
      <c r="AK223" s="14"/>
      <c r="AL223" s="14"/>
      <c r="AM223" s="15"/>
      <c r="AN223" s="15"/>
      <c r="AO223" s="15"/>
      <c r="AP223" s="67"/>
      <c r="AQ223" s="15"/>
      <c r="AR223" s="15"/>
      <c r="AS223" s="15"/>
      <c r="AT223" s="16"/>
      <c r="AU223" s="15"/>
      <c r="AV223" s="15"/>
      <c r="AW223" s="19"/>
      <c r="AX223" s="19"/>
      <c r="AY223" s="19"/>
      <c r="AZ223" s="19"/>
      <c r="BA223" s="19"/>
      <c r="BB223" s="19"/>
      <c r="BC223" s="19"/>
      <c r="BD223" s="16"/>
      <c r="BE223" s="15"/>
      <c r="BF223" s="15"/>
      <c r="BG223" s="14"/>
      <c r="BH223" s="14"/>
      <c r="BI223" s="14"/>
      <c r="BJ223" s="36"/>
      <c r="BK223" s="36"/>
      <c r="BL223" s="36"/>
      <c r="BM223" s="36"/>
      <c r="BN223" s="36"/>
      <c r="BO223" s="36"/>
      <c r="BP223" s="36"/>
      <c r="BQ223" s="14"/>
      <c r="BR223" s="20"/>
      <c r="BS223" s="20"/>
      <c r="BT223" s="20"/>
      <c r="BU223" s="20"/>
      <c r="BV223" s="15"/>
      <c r="BW223" s="20"/>
      <c r="BX223" s="20"/>
      <c r="BY223" s="21"/>
      <c r="BZ223" s="22"/>
      <c r="CA223" s="22"/>
      <c r="CB223" s="22"/>
      <c r="CC223" s="22"/>
      <c r="CD223" s="22"/>
      <c r="CE223" s="22"/>
      <c r="CF223" s="23"/>
      <c r="CG223" s="19"/>
      <c r="CH223" s="21"/>
      <c r="CI223" s="14"/>
      <c r="CJ223" s="14"/>
      <c r="CK223" s="14"/>
      <c r="CL223" s="21"/>
      <c r="CM223" s="21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/>
      <c r="DK223" s="53"/>
      <c r="DL223" s="53"/>
      <c r="DM223" s="53"/>
      <c r="DN223" s="53"/>
      <c r="DO223" s="53"/>
      <c r="DP223" s="53"/>
      <c r="DQ223" s="53"/>
      <c r="DR223" s="53"/>
      <c r="DS223" s="53"/>
      <c r="DT223" s="53"/>
      <c r="DU223" s="53"/>
      <c r="DV223" s="53"/>
      <c r="DW223" s="53"/>
      <c r="DX223" s="53"/>
      <c r="DY223" s="53"/>
      <c r="DZ223" s="53"/>
      <c r="EA223" s="53"/>
      <c r="EB223" s="53"/>
      <c r="EC223" s="53"/>
      <c r="ED223" s="53"/>
    </row>
    <row r="224" spans="1:134">
      <c r="A224" s="54"/>
      <c r="B224" s="55"/>
      <c r="C224" s="56"/>
      <c r="D224" s="55"/>
      <c r="E224" s="56"/>
      <c r="F224" s="55"/>
      <c r="G224" s="56"/>
      <c r="H224" s="57"/>
      <c r="I224" s="9"/>
      <c r="J224" s="9"/>
      <c r="K224" s="26"/>
      <c r="L224" s="26"/>
      <c r="M224" s="34"/>
      <c r="N224" s="34"/>
      <c r="O224" s="34"/>
      <c r="P224" s="11"/>
      <c r="Q224" s="11"/>
      <c r="R224" s="11"/>
      <c r="S224" s="13"/>
      <c r="Z224" s="71"/>
      <c r="AA224" s="70"/>
      <c r="AC224" s="70"/>
      <c r="AD224" s="70"/>
      <c r="AE224" s="70"/>
      <c r="AG224" s="70"/>
      <c r="AH224" s="103"/>
      <c r="AI224" s="103"/>
      <c r="AJ224" s="14"/>
      <c r="AK224" s="14"/>
      <c r="AL224" s="14"/>
      <c r="AM224" s="15"/>
      <c r="AN224" s="15"/>
      <c r="AO224" s="15"/>
      <c r="AP224" s="67"/>
      <c r="AQ224" s="15"/>
      <c r="AR224" s="15"/>
      <c r="AS224" s="15"/>
      <c r="AT224" s="16"/>
      <c r="AU224" s="15"/>
      <c r="AV224" s="15"/>
      <c r="AW224" s="19"/>
      <c r="AX224" s="19"/>
      <c r="AY224" s="19"/>
      <c r="AZ224" s="19"/>
      <c r="BA224" s="19"/>
      <c r="BB224" s="19"/>
      <c r="BC224" s="19"/>
      <c r="BD224" s="16"/>
      <c r="BE224" s="15"/>
      <c r="BF224" s="15"/>
      <c r="BG224" s="14"/>
      <c r="BH224" s="14"/>
      <c r="BI224" s="14"/>
      <c r="BJ224" s="36"/>
      <c r="BK224" s="36"/>
      <c r="BL224" s="36"/>
      <c r="BM224" s="36"/>
      <c r="BN224" s="36"/>
      <c r="BO224" s="36"/>
      <c r="BP224" s="36"/>
      <c r="BQ224" s="14"/>
      <c r="BR224" s="20"/>
      <c r="BS224" s="20"/>
      <c r="BT224" s="20"/>
      <c r="BU224" s="20"/>
      <c r="BV224" s="15"/>
      <c r="BW224" s="20"/>
      <c r="BX224" s="20"/>
      <c r="BY224" s="21"/>
      <c r="BZ224" s="22"/>
      <c r="CA224" s="22"/>
      <c r="CB224" s="22"/>
      <c r="CC224" s="22"/>
      <c r="CD224" s="22"/>
      <c r="CE224" s="22"/>
      <c r="CF224" s="23"/>
      <c r="CG224" s="19"/>
      <c r="CH224" s="21"/>
      <c r="CI224" s="14"/>
      <c r="CJ224" s="14"/>
      <c r="CK224" s="14"/>
      <c r="CL224" s="21"/>
      <c r="CM224" s="21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  <c r="DN224" s="53"/>
      <c r="DO224" s="53"/>
      <c r="DP224" s="53"/>
      <c r="DQ224" s="53"/>
      <c r="DR224" s="53"/>
      <c r="DS224" s="53"/>
      <c r="DT224" s="53"/>
      <c r="DU224" s="53"/>
      <c r="DV224" s="53"/>
      <c r="DW224" s="53"/>
      <c r="DX224" s="53"/>
      <c r="DY224" s="53"/>
      <c r="DZ224" s="53"/>
      <c r="EA224" s="53"/>
      <c r="EB224" s="53"/>
      <c r="EC224" s="53"/>
      <c r="ED224" s="53"/>
    </row>
    <row r="225" spans="1:134">
      <c r="A225" s="54"/>
      <c r="B225" s="55"/>
      <c r="C225" s="56"/>
      <c r="D225" s="55"/>
      <c r="E225" s="56"/>
      <c r="F225" s="55"/>
      <c r="G225" s="56"/>
      <c r="H225" s="57"/>
      <c r="I225" s="9"/>
      <c r="J225" s="9"/>
      <c r="K225" s="26"/>
      <c r="L225" s="26"/>
      <c r="M225" s="34"/>
      <c r="N225" s="34"/>
      <c r="O225" s="34"/>
      <c r="P225" s="11"/>
      <c r="Q225" s="11"/>
      <c r="R225" s="11"/>
      <c r="S225" s="13"/>
      <c r="Z225" s="71"/>
      <c r="AA225" s="70"/>
      <c r="AC225" s="70"/>
      <c r="AD225" s="70"/>
      <c r="AE225" s="70"/>
      <c r="AG225" s="70"/>
      <c r="AH225" s="103"/>
      <c r="AI225" s="103"/>
      <c r="AJ225" s="14"/>
      <c r="AK225" s="14"/>
      <c r="AL225" s="14"/>
      <c r="AM225" s="15"/>
      <c r="AN225" s="15"/>
      <c r="AO225" s="15"/>
      <c r="AP225" s="67"/>
      <c r="AQ225" s="15"/>
      <c r="AR225" s="15"/>
      <c r="AS225" s="15"/>
      <c r="AT225" s="16"/>
      <c r="AU225" s="15"/>
      <c r="AV225" s="15"/>
      <c r="AW225" s="19"/>
      <c r="AX225" s="19"/>
      <c r="AY225" s="19"/>
      <c r="AZ225" s="19"/>
      <c r="BA225" s="19"/>
      <c r="BB225" s="19"/>
      <c r="BC225" s="19"/>
      <c r="BD225" s="16"/>
      <c r="BE225" s="15"/>
      <c r="BF225" s="15"/>
      <c r="BG225" s="14"/>
      <c r="BH225" s="14"/>
      <c r="BI225" s="14"/>
      <c r="BJ225" s="36"/>
      <c r="BK225" s="36"/>
      <c r="BL225" s="36"/>
      <c r="BM225" s="36"/>
      <c r="BN225" s="36"/>
      <c r="BO225" s="36"/>
      <c r="BP225" s="36"/>
      <c r="BQ225" s="14"/>
      <c r="BR225" s="20"/>
      <c r="BS225" s="20"/>
      <c r="BT225" s="20"/>
      <c r="BU225" s="20"/>
      <c r="BV225" s="15"/>
      <c r="BW225" s="20"/>
      <c r="BX225" s="20"/>
      <c r="BY225" s="21"/>
      <c r="BZ225" s="22"/>
      <c r="CA225" s="22"/>
      <c r="CB225" s="22"/>
      <c r="CC225" s="22"/>
      <c r="CD225" s="22"/>
      <c r="CE225" s="22"/>
      <c r="CF225" s="23"/>
      <c r="CG225" s="19"/>
      <c r="CH225" s="21"/>
      <c r="CI225" s="14"/>
      <c r="CJ225" s="14"/>
      <c r="CK225" s="14"/>
      <c r="CL225" s="21"/>
      <c r="CM225" s="21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/>
      <c r="DK225" s="53"/>
      <c r="DL225" s="53"/>
      <c r="DM225" s="53"/>
      <c r="DN225" s="53"/>
      <c r="DO225" s="53"/>
      <c r="DP225" s="53"/>
      <c r="DQ225" s="53"/>
      <c r="DR225" s="53"/>
      <c r="DS225" s="53"/>
      <c r="DT225" s="53"/>
      <c r="DU225" s="53"/>
      <c r="DV225" s="53"/>
      <c r="DW225" s="53"/>
      <c r="DX225" s="53"/>
      <c r="DY225" s="53"/>
      <c r="DZ225" s="53"/>
      <c r="EA225" s="53"/>
      <c r="EB225" s="53"/>
      <c r="EC225" s="53"/>
      <c r="ED225" s="53"/>
    </row>
    <row r="226" spans="1:134">
      <c r="A226" s="54"/>
      <c r="B226" s="55"/>
      <c r="C226" s="56"/>
      <c r="D226" s="55"/>
      <c r="E226" s="56"/>
      <c r="F226" s="55"/>
      <c r="G226" s="56"/>
      <c r="H226" s="57"/>
      <c r="I226" s="9"/>
      <c r="J226" s="9"/>
      <c r="K226" s="26"/>
      <c r="L226" s="26"/>
      <c r="M226" s="34"/>
      <c r="N226" s="34"/>
      <c r="O226" s="34"/>
      <c r="P226" s="11"/>
      <c r="Q226" s="11"/>
      <c r="R226" s="11"/>
      <c r="S226" s="13"/>
      <c r="Z226" s="71"/>
      <c r="AA226" s="70"/>
      <c r="AC226" s="70"/>
      <c r="AD226" s="70"/>
      <c r="AE226" s="70"/>
      <c r="AG226" s="70"/>
      <c r="AH226" s="103"/>
      <c r="AI226" s="103"/>
      <c r="AJ226" s="14"/>
      <c r="AK226" s="14"/>
      <c r="AL226" s="14"/>
      <c r="AM226" s="15"/>
      <c r="AN226" s="15"/>
      <c r="AO226" s="15"/>
      <c r="AP226" s="67"/>
      <c r="AQ226" s="15"/>
      <c r="AR226" s="15"/>
      <c r="AS226" s="15"/>
      <c r="AT226" s="16"/>
      <c r="AU226" s="15"/>
      <c r="AV226" s="15"/>
      <c r="AW226" s="19"/>
      <c r="AX226" s="19"/>
      <c r="AY226" s="19"/>
      <c r="AZ226" s="19"/>
      <c r="BA226" s="19"/>
      <c r="BB226" s="19"/>
      <c r="BC226" s="19"/>
      <c r="BD226" s="16"/>
      <c r="BE226" s="15"/>
      <c r="BF226" s="15"/>
      <c r="BG226" s="14"/>
      <c r="BH226" s="14"/>
      <c r="BI226" s="14"/>
      <c r="BJ226" s="36"/>
      <c r="BK226" s="36"/>
      <c r="BL226" s="36"/>
      <c r="BM226" s="36"/>
      <c r="BN226" s="36"/>
      <c r="BO226" s="36"/>
      <c r="BP226" s="36"/>
      <c r="BQ226" s="14"/>
      <c r="BR226" s="20"/>
      <c r="BS226" s="20"/>
      <c r="BT226" s="20"/>
      <c r="BU226" s="20"/>
      <c r="BV226" s="15"/>
      <c r="BW226" s="20"/>
      <c r="BX226" s="20"/>
      <c r="BY226" s="21"/>
      <c r="BZ226" s="22"/>
      <c r="CA226" s="22"/>
      <c r="CB226" s="22"/>
      <c r="CC226" s="22"/>
      <c r="CD226" s="22"/>
      <c r="CE226" s="22"/>
      <c r="CF226" s="23"/>
      <c r="CG226" s="19"/>
      <c r="CH226" s="21"/>
      <c r="CI226" s="14"/>
      <c r="CJ226" s="14"/>
      <c r="CK226" s="14"/>
      <c r="CL226" s="21"/>
      <c r="CM226" s="21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/>
      <c r="DK226" s="53"/>
      <c r="DL226" s="53"/>
      <c r="DM226" s="53"/>
      <c r="DN226" s="53"/>
      <c r="DO226" s="53"/>
      <c r="DP226" s="53"/>
      <c r="DQ226" s="53"/>
      <c r="DR226" s="53"/>
      <c r="DS226" s="53"/>
      <c r="DT226" s="53"/>
      <c r="DU226" s="53"/>
      <c r="DV226" s="53"/>
      <c r="DW226" s="53"/>
      <c r="DX226" s="53"/>
      <c r="DY226" s="53"/>
      <c r="DZ226" s="53"/>
      <c r="EA226" s="53"/>
      <c r="EB226" s="53"/>
      <c r="EC226" s="53"/>
      <c r="ED226" s="53"/>
    </row>
    <row r="227" spans="1:134">
      <c r="A227" s="54"/>
      <c r="B227" s="55"/>
      <c r="C227" s="56"/>
      <c r="D227" s="55"/>
      <c r="E227" s="56"/>
      <c r="F227" s="55"/>
      <c r="G227" s="56"/>
      <c r="H227" s="57"/>
      <c r="I227" s="9"/>
      <c r="J227" s="9"/>
      <c r="K227" s="26"/>
      <c r="L227" s="26"/>
      <c r="M227" s="34"/>
      <c r="N227" s="34"/>
      <c r="O227" s="34"/>
      <c r="P227" s="11"/>
      <c r="Q227" s="11"/>
      <c r="R227" s="11"/>
      <c r="S227" s="13"/>
      <c r="Z227" s="71"/>
      <c r="AA227" s="70"/>
      <c r="AC227" s="70"/>
      <c r="AD227" s="70"/>
      <c r="AE227" s="70"/>
      <c r="AG227" s="70"/>
      <c r="AH227" s="103"/>
      <c r="AI227" s="103"/>
      <c r="AJ227" s="14"/>
      <c r="AK227" s="14"/>
      <c r="AL227" s="14"/>
      <c r="AM227" s="15"/>
      <c r="AN227" s="15"/>
      <c r="AO227" s="15"/>
      <c r="AP227" s="67"/>
      <c r="AQ227" s="15"/>
      <c r="AR227" s="15"/>
      <c r="AS227" s="15"/>
      <c r="AT227" s="16"/>
      <c r="AU227" s="15"/>
      <c r="AV227" s="15"/>
      <c r="AW227" s="19"/>
      <c r="AX227" s="19"/>
      <c r="AY227" s="19"/>
      <c r="AZ227" s="19"/>
      <c r="BA227" s="19"/>
      <c r="BB227" s="19"/>
      <c r="BC227" s="19"/>
      <c r="BD227" s="16"/>
      <c r="BE227" s="15"/>
      <c r="BF227" s="15"/>
      <c r="BG227" s="14"/>
      <c r="BH227" s="14"/>
      <c r="BI227" s="14"/>
      <c r="BJ227" s="36"/>
      <c r="BK227" s="36"/>
      <c r="BL227" s="36"/>
      <c r="BM227" s="36"/>
      <c r="BN227" s="36"/>
      <c r="BO227" s="36"/>
      <c r="BP227" s="36"/>
      <c r="BQ227" s="14"/>
      <c r="BR227" s="20"/>
      <c r="BS227" s="20"/>
      <c r="BT227" s="20"/>
      <c r="BU227" s="20"/>
      <c r="BV227" s="15"/>
      <c r="BW227" s="20"/>
      <c r="BX227" s="20"/>
      <c r="BY227" s="21"/>
      <c r="BZ227" s="22"/>
      <c r="CA227" s="22"/>
      <c r="CB227" s="22"/>
      <c r="CC227" s="22"/>
      <c r="CD227" s="22"/>
      <c r="CE227" s="22"/>
      <c r="CF227" s="23"/>
      <c r="CG227" s="19"/>
      <c r="CH227" s="21"/>
      <c r="CI227" s="14"/>
      <c r="CJ227" s="14"/>
      <c r="CK227" s="14"/>
      <c r="CL227" s="21"/>
      <c r="CM227" s="21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  <c r="DN227" s="53"/>
      <c r="DO227" s="53"/>
      <c r="DP227" s="53"/>
      <c r="DQ227" s="53"/>
      <c r="DR227" s="53"/>
      <c r="DS227" s="53"/>
      <c r="DT227" s="53"/>
      <c r="DU227" s="53"/>
      <c r="DV227" s="53"/>
      <c r="DW227" s="53"/>
      <c r="DX227" s="53"/>
      <c r="DY227" s="53"/>
      <c r="DZ227" s="53"/>
      <c r="EA227" s="53"/>
      <c r="EB227" s="53"/>
      <c r="EC227" s="53"/>
      <c r="ED227" s="53"/>
    </row>
    <row r="228" spans="1:134">
      <c r="A228" s="54"/>
      <c r="B228" s="55"/>
      <c r="C228" s="56"/>
      <c r="D228" s="55"/>
      <c r="E228" s="56"/>
      <c r="F228" s="55"/>
      <c r="G228" s="56"/>
      <c r="H228" s="57"/>
      <c r="I228" s="9"/>
      <c r="J228" s="9"/>
      <c r="K228" s="26"/>
      <c r="L228" s="26"/>
      <c r="M228" s="34"/>
      <c r="N228" s="34"/>
      <c r="O228" s="34"/>
      <c r="P228" s="11"/>
      <c r="Q228" s="11"/>
      <c r="R228" s="11"/>
      <c r="S228" s="13"/>
      <c r="Z228" s="71"/>
      <c r="AA228" s="70"/>
      <c r="AC228" s="70"/>
      <c r="AD228" s="70"/>
      <c r="AE228" s="70"/>
      <c r="AG228" s="70"/>
      <c r="AH228" s="103"/>
      <c r="AI228" s="103"/>
      <c r="AJ228" s="14"/>
      <c r="AK228" s="14"/>
      <c r="AL228" s="14"/>
      <c r="AM228" s="15"/>
      <c r="AN228" s="15"/>
      <c r="AO228" s="15"/>
      <c r="AP228" s="67"/>
      <c r="AQ228" s="15"/>
      <c r="AR228" s="15"/>
      <c r="AS228" s="15"/>
      <c r="AT228" s="16"/>
      <c r="AU228" s="15"/>
      <c r="AV228" s="15"/>
      <c r="AW228" s="19"/>
      <c r="AX228" s="19"/>
      <c r="AY228" s="19"/>
      <c r="AZ228" s="19"/>
      <c r="BA228" s="19"/>
      <c r="BB228" s="19"/>
      <c r="BC228" s="19"/>
      <c r="BD228" s="16"/>
      <c r="BE228" s="15"/>
      <c r="BF228" s="15"/>
      <c r="BG228" s="14"/>
      <c r="BH228" s="14"/>
      <c r="BI228" s="14"/>
      <c r="BJ228" s="36"/>
      <c r="BK228" s="36"/>
      <c r="BL228" s="36"/>
      <c r="BM228" s="36"/>
      <c r="BN228" s="36"/>
      <c r="BO228" s="36"/>
      <c r="BP228" s="36"/>
      <c r="BQ228" s="14"/>
      <c r="BR228" s="20"/>
      <c r="BS228" s="20"/>
      <c r="BT228" s="20"/>
      <c r="BU228" s="20"/>
      <c r="BV228" s="15"/>
      <c r="BW228" s="20"/>
      <c r="BX228" s="20"/>
      <c r="BY228" s="21"/>
      <c r="BZ228" s="22"/>
      <c r="CA228" s="22"/>
      <c r="CB228" s="22"/>
      <c r="CC228" s="22"/>
      <c r="CD228" s="22"/>
      <c r="CE228" s="22"/>
      <c r="CF228" s="23"/>
      <c r="CG228" s="19"/>
      <c r="CH228" s="21"/>
      <c r="CI228" s="14"/>
      <c r="CJ228" s="14"/>
      <c r="CK228" s="14"/>
      <c r="CL228" s="21"/>
      <c r="CM228" s="21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/>
      <c r="DK228" s="53"/>
      <c r="DL228" s="53"/>
      <c r="DM228" s="53"/>
      <c r="DN228" s="53"/>
      <c r="DO228" s="53"/>
      <c r="DP228" s="53"/>
      <c r="DQ228" s="53"/>
      <c r="DR228" s="53"/>
      <c r="DS228" s="53"/>
      <c r="DT228" s="53"/>
      <c r="DU228" s="53"/>
      <c r="DV228" s="53"/>
      <c r="DW228" s="53"/>
      <c r="DX228" s="53"/>
      <c r="DY228" s="53"/>
      <c r="DZ228" s="53"/>
      <c r="EA228" s="53"/>
      <c r="EB228" s="53"/>
      <c r="EC228" s="53"/>
      <c r="ED228" s="53"/>
    </row>
    <row r="229" spans="1:134">
      <c r="A229" s="54"/>
      <c r="B229" s="55"/>
      <c r="C229" s="56"/>
      <c r="D229" s="55"/>
      <c r="E229" s="56"/>
      <c r="F229" s="55"/>
      <c r="G229" s="56"/>
      <c r="H229" s="57"/>
      <c r="I229" s="9"/>
      <c r="J229" s="9"/>
      <c r="K229" s="26"/>
      <c r="L229" s="26"/>
      <c r="M229" s="34"/>
      <c r="N229" s="34"/>
      <c r="O229" s="34"/>
      <c r="P229" s="11"/>
      <c r="Q229" s="11"/>
      <c r="R229" s="11"/>
      <c r="S229" s="13"/>
      <c r="Z229" s="71"/>
      <c r="AA229" s="70"/>
      <c r="AC229" s="70"/>
      <c r="AD229" s="70"/>
      <c r="AE229" s="70"/>
      <c r="AG229" s="70"/>
      <c r="AH229" s="103"/>
      <c r="AI229" s="103"/>
      <c r="AJ229" s="14"/>
      <c r="AK229" s="14"/>
      <c r="AL229" s="14"/>
      <c r="AM229" s="15"/>
      <c r="AN229" s="15"/>
      <c r="AO229" s="15"/>
      <c r="AP229" s="67"/>
      <c r="AQ229" s="15"/>
      <c r="AR229" s="15"/>
      <c r="AS229" s="15"/>
      <c r="AT229" s="16"/>
      <c r="AU229" s="15"/>
      <c r="AV229" s="15"/>
      <c r="AW229" s="19"/>
      <c r="AX229" s="19"/>
      <c r="AY229" s="19"/>
      <c r="AZ229" s="19"/>
      <c r="BA229" s="19"/>
      <c r="BB229" s="19"/>
      <c r="BC229" s="19"/>
      <c r="BD229" s="16"/>
      <c r="BE229" s="15"/>
      <c r="BF229" s="15"/>
      <c r="BG229" s="14"/>
      <c r="BH229" s="14"/>
      <c r="BI229" s="14"/>
      <c r="BJ229" s="36"/>
      <c r="BK229" s="36"/>
      <c r="BL229" s="36"/>
      <c r="BM229" s="36"/>
      <c r="BN229" s="36"/>
      <c r="BO229" s="36"/>
      <c r="BP229" s="36"/>
      <c r="BQ229" s="14"/>
      <c r="BR229" s="20"/>
      <c r="BS229" s="20"/>
      <c r="BT229" s="20"/>
      <c r="BU229" s="20"/>
      <c r="BV229" s="15"/>
      <c r="BW229" s="20"/>
      <c r="BX229" s="20"/>
      <c r="BY229" s="21"/>
      <c r="BZ229" s="22"/>
      <c r="CA229" s="22"/>
      <c r="CB229" s="22"/>
      <c r="CC229" s="22"/>
      <c r="CD229" s="22"/>
      <c r="CE229" s="22"/>
      <c r="CF229" s="23"/>
      <c r="CG229" s="19"/>
      <c r="CH229" s="21"/>
      <c r="CI229" s="14"/>
      <c r="CJ229" s="14"/>
      <c r="CK229" s="14"/>
      <c r="CL229" s="21"/>
      <c r="CM229" s="21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  <c r="DN229" s="53"/>
      <c r="DO229" s="53"/>
      <c r="DP229" s="53"/>
      <c r="DQ229" s="53"/>
      <c r="DR229" s="53"/>
      <c r="DS229" s="53"/>
      <c r="DT229" s="53"/>
      <c r="DU229" s="53"/>
      <c r="DV229" s="53"/>
      <c r="DW229" s="53"/>
      <c r="DX229" s="53"/>
      <c r="DY229" s="53"/>
      <c r="DZ229" s="53"/>
      <c r="EA229" s="53"/>
      <c r="EB229" s="53"/>
      <c r="EC229" s="53"/>
      <c r="ED229" s="53"/>
    </row>
    <row r="230" spans="1:134">
      <c r="A230" s="54"/>
      <c r="B230" s="55"/>
      <c r="C230" s="56"/>
      <c r="D230" s="55"/>
      <c r="E230" s="56"/>
      <c r="F230" s="55"/>
      <c r="G230" s="56"/>
      <c r="H230" s="57"/>
      <c r="I230" s="9"/>
      <c r="J230" s="9"/>
      <c r="K230" s="26"/>
      <c r="L230" s="26"/>
      <c r="M230" s="34"/>
      <c r="N230" s="34"/>
      <c r="O230" s="34"/>
      <c r="P230" s="11"/>
      <c r="Q230" s="11"/>
      <c r="R230" s="11"/>
      <c r="S230" s="13"/>
      <c r="Z230" s="71"/>
      <c r="AA230" s="70"/>
      <c r="AC230" s="70"/>
      <c r="AD230" s="70"/>
      <c r="AE230" s="70"/>
      <c r="AG230" s="70"/>
      <c r="AH230" s="103"/>
      <c r="AI230" s="103"/>
      <c r="AJ230" s="14"/>
      <c r="AK230" s="14"/>
      <c r="AL230" s="14"/>
      <c r="AM230" s="15"/>
      <c r="AN230" s="15"/>
      <c r="AO230" s="15"/>
      <c r="AP230" s="67"/>
      <c r="AQ230" s="15"/>
      <c r="AR230" s="15"/>
      <c r="AS230" s="15"/>
      <c r="AT230" s="16"/>
      <c r="AU230" s="15"/>
      <c r="AV230" s="15"/>
      <c r="AW230" s="19"/>
      <c r="AX230" s="19"/>
      <c r="AY230" s="19"/>
      <c r="AZ230" s="19"/>
      <c r="BA230" s="19"/>
      <c r="BB230" s="19"/>
      <c r="BC230" s="19"/>
      <c r="BD230" s="16"/>
      <c r="BE230" s="15"/>
      <c r="BF230" s="15"/>
      <c r="BG230" s="14"/>
      <c r="BH230" s="14"/>
      <c r="BI230" s="14"/>
      <c r="BJ230" s="36"/>
      <c r="BK230" s="36"/>
      <c r="BL230" s="36"/>
      <c r="BM230" s="36"/>
      <c r="BN230" s="36"/>
      <c r="BO230" s="36"/>
      <c r="BP230" s="36"/>
      <c r="BQ230" s="14"/>
      <c r="BR230" s="20"/>
      <c r="BS230" s="20"/>
      <c r="BT230" s="20"/>
      <c r="BU230" s="20"/>
      <c r="BV230" s="15"/>
      <c r="BW230" s="20"/>
      <c r="BX230" s="20"/>
      <c r="BY230" s="21"/>
      <c r="BZ230" s="22"/>
      <c r="CA230" s="22"/>
      <c r="CB230" s="22"/>
      <c r="CC230" s="22"/>
      <c r="CD230" s="22"/>
      <c r="CE230" s="22"/>
      <c r="CF230" s="23"/>
      <c r="CG230" s="19"/>
      <c r="CH230" s="21"/>
      <c r="CI230" s="14"/>
      <c r="CJ230" s="14"/>
      <c r="CK230" s="14"/>
      <c r="CL230" s="21"/>
      <c r="CM230" s="21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  <c r="DN230" s="53"/>
      <c r="DO230" s="53"/>
      <c r="DP230" s="53"/>
      <c r="DQ230" s="53"/>
      <c r="DR230" s="53"/>
      <c r="DS230" s="53"/>
      <c r="DT230" s="53"/>
      <c r="DU230" s="53"/>
      <c r="DV230" s="53"/>
      <c r="DW230" s="53"/>
      <c r="DX230" s="53"/>
      <c r="DY230" s="53"/>
      <c r="DZ230" s="53"/>
      <c r="EA230" s="53"/>
      <c r="EB230" s="53"/>
      <c r="EC230" s="53"/>
      <c r="ED230" s="53"/>
    </row>
    <row r="231" spans="1:134">
      <c r="A231" s="54"/>
      <c r="B231" s="55"/>
      <c r="C231" s="56"/>
      <c r="D231" s="55"/>
      <c r="E231" s="56"/>
      <c r="F231" s="55"/>
      <c r="G231" s="56"/>
      <c r="H231" s="57"/>
      <c r="I231" s="9"/>
      <c r="J231" s="9"/>
      <c r="K231" s="26"/>
      <c r="L231" s="26"/>
      <c r="M231" s="34"/>
      <c r="N231" s="34"/>
      <c r="O231" s="34"/>
      <c r="P231" s="11"/>
      <c r="Q231" s="11"/>
      <c r="R231" s="11"/>
      <c r="S231" s="13"/>
      <c r="Z231" s="71"/>
      <c r="AA231" s="70"/>
      <c r="AC231" s="70"/>
      <c r="AD231" s="70"/>
      <c r="AE231" s="70"/>
      <c r="AG231" s="70"/>
      <c r="AH231" s="103"/>
      <c r="AI231" s="103"/>
      <c r="AJ231" s="14"/>
      <c r="AK231" s="14"/>
      <c r="AL231" s="14"/>
      <c r="AM231" s="15"/>
      <c r="AN231" s="15"/>
      <c r="AO231" s="15"/>
      <c r="AP231" s="67"/>
      <c r="AQ231" s="15"/>
      <c r="AR231" s="15"/>
      <c r="AS231" s="15"/>
      <c r="AT231" s="16"/>
      <c r="AU231" s="15"/>
      <c r="AV231" s="15"/>
      <c r="AW231" s="19"/>
      <c r="AX231" s="19"/>
      <c r="AY231" s="19"/>
      <c r="AZ231" s="19"/>
      <c r="BA231" s="19"/>
      <c r="BB231" s="19"/>
      <c r="BC231" s="19"/>
      <c r="BD231" s="16"/>
      <c r="BE231" s="15"/>
      <c r="BF231" s="15"/>
      <c r="BG231" s="14"/>
      <c r="BH231" s="14"/>
      <c r="BI231" s="14"/>
      <c r="BJ231" s="36"/>
      <c r="BK231" s="36"/>
      <c r="BL231" s="36"/>
      <c r="BM231" s="36"/>
      <c r="BN231" s="36"/>
      <c r="BO231" s="36"/>
      <c r="BP231" s="36"/>
      <c r="BQ231" s="14"/>
      <c r="BR231" s="20"/>
      <c r="BS231" s="20"/>
      <c r="BT231" s="20"/>
      <c r="BU231" s="20"/>
      <c r="BV231" s="15"/>
      <c r="BW231" s="20"/>
      <c r="BX231" s="20"/>
      <c r="BY231" s="21"/>
      <c r="BZ231" s="22"/>
      <c r="CA231" s="22"/>
      <c r="CB231" s="22"/>
      <c r="CC231" s="22"/>
      <c r="CD231" s="22"/>
      <c r="CE231" s="22"/>
      <c r="CF231" s="23"/>
      <c r="CG231" s="19"/>
      <c r="CH231" s="21"/>
      <c r="CI231" s="14"/>
      <c r="CJ231" s="14"/>
      <c r="CK231" s="14"/>
      <c r="CL231" s="21"/>
      <c r="CM231" s="21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53"/>
      <c r="DA231" s="53"/>
      <c r="DB231" s="53"/>
      <c r="DC231" s="53"/>
      <c r="DD231" s="53"/>
      <c r="DE231" s="53"/>
      <c r="DF231" s="53"/>
      <c r="DG231" s="53"/>
      <c r="DH231" s="53"/>
      <c r="DI231" s="53"/>
      <c r="DJ231" s="53"/>
      <c r="DK231" s="53"/>
      <c r="DL231" s="53"/>
      <c r="DM231" s="53"/>
      <c r="DN231" s="53"/>
      <c r="DO231" s="53"/>
      <c r="DP231" s="53"/>
      <c r="DQ231" s="53"/>
      <c r="DR231" s="53"/>
      <c r="DS231" s="53"/>
      <c r="DT231" s="53"/>
      <c r="DU231" s="53"/>
      <c r="DV231" s="53"/>
      <c r="DW231" s="53"/>
      <c r="DX231" s="53"/>
      <c r="DY231" s="53"/>
      <c r="DZ231" s="53"/>
      <c r="EA231" s="53"/>
      <c r="EB231" s="53"/>
      <c r="EC231" s="53"/>
      <c r="ED231" s="53"/>
    </row>
    <row r="232" spans="1:134">
      <c r="A232" s="54"/>
      <c r="B232" s="55"/>
      <c r="C232" s="56"/>
      <c r="D232" s="55"/>
      <c r="E232" s="56"/>
      <c r="F232" s="55"/>
      <c r="G232" s="56"/>
      <c r="H232" s="57"/>
      <c r="I232" s="9"/>
      <c r="J232" s="9"/>
      <c r="K232" s="26"/>
      <c r="L232" s="26"/>
      <c r="M232" s="34"/>
      <c r="N232" s="34"/>
      <c r="O232" s="34"/>
      <c r="P232" s="11"/>
      <c r="Q232" s="11"/>
      <c r="R232" s="11"/>
      <c r="S232" s="13"/>
      <c r="Z232" s="71"/>
      <c r="AA232" s="70"/>
      <c r="AC232" s="70"/>
      <c r="AD232" s="70"/>
      <c r="AE232" s="70"/>
      <c r="AG232" s="70"/>
      <c r="AH232" s="103"/>
      <c r="AI232" s="103"/>
      <c r="AJ232" s="14"/>
      <c r="AK232" s="14"/>
      <c r="AL232" s="14"/>
      <c r="AM232" s="15"/>
      <c r="AN232" s="15"/>
      <c r="AO232" s="15"/>
      <c r="AP232" s="67"/>
      <c r="AQ232" s="15"/>
      <c r="AR232" s="15"/>
      <c r="AS232" s="15"/>
      <c r="AT232" s="16"/>
      <c r="AU232" s="15"/>
      <c r="AV232" s="15"/>
      <c r="AW232" s="19"/>
      <c r="AX232" s="19"/>
      <c r="AY232" s="19"/>
      <c r="AZ232" s="19"/>
      <c r="BA232" s="19"/>
      <c r="BB232" s="19"/>
      <c r="BC232" s="19"/>
      <c r="BD232" s="16"/>
      <c r="BE232" s="15"/>
      <c r="BF232" s="15"/>
      <c r="BG232" s="14"/>
      <c r="BH232" s="14"/>
      <c r="BI232" s="14"/>
      <c r="BJ232" s="36"/>
      <c r="BK232" s="36"/>
      <c r="BL232" s="36"/>
      <c r="BM232" s="36"/>
      <c r="BN232" s="36"/>
      <c r="BO232" s="36"/>
      <c r="BP232" s="36"/>
      <c r="BQ232" s="14"/>
      <c r="BR232" s="20"/>
      <c r="BS232" s="20"/>
      <c r="BT232" s="20"/>
      <c r="BU232" s="20"/>
      <c r="BV232" s="15"/>
      <c r="BW232" s="20"/>
      <c r="BX232" s="20"/>
      <c r="BY232" s="21"/>
      <c r="BZ232" s="22"/>
      <c r="CA232" s="22"/>
      <c r="CB232" s="22"/>
      <c r="CC232" s="22"/>
      <c r="CD232" s="22"/>
      <c r="CE232" s="22"/>
      <c r="CF232" s="23"/>
      <c r="CG232" s="19"/>
      <c r="CH232" s="21"/>
      <c r="CI232" s="14"/>
      <c r="CJ232" s="14"/>
      <c r="CK232" s="14"/>
      <c r="CL232" s="21"/>
      <c r="CM232" s="21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  <c r="DN232" s="53"/>
      <c r="DO232" s="53"/>
      <c r="DP232" s="53"/>
      <c r="DQ232" s="53"/>
      <c r="DR232" s="53"/>
      <c r="DS232" s="53"/>
      <c r="DT232" s="53"/>
      <c r="DU232" s="53"/>
      <c r="DV232" s="53"/>
      <c r="DW232" s="53"/>
      <c r="DX232" s="53"/>
      <c r="DY232" s="53"/>
      <c r="DZ232" s="53"/>
      <c r="EA232" s="53"/>
      <c r="EB232" s="53"/>
      <c r="EC232" s="53"/>
      <c r="ED232" s="53"/>
    </row>
    <row r="233" spans="1:134">
      <c r="A233" s="54"/>
      <c r="B233" s="55"/>
      <c r="C233" s="56"/>
      <c r="D233" s="55"/>
      <c r="E233" s="56"/>
      <c r="F233" s="55"/>
      <c r="G233" s="56"/>
      <c r="H233" s="57"/>
      <c r="I233" s="9"/>
      <c r="J233" s="9"/>
      <c r="K233" s="26"/>
      <c r="L233" s="26"/>
      <c r="M233" s="34"/>
      <c r="N233" s="34"/>
      <c r="O233" s="34"/>
      <c r="P233" s="11"/>
      <c r="Q233" s="11"/>
      <c r="R233" s="11"/>
      <c r="S233" s="13"/>
      <c r="Z233" s="71"/>
      <c r="AA233" s="70"/>
      <c r="AC233" s="70"/>
      <c r="AD233" s="70"/>
      <c r="AE233" s="70"/>
      <c r="AG233" s="70"/>
      <c r="AH233" s="103"/>
      <c r="AI233" s="103"/>
      <c r="AJ233" s="14"/>
      <c r="AK233" s="14"/>
      <c r="AL233" s="14"/>
      <c r="AM233" s="15"/>
      <c r="AN233" s="15"/>
      <c r="AO233" s="15"/>
      <c r="AP233" s="67"/>
      <c r="AQ233" s="15"/>
      <c r="AR233" s="15"/>
      <c r="AS233" s="15"/>
      <c r="AT233" s="16"/>
      <c r="AU233" s="15"/>
      <c r="AV233" s="15"/>
      <c r="AW233" s="19"/>
      <c r="AX233" s="19"/>
      <c r="AY233" s="19"/>
      <c r="AZ233" s="19"/>
      <c r="BA233" s="19"/>
      <c r="BB233" s="19"/>
      <c r="BC233" s="19"/>
      <c r="BD233" s="16"/>
      <c r="BE233" s="15"/>
      <c r="BF233" s="15"/>
      <c r="BG233" s="14"/>
      <c r="BH233" s="14"/>
      <c r="BI233" s="14"/>
      <c r="BJ233" s="36"/>
      <c r="BK233" s="36"/>
      <c r="BL233" s="36"/>
      <c r="BM233" s="36"/>
      <c r="BN233" s="36"/>
      <c r="BO233" s="36"/>
      <c r="BP233" s="36"/>
      <c r="BQ233" s="14"/>
      <c r="BR233" s="20"/>
      <c r="BS233" s="20"/>
      <c r="BT233" s="20"/>
      <c r="BU233" s="20"/>
      <c r="BV233" s="15"/>
      <c r="BW233" s="20"/>
      <c r="BX233" s="20"/>
      <c r="BY233" s="21"/>
      <c r="BZ233" s="22"/>
      <c r="CA233" s="22"/>
      <c r="CB233" s="22"/>
      <c r="CC233" s="22"/>
      <c r="CD233" s="22"/>
      <c r="CE233" s="22"/>
      <c r="CF233" s="23"/>
      <c r="CG233" s="19"/>
      <c r="CH233" s="21"/>
      <c r="CI233" s="14"/>
      <c r="CJ233" s="14"/>
      <c r="CK233" s="14"/>
      <c r="CL233" s="21"/>
      <c r="CM233" s="21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/>
      <c r="DK233" s="53"/>
      <c r="DL233" s="53"/>
      <c r="DM233" s="53"/>
      <c r="DN233" s="53"/>
      <c r="DO233" s="53"/>
      <c r="DP233" s="53"/>
      <c r="DQ233" s="53"/>
      <c r="DR233" s="53"/>
      <c r="DS233" s="53"/>
      <c r="DT233" s="53"/>
      <c r="DU233" s="53"/>
      <c r="DV233" s="53"/>
      <c r="DW233" s="53"/>
      <c r="DX233" s="53"/>
      <c r="DY233" s="53"/>
      <c r="DZ233" s="53"/>
      <c r="EA233" s="53"/>
      <c r="EB233" s="53"/>
      <c r="EC233" s="53"/>
      <c r="ED233" s="53"/>
    </row>
    <row r="234" spans="1:134">
      <c r="A234" s="54"/>
      <c r="B234" s="55"/>
      <c r="C234" s="56"/>
      <c r="D234" s="55"/>
      <c r="E234" s="56"/>
      <c r="F234" s="55"/>
      <c r="G234" s="56"/>
      <c r="H234" s="57"/>
      <c r="I234" s="9"/>
      <c r="J234" s="9"/>
      <c r="K234" s="26"/>
      <c r="L234" s="26"/>
      <c r="M234" s="34"/>
      <c r="N234" s="34"/>
      <c r="O234" s="34"/>
      <c r="P234" s="11"/>
      <c r="Q234" s="11"/>
      <c r="R234" s="11"/>
      <c r="S234" s="13"/>
      <c r="Z234" s="71"/>
      <c r="AA234" s="70"/>
      <c r="AC234" s="70"/>
      <c r="AD234" s="70"/>
      <c r="AE234" s="70"/>
      <c r="AG234" s="70"/>
      <c r="AH234" s="103"/>
      <c r="AI234" s="103"/>
      <c r="AJ234" s="14"/>
      <c r="AK234" s="14"/>
      <c r="AL234" s="14"/>
      <c r="AM234" s="15"/>
      <c r="AN234" s="15"/>
      <c r="AO234" s="15"/>
      <c r="AP234" s="67"/>
      <c r="AQ234" s="15"/>
      <c r="AR234" s="15"/>
      <c r="AS234" s="15"/>
      <c r="AT234" s="16"/>
      <c r="AU234" s="15"/>
      <c r="AV234" s="15"/>
      <c r="AW234" s="19"/>
      <c r="AX234" s="19"/>
      <c r="AY234" s="19"/>
      <c r="AZ234" s="19"/>
      <c r="BA234" s="19"/>
      <c r="BB234" s="19"/>
      <c r="BC234" s="19"/>
      <c r="BD234" s="16"/>
      <c r="BE234" s="15"/>
      <c r="BF234" s="15"/>
      <c r="BG234" s="14"/>
      <c r="BH234" s="14"/>
      <c r="BI234" s="14"/>
      <c r="BJ234" s="36"/>
      <c r="BK234" s="36"/>
      <c r="BL234" s="36"/>
      <c r="BM234" s="36"/>
      <c r="BN234" s="36"/>
      <c r="BO234" s="36"/>
      <c r="BP234" s="36"/>
      <c r="BQ234" s="14"/>
      <c r="BR234" s="20"/>
      <c r="BS234" s="20"/>
      <c r="BT234" s="20"/>
      <c r="BU234" s="20"/>
      <c r="BV234" s="15"/>
      <c r="BW234" s="20"/>
      <c r="BX234" s="20"/>
      <c r="BY234" s="21"/>
      <c r="BZ234" s="22"/>
      <c r="CA234" s="22"/>
      <c r="CB234" s="22"/>
      <c r="CC234" s="22"/>
      <c r="CD234" s="22"/>
      <c r="CE234" s="22"/>
      <c r="CF234" s="23"/>
      <c r="CG234" s="19"/>
      <c r="CH234" s="21"/>
      <c r="CI234" s="14"/>
      <c r="CJ234" s="14"/>
      <c r="CK234" s="14"/>
      <c r="CL234" s="21"/>
      <c r="CM234" s="21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/>
      <c r="DK234" s="53"/>
      <c r="DL234" s="53"/>
      <c r="DM234" s="53"/>
      <c r="DN234" s="53"/>
      <c r="DO234" s="53"/>
      <c r="DP234" s="53"/>
      <c r="DQ234" s="53"/>
      <c r="DR234" s="53"/>
      <c r="DS234" s="53"/>
      <c r="DT234" s="53"/>
      <c r="DU234" s="53"/>
      <c r="DV234" s="53"/>
      <c r="DW234" s="53"/>
      <c r="DX234" s="53"/>
      <c r="DY234" s="53"/>
      <c r="DZ234" s="53"/>
      <c r="EA234" s="53"/>
      <c r="EB234" s="53"/>
      <c r="EC234" s="53"/>
      <c r="ED234" s="53"/>
    </row>
    <row r="235" spans="1:134">
      <c r="A235" s="54"/>
      <c r="B235" s="55"/>
      <c r="C235" s="56"/>
      <c r="D235" s="55"/>
      <c r="E235" s="56"/>
      <c r="F235" s="55"/>
      <c r="G235" s="56"/>
      <c r="H235" s="57"/>
      <c r="I235" s="9"/>
      <c r="J235" s="9"/>
      <c r="K235" s="26"/>
      <c r="L235" s="26"/>
      <c r="M235" s="34"/>
      <c r="N235" s="34"/>
      <c r="O235" s="34"/>
      <c r="P235" s="11"/>
      <c r="Q235" s="11"/>
      <c r="R235" s="11"/>
      <c r="S235" s="13"/>
      <c r="Z235" s="71"/>
      <c r="AA235" s="70"/>
      <c r="AC235" s="70"/>
      <c r="AD235" s="70"/>
      <c r="AE235" s="70"/>
      <c r="AG235" s="70"/>
      <c r="AH235" s="103"/>
      <c r="AI235" s="103"/>
      <c r="AJ235" s="14"/>
      <c r="AK235" s="14"/>
      <c r="AL235" s="14"/>
      <c r="AM235" s="15"/>
      <c r="AN235" s="15"/>
      <c r="AO235" s="15"/>
      <c r="AP235" s="67"/>
      <c r="AQ235" s="15"/>
      <c r="AR235" s="15"/>
      <c r="AS235" s="15"/>
      <c r="AT235" s="16"/>
      <c r="AU235" s="15"/>
      <c r="AV235" s="15"/>
      <c r="AW235" s="19"/>
      <c r="AX235" s="19"/>
      <c r="AY235" s="19"/>
      <c r="AZ235" s="19"/>
      <c r="BA235" s="19"/>
      <c r="BB235" s="19"/>
      <c r="BC235" s="19"/>
      <c r="BD235" s="16"/>
      <c r="BE235" s="15"/>
      <c r="BF235" s="15"/>
      <c r="BG235" s="14"/>
      <c r="BH235" s="14"/>
      <c r="BI235" s="14"/>
      <c r="BJ235" s="36"/>
      <c r="BK235" s="36"/>
      <c r="BL235" s="36"/>
      <c r="BM235" s="36"/>
      <c r="BN235" s="36"/>
      <c r="BO235" s="36"/>
      <c r="BP235" s="36"/>
      <c r="BQ235" s="14"/>
      <c r="BR235" s="20"/>
      <c r="BS235" s="20"/>
      <c r="BT235" s="20"/>
      <c r="BU235" s="20"/>
      <c r="BV235" s="15"/>
      <c r="BW235" s="20"/>
      <c r="BX235" s="20"/>
      <c r="BY235" s="21"/>
      <c r="BZ235" s="22"/>
      <c r="CA235" s="22"/>
      <c r="CB235" s="22"/>
      <c r="CC235" s="22"/>
      <c r="CD235" s="22"/>
      <c r="CE235" s="22"/>
      <c r="CF235" s="23"/>
      <c r="CG235" s="19"/>
      <c r="CH235" s="21"/>
      <c r="CI235" s="14"/>
      <c r="CJ235" s="14"/>
      <c r="CK235" s="14"/>
      <c r="CL235" s="21"/>
      <c r="CM235" s="21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  <c r="DN235" s="53"/>
      <c r="DO235" s="53"/>
      <c r="DP235" s="53"/>
      <c r="DQ235" s="53"/>
      <c r="DR235" s="53"/>
      <c r="DS235" s="53"/>
      <c r="DT235" s="53"/>
      <c r="DU235" s="53"/>
      <c r="DV235" s="53"/>
      <c r="DW235" s="53"/>
      <c r="DX235" s="53"/>
      <c r="DY235" s="53"/>
      <c r="DZ235" s="53"/>
      <c r="EA235" s="53"/>
      <c r="EB235" s="53"/>
      <c r="EC235" s="53"/>
      <c r="ED235" s="53"/>
    </row>
    <row r="236" spans="1:134">
      <c r="A236" s="54"/>
      <c r="B236" s="55"/>
      <c r="C236" s="56"/>
      <c r="D236" s="55"/>
      <c r="E236" s="56"/>
      <c r="F236" s="55"/>
      <c r="G236" s="56"/>
      <c r="H236" s="57"/>
      <c r="I236" s="9"/>
      <c r="J236" s="9"/>
      <c r="K236" s="26"/>
      <c r="L236" s="26"/>
      <c r="M236" s="34"/>
      <c r="N236" s="34"/>
      <c r="O236" s="34"/>
      <c r="P236" s="11"/>
      <c r="Q236" s="11"/>
      <c r="R236" s="11"/>
      <c r="S236" s="13"/>
      <c r="Z236" s="71"/>
      <c r="AA236" s="70"/>
      <c r="AC236" s="70"/>
      <c r="AD236" s="70"/>
      <c r="AE236" s="70"/>
      <c r="AG236" s="70"/>
      <c r="AH236" s="103"/>
      <c r="AI236" s="103"/>
      <c r="AJ236" s="14"/>
      <c r="AK236" s="14"/>
      <c r="AL236" s="14"/>
      <c r="AM236" s="15"/>
      <c r="AN236" s="15"/>
      <c r="AO236" s="15"/>
      <c r="AP236" s="67"/>
      <c r="AQ236" s="15"/>
      <c r="AR236" s="15"/>
      <c r="AS236" s="15"/>
      <c r="AT236" s="16"/>
      <c r="AU236" s="15"/>
      <c r="AV236" s="15"/>
      <c r="AW236" s="19"/>
      <c r="AX236" s="19"/>
      <c r="AY236" s="19"/>
      <c r="AZ236" s="19"/>
      <c r="BA236" s="19"/>
      <c r="BB236" s="19"/>
      <c r="BC236" s="19"/>
      <c r="BD236" s="16"/>
      <c r="BE236" s="15"/>
      <c r="BF236" s="15"/>
      <c r="BG236" s="14"/>
      <c r="BH236" s="14"/>
      <c r="BI236" s="14"/>
      <c r="BJ236" s="36"/>
      <c r="BK236" s="36"/>
      <c r="BL236" s="36"/>
      <c r="BM236" s="36"/>
      <c r="BN236" s="36"/>
      <c r="BO236" s="36"/>
      <c r="BP236" s="36"/>
      <c r="BQ236" s="14"/>
      <c r="BR236" s="20"/>
      <c r="BS236" s="20"/>
      <c r="BT236" s="20"/>
      <c r="BU236" s="20"/>
      <c r="BV236" s="15"/>
      <c r="BW236" s="20"/>
      <c r="BX236" s="20"/>
      <c r="BY236" s="21"/>
      <c r="BZ236" s="22"/>
      <c r="CA236" s="22"/>
      <c r="CB236" s="22"/>
      <c r="CC236" s="22"/>
      <c r="CD236" s="22"/>
      <c r="CE236" s="22"/>
      <c r="CF236" s="23"/>
      <c r="CG236" s="19"/>
      <c r="CH236" s="21"/>
      <c r="CI236" s="14"/>
      <c r="CJ236" s="14"/>
      <c r="CK236" s="14"/>
      <c r="CL236" s="21"/>
      <c r="CM236" s="21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/>
      <c r="DK236" s="53"/>
      <c r="DL236" s="53"/>
      <c r="DM236" s="53"/>
      <c r="DN236" s="53"/>
      <c r="DO236" s="53"/>
      <c r="DP236" s="53"/>
      <c r="DQ236" s="53"/>
      <c r="DR236" s="53"/>
      <c r="DS236" s="53"/>
      <c r="DT236" s="53"/>
      <c r="DU236" s="53"/>
      <c r="DV236" s="53"/>
      <c r="DW236" s="53"/>
      <c r="DX236" s="53"/>
      <c r="DY236" s="53"/>
      <c r="DZ236" s="53"/>
      <c r="EA236" s="53"/>
      <c r="EB236" s="53"/>
      <c r="EC236" s="53"/>
      <c r="ED236" s="53"/>
    </row>
    <row r="237" spans="1:134">
      <c r="A237" s="54"/>
      <c r="B237" s="55"/>
      <c r="C237" s="56"/>
      <c r="D237" s="55"/>
      <c r="E237" s="56"/>
      <c r="F237" s="55"/>
      <c r="G237" s="56"/>
      <c r="H237" s="57"/>
      <c r="I237" s="9"/>
      <c r="J237" s="9"/>
      <c r="K237" s="26"/>
      <c r="L237" s="26"/>
      <c r="M237" s="34"/>
      <c r="N237" s="34"/>
      <c r="O237" s="34"/>
      <c r="P237" s="11"/>
      <c r="Q237" s="11"/>
      <c r="R237" s="11"/>
      <c r="S237" s="13"/>
      <c r="Z237" s="71"/>
      <c r="AA237" s="70"/>
      <c r="AC237" s="70"/>
      <c r="AD237" s="70"/>
      <c r="AE237" s="70"/>
      <c r="AG237" s="70"/>
      <c r="AH237" s="103"/>
      <c r="AI237" s="103"/>
      <c r="AJ237" s="14"/>
      <c r="AK237" s="14"/>
      <c r="AL237" s="14"/>
      <c r="AM237" s="15"/>
      <c r="AN237" s="15"/>
      <c r="AO237" s="15"/>
      <c r="AP237" s="67"/>
      <c r="AQ237" s="15"/>
      <c r="AR237" s="15"/>
      <c r="AS237" s="15"/>
      <c r="AT237" s="16"/>
      <c r="AU237" s="15"/>
      <c r="AV237" s="15"/>
      <c r="AW237" s="19"/>
      <c r="AX237" s="19"/>
      <c r="AY237" s="19"/>
      <c r="AZ237" s="19"/>
      <c r="BA237" s="19"/>
      <c r="BB237" s="19"/>
      <c r="BC237" s="19"/>
      <c r="BD237" s="16"/>
      <c r="BE237" s="15"/>
      <c r="BF237" s="15"/>
      <c r="BG237" s="14"/>
      <c r="BH237" s="14"/>
      <c r="BI237" s="14"/>
      <c r="BJ237" s="36"/>
      <c r="BK237" s="36"/>
      <c r="BL237" s="36"/>
      <c r="BM237" s="36"/>
      <c r="BN237" s="36"/>
      <c r="BO237" s="36"/>
      <c r="BP237" s="36"/>
      <c r="BQ237" s="14"/>
      <c r="BR237" s="20"/>
      <c r="BS237" s="20"/>
      <c r="BT237" s="20"/>
      <c r="BU237" s="20"/>
      <c r="BV237" s="15"/>
      <c r="BW237" s="20"/>
      <c r="BX237" s="20"/>
      <c r="BY237" s="21"/>
      <c r="BZ237" s="22"/>
      <c r="CA237" s="22"/>
      <c r="CB237" s="22"/>
      <c r="CC237" s="22"/>
      <c r="CD237" s="22"/>
      <c r="CE237" s="22"/>
      <c r="CF237" s="23"/>
      <c r="CG237" s="19"/>
      <c r="CH237" s="21"/>
      <c r="CI237" s="14"/>
      <c r="CJ237" s="14"/>
      <c r="CK237" s="14"/>
      <c r="CL237" s="21"/>
      <c r="CM237" s="21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  <c r="DN237" s="53"/>
      <c r="DO237" s="53"/>
      <c r="DP237" s="53"/>
      <c r="DQ237" s="53"/>
      <c r="DR237" s="53"/>
      <c r="DS237" s="53"/>
      <c r="DT237" s="53"/>
      <c r="DU237" s="53"/>
      <c r="DV237" s="53"/>
      <c r="DW237" s="53"/>
      <c r="DX237" s="53"/>
      <c r="DY237" s="53"/>
      <c r="DZ237" s="53"/>
      <c r="EA237" s="53"/>
      <c r="EB237" s="53"/>
      <c r="EC237" s="53"/>
      <c r="ED237" s="53"/>
    </row>
    <row r="238" spans="1:134">
      <c r="A238" s="54"/>
      <c r="B238" s="55"/>
      <c r="C238" s="56"/>
      <c r="D238" s="55"/>
      <c r="E238" s="56"/>
      <c r="F238" s="55"/>
      <c r="G238" s="56"/>
      <c r="H238" s="57"/>
      <c r="I238" s="9"/>
      <c r="J238" s="9"/>
      <c r="K238" s="26"/>
      <c r="L238" s="26"/>
      <c r="M238" s="34"/>
      <c r="N238" s="34"/>
      <c r="O238" s="34"/>
      <c r="P238" s="11"/>
      <c r="Q238" s="11"/>
      <c r="R238" s="11"/>
      <c r="S238" s="13"/>
      <c r="Z238" s="71"/>
      <c r="AA238" s="70"/>
      <c r="AC238" s="70"/>
      <c r="AD238" s="70"/>
      <c r="AE238" s="70"/>
      <c r="AG238" s="70"/>
      <c r="AH238" s="103"/>
      <c r="AI238" s="103"/>
      <c r="AJ238" s="14"/>
      <c r="AK238" s="14"/>
      <c r="AL238" s="14"/>
      <c r="AM238" s="15"/>
      <c r="AN238" s="15"/>
      <c r="AO238" s="15"/>
      <c r="AP238" s="67"/>
      <c r="AQ238" s="15"/>
      <c r="AR238" s="15"/>
      <c r="AS238" s="15"/>
      <c r="AT238" s="16"/>
      <c r="AU238" s="15"/>
      <c r="AV238" s="15"/>
      <c r="AW238" s="19"/>
      <c r="AX238" s="19"/>
      <c r="AY238" s="19"/>
      <c r="AZ238" s="19"/>
      <c r="BA238" s="19"/>
      <c r="BB238" s="19"/>
      <c r="BC238" s="19"/>
      <c r="BD238" s="16"/>
      <c r="BE238" s="15"/>
      <c r="BF238" s="15"/>
      <c r="BG238" s="14"/>
      <c r="BH238" s="14"/>
      <c r="BI238" s="14"/>
      <c r="BJ238" s="36"/>
      <c r="BK238" s="36"/>
      <c r="BL238" s="36"/>
      <c r="BM238" s="36"/>
      <c r="BN238" s="36"/>
      <c r="BO238" s="36"/>
      <c r="BP238" s="36"/>
      <c r="BQ238" s="14"/>
      <c r="BR238" s="20"/>
      <c r="BS238" s="20"/>
      <c r="BT238" s="20"/>
      <c r="BU238" s="20"/>
      <c r="BV238" s="15"/>
      <c r="BW238" s="20"/>
      <c r="BX238" s="20"/>
      <c r="BY238" s="21"/>
      <c r="BZ238" s="22"/>
      <c r="CA238" s="22"/>
      <c r="CB238" s="22"/>
      <c r="CC238" s="22"/>
      <c r="CD238" s="22"/>
      <c r="CE238" s="22"/>
      <c r="CF238" s="23"/>
      <c r="CG238" s="19"/>
      <c r="CH238" s="21"/>
      <c r="CI238" s="14"/>
      <c r="CJ238" s="14"/>
      <c r="CK238" s="14"/>
      <c r="CL238" s="21"/>
      <c r="CM238" s="21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  <c r="DN238" s="53"/>
      <c r="DO238" s="53"/>
      <c r="DP238" s="53"/>
      <c r="DQ238" s="53"/>
      <c r="DR238" s="53"/>
      <c r="DS238" s="53"/>
      <c r="DT238" s="53"/>
      <c r="DU238" s="53"/>
      <c r="DV238" s="53"/>
      <c r="DW238" s="53"/>
      <c r="DX238" s="53"/>
      <c r="DY238" s="53"/>
      <c r="DZ238" s="53"/>
      <c r="EA238" s="53"/>
      <c r="EB238" s="53"/>
      <c r="EC238" s="53"/>
      <c r="ED238" s="53"/>
    </row>
    <row r="239" spans="1:134">
      <c r="A239" s="54"/>
      <c r="B239" s="55"/>
      <c r="C239" s="56"/>
      <c r="D239" s="55"/>
      <c r="E239" s="56"/>
      <c r="F239" s="55"/>
      <c r="G239" s="56"/>
      <c r="H239" s="57"/>
      <c r="I239" s="9"/>
      <c r="J239" s="9"/>
      <c r="K239" s="26"/>
      <c r="L239" s="26"/>
      <c r="M239" s="34"/>
      <c r="N239" s="34"/>
      <c r="O239" s="34"/>
      <c r="P239" s="11"/>
      <c r="Q239" s="11"/>
      <c r="R239" s="11"/>
      <c r="S239" s="13"/>
      <c r="Z239" s="71"/>
      <c r="AA239" s="70"/>
      <c r="AC239" s="70"/>
      <c r="AD239" s="70"/>
      <c r="AE239" s="70"/>
      <c r="AG239" s="70"/>
      <c r="AH239" s="103"/>
      <c r="AI239" s="103"/>
      <c r="AJ239" s="14"/>
      <c r="AK239" s="14"/>
      <c r="AL239" s="14"/>
      <c r="AM239" s="15"/>
      <c r="AN239" s="15"/>
      <c r="AO239" s="15"/>
      <c r="AP239" s="67"/>
      <c r="AQ239" s="15"/>
      <c r="AR239" s="15"/>
      <c r="AS239" s="15"/>
      <c r="AT239" s="16"/>
      <c r="AU239" s="15"/>
      <c r="AV239" s="15"/>
      <c r="AW239" s="19"/>
      <c r="AX239" s="19"/>
      <c r="AY239" s="19"/>
      <c r="AZ239" s="19"/>
      <c r="BA239" s="19"/>
      <c r="BB239" s="19"/>
      <c r="BC239" s="19"/>
      <c r="BD239" s="16"/>
      <c r="BE239" s="15"/>
      <c r="BF239" s="15"/>
      <c r="BG239" s="14"/>
      <c r="BH239" s="14"/>
      <c r="BI239" s="14"/>
      <c r="BJ239" s="36"/>
      <c r="BK239" s="36"/>
      <c r="BL239" s="36"/>
      <c r="BM239" s="36"/>
      <c r="BN239" s="36"/>
      <c r="BO239" s="36"/>
      <c r="BP239" s="36"/>
      <c r="BQ239" s="14"/>
      <c r="BR239" s="20"/>
      <c r="BS239" s="20"/>
      <c r="BT239" s="20"/>
      <c r="BU239" s="20"/>
      <c r="BV239" s="15"/>
      <c r="BW239" s="20"/>
      <c r="BX239" s="20"/>
      <c r="BY239" s="21"/>
      <c r="BZ239" s="22"/>
      <c r="CA239" s="22"/>
      <c r="CB239" s="22"/>
      <c r="CC239" s="22"/>
      <c r="CD239" s="22"/>
      <c r="CE239" s="22"/>
      <c r="CF239" s="23"/>
      <c r="CG239" s="19"/>
      <c r="CH239" s="21"/>
      <c r="CI239" s="14"/>
      <c r="CJ239" s="14"/>
      <c r="CK239" s="14"/>
      <c r="CL239" s="21"/>
      <c r="CM239" s="21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  <c r="DN239" s="53"/>
      <c r="DO239" s="53"/>
      <c r="DP239" s="53"/>
      <c r="DQ239" s="53"/>
      <c r="DR239" s="53"/>
      <c r="DS239" s="53"/>
      <c r="DT239" s="53"/>
      <c r="DU239" s="53"/>
      <c r="DV239" s="53"/>
      <c r="DW239" s="53"/>
      <c r="DX239" s="53"/>
      <c r="DY239" s="53"/>
      <c r="DZ239" s="53"/>
      <c r="EA239" s="53"/>
      <c r="EB239" s="53"/>
      <c r="EC239" s="53"/>
      <c r="ED239" s="53"/>
    </row>
    <row r="240" spans="1:134">
      <c r="A240" s="54"/>
      <c r="B240" s="55"/>
      <c r="C240" s="56"/>
      <c r="D240" s="55"/>
      <c r="E240" s="56"/>
      <c r="F240" s="55"/>
      <c r="G240" s="56"/>
      <c r="H240" s="57"/>
      <c r="I240" s="9"/>
      <c r="J240" s="9"/>
      <c r="K240" s="26"/>
      <c r="L240" s="26"/>
      <c r="M240" s="34"/>
      <c r="N240" s="34"/>
      <c r="O240" s="34"/>
      <c r="P240" s="11"/>
      <c r="Q240" s="11"/>
      <c r="R240" s="11"/>
      <c r="S240" s="13"/>
      <c r="Z240" s="71"/>
      <c r="AA240" s="70"/>
      <c r="AC240" s="70"/>
      <c r="AD240" s="70"/>
      <c r="AE240" s="70"/>
      <c r="AG240" s="70"/>
      <c r="AH240" s="103"/>
      <c r="AI240" s="103"/>
      <c r="AJ240" s="14"/>
      <c r="AK240" s="14"/>
      <c r="AL240" s="14"/>
      <c r="AM240" s="15"/>
      <c r="AN240" s="15"/>
      <c r="AO240" s="15"/>
      <c r="AP240" s="67"/>
      <c r="AQ240" s="15"/>
      <c r="AR240" s="15"/>
      <c r="AS240" s="15"/>
      <c r="AT240" s="16"/>
      <c r="AU240" s="15"/>
      <c r="AV240" s="15"/>
      <c r="AW240" s="19"/>
      <c r="AX240" s="19"/>
      <c r="AY240" s="19"/>
      <c r="AZ240" s="19"/>
      <c r="BA240" s="19"/>
      <c r="BB240" s="19"/>
      <c r="BC240" s="19"/>
      <c r="BD240" s="16"/>
      <c r="BE240" s="15"/>
      <c r="BF240" s="15"/>
      <c r="BG240" s="14"/>
      <c r="BH240" s="14"/>
      <c r="BI240" s="14"/>
      <c r="BJ240" s="36"/>
      <c r="BK240" s="36"/>
      <c r="BL240" s="36"/>
      <c r="BM240" s="36"/>
      <c r="BN240" s="36"/>
      <c r="BO240" s="36"/>
      <c r="BP240" s="36"/>
      <c r="BQ240" s="14"/>
      <c r="BR240" s="20"/>
      <c r="BS240" s="20"/>
      <c r="BT240" s="20"/>
      <c r="BU240" s="20"/>
      <c r="BV240" s="15"/>
      <c r="BW240" s="20"/>
      <c r="BX240" s="20"/>
      <c r="BY240" s="21"/>
      <c r="BZ240" s="22"/>
      <c r="CA240" s="22"/>
      <c r="CB240" s="22"/>
      <c r="CC240" s="22"/>
      <c r="CD240" s="22"/>
      <c r="CE240" s="22"/>
      <c r="CF240" s="23"/>
      <c r="CG240" s="19"/>
      <c r="CH240" s="21"/>
      <c r="CI240" s="14"/>
      <c r="CJ240" s="14"/>
      <c r="CK240" s="14"/>
      <c r="CL240" s="21"/>
      <c r="CM240" s="21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  <c r="DN240" s="53"/>
      <c r="DO240" s="53"/>
      <c r="DP240" s="53"/>
      <c r="DQ240" s="53"/>
      <c r="DR240" s="53"/>
      <c r="DS240" s="53"/>
      <c r="DT240" s="53"/>
      <c r="DU240" s="53"/>
      <c r="DV240" s="53"/>
      <c r="DW240" s="53"/>
      <c r="DX240" s="53"/>
      <c r="DY240" s="53"/>
      <c r="DZ240" s="53"/>
      <c r="EA240" s="53"/>
      <c r="EB240" s="53"/>
      <c r="EC240" s="53"/>
      <c r="ED240" s="53"/>
    </row>
    <row r="241" spans="1:134">
      <c r="A241" s="54"/>
      <c r="B241" s="55"/>
      <c r="C241" s="56"/>
      <c r="D241" s="55"/>
      <c r="E241" s="56"/>
      <c r="F241" s="55"/>
      <c r="G241" s="56"/>
      <c r="H241" s="57"/>
      <c r="I241" s="9"/>
      <c r="J241" s="9"/>
      <c r="K241" s="26"/>
      <c r="L241" s="26"/>
      <c r="M241" s="34"/>
      <c r="N241" s="34"/>
      <c r="O241" s="34"/>
      <c r="P241" s="11"/>
      <c r="Q241" s="11"/>
      <c r="R241" s="11"/>
      <c r="S241" s="13"/>
      <c r="Z241" s="71"/>
      <c r="AA241" s="70"/>
      <c r="AC241" s="70"/>
      <c r="AD241" s="70"/>
      <c r="AE241" s="70"/>
      <c r="AG241" s="70"/>
      <c r="AH241" s="103"/>
      <c r="AI241" s="103"/>
      <c r="AJ241" s="14"/>
      <c r="AK241" s="14"/>
      <c r="AL241" s="14"/>
      <c r="AM241" s="15"/>
      <c r="AN241" s="15"/>
      <c r="AO241" s="15"/>
      <c r="AP241" s="67"/>
      <c r="AQ241" s="15"/>
      <c r="AR241" s="15"/>
      <c r="AS241" s="15"/>
      <c r="AT241" s="16"/>
      <c r="AU241" s="15"/>
      <c r="AV241" s="15"/>
      <c r="AW241" s="19"/>
      <c r="AX241" s="19"/>
      <c r="AY241" s="19"/>
      <c r="AZ241" s="19"/>
      <c r="BA241" s="19"/>
      <c r="BB241" s="19"/>
      <c r="BC241" s="19"/>
      <c r="BD241" s="16"/>
      <c r="BE241" s="15"/>
      <c r="BF241" s="15"/>
      <c r="BG241" s="14"/>
      <c r="BH241" s="14"/>
      <c r="BI241" s="14"/>
      <c r="BJ241" s="36"/>
      <c r="BK241" s="36"/>
      <c r="BL241" s="36"/>
      <c r="BM241" s="36"/>
      <c r="BN241" s="36"/>
      <c r="BO241" s="36"/>
      <c r="BP241" s="36"/>
      <c r="BQ241" s="14"/>
      <c r="BR241" s="20"/>
      <c r="BS241" s="20"/>
      <c r="BT241" s="20"/>
      <c r="BU241" s="20"/>
      <c r="BV241" s="15"/>
      <c r="BW241" s="20"/>
      <c r="BX241" s="20"/>
      <c r="BY241" s="21"/>
      <c r="BZ241" s="22"/>
      <c r="CA241" s="22"/>
      <c r="CB241" s="22"/>
      <c r="CC241" s="22"/>
      <c r="CD241" s="22"/>
      <c r="CE241" s="22"/>
      <c r="CF241" s="23"/>
      <c r="CG241" s="19"/>
      <c r="CH241" s="21"/>
      <c r="CI241" s="14"/>
      <c r="CJ241" s="14"/>
      <c r="CK241" s="14"/>
      <c r="CL241" s="21"/>
      <c r="CM241" s="21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  <c r="DN241" s="53"/>
      <c r="DO241" s="53"/>
      <c r="DP241" s="53"/>
      <c r="DQ241" s="53"/>
      <c r="DR241" s="53"/>
      <c r="DS241" s="53"/>
      <c r="DT241" s="53"/>
      <c r="DU241" s="53"/>
      <c r="DV241" s="53"/>
      <c r="DW241" s="53"/>
      <c r="DX241" s="53"/>
      <c r="DY241" s="53"/>
      <c r="DZ241" s="53"/>
      <c r="EA241" s="53"/>
      <c r="EB241" s="53"/>
      <c r="EC241" s="53"/>
      <c r="ED241" s="53"/>
    </row>
    <row r="242" spans="1:134">
      <c r="A242" s="54"/>
      <c r="B242" s="55"/>
      <c r="C242" s="56"/>
      <c r="D242" s="55"/>
      <c r="E242" s="56"/>
      <c r="F242" s="55"/>
      <c r="G242" s="56"/>
      <c r="H242" s="57"/>
      <c r="I242" s="9"/>
      <c r="J242" s="9"/>
      <c r="K242" s="26"/>
      <c r="L242" s="26"/>
      <c r="M242" s="34"/>
      <c r="N242" s="34"/>
      <c r="O242" s="34"/>
      <c r="P242" s="11"/>
      <c r="Q242" s="11"/>
      <c r="R242" s="11"/>
      <c r="S242" s="13"/>
      <c r="Z242" s="71"/>
      <c r="AA242" s="70"/>
      <c r="AC242" s="70"/>
      <c r="AD242" s="70"/>
      <c r="AE242" s="70"/>
      <c r="AG242" s="70"/>
      <c r="AH242" s="103"/>
      <c r="AI242" s="103"/>
      <c r="AJ242" s="14"/>
      <c r="AK242" s="14"/>
      <c r="AL242" s="14"/>
      <c r="AM242" s="15"/>
      <c r="AN242" s="15"/>
      <c r="AO242" s="15"/>
      <c r="AP242" s="67"/>
      <c r="AQ242" s="15"/>
      <c r="AR242" s="15"/>
      <c r="AS242" s="15"/>
      <c r="AT242" s="16"/>
      <c r="AU242" s="15"/>
      <c r="AV242" s="15"/>
      <c r="AW242" s="19"/>
      <c r="AX242" s="19"/>
      <c r="AY242" s="19"/>
      <c r="AZ242" s="19"/>
      <c r="BA242" s="19"/>
      <c r="BB242" s="19"/>
      <c r="BC242" s="19"/>
      <c r="BD242" s="16"/>
      <c r="BE242" s="15"/>
      <c r="BF242" s="15"/>
      <c r="BG242" s="14"/>
      <c r="BH242" s="14"/>
      <c r="BI242" s="14"/>
      <c r="BJ242" s="36"/>
      <c r="BK242" s="36"/>
      <c r="BL242" s="36"/>
      <c r="BM242" s="36"/>
      <c r="BN242" s="36"/>
      <c r="BO242" s="36"/>
      <c r="BP242" s="36"/>
      <c r="BQ242" s="14"/>
      <c r="BR242" s="20"/>
      <c r="BS242" s="20"/>
      <c r="BT242" s="20"/>
      <c r="BU242" s="20"/>
      <c r="BV242" s="15"/>
      <c r="BW242" s="20"/>
      <c r="BX242" s="20"/>
      <c r="BY242" s="21"/>
      <c r="BZ242" s="22"/>
      <c r="CA242" s="22"/>
      <c r="CB242" s="22"/>
      <c r="CC242" s="22"/>
      <c r="CD242" s="22"/>
      <c r="CE242" s="22"/>
      <c r="CF242" s="23"/>
      <c r="CG242" s="19"/>
      <c r="CH242" s="21"/>
      <c r="CI242" s="14"/>
      <c r="CJ242" s="14"/>
      <c r="CK242" s="14"/>
      <c r="CL242" s="21"/>
      <c r="CM242" s="21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</row>
    <row r="243" spans="1:134">
      <c r="A243" s="54"/>
      <c r="B243" s="55"/>
      <c r="C243" s="56"/>
      <c r="D243" s="55"/>
      <c r="E243" s="56"/>
      <c r="F243" s="55"/>
      <c r="G243" s="56"/>
      <c r="H243" s="57"/>
      <c r="I243" s="9"/>
      <c r="J243" s="9"/>
      <c r="K243" s="26"/>
      <c r="L243" s="26"/>
      <c r="M243" s="34"/>
      <c r="N243" s="34"/>
      <c r="O243" s="34"/>
      <c r="P243" s="11"/>
      <c r="Q243" s="11"/>
      <c r="R243" s="11"/>
      <c r="S243" s="13"/>
      <c r="Z243" s="71"/>
      <c r="AA243" s="70"/>
      <c r="AC243" s="70"/>
      <c r="AD243" s="70"/>
      <c r="AE243" s="70"/>
      <c r="AG243" s="70"/>
      <c r="AH243" s="103"/>
      <c r="AI243" s="103"/>
      <c r="AJ243" s="14"/>
      <c r="AK243" s="14"/>
      <c r="AL243" s="14"/>
      <c r="AM243" s="15"/>
      <c r="AN243" s="15"/>
      <c r="AO243" s="15"/>
      <c r="AP243" s="67"/>
      <c r="AQ243" s="15"/>
      <c r="AR243" s="15"/>
      <c r="AS243" s="15"/>
      <c r="AT243" s="16"/>
      <c r="AU243" s="15"/>
      <c r="AV243" s="15"/>
      <c r="AW243" s="19"/>
      <c r="AX243" s="19"/>
      <c r="AY243" s="19"/>
      <c r="AZ243" s="19"/>
      <c r="BA243" s="19"/>
      <c r="BB243" s="19"/>
      <c r="BC243" s="19"/>
      <c r="BD243" s="16"/>
      <c r="BE243" s="15"/>
      <c r="BF243" s="15"/>
      <c r="BG243" s="14"/>
      <c r="BH243" s="14"/>
      <c r="BI243" s="14"/>
      <c r="BJ243" s="36"/>
      <c r="BK243" s="36"/>
      <c r="BL243" s="36"/>
      <c r="BM243" s="36"/>
      <c r="BN243" s="36"/>
      <c r="BO243" s="36"/>
      <c r="BP243" s="36"/>
      <c r="BQ243" s="14"/>
      <c r="BR243" s="20"/>
      <c r="BS243" s="20"/>
      <c r="BT243" s="20"/>
      <c r="BU243" s="20"/>
      <c r="BV243" s="15"/>
      <c r="BW243" s="20"/>
      <c r="BX243" s="20"/>
      <c r="BY243" s="21"/>
      <c r="BZ243" s="22"/>
      <c r="CA243" s="22"/>
      <c r="CB243" s="22"/>
      <c r="CC243" s="22"/>
      <c r="CD243" s="22"/>
      <c r="CE243" s="22"/>
      <c r="CF243" s="23"/>
      <c r="CG243" s="19"/>
      <c r="CH243" s="21"/>
      <c r="CI243" s="14"/>
      <c r="CJ243" s="14"/>
      <c r="CK243" s="14"/>
      <c r="CL243" s="21"/>
      <c r="CM243" s="21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  <c r="DN243" s="53"/>
      <c r="DO243" s="53"/>
      <c r="DP243" s="53"/>
      <c r="DQ243" s="53"/>
      <c r="DR243" s="53"/>
      <c r="DS243" s="53"/>
      <c r="DT243" s="53"/>
      <c r="DU243" s="53"/>
      <c r="DV243" s="53"/>
      <c r="DW243" s="53"/>
      <c r="DX243" s="53"/>
      <c r="DY243" s="53"/>
      <c r="DZ243" s="53"/>
      <c r="EA243" s="53"/>
      <c r="EB243" s="53"/>
      <c r="EC243" s="53"/>
      <c r="ED243" s="53"/>
    </row>
    <row r="244" spans="1:134">
      <c r="A244" s="54"/>
      <c r="B244" s="55"/>
      <c r="C244" s="56"/>
      <c r="D244" s="55"/>
      <c r="E244" s="56"/>
      <c r="F244" s="55"/>
      <c r="G244" s="56"/>
      <c r="H244" s="57"/>
      <c r="I244" s="9"/>
      <c r="J244" s="9"/>
      <c r="K244" s="26"/>
      <c r="L244" s="26"/>
      <c r="M244" s="34"/>
      <c r="N244" s="34"/>
      <c r="O244" s="34"/>
      <c r="P244" s="11"/>
      <c r="Q244" s="11"/>
      <c r="R244" s="11"/>
      <c r="S244" s="13"/>
      <c r="Z244" s="71"/>
      <c r="AA244" s="70"/>
      <c r="AC244" s="70"/>
      <c r="AD244" s="70"/>
      <c r="AE244" s="70"/>
      <c r="AG244" s="70"/>
      <c r="AH244" s="103"/>
      <c r="AI244" s="103"/>
      <c r="AJ244" s="14"/>
      <c r="AK244" s="14"/>
      <c r="AL244" s="14"/>
      <c r="AM244" s="15"/>
      <c r="AN244" s="15"/>
      <c r="AO244" s="15"/>
      <c r="AP244" s="67"/>
      <c r="AQ244" s="15"/>
      <c r="AR244" s="15"/>
      <c r="AS244" s="15"/>
      <c r="AT244" s="16"/>
      <c r="AU244" s="15"/>
      <c r="AV244" s="15"/>
      <c r="AW244" s="19"/>
      <c r="AX244" s="19"/>
      <c r="AY244" s="19"/>
      <c r="AZ244" s="19"/>
      <c r="BA244" s="19"/>
      <c r="BB244" s="19"/>
      <c r="BC244" s="19"/>
      <c r="BD244" s="16"/>
      <c r="BE244" s="15"/>
      <c r="BF244" s="15"/>
      <c r="BG244" s="14"/>
      <c r="BH244" s="14"/>
      <c r="BI244" s="14"/>
      <c r="BJ244" s="36"/>
      <c r="BK244" s="36"/>
      <c r="BL244" s="36"/>
      <c r="BM244" s="36"/>
      <c r="BN244" s="36"/>
      <c r="BO244" s="36"/>
      <c r="BP244" s="36"/>
      <c r="BQ244" s="14"/>
      <c r="BR244" s="20"/>
      <c r="BS244" s="20"/>
      <c r="BT244" s="20"/>
      <c r="BU244" s="20"/>
      <c r="BV244" s="15"/>
      <c r="BW244" s="20"/>
      <c r="BX244" s="20"/>
      <c r="BY244" s="21"/>
      <c r="BZ244" s="22"/>
      <c r="CA244" s="22"/>
      <c r="CB244" s="22"/>
      <c r="CC244" s="22"/>
      <c r="CD244" s="22"/>
      <c r="CE244" s="22"/>
      <c r="CF244" s="23"/>
      <c r="CG244" s="19"/>
      <c r="CH244" s="21"/>
      <c r="CI244" s="14"/>
      <c r="CJ244" s="14"/>
      <c r="CK244" s="14"/>
      <c r="CL244" s="21"/>
      <c r="CM244" s="21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  <c r="DR244" s="53"/>
      <c r="DS244" s="53"/>
      <c r="DT244" s="53"/>
      <c r="DU244" s="53"/>
      <c r="DV244" s="53"/>
      <c r="DW244" s="53"/>
      <c r="DX244" s="53"/>
      <c r="DY244" s="53"/>
      <c r="DZ244" s="53"/>
      <c r="EA244" s="53"/>
      <c r="EB244" s="53"/>
      <c r="EC244" s="53"/>
      <c r="ED244" s="53"/>
    </row>
    <row r="245" spans="1:134">
      <c r="A245" s="54"/>
      <c r="B245" s="55"/>
      <c r="C245" s="56"/>
      <c r="D245" s="55"/>
      <c r="E245" s="56"/>
      <c r="F245" s="55"/>
      <c r="G245" s="56"/>
      <c r="H245" s="57"/>
      <c r="I245" s="9"/>
      <c r="J245" s="9"/>
      <c r="K245" s="26"/>
      <c r="L245" s="26"/>
      <c r="M245" s="34"/>
      <c r="N245" s="34"/>
      <c r="O245" s="34"/>
      <c r="P245" s="11"/>
      <c r="Q245" s="11"/>
      <c r="R245" s="11"/>
      <c r="S245" s="13"/>
      <c r="Z245" s="71"/>
      <c r="AA245" s="70"/>
      <c r="AC245" s="70"/>
      <c r="AD245" s="70"/>
      <c r="AE245" s="70"/>
      <c r="AG245" s="70"/>
      <c r="AH245" s="103"/>
      <c r="AI245" s="103"/>
      <c r="AJ245" s="14"/>
      <c r="AK245" s="14"/>
      <c r="AL245" s="14"/>
      <c r="AM245" s="15"/>
      <c r="AN245" s="15"/>
      <c r="AO245" s="15"/>
      <c r="AP245" s="67"/>
      <c r="AQ245" s="15"/>
      <c r="AR245" s="15"/>
      <c r="AS245" s="15"/>
      <c r="AT245" s="16"/>
      <c r="AU245" s="15"/>
      <c r="AV245" s="15"/>
      <c r="AW245" s="19"/>
      <c r="AX245" s="19"/>
      <c r="AY245" s="19"/>
      <c r="AZ245" s="19"/>
      <c r="BA245" s="19"/>
      <c r="BB245" s="19"/>
      <c r="BC245" s="19"/>
      <c r="BD245" s="16"/>
      <c r="BE245" s="15"/>
      <c r="BF245" s="15"/>
      <c r="BG245" s="14"/>
      <c r="BH245" s="14"/>
      <c r="BI245" s="14"/>
      <c r="BJ245" s="36"/>
      <c r="BK245" s="36"/>
      <c r="BL245" s="36"/>
      <c r="BM245" s="36"/>
      <c r="BN245" s="36"/>
      <c r="BO245" s="36"/>
      <c r="BP245" s="36"/>
      <c r="BQ245" s="14"/>
      <c r="BR245" s="20"/>
      <c r="BS245" s="20"/>
      <c r="BT245" s="20"/>
      <c r="BU245" s="20"/>
      <c r="BV245" s="15"/>
      <c r="BW245" s="20"/>
      <c r="BX245" s="20"/>
      <c r="BY245" s="21"/>
      <c r="BZ245" s="22"/>
      <c r="CA245" s="22"/>
      <c r="CB245" s="22"/>
      <c r="CC245" s="22"/>
      <c r="CD245" s="22"/>
      <c r="CE245" s="22"/>
      <c r="CF245" s="23"/>
      <c r="CG245" s="19"/>
      <c r="CH245" s="21"/>
      <c r="CI245" s="14"/>
      <c r="CJ245" s="14"/>
      <c r="CK245" s="14"/>
      <c r="CL245" s="21"/>
      <c r="CM245" s="21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  <c r="DN245" s="53"/>
      <c r="DO245" s="53"/>
      <c r="DP245" s="53"/>
      <c r="DQ245" s="53"/>
      <c r="DR245" s="53"/>
      <c r="DS245" s="53"/>
      <c r="DT245" s="53"/>
      <c r="DU245" s="53"/>
      <c r="DV245" s="53"/>
      <c r="DW245" s="53"/>
      <c r="DX245" s="53"/>
      <c r="DY245" s="53"/>
      <c r="DZ245" s="53"/>
      <c r="EA245" s="53"/>
      <c r="EB245" s="53"/>
      <c r="EC245" s="53"/>
      <c r="ED245" s="53"/>
    </row>
    <row r="246" spans="1:134">
      <c r="A246" s="54"/>
      <c r="B246" s="55"/>
      <c r="C246" s="56"/>
      <c r="D246" s="55"/>
      <c r="E246" s="56"/>
      <c r="F246" s="55"/>
      <c r="G246" s="56"/>
      <c r="H246" s="57"/>
      <c r="I246" s="9"/>
      <c r="J246" s="9"/>
      <c r="K246" s="26"/>
      <c r="L246" s="26"/>
      <c r="M246" s="34"/>
      <c r="N246" s="34"/>
      <c r="O246" s="34"/>
      <c r="P246" s="11"/>
      <c r="Q246" s="11"/>
      <c r="R246" s="11"/>
      <c r="S246" s="13"/>
      <c r="Z246" s="71"/>
      <c r="AA246" s="70"/>
      <c r="AC246" s="70"/>
      <c r="AD246" s="70"/>
      <c r="AE246" s="70"/>
      <c r="AG246" s="70"/>
      <c r="AH246" s="103"/>
      <c r="AI246" s="103"/>
      <c r="AJ246" s="14"/>
      <c r="AK246" s="14"/>
      <c r="AL246" s="14"/>
      <c r="AM246" s="15"/>
      <c r="AN246" s="15"/>
      <c r="AO246" s="15"/>
      <c r="AP246" s="67"/>
      <c r="AQ246" s="15"/>
      <c r="AR246" s="15"/>
      <c r="AS246" s="15"/>
      <c r="AT246" s="16"/>
      <c r="AU246" s="15"/>
      <c r="AV246" s="15"/>
      <c r="AW246" s="19"/>
      <c r="AX246" s="19"/>
      <c r="AY246" s="19"/>
      <c r="AZ246" s="19"/>
      <c r="BA246" s="19"/>
      <c r="BB246" s="19"/>
      <c r="BC246" s="19"/>
      <c r="BD246" s="16"/>
      <c r="BE246" s="15"/>
      <c r="BF246" s="15"/>
      <c r="BG246" s="14"/>
      <c r="BH246" s="14"/>
      <c r="BI246" s="14"/>
      <c r="BJ246" s="36"/>
      <c r="BK246" s="36"/>
      <c r="BL246" s="36"/>
      <c r="BM246" s="36"/>
      <c r="BN246" s="36"/>
      <c r="BO246" s="36"/>
      <c r="BP246" s="36"/>
      <c r="BQ246" s="14"/>
      <c r="BR246" s="20"/>
      <c r="BS246" s="20"/>
      <c r="BT246" s="20"/>
      <c r="BU246" s="20"/>
      <c r="BV246" s="15"/>
      <c r="BW246" s="20"/>
      <c r="BX246" s="20"/>
      <c r="BY246" s="21"/>
      <c r="BZ246" s="22"/>
      <c r="CA246" s="22"/>
      <c r="CB246" s="22"/>
      <c r="CC246" s="22"/>
      <c r="CD246" s="22"/>
      <c r="CE246" s="22"/>
      <c r="CF246" s="23"/>
      <c r="CG246" s="19"/>
      <c r="CH246" s="21"/>
      <c r="CI246" s="14"/>
      <c r="CJ246" s="14"/>
      <c r="CK246" s="14"/>
      <c r="CL246" s="21"/>
      <c r="CM246" s="21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53"/>
      <c r="DT246" s="53"/>
      <c r="DU246" s="53"/>
      <c r="DV246" s="53"/>
      <c r="DW246" s="53"/>
      <c r="DX246" s="53"/>
      <c r="DY246" s="53"/>
      <c r="DZ246" s="53"/>
      <c r="EA246" s="53"/>
      <c r="EB246" s="53"/>
      <c r="EC246" s="53"/>
      <c r="ED246" s="53"/>
    </row>
    <row r="247" spans="1:134">
      <c r="A247" s="54"/>
      <c r="B247" s="55"/>
      <c r="C247" s="56"/>
      <c r="D247" s="55"/>
      <c r="E247" s="56"/>
      <c r="F247" s="55"/>
      <c r="G247" s="56"/>
      <c r="H247" s="57"/>
      <c r="I247" s="9"/>
      <c r="J247" s="9"/>
      <c r="K247" s="26"/>
      <c r="L247" s="26"/>
      <c r="M247" s="34"/>
      <c r="N247" s="34"/>
      <c r="O247" s="34"/>
      <c r="P247" s="11"/>
      <c r="Q247" s="11"/>
      <c r="R247" s="11"/>
      <c r="S247" s="13"/>
      <c r="Z247" s="71"/>
      <c r="AA247" s="70"/>
      <c r="AC247" s="70"/>
      <c r="AD247" s="70"/>
      <c r="AE247" s="70"/>
      <c r="AG247" s="70"/>
      <c r="AH247" s="103"/>
      <c r="AI247" s="103"/>
      <c r="AJ247" s="14"/>
      <c r="AK247" s="14"/>
      <c r="AL247" s="14"/>
      <c r="AM247" s="15"/>
      <c r="AN247" s="15"/>
      <c r="AO247" s="15"/>
      <c r="AP247" s="67"/>
      <c r="AQ247" s="15"/>
      <c r="AR247" s="15"/>
      <c r="AS247" s="15"/>
      <c r="AT247" s="16"/>
      <c r="AU247" s="15"/>
      <c r="AV247" s="15"/>
      <c r="AW247" s="19"/>
      <c r="AX247" s="19"/>
      <c r="AY247" s="19"/>
      <c r="AZ247" s="19"/>
      <c r="BA247" s="19"/>
      <c r="BB247" s="19"/>
      <c r="BC247" s="19"/>
      <c r="BD247" s="16"/>
      <c r="BE247" s="15"/>
      <c r="BF247" s="15"/>
      <c r="BG247" s="14"/>
      <c r="BH247" s="14"/>
      <c r="BI247" s="14"/>
      <c r="BJ247" s="36"/>
      <c r="BK247" s="36"/>
      <c r="BL247" s="36"/>
      <c r="BM247" s="36"/>
      <c r="BN247" s="36"/>
      <c r="BO247" s="36"/>
      <c r="BP247" s="36"/>
      <c r="BQ247" s="14"/>
      <c r="BR247" s="20"/>
      <c r="BS247" s="20"/>
      <c r="BT247" s="20"/>
      <c r="BU247" s="20"/>
      <c r="BV247" s="15"/>
      <c r="BW247" s="20"/>
      <c r="BX247" s="20"/>
      <c r="BY247" s="21"/>
      <c r="BZ247" s="22"/>
      <c r="CA247" s="22"/>
      <c r="CB247" s="22"/>
      <c r="CC247" s="22"/>
      <c r="CD247" s="22"/>
      <c r="CE247" s="22"/>
      <c r="CF247" s="23"/>
      <c r="CG247" s="19"/>
      <c r="CH247" s="21"/>
      <c r="CI247" s="14"/>
      <c r="CJ247" s="14"/>
      <c r="CK247" s="14"/>
      <c r="CL247" s="21"/>
      <c r="CM247" s="21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  <c r="EB247" s="53"/>
      <c r="EC247" s="53"/>
      <c r="ED247" s="53"/>
    </row>
    <row r="248" spans="1:134">
      <c r="A248" s="54"/>
      <c r="B248" s="55"/>
      <c r="C248" s="56"/>
      <c r="D248" s="55"/>
      <c r="E248" s="56"/>
      <c r="F248" s="55"/>
      <c r="G248" s="56"/>
      <c r="H248" s="57"/>
      <c r="I248" s="9"/>
      <c r="J248" s="9"/>
      <c r="K248" s="26"/>
      <c r="L248" s="26"/>
      <c r="M248" s="34"/>
      <c r="N248" s="34"/>
      <c r="O248" s="34"/>
      <c r="P248" s="11"/>
      <c r="Q248" s="11"/>
      <c r="R248" s="11"/>
      <c r="S248" s="13"/>
      <c r="Z248" s="71"/>
      <c r="AA248" s="70"/>
      <c r="AC248" s="70"/>
      <c r="AD248" s="70"/>
      <c r="AE248" s="70"/>
      <c r="AG248" s="70"/>
      <c r="AH248" s="103"/>
      <c r="AI248" s="103"/>
      <c r="AJ248" s="14"/>
      <c r="AK248" s="14"/>
      <c r="AL248" s="14"/>
      <c r="AM248" s="15"/>
      <c r="AN248" s="15"/>
      <c r="AO248" s="15"/>
      <c r="AP248" s="67"/>
      <c r="AQ248" s="15"/>
      <c r="AR248" s="15"/>
      <c r="AS248" s="15"/>
      <c r="AT248" s="16"/>
      <c r="AU248" s="15"/>
      <c r="AV248" s="15"/>
      <c r="AW248" s="19"/>
      <c r="AX248" s="19"/>
      <c r="AY248" s="19"/>
      <c r="AZ248" s="19"/>
      <c r="BA248" s="19"/>
      <c r="BB248" s="19"/>
      <c r="BC248" s="19"/>
      <c r="BD248" s="16"/>
      <c r="BE248" s="15"/>
      <c r="BF248" s="15"/>
      <c r="BG248" s="14"/>
      <c r="BH248" s="14"/>
      <c r="BI248" s="14"/>
      <c r="BJ248" s="36"/>
      <c r="BK248" s="36"/>
      <c r="BL248" s="36"/>
      <c r="BM248" s="36"/>
      <c r="BN248" s="36"/>
      <c r="BO248" s="36"/>
      <c r="BP248" s="36"/>
      <c r="BQ248" s="14"/>
      <c r="BR248" s="20"/>
      <c r="BS248" s="20"/>
      <c r="BT248" s="20"/>
      <c r="BU248" s="20"/>
      <c r="BV248" s="15"/>
      <c r="BW248" s="20"/>
      <c r="BX248" s="20"/>
      <c r="BY248" s="21"/>
      <c r="BZ248" s="22"/>
      <c r="CA248" s="22"/>
      <c r="CB248" s="22"/>
      <c r="CC248" s="22"/>
      <c r="CD248" s="22"/>
      <c r="CE248" s="22"/>
      <c r="CF248" s="23"/>
      <c r="CG248" s="19"/>
      <c r="CH248" s="21"/>
      <c r="CI248" s="14"/>
      <c r="CJ248" s="14"/>
      <c r="CK248" s="14"/>
      <c r="CL248" s="21"/>
      <c r="CM248" s="21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  <c r="DN248" s="53"/>
      <c r="DO248" s="53"/>
      <c r="DP248" s="53"/>
      <c r="DQ248" s="53"/>
      <c r="DR248" s="53"/>
      <c r="DS248" s="53"/>
      <c r="DT248" s="53"/>
      <c r="DU248" s="53"/>
      <c r="DV248" s="53"/>
      <c r="DW248" s="53"/>
      <c r="DX248" s="53"/>
      <c r="DY248" s="53"/>
      <c r="DZ248" s="53"/>
      <c r="EA248" s="53"/>
      <c r="EB248" s="53"/>
      <c r="EC248" s="53"/>
      <c r="ED248" s="53"/>
    </row>
    <row r="249" spans="1:134">
      <c r="A249" s="54"/>
      <c r="B249" s="55"/>
      <c r="C249" s="56"/>
      <c r="D249" s="55"/>
      <c r="E249" s="56"/>
      <c r="F249" s="55"/>
      <c r="G249" s="56"/>
      <c r="H249" s="57"/>
      <c r="I249" s="9"/>
      <c r="J249" s="9"/>
      <c r="K249" s="26"/>
      <c r="L249" s="26"/>
      <c r="M249" s="34"/>
      <c r="N249" s="34"/>
      <c r="O249" s="34"/>
      <c r="P249" s="11"/>
      <c r="Q249" s="11"/>
      <c r="R249" s="11"/>
      <c r="S249" s="13"/>
      <c r="Z249" s="71"/>
      <c r="AA249" s="70"/>
      <c r="AC249" s="70"/>
      <c r="AD249" s="70"/>
      <c r="AE249" s="70"/>
      <c r="AG249" s="70"/>
      <c r="AH249" s="103"/>
      <c r="AI249" s="103"/>
      <c r="AJ249" s="14"/>
      <c r="AK249" s="14"/>
      <c r="AL249" s="14"/>
      <c r="AM249" s="15"/>
      <c r="AN249" s="15"/>
      <c r="AO249" s="15"/>
      <c r="AP249" s="67"/>
      <c r="AQ249" s="15"/>
      <c r="AR249" s="15"/>
      <c r="AS249" s="15"/>
      <c r="AT249" s="16"/>
      <c r="AU249" s="15"/>
      <c r="AV249" s="15"/>
      <c r="AW249" s="19"/>
      <c r="AX249" s="19"/>
      <c r="AY249" s="19"/>
      <c r="AZ249" s="19"/>
      <c r="BA249" s="19"/>
      <c r="BB249" s="19"/>
      <c r="BC249" s="19"/>
      <c r="BD249" s="16"/>
      <c r="BE249" s="15"/>
      <c r="BF249" s="15"/>
      <c r="BG249" s="14"/>
      <c r="BH249" s="14"/>
      <c r="BI249" s="14"/>
      <c r="BJ249" s="36"/>
      <c r="BK249" s="36"/>
      <c r="BL249" s="36"/>
      <c r="BM249" s="36"/>
      <c r="BN249" s="36"/>
      <c r="BO249" s="36"/>
      <c r="BP249" s="36"/>
      <c r="BQ249" s="14"/>
      <c r="BR249" s="20"/>
      <c r="BS249" s="20"/>
      <c r="BT249" s="20"/>
      <c r="BU249" s="20"/>
      <c r="BV249" s="15"/>
      <c r="BW249" s="20"/>
      <c r="BX249" s="20"/>
      <c r="BY249" s="21"/>
      <c r="BZ249" s="22"/>
      <c r="CA249" s="22"/>
      <c r="CB249" s="22"/>
      <c r="CC249" s="22"/>
      <c r="CD249" s="22"/>
      <c r="CE249" s="22"/>
      <c r="CF249" s="23"/>
      <c r="CG249" s="19"/>
      <c r="CH249" s="21"/>
      <c r="CI249" s="14"/>
      <c r="CJ249" s="14"/>
      <c r="CK249" s="14"/>
      <c r="CL249" s="21"/>
      <c r="CM249" s="21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  <c r="DN249" s="53"/>
      <c r="DO249" s="53"/>
      <c r="DP249" s="53"/>
      <c r="DQ249" s="53"/>
      <c r="DR249" s="53"/>
      <c r="DS249" s="53"/>
      <c r="DT249" s="53"/>
      <c r="DU249" s="53"/>
      <c r="DV249" s="53"/>
      <c r="DW249" s="53"/>
      <c r="DX249" s="53"/>
      <c r="DY249" s="53"/>
      <c r="DZ249" s="53"/>
      <c r="EA249" s="53"/>
      <c r="EB249" s="53"/>
      <c r="EC249" s="53"/>
      <c r="ED249" s="53"/>
    </row>
    <row r="250" spans="1:134">
      <c r="A250" s="54"/>
      <c r="B250" s="55"/>
      <c r="C250" s="56"/>
      <c r="D250" s="55"/>
      <c r="E250" s="56"/>
      <c r="F250" s="55"/>
      <c r="G250" s="56"/>
      <c r="H250" s="57"/>
      <c r="I250" s="9"/>
      <c r="J250" s="9"/>
      <c r="K250" s="26"/>
      <c r="L250" s="26"/>
      <c r="M250" s="34"/>
      <c r="N250" s="34"/>
      <c r="O250" s="34"/>
      <c r="P250" s="11"/>
      <c r="Q250" s="11"/>
      <c r="R250" s="11"/>
      <c r="S250" s="13"/>
      <c r="Z250" s="71"/>
      <c r="AA250" s="70"/>
      <c r="AC250" s="70"/>
      <c r="AD250" s="70"/>
      <c r="AE250" s="70"/>
      <c r="AG250" s="70"/>
      <c r="AH250" s="103"/>
      <c r="AI250" s="103"/>
      <c r="AJ250" s="14"/>
      <c r="AK250" s="14"/>
      <c r="AL250" s="14"/>
      <c r="AM250" s="15"/>
      <c r="AN250" s="15"/>
      <c r="AO250" s="15"/>
      <c r="AP250" s="67"/>
      <c r="AQ250" s="15"/>
      <c r="AR250" s="15"/>
      <c r="AS250" s="15"/>
      <c r="AT250" s="16"/>
      <c r="AU250" s="15"/>
      <c r="AV250" s="15"/>
      <c r="AW250" s="19"/>
      <c r="AX250" s="19"/>
      <c r="AY250" s="19"/>
      <c r="AZ250" s="19"/>
      <c r="BA250" s="19"/>
      <c r="BB250" s="19"/>
      <c r="BC250" s="19"/>
      <c r="BD250" s="16"/>
      <c r="BE250" s="15"/>
      <c r="BF250" s="15"/>
      <c r="BG250" s="14"/>
      <c r="BH250" s="14"/>
      <c r="BI250" s="14"/>
      <c r="BJ250" s="36"/>
      <c r="BK250" s="36"/>
      <c r="BL250" s="36"/>
      <c r="BM250" s="36"/>
      <c r="BN250" s="36"/>
      <c r="BO250" s="36"/>
      <c r="BP250" s="36"/>
      <c r="BQ250" s="14"/>
      <c r="BR250" s="20"/>
      <c r="BS250" s="20"/>
      <c r="BT250" s="20"/>
      <c r="BU250" s="20"/>
      <c r="BV250" s="15"/>
      <c r="BW250" s="20"/>
      <c r="BX250" s="20"/>
      <c r="BY250" s="21"/>
      <c r="BZ250" s="22"/>
      <c r="CA250" s="22"/>
      <c r="CB250" s="22"/>
      <c r="CC250" s="22"/>
      <c r="CD250" s="22"/>
      <c r="CE250" s="22"/>
      <c r="CF250" s="23"/>
      <c r="CG250" s="19"/>
      <c r="CH250" s="21"/>
      <c r="CI250" s="14"/>
      <c r="CJ250" s="14"/>
      <c r="CK250" s="14"/>
      <c r="CL250" s="21"/>
      <c r="CM250" s="21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  <c r="DN250" s="53"/>
      <c r="DO250" s="53"/>
      <c r="DP250" s="53"/>
      <c r="DQ250" s="53"/>
      <c r="DR250" s="53"/>
      <c r="DS250" s="53"/>
      <c r="DT250" s="53"/>
      <c r="DU250" s="53"/>
      <c r="DV250" s="53"/>
      <c r="DW250" s="53"/>
      <c r="DX250" s="53"/>
      <c r="DY250" s="53"/>
      <c r="DZ250" s="53"/>
      <c r="EA250" s="53"/>
      <c r="EB250" s="53"/>
      <c r="EC250" s="53"/>
      <c r="ED250" s="53"/>
    </row>
    <row r="251" spans="1:134">
      <c r="A251" s="54"/>
      <c r="B251" s="55"/>
      <c r="C251" s="56"/>
      <c r="D251" s="55"/>
      <c r="E251" s="56"/>
      <c r="F251" s="55"/>
      <c r="G251" s="56"/>
      <c r="H251" s="57"/>
      <c r="I251" s="9"/>
      <c r="J251" s="9"/>
      <c r="K251" s="26"/>
      <c r="L251" s="26"/>
      <c r="M251" s="34"/>
      <c r="N251" s="34"/>
      <c r="O251" s="34"/>
      <c r="P251" s="11"/>
      <c r="Q251" s="11"/>
      <c r="R251" s="11"/>
      <c r="S251" s="13"/>
      <c r="Z251" s="71"/>
      <c r="AA251" s="70"/>
      <c r="AC251" s="70"/>
      <c r="AD251" s="70"/>
      <c r="AE251" s="70"/>
      <c r="AG251" s="70"/>
      <c r="AH251" s="103"/>
      <c r="AI251" s="103"/>
      <c r="AJ251" s="14"/>
      <c r="AK251" s="14"/>
      <c r="AL251" s="14"/>
      <c r="AM251" s="15"/>
      <c r="AN251" s="15"/>
      <c r="AO251" s="15"/>
      <c r="AP251" s="67"/>
      <c r="AQ251" s="15"/>
      <c r="AR251" s="15"/>
      <c r="AS251" s="15"/>
      <c r="AT251" s="16"/>
      <c r="AU251" s="15"/>
      <c r="AV251" s="15"/>
      <c r="AW251" s="19"/>
      <c r="AX251" s="19"/>
      <c r="AY251" s="19"/>
      <c r="AZ251" s="19"/>
      <c r="BA251" s="19"/>
      <c r="BB251" s="19"/>
      <c r="BC251" s="19"/>
      <c r="BD251" s="16"/>
      <c r="BE251" s="15"/>
      <c r="BF251" s="15"/>
      <c r="BG251" s="14"/>
      <c r="BH251" s="14"/>
      <c r="BI251" s="14"/>
      <c r="BJ251" s="36"/>
      <c r="BK251" s="36"/>
      <c r="BL251" s="36"/>
      <c r="BM251" s="36"/>
      <c r="BN251" s="36"/>
      <c r="BO251" s="36"/>
      <c r="BP251" s="36"/>
      <c r="BQ251" s="14"/>
      <c r="BR251" s="20"/>
      <c r="BS251" s="20"/>
      <c r="BT251" s="20"/>
      <c r="BU251" s="20"/>
      <c r="BV251" s="15"/>
      <c r="BW251" s="20"/>
      <c r="BX251" s="20"/>
      <c r="BY251" s="21"/>
      <c r="BZ251" s="22"/>
      <c r="CA251" s="22"/>
      <c r="CB251" s="22"/>
      <c r="CC251" s="22"/>
      <c r="CD251" s="22"/>
      <c r="CE251" s="22"/>
      <c r="CF251" s="23"/>
      <c r="CG251" s="19"/>
      <c r="CH251" s="21"/>
      <c r="CI251" s="14"/>
      <c r="CJ251" s="14"/>
      <c r="CK251" s="14"/>
      <c r="CL251" s="21"/>
      <c r="CM251" s="21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  <c r="DN251" s="53"/>
      <c r="DO251" s="53"/>
      <c r="DP251" s="53"/>
      <c r="DQ251" s="53"/>
      <c r="DR251" s="53"/>
      <c r="DS251" s="53"/>
      <c r="DT251" s="53"/>
      <c r="DU251" s="53"/>
      <c r="DV251" s="53"/>
      <c r="DW251" s="53"/>
      <c r="DX251" s="53"/>
      <c r="DY251" s="53"/>
      <c r="DZ251" s="53"/>
      <c r="EA251" s="53"/>
      <c r="EB251" s="53"/>
      <c r="EC251" s="53"/>
      <c r="ED251" s="53"/>
    </row>
    <row r="252" spans="1:134">
      <c r="A252" s="54"/>
      <c r="B252" s="55"/>
      <c r="C252" s="56"/>
      <c r="D252" s="55"/>
      <c r="E252" s="56"/>
      <c r="F252" s="55"/>
      <c r="G252" s="56"/>
      <c r="H252" s="57"/>
      <c r="I252" s="9"/>
      <c r="J252" s="9"/>
      <c r="K252" s="26"/>
      <c r="L252" s="26"/>
      <c r="M252" s="34"/>
      <c r="N252" s="34"/>
      <c r="O252" s="34"/>
      <c r="P252" s="11"/>
      <c r="Q252" s="11"/>
      <c r="R252" s="11"/>
      <c r="S252" s="13"/>
      <c r="Z252" s="71"/>
      <c r="AA252" s="70"/>
      <c r="AC252" s="70"/>
      <c r="AD252" s="70"/>
      <c r="AE252" s="70"/>
      <c r="AG252" s="70"/>
      <c r="AH252" s="103"/>
      <c r="AI252" s="103"/>
      <c r="AJ252" s="14"/>
      <c r="AK252" s="14"/>
      <c r="AL252" s="14"/>
      <c r="AM252" s="15"/>
      <c r="AN252" s="15"/>
      <c r="AO252" s="15"/>
      <c r="AP252" s="67"/>
      <c r="AQ252" s="15"/>
      <c r="AR252" s="15"/>
      <c r="AS252" s="15"/>
      <c r="AT252" s="16"/>
      <c r="AU252" s="15"/>
      <c r="AV252" s="15"/>
      <c r="AW252" s="19"/>
      <c r="AX252" s="19"/>
      <c r="AY252" s="19"/>
      <c r="AZ252" s="19"/>
      <c r="BA252" s="19"/>
      <c r="BB252" s="19"/>
      <c r="BC252" s="19"/>
      <c r="BD252" s="16"/>
      <c r="BE252" s="15"/>
      <c r="BF252" s="15"/>
      <c r="BG252" s="14"/>
      <c r="BH252" s="14"/>
      <c r="BI252" s="14"/>
      <c r="BJ252" s="36"/>
      <c r="BK252" s="36"/>
      <c r="BL252" s="36"/>
      <c r="BM252" s="36"/>
      <c r="BN252" s="36"/>
      <c r="BO252" s="36"/>
      <c r="BP252" s="36"/>
      <c r="BQ252" s="14"/>
      <c r="BR252" s="20"/>
      <c r="BS252" s="20"/>
      <c r="BT252" s="20"/>
      <c r="BU252" s="20"/>
      <c r="BV252" s="15"/>
      <c r="BW252" s="20"/>
      <c r="BX252" s="20"/>
      <c r="BY252" s="21"/>
      <c r="BZ252" s="22"/>
      <c r="CA252" s="22"/>
      <c r="CB252" s="22"/>
      <c r="CC252" s="22"/>
      <c r="CD252" s="22"/>
      <c r="CE252" s="22"/>
      <c r="CF252" s="23"/>
      <c r="CG252" s="19"/>
      <c r="CH252" s="21"/>
      <c r="CI252" s="14"/>
      <c r="CJ252" s="14"/>
      <c r="CK252" s="14"/>
      <c r="CL252" s="21"/>
      <c r="CM252" s="21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  <c r="DN252" s="53"/>
      <c r="DO252" s="53"/>
      <c r="DP252" s="53"/>
      <c r="DQ252" s="53"/>
      <c r="DR252" s="53"/>
      <c r="DS252" s="53"/>
      <c r="DT252" s="53"/>
      <c r="DU252" s="53"/>
      <c r="DV252" s="53"/>
      <c r="DW252" s="53"/>
      <c r="DX252" s="53"/>
      <c r="DY252" s="53"/>
      <c r="DZ252" s="53"/>
      <c r="EA252" s="53"/>
      <c r="EB252" s="53"/>
      <c r="EC252" s="53"/>
      <c r="ED252" s="53"/>
    </row>
    <row r="253" spans="1:134">
      <c r="A253" s="54"/>
      <c r="B253" s="55"/>
      <c r="C253" s="56"/>
      <c r="D253" s="55"/>
      <c r="E253" s="56"/>
      <c r="F253" s="55"/>
      <c r="G253" s="56"/>
      <c r="H253" s="57"/>
      <c r="I253" s="9"/>
      <c r="J253" s="9"/>
      <c r="K253" s="26"/>
      <c r="L253" s="26"/>
      <c r="M253" s="34"/>
      <c r="N253" s="34"/>
      <c r="O253" s="34"/>
      <c r="P253" s="11"/>
      <c r="Q253" s="11"/>
      <c r="R253" s="11"/>
      <c r="S253" s="13"/>
      <c r="Z253" s="71"/>
      <c r="AA253" s="70"/>
      <c r="AC253" s="70"/>
      <c r="AD253" s="70"/>
      <c r="AE253" s="70"/>
      <c r="AG253" s="70"/>
      <c r="AH253" s="103"/>
      <c r="AI253" s="103"/>
      <c r="AJ253" s="14"/>
      <c r="AK253" s="14"/>
      <c r="AL253" s="14"/>
      <c r="AM253" s="15"/>
      <c r="AN253" s="15"/>
      <c r="AO253" s="15"/>
      <c r="AP253" s="67"/>
      <c r="AQ253" s="15"/>
      <c r="AR253" s="15"/>
      <c r="AS253" s="15"/>
      <c r="AT253" s="16"/>
      <c r="AU253" s="15"/>
      <c r="AV253" s="15"/>
      <c r="AW253" s="19"/>
      <c r="AX253" s="19"/>
      <c r="AY253" s="19"/>
      <c r="AZ253" s="19"/>
      <c r="BA253" s="19"/>
      <c r="BB253" s="19"/>
      <c r="BC253" s="19"/>
      <c r="BD253" s="16"/>
      <c r="BE253" s="15"/>
      <c r="BF253" s="15"/>
      <c r="BG253" s="14"/>
      <c r="BH253" s="14"/>
      <c r="BI253" s="14"/>
      <c r="BJ253" s="36"/>
      <c r="BK253" s="36"/>
      <c r="BL253" s="36"/>
      <c r="BM253" s="36"/>
      <c r="BN253" s="36"/>
      <c r="BO253" s="36"/>
      <c r="BP253" s="36"/>
      <c r="BQ253" s="14"/>
      <c r="BR253" s="20"/>
      <c r="BS253" s="20"/>
      <c r="BT253" s="20"/>
      <c r="BU253" s="20"/>
      <c r="BV253" s="15"/>
      <c r="BW253" s="20"/>
      <c r="BX253" s="20"/>
      <c r="BY253" s="21"/>
      <c r="BZ253" s="22"/>
      <c r="CA253" s="22"/>
      <c r="CB253" s="22"/>
      <c r="CC253" s="22"/>
      <c r="CD253" s="22"/>
      <c r="CE253" s="22"/>
      <c r="CF253" s="23"/>
      <c r="CG253" s="19"/>
      <c r="CH253" s="21"/>
      <c r="CI253" s="14"/>
      <c r="CJ253" s="14"/>
      <c r="CK253" s="14"/>
      <c r="CL253" s="21"/>
      <c r="CM253" s="21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  <c r="DR253" s="53"/>
      <c r="DS253" s="53"/>
      <c r="DT253" s="53"/>
      <c r="DU253" s="53"/>
      <c r="DV253" s="53"/>
      <c r="DW253" s="53"/>
      <c r="DX253" s="53"/>
      <c r="DY253" s="53"/>
      <c r="DZ253" s="53"/>
      <c r="EA253" s="53"/>
      <c r="EB253" s="53"/>
      <c r="EC253" s="53"/>
      <c r="ED253" s="53"/>
    </row>
    <row r="254" spans="1:134">
      <c r="A254" s="54"/>
      <c r="B254" s="55"/>
      <c r="C254" s="56"/>
      <c r="D254" s="55"/>
      <c r="E254" s="56"/>
      <c r="F254" s="55"/>
      <c r="G254" s="56"/>
      <c r="H254" s="57"/>
      <c r="I254" s="9"/>
      <c r="J254" s="9"/>
      <c r="K254" s="26"/>
      <c r="L254" s="26"/>
      <c r="M254" s="34"/>
      <c r="N254" s="34"/>
      <c r="O254" s="34"/>
      <c r="P254" s="11"/>
      <c r="Q254" s="11"/>
      <c r="R254" s="11"/>
      <c r="S254" s="13"/>
      <c r="Z254" s="71"/>
      <c r="AA254" s="70"/>
      <c r="AC254" s="70"/>
      <c r="AD254" s="70"/>
      <c r="AE254" s="70"/>
      <c r="AG254" s="70"/>
      <c r="AH254" s="103"/>
      <c r="AI254" s="103"/>
      <c r="AJ254" s="14"/>
      <c r="AK254" s="14"/>
      <c r="AL254" s="14"/>
      <c r="AM254" s="15"/>
      <c r="AN254" s="15"/>
      <c r="AO254" s="15"/>
      <c r="AP254" s="67"/>
      <c r="AQ254" s="15"/>
      <c r="AR254" s="15"/>
      <c r="AS254" s="15"/>
      <c r="AT254" s="16"/>
      <c r="AU254" s="15"/>
      <c r="AV254" s="15"/>
      <c r="AW254" s="19"/>
      <c r="AX254" s="19"/>
      <c r="AY254" s="19"/>
      <c r="AZ254" s="19"/>
      <c r="BA254" s="19"/>
      <c r="BB254" s="19"/>
      <c r="BC254" s="19"/>
      <c r="BD254" s="16"/>
      <c r="BE254" s="15"/>
      <c r="BF254" s="15"/>
      <c r="BG254" s="14"/>
      <c r="BH254" s="14"/>
      <c r="BI254" s="14"/>
      <c r="BJ254" s="36"/>
      <c r="BK254" s="36"/>
      <c r="BL254" s="36"/>
      <c r="BM254" s="36"/>
      <c r="BN254" s="36"/>
      <c r="BO254" s="36"/>
      <c r="BP254" s="36"/>
      <c r="BQ254" s="14"/>
      <c r="BR254" s="20"/>
      <c r="BS254" s="20"/>
      <c r="BT254" s="20"/>
      <c r="BU254" s="20"/>
      <c r="BV254" s="15"/>
      <c r="BW254" s="20"/>
      <c r="BX254" s="20"/>
      <c r="BY254" s="21"/>
      <c r="BZ254" s="22"/>
      <c r="CA254" s="22"/>
      <c r="CB254" s="22"/>
      <c r="CC254" s="22"/>
      <c r="CD254" s="22"/>
      <c r="CE254" s="22"/>
      <c r="CF254" s="23"/>
      <c r="CG254" s="19"/>
      <c r="CH254" s="21"/>
      <c r="CI254" s="14"/>
      <c r="CJ254" s="14"/>
      <c r="CK254" s="14"/>
      <c r="CL254" s="21"/>
      <c r="CM254" s="21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  <c r="DN254" s="53"/>
      <c r="DO254" s="53"/>
      <c r="DP254" s="53"/>
      <c r="DQ254" s="53"/>
      <c r="DR254" s="53"/>
      <c r="DS254" s="53"/>
      <c r="DT254" s="53"/>
      <c r="DU254" s="53"/>
      <c r="DV254" s="53"/>
      <c r="DW254" s="53"/>
      <c r="DX254" s="53"/>
      <c r="DY254" s="53"/>
      <c r="DZ254" s="53"/>
      <c r="EA254" s="53"/>
      <c r="EB254" s="53"/>
      <c r="EC254" s="53"/>
      <c r="ED254" s="53"/>
    </row>
    <row r="255" spans="1:134">
      <c r="A255" s="54"/>
      <c r="B255" s="55"/>
      <c r="C255" s="56"/>
      <c r="D255" s="55"/>
      <c r="E255" s="56"/>
      <c r="F255" s="55"/>
      <c r="G255" s="56"/>
      <c r="H255" s="57"/>
      <c r="I255" s="9"/>
      <c r="J255" s="9"/>
      <c r="K255" s="26"/>
      <c r="L255" s="26"/>
      <c r="M255" s="34"/>
      <c r="N255" s="34"/>
      <c r="O255" s="34"/>
      <c r="P255" s="11"/>
      <c r="Q255" s="11"/>
      <c r="R255" s="11"/>
      <c r="S255" s="13"/>
      <c r="Z255" s="71"/>
      <c r="AA255" s="70"/>
      <c r="AC255" s="70"/>
      <c r="AD255" s="70"/>
      <c r="AE255" s="70"/>
      <c r="AG255" s="70"/>
      <c r="AH255" s="103"/>
      <c r="AI255" s="103"/>
      <c r="AJ255" s="14"/>
      <c r="AK255" s="14"/>
      <c r="AL255" s="14"/>
      <c r="AM255" s="15"/>
      <c r="AN255" s="15"/>
      <c r="AO255" s="15"/>
      <c r="AP255" s="67"/>
      <c r="AQ255" s="15"/>
      <c r="AR255" s="15"/>
      <c r="AS255" s="15"/>
      <c r="AT255" s="16"/>
      <c r="AU255" s="15"/>
      <c r="AV255" s="15"/>
      <c r="AW255" s="19"/>
      <c r="AX255" s="19"/>
      <c r="AY255" s="19"/>
      <c r="AZ255" s="19"/>
      <c r="BA255" s="19"/>
      <c r="BB255" s="19"/>
      <c r="BC255" s="19"/>
      <c r="BD255" s="16"/>
      <c r="BE255" s="15"/>
      <c r="BF255" s="15"/>
      <c r="BG255" s="14"/>
      <c r="BH255" s="14"/>
      <c r="BI255" s="14"/>
      <c r="BJ255" s="36"/>
      <c r="BK255" s="36"/>
      <c r="BL255" s="36"/>
      <c r="BM255" s="36"/>
      <c r="BN255" s="36"/>
      <c r="BO255" s="36"/>
      <c r="BP255" s="36"/>
      <c r="BQ255" s="14"/>
      <c r="BR255" s="20"/>
      <c r="BS255" s="20"/>
      <c r="BT255" s="20"/>
      <c r="BU255" s="20"/>
      <c r="BV255" s="15"/>
      <c r="BW255" s="20"/>
      <c r="BX255" s="20"/>
      <c r="BY255" s="21"/>
      <c r="BZ255" s="22"/>
      <c r="CA255" s="22"/>
      <c r="CB255" s="22"/>
      <c r="CC255" s="22"/>
      <c r="CD255" s="22"/>
      <c r="CE255" s="22"/>
      <c r="CF255" s="23"/>
      <c r="CG255" s="19"/>
      <c r="CH255" s="21"/>
      <c r="CI255" s="14"/>
      <c r="CJ255" s="14"/>
      <c r="CK255" s="14"/>
      <c r="CL255" s="21"/>
      <c r="CM255" s="21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  <c r="DN255" s="53"/>
      <c r="DO255" s="53"/>
      <c r="DP255" s="53"/>
      <c r="DQ255" s="53"/>
      <c r="DR255" s="53"/>
      <c r="DS255" s="53"/>
      <c r="DT255" s="53"/>
      <c r="DU255" s="53"/>
      <c r="DV255" s="53"/>
      <c r="DW255" s="53"/>
      <c r="DX255" s="53"/>
      <c r="DY255" s="53"/>
      <c r="DZ255" s="53"/>
      <c r="EA255" s="53"/>
      <c r="EB255" s="53"/>
      <c r="EC255" s="53"/>
      <c r="ED255" s="53"/>
    </row>
    <row r="256" spans="1:134">
      <c r="A256" s="54"/>
      <c r="B256" s="55"/>
      <c r="C256" s="56"/>
      <c r="D256" s="55"/>
      <c r="E256" s="56"/>
      <c r="F256" s="55"/>
      <c r="G256" s="56"/>
      <c r="H256" s="57"/>
      <c r="I256" s="9"/>
      <c r="J256" s="9"/>
      <c r="K256" s="26"/>
      <c r="L256" s="26"/>
      <c r="M256" s="34"/>
      <c r="N256" s="34"/>
      <c r="O256" s="34"/>
      <c r="P256" s="11"/>
      <c r="Q256" s="11"/>
      <c r="R256" s="11"/>
      <c r="S256" s="13"/>
      <c r="Z256" s="71"/>
      <c r="AA256" s="70"/>
      <c r="AC256" s="70"/>
      <c r="AD256" s="70"/>
      <c r="AE256" s="70"/>
      <c r="AG256" s="70"/>
      <c r="AH256" s="103"/>
      <c r="AI256" s="103"/>
      <c r="AJ256" s="14"/>
      <c r="AK256" s="14"/>
      <c r="AL256" s="14"/>
      <c r="AM256" s="15"/>
      <c r="AN256" s="15"/>
      <c r="AO256" s="15"/>
      <c r="AP256" s="67"/>
      <c r="AQ256" s="15"/>
      <c r="AR256" s="15"/>
      <c r="AS256" s="15"/>
      <c r="AT256" s="16"/>
      <c r="AU256" s="15"/>
      <c r="AV256" s="15"/>
      <c r="AW256" s="19"/>
      <c r="AX256" s="19"/>
      <c r="AY256" s="19"/>
      <c r="AZ256" s="19"/>
      <c r="BA256" s="19"/>
      <c r="BB256" s="19"/>
      <c r="BC256" s="19"/>
      <c r="BD256" s="16"/>
      <c r="BE256" s="15"/>
      <c r="BF256" s="15"/>
      <c r="BG256" s="14"/>
      <c r="BH256" s="14"/>
      <c r="BI256" s="14"/>
      <c r="BJ256" s="36"/>
      <c r="BK256" s="36"/>
      <c r="BL256" s="36"/>
      <c r="BM256" s="36"/>
      <c r="BN256" s="36"/>
      <c r="BO256" s="36"/>
      <c r="BP256" s="36"/>
      <c r="BQ256" s="14"/>
      <c r="BR256" s="20"/>
      <c r="BS256" s="20"/>
      <c r="BT256" s="20"/>
      <c r="BU256" s="20"/>
      <c r="BV256" s="15"/>
      <c r="BW256" s="20"/>
      <c r="BX256" s="20"/>
      <c r="BY256" s="21"/>
      <c r="BZ256" s="22"/>
      <c r="CA256" s="22"/>
      <c r="CB256" s="22"/>
      <c r="CC256" s="22"/>
      <c r="CD256" s="22"/>
      <c r="CE256" s="22"/>
      <c r="CF256" s="23"/>
      <c r="CG256" s="19"/>
      <c r="CH256" s="21"/>
      <c r="CI256" s="14"/>
      <c r="CJ256" s="14"/>
      <c r="CK256" s="14"/>
      <c r="CL256" s="21"/>
      <c r="CM256" s="21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  <c r="DN256" s="53"/>
      <c r="DO256" s="53"/>
      <c r="DP256" s="53"/>
      <c r="DQ256" s="53"/>
      <c r="DR256" s="53"/>
      <c r="DS256" s="53"/>
      <c r="DT256" s="53"/>
      <c r="DU256" s="53"/>
      <c r="DV256" s="53"/>
      <c r="DW256" s="53"/>
      <c r="DX256" s="53"/>
      <c r="DY256" s="53"/>
      <c r="DZ256" s="53"/>
      <c r="EA256" s="53"/>
      <c r="EB256" s="53"/>
      <c r="EC256" s="53"/>
      <c r="ED256" s="53"/>
    </row>
    <row r="257" spans="1:134">
      <c r="A257" s="54"/>
      <c r="B257" s="55"/>
      <c r="C257" s="56"/>
      <c r="D257" s="55"/>
      <c r="E257" s="56"/>
      <c r="F257" s="55"/>
      <c r="G257" s="56"/>
      <c r="H257" s="57"/>
      <c r="I257" s="9"/>
      <c r="J257" s="9"/>
      <c r="K257" s="26"/>
      <c r="L257" s="26"/>
      <c r="M257" s="34"/>
      <c r="N257" s="34"/>
      <c r="O257" s="34"/>
      <c r="P257" s="11"/>
      <c r="Q257" s="11"/>
      <c r="R257" s="11"/>
      <c r="S257" s="13"/>
      <c r="Z257" s="71"/>
      <c r="AA257" s="70"/>
      <c r="AC257" s="70"/>
      <c r="AD257" s="70"/>
      <c r="AE257" s="70"/>
      <c r="AG257" s="70"/>
      <c r="AH257" s="103"/>
      <c r="AI257" s="103"/>
      <c r="AJ257" s="14"/>
      <c r="AK257" s="14"/>
      <c r="AL257" s="14"/>
      <c r="AM257" s="15"/>
      <c r="AN257" s="15"/>
      <c r="AO257" s="15"/>
      <c r="AP257" s="67"/>
      <c r="AQ257" s="15"/>
      <c r="AR257" s="15"/>
      <c r="AS257" s="15"/>
      <c r="AT257" s="16"/>
      <c r="AU257" s="15"/>
      <c r="AV257" s="15"/>
      <c r="AW257" s="19"/>
      <c r="AX257" s="19"/>
      <c r="AY257" s="19"/>
      <c r="AZ257" s="19"/>
      <c r="BA257" s="19"/>
      <c r="BB257" s="19"/>
      <c r="BC257" s="19"/>
      <c r="BD257" s="16"/>
      <c r="BE257" s="15"/>
      <c r="BF257" s="15"/>
      <c r="BG257" s="14"/>
      <c r="BH257" s="14"/>
      <c r="BI257" s="14"/>
      <c r="BJ257" s="36"/>
      <c r="BK257" s="36"/>
      <c r="BL257" s="36"/>
      <c r="BM257" s="36"/>
      <c r="BN257" s="36"/>
      <c r="BO257" s="36"/>
      <c r="BP257" s="36"/>
      <c r="BQ257" s="14"/>
      <c r="BR257" s="20"/>
      <c r="BS257" s="20"/>
      <c r="BT257" s="20"/>
      <c r="BU257" s="20"/>
      <c r="BV257" s="15"/>
      <c r="BW257" s="20"/>
      <c r="BX257" s="20"/>
      <c r="BY257" s="21"/>
      <c r="BZ257" s="22"/>
      <c r="CA257" s="22"/>
      <c r="CB257" s="22"/>
      <c r="CC257" s="22"/>
      <c r="CD257" s="22"/>
      <c r="CE257" s="22"/>
      <c r="CF257" s="23"/>
      <c r="CG257" s="19"/>
      <c r="CH257" s="21"/>
      <c r="CI257" s="14"/>
      <c r="CJ257" s="14"/>
      <c r="CK257" s="14"/>
      <c r="CL257" s="21"/>
      <c r="CM257" s="21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  <c r="DN257" s="53"/>
      <c r="DO257" s="53"/>
      <c r="DP257" s="53"/>
      <c r="DQ257" s="53"/>
      <c r="DR257" s="53"/>
      <c r="DS257" s="53"/>
      <c r="DT257" s="53"/>
      <c r="DU257" s="53"/>
      <c r="DV257" s="53"/>
      <c r="DW257" s="53"/>
      <c r="DX257" s="53"/>
      <c r="DY257" s="53"/>
      <c r="DZ257" s="53"/>
      <c r="EA257" s="53"/>
      <c r="EB257" s="53"/>
      <c r="EC257" s="53"/>
      <c r="ED257" s="53"/>
    </row>
    <row r="258" spans="1:134">
      <c r="A258" s="54"/>
      <c r="B258" s="55"/>
      <c r="C258" s="56"/>
      <c r="D258" s="55"/>
      <c r="E258" s="56"/>
      <c r="F258" s="55"/>
      <c r="G258" s="56"/>
      <c r="H258" s="57"/>
      <c r="I258" s="9"/>
      <c r="J258" s="9"/>
      <c r="K258" s="26"/>
      <c r="L258" s="26"/>
      <c r="M258" s="34"/>
      <c r="N258" s="34"/>
      <c r="O258" s="34"/>
      <c r="P258" s="11"/>
      <c r="Q258" s="11"/>
      <c r="R258" s="11"/>
      <c r="S258" s="13"/>
      <c r="Z258" s="71"/>
      <c r="AA258" s="70"/>
      <c r="AC258" s="70"/>
      <c r="AD258" s="70"/>
      <c r="AE258" s="70"/>
      <c r="AG258" s="70"/>
      <c r="AH258" s="103"/>
      <c r="AI258" s="103"/>
      <c r="AJ258" s="14"/>
      <c r="AK258" s="14"/>
      <c r="AL258" s="14"/>
      <c r="AM258" s="15"/>
      <c r="AN258" s="15"/>
      <c r="AO258" s="15"/>
      <c r="AP258" s="67"/>
      <c r="AQ258" s="15"/>
      <c r="AR258" s="15"/>
      <c r="AS258" s="15"/>
      <c r="AT258" s="16"/>
      <c r="AU258" s="15"/>
      <c r="AV258" s="15"/>
      <c r="AW258" s="19"/>
      <c r="AX258" s="19"/>
      <c r="AY258" s="19"/>
      <c r="AZ258" s="19"/>
      <c r="BA258" s="19"/>
      <c r="BB258" s="19"/>
      <c r="BC258" s="19"/>
      <c r="BD258" s="16"/>
      <c r="BE258" s="15"/>
      <c r="BF258" s="15"/>
      <c r="BG258" s="14"/>
      <c r="BH258" s="14"/>
      <c r="BI258" s="14"/>
      <c r="BJ258" s="36"/>
      <c r="BK258" s="36"/>
      <c r="BL258" s="36"/>
      <c r="BM258" s="36"/>
      <c r="BN258" s="36"/>
      <c r="BO258" s="36"/>
      <c r="BP258" s="36"/>
      <c r="BQ258" s="14"/>
      <c r="BR258" s="20"/>
      <c r="BS258" s="20"/>
      <c r="BT258" s="20"/>
      <c r="BU258" s="20"/>
      <c r="BV258" s="15"/>
      <c r="BW258" s="20"/>
      <c r="BX258" s="20"/>
      <c r="BY258" s="21"/>
      <c r="BZ258" s="22"/>
      <c r="CA258" s="22"/>
      <c r="CB258" s="22"/>
      <c r="CC258" s="22"/>
      <c r="CD258" s="22"/>
      <c r="CE258" s="22"/>
      <c r="CF258" s="23"/>
      <c r="CG258" s="19"/>
      <c r="CH258" s="21"/>
      <c r="CI258" s="14"/>
      <c r="CJ258" s="14"/>
      <c r="CK258" s="14"/>
      <c r="CL258" s="21"/>
      <c r="CM258" s="21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  <c r="DR258" s="53"/>
      <c r="DS258" s="53"/>
      <c r="DT258" s="53"/>
      <c r="DU258" s="53"/>
      <c r="DV258" s="53"/>
      <c r="DW258" s="53"/>
      <c r="DX258" s="53"/>
      <c r="DY258" s="53"/>
      <c r="DZ258" s="53"/>
      <c r="EA258" s="53"/>
      <c r="EB258" s="53"/>
      <c r="EC258" s="53"/>
      <c r="ED258" s="53"/>
    </row>
    <row r="259" spans="1:134">
      <c r="A259" s="54"/>
      <c r="B259" s="55"/>
      <c r="C259" s="56"/>
      <c r="D259" s="55"/>
      <c r="E259" s="56"/>
      <c r="F259" s="55"/>
      <c r="G259" s="56"/>
      <c r="H259" s="57"/>
      <c r="I259" s="9"/>
      <c r="J259" s="9"/>
      <c r="K259" s="26"/>
      <c r="L259" s="26"/>
      <c r="M259" s="34"/>
      <c r="N259" s="34"/>
      <c r="O259" s="34"/>
      <c r="P259" s="11"/>
      <c r="Q259" s="11"/>
      <c r="R259" s="11"/>
      <c r="S259" s="13"/>
      <c r="Z259" s="71"/>
      <c r="AA259" s="70"/>
      <c r="AC259" s="70"/>
      <c r="AD259" s="70"/>
      <c r="AE259" s="70"/>
      <c r="AG259" s="70"/>
      <c r="AH259" s="103"/>
      <c r="AI259" s="103"/>
      <c r="AJ259" s="14"/>
      <c r="AK259" s="14"/>
      <c r="AL259" s="14"/>
      <c r="AM259" s="15"/>
      <c r="AN259" s="15"/>
      <c r="AO259" s="15"/>
      <c r="AP259" s="67"/>
      <c r="AQ259" s="15"/>
      <c r="AR259" s="15"/>
      <c r="AS259" s="15"/>
      <c r="AT259" s="16"/>
      <c r="AU259" s="15"/>
      <c r="AV259" s="15"/>
      <c r="AW259" s="19"/>
      <c r="AX259" s="19"/>
      <c r="AY259" s="19"/>
      <c r="AZ259" s="19"/>
      <c r="BA259" s="19"/>
      <c r="BB259" s="19"/>
      <c r="BC259" s="19"/>
      <c r="BD259" s="16"/>
      <c r="BE259" s="15"/>
      <c r="BF259" s="15"/>
      <c r="BG259" s="14"/>
      <c r="BH259" s="14"/>
      <c r="BI259" s="14"/>
      <c r="BJ259" s="36"/>
      <c r="BK259" s="36"/>
      <c r="BL259" s="36"/>
      <c r="BM259" s="36"/>
      <c r="BN259" s="36"/>
      <c r="BO259" s="36"/>
      <c r="BP259" s="36"/>
      <c r="BQ259" s="14"/>
      <c r="BR259" s="20"/>
      <c r="BS259" s="20"/>
      <c r="BT259" s="20"/>
      <c r="BU259" s="20"/>
      <c r="BV259" s="15"/>
      <c r="BW259" s="20"/>
      <c r="BX259" s="20"/>
      <c r="BY259" s="21"/>
      <c r="BZ259" s="22"/>
      <c r="CA259" s="22"/>
      <c r="CB259" s="22"/>
      <c r="CC259" s="22"/>
      <c r="CD259" s="22"/>
      <c r="CE259" s="22"/>
      <c r="CF259" s="23"/>
      <c r="CG259" s="19"/>
      <c r="CH259" s="21"/>
      <c r="CI259" s="14"/>
      <c r="CJ259" s="14"/>
      <c r="CK259" s="14"/>
      <c r="CL259" s="21"/>
      <c r="CM259" s="21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  <c r="DN259" s="53"/>
      <c r="DO259" s="53"/>
      <c r="DP259" s="53"/>
      <c r="DQ259" s="53"/>
      <c r="DR259" s="53"/>
      <c r="DS259" s="53"/>
      <c r="DT259" s="53"/>
      <c r="DU259" s="53"/>
      <c r="DV259" s="53"/>
      <c r="DW259" s="53"/>
      <c r="DX259" s="53"/>
      <c r="DY259" s="53"/>
      <c r="DZ259" s="53"/>
      <c r="EA259" s="53"/>
      <c r="EB259" s="53"/>
      <c r="EC259" s="53"/>
      <c r="ED259" s="53"/>
    </row>
    <row r="260" spans="1:134">
      <c r="A260" s="54"/>
      <c r="B260" s="55"/>
      <c r="C260" s="56"/>
      <c r="D260" s="55"/>
      <c r="E260" s="56"/>
      <c r="F260" s="55"/>
      <c r="G260" s="56"/>
      <c r="H260" s="57"/>
      <c r="I260" s="9"/>
      <c r="J260" s="9"/>
      <c r="K260" s="26"/>
      <c r="L260" s="26"/>
      <c r="M260" s="34"/>
      <c r="N260" s="34"/>
      <c r="O260" s="34"/>
      <c r="P260" s="11"/>
      <c r="Q260" s="11"/>
      <c r="R260" s="11"/>
      <c r="S260" s="13"/>
      <c r="Z260" s="71"/>
      <c r="AA260" s="70"/>
      <c r="AC260" s="70"/>
      <c r="AD260" s="70"/>
      <c r="AE260" s="70"/>
      <c r="AG260" s="70"/>
      <c r="AH260" s="103"/>
      <c r="AI260" s="103"/>
      <c r="AJ260" s="14"/>
      <c r="AK260" s="14"/>
      <c r="AL260" s="14"/>
      <c r="AM260" s="15"/>
      <c r="AN260" s="15"/>
      <c r="AO260" s="15"/>
      <c r="AP260" s="67"/>
      <c r="AQ260" s="15"/>
      <c r="AR260" s="15"/>
      <c r="AS260" s="15"/>
      <c r="AT260" s="16"/>
      <c r="AU260" s="15"/>
      <c r="AV260" s="15"/>
      <c r="AW260" s="19"/>
      <c r="AX260" s="19"/>
      <c r="AY260" s="19"/>
      <c r="AZ260" s="19"/>
      <c r="BA260" s="19"/>
      <c r="BB260" s="19"/>
      <c r="BC260" s="19"/>
      <c r="BD260" s="16"/>
      <c r="BE260" s="15"/>
      <c r="BF260" s="15"/>
      <c r="BG260" s="14"/>
      <c r="BH260" s="14"/>
      <c r="BI260" s="14"/>
      <c r="BJ260" s="36"/>
      <c r="BK260" s="36"/>
      <c r="BL260" s="36"/>
      <c r="BM260" s="36"/>
      <c r="BN260" s="36"/>
      <c r="BO260" s="36"/>
      <c r="BP260" s="36"/>
      <c r="BQ260" s="14"/>
      <c r="BR260" s="20"/>
      <c r="BS260" s="20"/>
      <c r="BT260" s="20"/>
      <c r="BU260" s="20"/>
      <c r="BV260" s="15"/>
      <c r="BW260" s="20"/>
      <c r="BX260" s="20"/>
      <c r="BY260" s="21"/>
      <c r="BZ260" s="22"/>
      <c r="CA260" s="22"/>
      <c r="CB260" s="22"/>
      <c r="CC260" s="22"/>
      <c r="CD260" s="22"/>
      <c r="CE260" s="22"/>
      <c r="CF260" s="23"/>
      <c r="CG260" s="19"/>
      <c r="CH260" s="21"/>
      <c r="CI260" s="14"/>
      <c r="CJ260" s="14"/>
      <c r="CK260" s="14"/>
      <c r="CL260" s="21"/>
      <c r="CM260" s="21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  <c r="DR260" s="53"/>
      <c r="DS260" s="53"/>
      <c r="DT260" s="53"/>
      <c r="DU260" s="53"/>
      <c r="DV260" s="53"/>
      <c r="DW260" s="53"/>
      <c r="DX260" s="53"/>
      <c r="DY260" s="53"/>
      <c r="DZ260" s="53"/>
      <c r="EA260" s="53"/>
      <c r="EB260" s="53"/>
      <c r="EC260" s="53"/>
      <c r="ED260" s="53"/>
    </row>
    <row r="261" spans="1:134">
      <c r="A261" s="54"/>
      <c r="B261" s="55"/>
      <c r="C261" s="56"/>
      <c r="D261" s="55"/>
      <c r="E261" s="56"/>
      <c r="F261" s="55"/>
      <c r="G261" s="56"/>
      <c r="H261" s="57"/>
      <c r="I261" s="9"/>
      <c r="J261" s="9"/>
      <c r="K261" s="26"/>
      <c r="L261" s="26"/>
      <c r="M261" s="34"/>
      <c r="N261" s="34"/>
      <c r="O261" s="34"/>
      <c r="P261" s="11"/>
      <c r="Q261" s="11"/>
      <c r="R261" s="11"/>
      <c r="S261" s="13"/>
      <c r="Z261" s="71"/>
      <c r="AA261" s="70"/>
      <c r="AC261" s="70"/>
      <c r="AD261" s="70"/>
      <c r="AE261" s="70"/>
      <c r="AG261" s="70"/>
      <c r="AH261" s="103"/>
      <c r="AI261" s="103"/>
      <c r="AJ261" s="14"/>
      <c r="AK261" s="14"/>
      <c r="AL261" s="14"/>
      <c r="AM261" s="15"/>
      <c r="AN261" s="15"/>
      <c r="AO261" s="15"/>
      <c r="AP261" s="67"/>
      <c r="AQ261" s="15"/>
      <c r="AR261" s="15"/>
      <c r="AS261" s="15"/>
      <c r="AT261" s="16"/>
      <c r="AU261" s="15"/>
      <c r="AV261" s="15"/>
      <c r="AW261" s="19"/>
      <c r="AX261" s="19"/>
      <c r="AY261" s="19"/>
      <c r="AZ261" s="19"/>
      <c r="BA261" s="19"/>
      <c r="BB261" s="19"/>
      <c r="BC261" s="19"/>
      <c r="BD261" s="16"/>
      <c r="BE261" s="15"/>
      <c r="BF261" s="15"/>
      <c r="BG261" s="14"/>
      <c r="BH261" s="14"/>
      <c r="BI261" s="14"/>
      <c r="BJ261" s="36"/>
      <c r="BK261" s="36"/>
      <c r="BL261" s="36"/>
      <c r="BM261" s="36"/>
      <c r="BN261" s="36"/>
      <c r="BO261" s="36"/>
      <c r="BP261" s="36"/>
      <c r="BQ261" s="14"/>
      <c r="BR261" s="20"/>
      <c r="BS261" s="20"/>
      <c r="BT261" s="20"/>
      <c r="BU261" s="20"/>
      <c r="BV261" s="15"/>
      <c r="BW261" s="20"/>
      <c r="BX261" s="20"/>
      <c r="BY261" s="21"/>
      <c r="BZ261" s="22"/>
      <c r="CA261" s="22"/>
      <c r="CB261" s="22"/>
      <c r="CC261" s="22"/>
      <c r="CD261" s="22"/>
      <c r="CE261" s="22"/>
      <c r="CF261" s="23"/>
      <c r="CG261" s="19"/>
      <c r="CH261" s="21"/>
      <c r="CI261" s="14"/>
      <c r="CJ261" s="14"/>
      <c r="CK261" s="14"/>
      <c r="CL261" s="21"/>
      <c r="CM261" s="21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  <c r="DN261" s="53"/>
      <c r="DO261" s="53"/>
      <c r="DP261" s="53"/>
      <c r="DQ261" s="53"/>
      <c r="DR261" s="53"/>
      <c r="DS261" s="53"/>
      <c r="DT261" s="53"/>
      <c r="DU261" s="53"/>
      <c r="DV261" s="53"/>
      <c r="DW261" s="53"/>
      <c r="DX261" s="53"/>
      <c r="DY261" s="53"/>
      <c r="DZ261" s="53"/>
      <c r="EA261" s="53"/>
      <c r="EB261" s="53"/>
      <c r="EC261" s="53"/>
      <c r="ED261" s="53"/>
    </row>
    <row r="262" spans="1:134">
      <c r="A262" s="54"/>
      <c r="B262" s="55"/>
      <c r="C262" s="56"/>
      <c r="D262" s="55"/>
      <c r="E262" s="56"/>
      <c r="F262" s="55"/>
      <c r="G262" s="56"/>
      <c r="H262" s="57"/>
      <c r="I262" s="9"/>
      <c r="J262" s="9"/>
      <c r="K262" s="26"/>
      <c r="L262" s="26"/>
      <c r="M262" s="34"/>
      <c r="N262" s="34"/>
      <c r="O262" s="34"/>
      <c r="P262" s="11"/>
      <c r="Q262" s="11"/>
      <c r="R262" s="11"/>
      <c r="S262" s="13"/>
      <c r="Z262" s="71"/>
      <c r="AA262" s="70"/>
      <c r="AC262" s="70"/>
      <c r="AD262" s="70"/>
      <c r="AE262" s="70"/>
      <c r="AG262" s="70"/>
      <c r="AH262" s="103"/>
      <c r="AI262" s="103"/>
      <c r="AJ262" s="14"/>
      <c r="AK262" s="14"/>
      <c r="AL262" s="14"/>
      <c r="AM262" s="15"/>
      <c r="AN262" s="15"/>
      <c r="AO262" s="15"/>
      <c r="AP262" s="67"/>
      <c r="AQ262" s="15"/>
      <c r="AR262" s="15"/>
      <c r="AS262" s="15"/>
      <c r="AT262" s="16"/>
      <c r="AU262" s="15"/>
      <c r="AV262" s="15"/>
      <c r="AW262" s="19"/>
      <c r="AX262" s="19"/>
      <c r="AY262" s="19"/>
      <c r="AZ262" s="19"/>
      <c r="BA262" s="19"/>
      <c r="BB262" s="19"/>
      <c r="BC262" s="19"/>
      <c r="BD262" s="16"/>
      <c r="BE262" s="15"/>
      <c r="BF262" s="15"/>
      <c r="BG262" s="14"/>
      <c r="BH262" s="14"/>
      <c r="BI262" s="14"/>
      <c r="BJ262" s="36"/>
      <c r="BK262" s="36"/>
      <c r="BL262" s="36"/>
      <c r="BM262" s="36"/>
      <c r="BN262" s="36"/>
      <c r="BO262" s="36"/>
      <c r="BP262" s="36"/>
      <c r="BQ262" s="14"/>
      <c r="BR262" s="20"/>
      <c r="BS262" s="20"/>
      <c r="BT262" s="20"/>
      <c r="BU262" s="20"/>
      <c r="BV262" s="15"/>
      <c r="BW262" s="20"/>
      <c r="BX262" s="20"/>
      <c r="BY262" s="21"/>
      <c r="BZ262" s="22"/>
      <c r="CA262" s="22"/>
      <c r="CB262" s="22"/>
      <c r="CC262" s="22"/>
      <c r="CD262" s="22"/>
      <c r="CE262" s="22"/>
      <c r="CF262" s="23"/>
      <c r="CG262" s="19"/>
      <c r="CH262" s="21"/>
      <c r="CI262" s="14"/>
      <c r="CJ262" s="14"/>
      <c r="CK262" s="14"/>
      <c r="CL262" s="21"/>
      <c r="CM262" s="21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  <c r="DR262" s="53"/>
      <c r="DS262" s="53"/>
      <c r="DT262" s="53"/>
      <c r="DU262" s="53"/>
      <c r="DV262" s="53"/>
      <c r="DW262" s="53"/>
      <c r="DX262" s="53"/>
      <c r="DY262" s="53"/>
      <c r="DZ262" s="53"/>
      <c r="EA262" s="53"/>
      <c r="EB262" s="53"/>
      <c r="EC262" s="53"/>
      <c r="ED262" s="53"/>
    </row>
    <row r="263" spans="1:134">
      <c r="A263" s="54"/>
      <c r="B263" s="55"/>
      <c r="C263" s="56"/>
      <c r="D263" s="55"/>
      <c r="E263" s="56"/>
      <c r="F263" s="55"/>
      <c r="G263" s="56"/>
      <c r="H263" s="57"/>
      <c r="I263" s="9"/>
      <c r="J263" s="9"/>
      <c r="K263" s="26"/>
      <c r="L263" s="26"/>
      <c r="M263" s="34"/>
      <c r="N263" s="34"/>
      <c r="O263" s="34"/>
      <c r="P263" s="11"/>
      <c r="Q263" s="11"/>
      <c r="R263" s="11"/>
      <c r="S263" s="13"/>
      <c r="Z263" s="71"/>
      <c r="AA263" s="70"/>
      <c r="AC263" s="70"/>
      <c r="AD263" s="70"/>
      <c r="AE263" s="70"/>
      <c r="AG263" s="70"/>
      <c r="AH263" s="103"/>
      <c r="AI263" s="103"/>
      <c r="AJ263" s="14"/>
      <c r="AK263" s="14"/>
      <c r="AL263" s="14"/>
      <c r="AM263" s="15"/>
      <c r="AN263" s="15"/>
      <c r="AO263" s="15"/>
      <c r="AP263" s="67"/>
      <c r="AQ263" s="15"/>
      <c r="AR263" s="15"/>
      <c r="AS263" s="15"/>
      <c r="AT263" s="16"/>
      <c r="AU263" s="15"/>
      <c r="AV263" s="15"/>
      <c r="AW263" s="19"/>
      <c r="AX263" s="19"/>
      <c r="AY263" s="19"/>
      <c r="AZ263" s="19"/>
      <c r="BA263" s="19"/>
      <c r="BB263" s="19"/>
      <c r="BC263" s="19"/>
      <c r="BD263" s="16"/>
      <c r="BE263" s="15"/>
      <c r="BF263" s="15"/>
      <c r="BG263" s="14"/>
      <c r="BH263" s="14"/>
      <c r="BI263" s="14"/>
      <c r="BJ263" s="36"/>
      <c r="BK263" s="36"/>
      <c r="BL263" s="36"/>
      <c r="BM263" s="36"/>
      <c r="BN263" s="36"/>
      <c r="BO263" s="36"/>
      <c r="BP263" s="36"/>
      <c r="BQ263" s="14"/>
      <c r="BR263" s="20"/>
      <c r="BS263" s="20"/>
      <c r="BT263" s="20"/>
      <c r="BU263" s="20"/>
      <c r="BV263" s="15"/>
      <c r="BW263" s="20"/>
      <c r="BX263" s="20"/>
      <c r="BY263" s="21"/>
      <c r="BZ263" s="22"/>
      <c r="CA263" s="22"/>
      <c r="CB263" s="22"/>
      <c r="CC263" s="22"/>
      <c r="CD263" s="22"/>
      <c r="CE263" s="22"/>
      <c r="CF263" s="23"/>
      <c r="CG263" s="19"/>
      <c r="CH263" s="21"/>
      <c r="CI263" s="14"/>
      <c r="CJ263" s="14"/>
      <c r="CK263" s="14"/>
      <c r="CL263" s="21"/>
      <c r="CM263" s="21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  <c r="DN263" s="53"/>
      <c r="DO263" s="53"/>
      <c r="DP263" s="53"/>
      <c r="DQ263" s="53"/>
      <c r="DR263" s="53"/>
      <c r="DS263" s="53"/>
      <c r="DT263" s="53"/>
      <c r="DU263" s="53"/>
      <c r="DV263" s="53"/>
      <c r="DW263" s="53"/>
      <c r="DX263" s="53"/>
      <c r="DY263" s="53"/>
      <c r="DZ263" s="53"/>
      <c r="EA263" s="53"/>
      <c r="EB263" s="53"/>
      <c r="EC263" s="53"/>
      <c r="ED263" s="53"/>
    </row>
    <row r="264" spans="1:134">
      <c r="A264" s="54"/>
      <c r="B264" s="55"/>
      <c r="C264" s="56"/>
      <c r="D264" s="55"/>
      <c r="E264" s="56"/>
      <c r="F264" s="55"/>
      <c r="G264" s="56"/>
      <c r="H264" s="57"/>
      <c r="I264" s="9"/>
      <c r="J264" s="9"/>
      <c r="K264" s="26"/>
      <c r="L264" s="26"/>
      <c r="M264" s="34"/>
      <c r="N264" s="34"/>
      <c r="O264" s="34"/>
      <c r="P264" s="11"/>
      <c r="Q264" s="11"/>
      <c r="R264" s="11"/>
      <c r="S264" s="13"/>
      <c r="Z264" s="71"/>
      <c r="AA264" s="70"/>
      <c r="AC264" s="70"/>
      <c r="AD264" s="70"/>
      <c r="AE264" s="70"/>
      <c r="AG264" s="70"/>
      <c r="AH264" s="103"/>
      <c r="AI264" s="103"/>
      <c r="AJ264" s="14"/>
      <c r="AK264" s="14"/>
      <c r="AL264" s="14"/>
      <c r="AM264" s="15"/>
      <c r="AN264" s="15"/>
      <c r="AO264" s="15"/>
      <c r="AP264" s="67"/>
      <c r="AQ264" s="15"/>
      <c r="AR264" s="15"/>
      <c r="AS264" s="15"/>
      <c r="AT264" s="16"/>
      <c r="AU264" s="15"/>
      <c r="AV264" s="15"/>
      <c r="AW264" s="19"/>
      <c r="AX264" s="19"/>
      <c r="AY264" s="19"/>
      <c r="AZ264" s="19"/>
      <c r="BA264" s="19"/>
      <c r="BB264" s="19"/>
      <c r="BC264" s="19"/>
      <c r="BD264" s="16"/>
      <c r="BE264" s="15"/>
      <c r="BF264" s="15"/>
      <c r="BG264" s="14"/>
      <c r="BH264" s="14"/>
      <c r="BI264" s="14"/>
      <c r="BJ264" s="36"/>
      <c r="BK264" s="36"/>
      <c r="BL264" s="36"/>
      <c r="BM264" s="36"/>
      <c r="BN264" s="36"/>
      <c r="BO264" s="36"/>
      <c r="BP264" s="36"/>
      <c r="BQ264" s="14"/>
      <c r="BR264" s="20"/>
      <c r="BS264" s="20"/>
      <c r="BT264" s="20"/>
      <c r="BU264" s="20"/>
      <c r="BV264" s="15"/>
      <c r="BW264" s="20"/>
      <c r="BX264" s="20"/>
      <c r="BY264" s="21"/>
      <c r="BZ264" s="22"/>
      <c r="CA264" s="22"/>
      <c r="CB264" s="22"/>
      <c r="CC264" s="22"/>
      <c r="CD264" s="22"/>
      <c r="CE264" s="22"/>
      <c r="CF264" s="23"/>
      <c r="CG264" s="19"/>
      <c r="CH264" s="21"/>
      <c r="CI264" s="14"/>
      <c r="CJ264" s="14"/>
      <c r="CK264" s="14"/>
      <c r="CL264" s="21"/>
      <c r="CM264" s="21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3"/>
      <c r="DQ264" s="53"/>
      <c r="DR264" s="53"/>
      <c r="DS264" s="53"/>
      <c r="DT264" s="53"/>
      <c r="DU264" s="53"/>
      <c r="DV264" s="53"/>
      <c r="DW264" s="53"/>
      <c r="DX264" s="53"/>
      <c r="DY264" s="53"/>
      <c r="DZ264" s="53"/>
      <c r="EA264" s="53"/>
      <c r="EB264" s="53"/>
      <c r="EC264" s="53"/>
      <c r="ED264" s="53"/>
    </row>
    <row r="265" spans="1:134">
      <c r="A265" s="54"/>
      <c r="B265" s="55"/>
      <c r="C265" s="56"/>
      <c r="D265" s="55"/>
      <c r="E265" s="56"/>
      <c r="F265" s="55"/>
      <c r="G265" s="56"/>
      <c r="H265" s="57"/>
      <c r="I265" s="9"/>
      <c r="J265" s="9"/>
      <c r="K265" s="26"/>
      <c r="L265" s="26"/>
      <c r="M265" s="34"/>
      <c r="N265" s="34"/>
      <c r="O265" s="34"/>
      <c r="P265" s="11"/>
      <c r="Q265" s="11"/>
      <c r="R265" s="11"/>
      <c r="S265" s="13"/>
      <c r="Z265" s="71"/>
      <c r="AA265" s="70"/>
      <c r="AC265" s="70"/>
      <c r="AD265" s="70"/>
      <c r="AE265" s="70"/>
      <c r="AG265" s="70"/>
      <c r="AH265" s="103"/>
      <c r="AI265" s="103"/>
      <c r="AJ265" s="14"/>
      <c r="AK265" s="14"/>
      <c r="AL265" s="14"/>
      <c r="AM265" s="15"/>
      <c r="AN265" s="15"/>
      <c r="AO265" s="15"/>
      <c r="AP265" s="67"/>
      <c r="AQ265" s="15"/>
      <c r="AR265" s="15"/>
      <c r="AS265" s="15"/>
      <c r="AT265" s="16"/>
      <c r="AU265" s="15"/>
      <c r="AV265" s="15"/>
      <c r="AW265" s="19"/>
      <c r="AX265" s="19"/>
      <c r="AY265" s="19"/>
      <c r="AZ265" s="19"/>
      <c r="BA265" s="19"/>
      <c r="BB265" s="19"/>
      <c r="BC265" s="19"/>
      <c r="BD265" s="16"/>
      <c r="BE265" s="15"/>
      <c r="BF265" s="15"/>
      <c r="BG265" s="14"/>
      <c r="BH265" s="14"/>
      <c r="BI265" s="14"/>
      <c r="BJ265" s="36"/>
      <c r="BK265" s="36"/>
      <c r="BL265" s="36"/>
      <c r="BM265" s="36"/>
      <c r="BN265" s="36"/>
      <c r="BO265" s="36"/>
      <c r="BP265" s="36"/>
      <c r="BQ265" s="14"/>
      <c r="BR265" s="20"/>
      <c r="BS265" s="20"/>
      <c r="BT265" s="20"/>
      <c r="BU265" s="20"/>
      <c r="BV265" s="15"/>
      <c r="BW265" s="20"/>
      <c r="BX265" s="20"/>
      <c r="BY265" s="21"/>
      <c r="BZ265" s="22"/>
      <c r="CA265" s="22"/>
      <c r="CB265" s="22"/>
      <c r="CC265" s="22"/>
      <c r="CD265" s="22"/>
      <c r="CE265" s="22"/>
      <c r="CF265" s="23"/>
      <c r="CG265" s="19"/>
      <c r="CH265" s="21"/>
      <c r="CI265" s="14"/>
      <c r="CJ265" s="14"/>
      <c r="CK265" s="14"/>
      <c r="CL265" s="21"/>
      <c r="CM265" s="21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  <c r="DN265" s="53"/>
      <c r="DO265" s="53"/>
      <c r="DP265" s="53"/>
      <c r="DQ265" s="53"/>
      <c r="DR265" s="53"/>
      <c r="DS265" s="53"/>
      <c r="DT265" s="53"/>
      <c r="DU265" s="53"/>
      <c r="DV265" s="53"/>
      <c r="DW265" s="53"/>
      <c r="DX265" s="53"/>
      <c r="DY265" s="53"/>
      <c r="DZ265" s="53"/>
      <c r="EA265" s="53"/>
      <c r="EB265" s="53"/>
      <c r="EC265" s="53"/>
      <c r="ED265" s="53"/>
    </row>
    <row r="266" spans="1:134">
      <c r="A266" s="54"/>
      <c r="B266" s="55"/>
      <c r="C266" s="56"/>
      <c r="D266" s="55"/>
      <c r="E266" s="56"/>
      <c r="F266" s="55"/>
      <c r="G266" s="56"/>
      <c r="H266" s="57"/>
      <c r="I266" s="9"/>
      <c r="J266" s="9"/>
      <c r="K266" s="26"/>
      <c r="L266" s="26"/>
      <c r="M266" s="34"/>
      <c r="N266" s="34"/>
      <c r="O266" s="34"/>
      <c r="P266" s="11"/>
      <c r="Q266" s="11"/>
      <c r="R266" s="11"/>
      <c r="S266" s="13"/>
      <c r="Z266" s="71"/>
      <c r="AA266" s="70"/>
      <c r="AC266" s="70"/>
      <c r="AD266" s="70"/>
      <c r="AE266" s="70"/>
      <c r="AG266" s="70"/>
      <c r="AH266" s="103"/>
      <c r="AI266" s="103"/>
      <c r="AJ266" s="14"/>
      <c r="AK266" s="14"/>
      <c r="AL266" s="14"/>
      <c r="AM266" s="15"/>
      <c r="AN266" s="15"/>
      <c r="AO266" s="15"/>
      <c r="AP266" s="67"/>
      <c r="AQ266" s="15"/>
      <c r="AR266" s="15"/>
      <c r="AS266" s="15"/>
      <c r="AT266" s="16"/>
      <c r="AU266" s="15"/>
      <c r="AV266" s="15"/>
      <c r="AW266" s="19"/>
      <c r="AX266" s="19"/>
      <c r="AY266" s="19"/>
      <c r="AZ266" s="19"/>
      <c r="BA266" s="19"/>
      <c r="BB266" s="19"/>
      <c r="BC266" s="19"/>
      <c r="BD266" s="16"/>
      <c r="BE266" s="15"/>
      <c r="BF266" s="15"/>
      <c r="BG266" s="14"/>
      <c r="BH266" s="14"/>
      <c r="BI266" s="14"/>
      <c r="BJ266" s="36"/>
      <c r="BK266" s="36"/>
      <c r="BL266" s="36"/>
      <c r="BM266" s="36"/>
      <c r="BN266" s="36"/>
      <c r="BO266" s="36"/>
      <c r="BP266" s="36"/>
      <c r="BQ266" s="14"/>
      <c r="BR266" s="20"/>
      <c r="BS266" s="20"/>
      <c r="BT266" s="20"/>
      <c r="BU266" s="20"/>
      <c r="BV266" s="15"/>
      <c r="BW266" s="20"/>
      <c r="BX266" s="20"/>
      <c r="BY266" s="21"/>
      <c r="BZ266" s="22"/>
      <c r="CA266" s="22"/>
      <c r="CB266" s="22"/>
      <c r="CC266" s="22"/>
      <c r="CD266" s="22"/>
      <c r="CE266" s="22"/>
      <c r="CF266" s="23"/>
      <c r="CG266" s="19"/>
      <c r="CH266" s="21"/>
      <c r="CI266" s="14"/>
      <c r="CJ266" s="14"/>
      <c r="CK266" s="14"/>
      <c r="CL266" s="21"/>
      <c r="CM266" s="21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  <c r="DN266" s="53"/>
      <c r="DO266" s="53"/>
      <c r="DP266" s="53"/>
      <c r="DQ266" s="53"/>
      <c r="DR266" s="53"/>
      <c r="DS266" s="53"/>
      <c r="DT266" s="53"/>
      <c r="DU266" s="53"/>
      <c r="DV266" s="53"/>
      <c r="DW266" s="53"/>
      <c r="DX266" s="53"/>
      <c r="DY266" s="53"/>
      <c r="DZ266" s="53"/>
      <c r="EA266" s="53"/>
      <c r="EB266" s="53"/>
      <c r="EC266" s="53"/>
      <c r="ED266" s="53"/>
    </row>
    <row r="267" spans="1:134">
      <c r="A267" s="54"/>
      <c r="B267" s="55"/>
      <c r="C267" s="56"/>
      <c r="D267" s="55"/>
      <c r="E267" s="56"/>
      <c r="F267" s="55"/>
      <c r="G267" s="56"/>
      <c r="H267" s="57"/>
      <c r="I267" s="9"/>
      <c r="J267" s="9"/>
      <c r="K267" s="26"/>
      <c r="L267" s="26"/>
      <c r="M267" s="34"/>
      <c r="N267" s="34"/>
      <c r="O267" s="34"/>
      <c r="P267" s="11"/>
      <c r="Q267" s="11"/>
      <c r="R267" s="11"/>
      <c r="S267" s="13"/>
      <c r="Z267" s="71"/>
      <c r="AA267" s="70"/>
      <c r="AC267" s="70"/>
      <c r="AD267" s="70"/>
      <c r="AE267" s="70"/>
      <c r="AG267" s="70"/>
      <c r="AH267" s="103"/>
      <c r="AI267" s="103"/>
      <c r="AJ267" s="14"/>
      <c r="AK267" s="14"/>
      <c r="AL267" s="14"/>
      <c r="AM267" s="15"/>
      <c r="AN267" s="15"/>
      <c r="AO267" s="15"/>
      <c r="AP267" s="67"/>
      <c r="AQ267" s="15"/>
      <c r="AR267" s="15"/>
      <c r="AS267" s="15"/>
      <c r="AT267" s="16"/>
      <c r="AU267" s="15"/>
      <c r="AV267" s="15"/>
      <c r="AW267" s="19"/>
      <c r="AX267" s="19"/>
      <c r="AY267" s="19"/>
      <c r="AZ267" s="19"/>
      <c r="BA267" s="19"/>
      <c r="BB267" s="19"/>
      <c r="BC267" s="19"/>
      <c r="BD267" s="16"/>
      <c r="BE267" s="15"/>
      <c r="BF267" s="15"/>
      <c r="BG267" s="14"/>
      <c r="BH267" s="14"/>
      <c r="BI267" s="14"/>
      <c r="BJ267" s="36"/>
      <c r="BK267" s="36"/>
      <c r="BL267" s="36"/>
      <c r="BM267" s="36"/>
      <c r="BN267" s="36"/>
      <c r="BO267" s="36"/>
      <c r="BP267" s="36"/>
      <c r="BQ267" s="14"/>
      <c r="BR267" s="20"/>
      <c r="BS267" s="20"/>
      <c r="BT267" s="20"/>
      <c r="BU267" s="20"/>
      <c r="BV267" s="15"/>
      <c r="BW267" s="20"/>
      <c r="BX267" s="20"/>
      <c r="BY267" s="21"/>
      <c r="BZ267" s="22"/>
      <c r="CA267" s="22"/>
      <c r="CB267" s="22"/>
      <c r="CC267" s="22"/>
      <c r="CD267" s="22"/>
      <c r="CE267" s="22"/>
      <c r="CF267" s="23"/>
      <c r="CG267" s="19"/>
      <c r="CH267" s="21"/>
      <c r="CI267" s="14"/>
      <c r="CJ267" s="14"/>
      <c r="CK267" s="14"/>
      <c r="CL267" s="21"/>
      <c r="CM267" s="21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  <c r="DN267" s="53"/>
      <c r="DO267" s="53"/>
      <c r="DP267" s="53"/>
      <c r="DQ267" s="53"/>
      <c r="DR267" s="53"/>
      <c r="DS267" s="53"/>
      <c r="DT267" s="53"/>
      <c r="DU267" s="53"/>
      <c r="DV267" s="53"/>
      <c r="DW267" s="53"/>
      <c r="DX267" s="53"/>
      <c r="DY267" s="53"/>
      <c r="DZ267" s="53"/>
      <c r="EA267" s="53"/>
      <c r="EB267" s="53"/>
      <c r="EC267" s="53"/>
      <c r="ED267" s="53"/>
    </row>
    <row r="268" spans="1:134">
      <c r="A268" s="54"/>
      <c r="B268" s="55"/>
      <c r="C268" s="56"/>
      <c r="D268" s="55"/>
      <c r="E268" s="56"/>
      <c r="F268" s="55"/>
      <c r="G268" s="56"/>
      <c r="H268" s="57"/>
      <c r="I268" s="9"/>
      <c r="J268" s="9"/>
      <c r="K268" s="26"/>
      <c r="L268" s="26"/>
      <c r="M268" s="34"/>
      <c r="N268" s="34"/>
      <c r="O268" s="34"/>
      <c r="P268" s="11"/>
      <c r="Q268" s="11"/>
      <c r="R268" s="11"/>
      <c r="S268" s="13"/>
      <c r="AJ268" s="14"/>
      <c r="AK268" s="14"/>
      <c r="AL268" s="14"/>
      <c r="AM268" s="15"/>
      <c r="AN268" s="15"/>
      <c r="AO268" s="15"/>
      <c r="AP268" s="15"/>
      <c r="AQ268" s="15"/>
      <c r="AR268" s="15"/>
      <c r="AS268" s="15"/>
      <c r="AT268" s="16"/>
      <c r="AU268" s="15"/>
      <c r="AV268" s="15"/>
      <c r="AW268" s="19"/>
      <c r="AX268" s="19"/>
      <c r="AY268" s="19"/>
      <c r="AZ268" s="19"/>
      <c r="BA268" s="19"/>
      <c r="BB268" s="19"/>
      <c r="BC268" s="19"/>
      <c r="BD268" s="16"/>
      <c r="BE268" s="15"/>
      <c r="BF268" s="15"/>
      <c r="BG268" s="14"/>
      <c r="BH268" s="14"/>
      <c r="BI268" s="14"/>
      <c r="BJ268" s="36"/>
      <c r="BK268" s="36"/>
      <c r="BL268" s="36"/>
      <c r="BM268" s="36"/>
      <c r="BN268" s="36"/>
      <c r="BO268" s="36"/>
      <c r="BP268" s="36"/>
      <c r="BQ268" s="14"/>
      <c r="BR268" s="14"/>
      <c r="BS268" s="14"/>
      <c r="BT268" s="14"/>
      <c r="BU268" s="14"/>
      <c r="BV268" s="14"/>
      <c r="BW268" s="14"/>
      <c r="BX268" s="14"/>
      <c r="BY268" s="21"/>
      <c r="BZ268" s="22"/>
      <c r="CA268" s="22"/>
      <c r="CB268" s="22"/>
      <c r="CC268" s="22"/>
      <c r="CD268" s="22"/>
      <c r="CE268" s="22"/>
      <c r="CF268" s="23"/>
      <c r="CG268" s="19"/>
      <c r="CH268" s="21"/>
      <c r="CI268" s="14"/>
      <c r="CJ268" s="14"/>
      <c r="CK268" s="14"/>
      <c r="CL268" s="21"/>
      <c r="CM268" s="21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  <c r="DN268" s="53"/>
      <c r="DO268" s="53"/>
      <c r="DP268" s="53"/>
      <c r="DQ268" s="53"/>
      <c r="DR268" s="53"/>
      <c r="DS268" s="53"/>
      <c r="DT268" s="53"/>
      <c r="DU268" s="53"/>
      <c r="DV268" s="53"/>
      <c r="DW268" s="53"/>
      <c r="DX268" s="53"/>
      <c r="DY268" s="53"/>
      <c r="DZ268" s="53"/>
      <c r="EA268" s="53"/>
      <c r="EB268" s="53"/>
      <c r="EC268" s="53"/>
      <c r="ED268" s="53"/>
    </row>
    <row r="269" spans="1:134">
      <c r="A269" s="54"/>
      <c r="B269" s="55"/>
      <c r="C269" s="56"/>
      <c r="D269" s="55"/>
      <c r="E269" s="56"/>
      <c r="F269" s="55"/>
      <c r="G269" s="56"/>
      <c r="H269" s="57"/>
      <c r="I269" s="9"/>
      <c r="J269" s="9"/>
      <c r="K269" s="26"/>
      <c r="L269" s="26"/>
      <c r="M269" s="34"/>
      <c r="N269" s="34"/>
      <c r="O269" s="34"/>
      <c r="P269" s="11"/>
      <c r="Q269" s="11"/>
      <c r="R269" s="11"/>
      <c r="S269" s="13"/>
      <c r="AJ269" s="14"/>
      <c r="AK269" s="14"/>
      <c r="AL269" s="14"/>
      <c r="AM269" s="15"/>
      <c r="AN269" s="15"/>
      <c r="AO269" s="15"/>
      <c r="AP269" s="15"/>
      <c r="AQ269" s="15"/>
      <c r="AR269" s="15"/>
      <c r="AS269" s="15"/>
      <c r="AT269" s="16"/>
      <c r="AU269" s="15"/>
      <c r="AV269" s="15"/>
      <c r="AW269" s="19"/>
      <c r="AX269" s="19"/>
      <c r="AY269" s="19"/>
      <c r="AZ269" s="19"/>
      <c r="BA269" s="19"/>
      <c r="BB269" s="19"/>
      <c r="BC269" s="19"/>
      <c r="BD269" s="16"/>
      <c r="BE269" s="15"/>
      <c r="BF269" s="15"/>
      <c r="BG269" s="14"/>
      <c r="BH269" s="14"/>
      <c r="BI269" s="14"/>
      <c r="BJ269" s="36"/>
      <c r="BK269" s="36"/>
      <c r="BL269" s="36"/>
      <c r="BM269" s="36"/>
      <c r="BN269" s="36"/>
      <c r="BO269" s="36"/>
      <c r="BP269" s="36"/>
      <c r="BQ269" s="14"/>
      <c r="BR269" s="14"/>
      <c r="BS269" s="14"/>
      <c r="BT269" s="14"/>
      <c r="BU269" s="14"/>
      <c r="BV269" s="14"/>
      <c r="BW269" s="14"/>
      <c r="BX269" s="14"/>
      <c r="BY269" s="21"/>
      <c r="BZ269" s="22"/>
      <c r="CA269" s="22"/>
      <c r="CB269" s="22"/>
      <c r="CC269" s="22"/>
      <c r="CD269" s="22"/>
      <c r="CE269" s="22"/>
      <c r="CF269" s="23"/>
      <c r="CG269" s="19"/>
      <c r="CH269" s="21"/>
      <c r="CI269" s="14"/>
      <c r="CJ269" s="14"/>
      <c r="CK269" s="14"/>
      <c r="CL269" s="21"/>
      <c r="CM269" s="21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  <c r="DN269" s="53"/>
      <c r="DO269" s="53"/>
      <c r="DP269" s="53"/>
      <c r="DQ269" s="53"/>
      <c r="DR269" s="53"/>
      <c r="DS269" s="53"/>
      <c r="DT269" s="53"/>
      <c r="DU269" s="53"/>
      <c r="DV269" s="53"/>
      <c r="DW269" s="53"/>
      <c r="DX269" s="53"/>
      <c r="DY269" s="53"/>
      <c r="DZ269" s="53"/>
      <c r="EA269" s="53"/>
      <c r="EB269" s="53"/>
      <c r="EC269" s="53"/>
      <c r="ED269" s="53"/>
    </row>
    <row r="270" spans="1:134">
      <c r="A270" s="54"/>
      <c r="B270" s="55"/>
      <c r="C270" s="56"/>
      <c r="D270" s="55"/>
      <c r="E270" s="56"/>
      <c r="F270" s="55"/>
      <c r="G270" s="56"/>
      <c r="H270" s="57"/>
      <c r="I270" s="9"/>
      <c r="J270" s="9"/>
      <c r="K270" s="26"/>
      <c r="L270" s="26"/>
      <c r="M270" s="34"/>
      <c r="N270" s="34"/>
      <c r="O270" s="34"/>
      <c r="P270" s="11"/>
      <c r="Q270" s="11"/>
      <c r="R270" s="11"/>
      <c r="S270" s="13"/>
      <c r="AJ270" s="14"/>
      <c r="AK270" s="14"/>
      <c r="AL270" s="14"/>
      <c r="AM270" s="15"/>
      <c r="AN270" s="15"/>
      <c r="AO270" s="15"/>
      <c r="AP270" s="15"/>
      <c r="AQ270" s="15"/>
      <c r="AR270" s="15"/>
      <c r="AS270" s="15"/>
      <c r="AT270" s="16"/>
      <c r="AU270" s="15"/>
      <c r="AV270" s="15"/>
      <c r="AW270" s="19"/>
      <c r="AX270" s="19"/>
      <c r="AY270" s="19"/>
      <c r="AZ270" s="19"/>
      <c r="BA270" s="19"/>
      <c r="BB270" s="19"/>
      <c r="BC270" s="19"/>
      <c r="BD270" s="16"/>
      <c r="BE270" s="15"/>
      <c r="BF270" s="15"/>
      <c r="BG270" s="14"/>
      <c r="BH270" s="14"/>
      <c r="BI270" s="14"/>
      <c r="BJ270" s="36"/>
      <c r="BK270" s="36"/>
      <c r="BL270" s="36"/>
      <c r="BM270" s="36"/>
      <c r="BN270" s="36"/>
      <c r="BO270" s="36"/>
      <c r="BP270" s="36"/>
      <c r="BQ270" s="14"/>
      <c r="BR270" s="14"/>
      <c r="BS270" s="14"/>
      <c r="BT270" s="14"/>
      <c r="BU270" s="14"/>
      <c r="BV270" s="14"/>
      <c r="BW270" s="14"/>
      <c r="BX270" s="14"/>
      <c r="BY270" s="21"/>
      <c r="BZ270" s="22"/>
      <c r="CA270" s="22"/>
      <c r="CB270" s="22"/>
      <c r="CC270" s="22"/>
      <c r="CD270" s="22"/>
      <c r="CE270" s="22"/>
      <c r="CF270" s="23"/>
      <c r="CG270" s="19"/>
      <c r="CH270" s="21"/>
      <c r="CI270" s="14"/>
      <c r="CJ270" s="14"/>
      <c r="CK270" s="14"/>
      <c r="CL270" s="21"/>
      <c r="CM270" s="21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  <c r="DN270" s="53"/>
      <c r="DO270" s="53"/>
      <c r="DP270" s="53"/>
      <c r="DQ270" s="53"/>
      <c r="DR270" s="53"/>
      <c r="DS270" s="53"/>
      <c r="DT270" s="53"/>
      <c r="DU270" s="53"/>
      <c r="DV270" s="53"/>
      <c r="DW270" s="53"/>
      <c r="DX270" s="53"/>
      <c r="DY270" s="53"/>
      <c r="DZ270" s="53"/>
      <c r="EA270" s="53"/>
      <c r="EB270" s="53"/>
      <c r="EC270" s="53"/>
      <c r="ED270" s="53"/>
    </row>
    <row r="271" spans="1:134">
      <c r="A271" s="54"/>
      <c r="B271" s="55"/>
      <c r="C271" s="56"/>
      <c r="D271" s="55"/>
      <c r="E271" s="56"/>
      <c r="F271" s="55"/>
      <c r="G271" s="56"/>
      <c r="H271" s="57"/>
      <c r="I271" s="9"/>
      <c r="J271" s="9"/>
      <c r="K271" s="26"/>
      <c r="L271" s="26"/>
      <c r="M271" s="34"/>
      <c r="N271" s="34"/>
      <c r="O271" s="34"/>
      <c r="P271" s="11"/>
      <c r="Q271" s="11"/>
      <c r="R271" s="11"/>
      <c r="S271" s="13"/>
      <c r="AJ271" s="14"/>
      <c r="AK271" s="14"/>
      <c r="AL271" s="14"/>
      <c r="AM271" s="15"/>
      <c r="AN271" s="15"/>
      <c r="AO271" s="15"/>
      <c r="AP271" s="15"/>
      <c r="AQ271" s="15"/>
      <c r="AR271" s="15"/>
      <c r="AS271" s="15"/>
      <c r="AT271" s="16"/>
      <c r="AU271" s="15"/>
      <c r="AV271" s="15"/>
      <c r="AW271" s="19"/>
      <c r="AX271" s="19"/>
      <c r="AY271" s="19"/>
      <c r="AZ271" s="19"/>
      <c r="BA271" s="19"/>
      <c r="BB271" s="19"/>
      <c r="BC271" s="19"/>
      <c r="BD271" s="16"/>
      <c r="BE271" s="15"/>
      <c r="BF271" s="15"/>
      <c r="BG271" s="14"/>
      <c r="BH271" s="14"/>
      <c r="BI271" s="14"/>
      <c r="BJ271" s="36"/>
      <c r="BK271" s="36"/>
      <c r="BL271" s="36"/>
      <c r="BM271" s="36"/>
      <c r="BN271" s="36"/>
      <c r="BO271" s="36"/>
      <c r="BP271" s="36"/>
      <c r="BQ271" s="14"/>
      <c r="BR271" s="14"/>
      <c r="BS271" s="14"/>
      <c r="BT271" s="14"/>
      <c r="BU271" s="14"/>
      <c r="BV271" s="14"/>
      <c r="BW271" s="14"/>
      <c r="BX271" s="14"/>
      <c r="BY271" s="21"/>
      <c r="BZ271" s="22"/>
      <c r="CA271" s="22"/>
      <c r="CB271" s="22"/>
      <c r="CC271" s="22"/>
      <c r="CD271" s="22"/>
      <c r="CE271" s="22"/>
      <c r="CF271" s="23"/>
      <c r="CG271" s="19"/>
      <c r="CH271" s="21"/>
      <c r="CI271" s="14"/>
      <c r="CJ271" s="14"/>
      <c r="CK271" s="14"/>
      <c r="CL271" s="21"/>
      <c r="CM271" s="21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/>
      <c r="DK271" s="53"/>
      <c r="DL271" s="53"/>
      <c r="DM271" s="53"/>
      <c r="DN271" s="53"/>
      <c r="DO271" s="53"/>
      <c r="DP271" s="53"/>
      <c r="DQ271" s="53"/>
      <c r="DR271" s="53"/>
      <c r="DS271" s="53"/>
      <c r="DT271" s="53"/>
      <c r="DU271" s="53"/>
      <c r="DV271" s="53"/>
      <c r="DW271" s="53"/>
      <c r="DX271" s="53"/>
      <c r="DY271" s="53"/>
      <c r="DZ271" s="53"/>
      <c r="EA271" s="53"/>
      <c r="EB271" s="53"/>
      <c r="EC271" s="53"/>
      <c r="ED271" s="53"/>
    </row>
    <row r="272" spans="1:134">
      <c r="A272" s="54"/>
      <c r="B272" s="55"/>
      <c r="C272" s="56"/>
      <c r="D272" s="55"/>
      <c r="E272" s="56"/>
      <c r="F272" s="55"/>
      <c r="G272" s="56"/>
      <c r="H272" s="57"/>
      <c r="I272" s="9"/>
      <c r="J272" s="9"/>
      <c r="K272" s="26"/>
      <c r="L272" s="26"/>
      <c r="M272" s="34"/>
      <c r="N272" s="34"/>
      <c r="O272" s="34"/>
      <c r="P272" s="11"/>
      <c r="Q272" s="11"/>
      <c r="R272" s="11"/>
      <c r="S272" s="13"/>
      <c r="AJ272" s="14"/>
      <c r="AK272" s="14"/>
      <c r="AL272" s="14"/>
      <c r="AM272" s="15"/>
      <c r="AN272" s="15"/>
      <c r="AO272" s="15"/>
      <c r="AP272" s="15"/>
      <c r="AQ272" s="15"/>
      <c r="AR272" s="15"/>
      <c r="AS272" s="15"/>
      <c r="AT272" s="16"/>
      <c r="AU272" s="15"/>
      <c r="AV272" s="15"/>
      <c r="AW272" s="19"/>
      <c r="AX272" s="19"/>
      <c r="AY272" s="19"/>
      <c r="AZ272" s="19"/>
      <c r="BA272" s="19"/>
      <c r="BB272" s="19"/>
      <c r="BC272" s="19"/>
      <c r="BD272" s="16"/>
      <c r="BE272" s="15"/>
      <c r="BF272" s="15"/>
      <c r="BG272" s="14"/>
      <c r="BH272" s="14"/>
      <c r="BI272" s="14"/>
      <c r="BJ272" s="36"/>
      <c r="BK272" s="36"/>
      <c r="BL272" s="36"/>
      <c r="BM272" s="36"/>
      <c r="BN272" s="36"/>
      <c r="BO272" s="36"/>
      <c r="BP272" s="36"/>
      <c r="BQ272" s="14"/>
      <c r="BR272" s="14"/>
      <c r="BS272" s="14"/>
      <c r="BT272" s="14"/>
      <c r="BU272" s="14"/>
      <c r="BV272" s="14"/>
      <c r="BW272" s="14"/>
      <c r="BX272" s="14"/>
      <c r="BY272" s="21"/>
      <c r="BZ272" s="22"/>
      <c r="CA272" s="22"/>
      <c r="CB272" s="22"/>
      <c r="CC272" s="22"/>
      <c r="CD272" s="22"/>
      <c r="CE272" s="22"/>
      <c r="CF272" s="23"/>
      <c r="CG272" s="19"/>
      <c r="CH272" s="21"/>
      <c r="CI272" s="14"/>
      <c r="CJ272" s="14"/>
      <c r="CK272" s="14"/>
      <c r="CL272" s="21"/>
      <c r="CM272" s="21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/>
      <c r="DK272" s="53"/>
      <c r="DL272" s="53"/>
      <c r="DM272" s="53"/>
      <c r="DN272" s="53"/>
      <c r="DO272" s="53"/>
      <c r="DP272" s="53"/>
      <c r="DQ272" s="53"/>
      <c r="DR272" s="53"/>
      <c r="DS272" s="53"/>
      <c r="DT272" s="53"/>
      <c r="DU272" s="53"/>
      <c r="DV272" s="53"/>
      <c r="DW272" s="53"/>
      <c r="DX272" s="53"/>
      <c r="DY272" s="53"/>
      <c r="DZ272" s="53"/>
      <c r="EA272" s="53"/>
      <c r="EB272" s="53"/>
      <c r="EC272" s="53"/>
      <c r="ED272" s="53"/>
    </row>
    <row r="273" spans="1:134">
      <c r="A273" s="54"/>
      <c r="B273" s="55"/>
      <c r="C273" s="56"/>
      <c r="D273" s="55"/>
      <c r="E273" s="56"/>
      <c r="F273" s="55"/>
      <c r="G273" s="56"/>
      <c r="H273" s="57"/>
      <c r="I273" s="9"/>
      <c r="J273" s="9"/>
      <c r="K273" s="26"/>
      <c r="L273" s="26"/>
      <c r="M273" s="34"/>
      <c r="N273" s="34"/>
      <c r="O273" s="34"/>
      <c r="P273" s="11"/>
      <c r="Q273" s="11"/>
      <c r="R273" s="11"/>
      <c r="S273" s="13"/>
      <c r="AJ273" s="14"/>
      <c r="AK273" s="14"/>
      <c r="AL273" s="14"/>
      <c r="AM273" s="15"/>
      <c r="AN273" s="15"/>
      <c r="AO273" s="15"/>
      <c r="AP273" s="15"/>
      <c r="AQ273" s="15"/>
      <c r="AR273" s="15"/>
      <c r="AS273" s="15"/>
      <c r="AT273" s="16"/>
      <c r="AU273" s="15"/>
      <c r="AV273" s="15"/>
      <c r="AW273" s="19"/>
      <c r="AX273" s="19"/>
      <c r="AY273" s="19"/>
      <c r="AZ273" s="19"/>
      <c r="BA273" s="19"/>
      <c r="BB273" s="19"/>
      <c r="BC273" s="19"/>
      <c r="BD273" s="16"/>
      <c r="BE273" s="15"/>
      <c r="BF273" s="15"/>
      <c r="BG273" s="14"/>
      <c r="BH273" s="14"/>
      <c r="BI273" s="14"/>
      <c r="BJ273" s="36"/>
      <c r="BK273" s="36"/>
      <c r="BL273" s="36"/>
      <c r="BM273" s="36"/>
      <c r="BN273" s="36"/>
      <c r="BO273" s="36"/>
      <c r="BP273" s="36"/>
      <c r="BQ273" s="14"/>
      <c r="BR273" s="14"/>
      <c r="BS273" s="14"/>
      <c r="BT273" s="14"/>
      <c r="BU273" s="14"/>
      <c r="BV273" s="14"/>
      <c r="BW273" s="14"/>
      <c r="BX273" s="14"/>
      <c r="BY273" s="21"/>
      <c r="BZ273" s="22"/>
      <c r="CA273" s="22"/>
      <c r="CB273" s="22"/>
      <c r="CC273" s="22"/>
      <c r="CD273" s="22"/>
      <c r="CE273" s="22"/>
      <c r="CF273" s="23"/>
      <c r="CG273" s="19"/>
      <c r="CH273" s="21"/>
      <c r="CI273" s="14"/>
      <c r="CJ273" s="14"/>
      <c r="CK273" s="14"/>
      <c r="CL273" s="21"/>
      <c r="CM273" s="21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/>
      <c r="DK273" s="53"/>
      <c r="DL273" s="53"/>
      <c r="DM273" s="53"/>
      <c r="DN273" s="53"/>
      <c r="DO273" s="53"/>
      <c r="DP273" s="53"/>
      <c r="DQ273" s="53"/>
      <c r="DR273" s="53"/>
      <c r="DS273" s="53"/>
      <c r="DT273" s="53"/>
      <c r="DU273" s="53"/>
      <c r="DV273" s="53"/>
      <c r="DW273" s="53"/>
      <c r="DX273" s="53"/>
      <c r="DY273" s="53"/>
      <c r="DZ273" s="53"/>
      <c r="EA273" s="53"/>
      <c r="EB273" s="53"/>
      <c r="EC273" s="53"/>
      <c r="ED273" s="53"/>
    </row>
    <row r="274" spans="1:134">
      <c r="A274" s="54"/>
      <c r="B274" s="55"/>
      <c r="C274" s="56"/>
      <c r="D274" s="55"/>
      <c r="E274" s="56"/>
      <c r="F274" s="55"/>
      <c r="G274" s="56"/>
      <c r="H274" s="57"/>
      <c r="I274" s="9"/>
      <c r="J274" s="9"/>
      <c r="K274" s="26"/>
      <c r="L274" s="26"/>
      <c r="M274" s="34"/>
      <c r="N274" s="34"/>
      <c r="O274" s="34"/>
      <c r="P274" s="11"/>
      <c r="Q274" s="11"/>
      <c r="R274" s="11"/>
      <c r="S274" s="13"/>
      <c r="AJ274" s="14"/>
      <c r="AK274" s="14"/>
      <c r="AL274" s="14"/>
      <c r="AM274" s="15"/>
      <c r="AN274" s="15"/>
      <c r="AO274" s="15"/>
      <c r="AP274" s="15"/>
      <c r="AQ274" s="15"/>
      <c r="AR274" s="15"/>
      <c r="AS274" s="15"/>
      <c r="AT274" s="16"/>
      <c r="AU274" s="15"/>
      <c r="AV274" s="15"/>
      <c r="AW274" s="19"/>
      <c r="AX274" s="19"/>
      <c r="AY274" s="19"/>
      <c r="AZ274" s="19"/>
      <c r="BA274" s="19"/>
      <c r="BB274" s="19"/>
      <c r="BC274" s="19"/>
      <c r="BD274" s="16"/>
      <c r="BE274" s="15"/>
      <c r="BF274" s="15"/>
      <c r="BG274" s="14"/>
      <c r="BH274" s="14"/>
      <c r="BI274" s="14"/>
      <c r="BJ274" s="36"/>
      <c r="BK274" s="36"/>
      <c r="BL274" s="36"/>
      <c r="BM274" s="36"/>
      <c r="BN274" s="36"/>
      <c r="BO274" s="36"/>
      <c r="BP274" s="36"/>
      <c r="BQ274" s="14"/>
      <c r="BR274" s="14"/>
      <c r="BS274" s="14"/>
      <c r="BT274" s="14"/>
      <c r="BU274" s="14"/>
      <c r="BV274" s="14"/>
      <c r="BW274" s="14"/>
      <c r="BX274" s="14"/>
      <c r="BY274" s="21"/>
      <c r="BZ274" s="22"/>
      <c r="CA274" s="22"/>
      <c r="CB274" s="22"/>
      <c r="CC274" s="22"/>
      <c r="CD274" s="22"/>
      <c r="CE274" s="22"/>
      <c r="CF274" s="23"/>
      <c r="CG274" s="19"/>
      <c r="CH274" s="21"/>
      <c r="CI274" s="14"/>
      <c r="CJ274" s="14"/>
      <c r="CK274" s="14"/>
      <c r="CL274" s="21"/>
      <c r="CM274" s="21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53"/>
      <c r="DA274" s="53"/>
      <c r="DB274" s="53"/>
      <c r="DC274" s="53"/>
      <c r="DD274" s="53"/>
      <c r="DE274" s="53"/>
      <c r="DF274" s="53"/>
      <c r="DG274" s="53"/>
      <c r="DH274" s="53"/>
      <c r="DI274" s="53"/>
      <c r="DJ274" s="53"/>
      <c r="DK274" s="53"/>
      <c r="DL274" s="53"/>
      <c r="DM274" s="53"/>
      <c r="DN274" s="53"/>
      <c r="DO274" s="53"/>
      <c r="DP274" s="53"/>
      <c r="DQ274" s="53"/>
      <c r="DR274" s="53"/>
      <c r="DS274" s="53"/>
      <c r="DT274" s="53"/>
      <c r="DU274" s="53"/>
      <c r="DV274" s="53"/>
      <c r="DW274" s="53"/>
      <c r="DX274" s="53"/>
      <c r="DY274" s="53"/>
      <c r="DZ274" s="53"/>
      <c r="EA274" s="53"/>
      <c r="EB274" s="53"/>
      <c r="EC274" s="53"/>
      <c r="ED274" s="53"/>
    </row>
    <row r="275" spans="1:134">
      <c r="A275" s="54"/>
      <c r="B275" s="55"/>
      <c r="C275" s="56"/>
      <c r="D275" s="55"/>
      <c r="E275" s="56"/>
      <c r="F275" s="55"/>
      <c r="G275" s="56"/>
      <c r="H275" s="57"/>
      <c r="I275" s="9"/>
      <c r="J275" s="9"/>
      <c r="K275" s="26"/>
      <c r="L275" s="26"/>
      <c r="M275" s="34"/>
      <c r="N275" s="34"/>
      <c r="O275" s="34"/>
      <c r="P275" s="11"/>
      <c r="Q275" s="11"/>
      <c r="R275" s="11"/>
      <c r="S275" s="13"/>
      <c r="AJ275" s="14"/>
      <c r="AK275" s="14"/>
      <c r="AL275" s="14"/>
      <c r="AM275" s="15"/>
      <c r="AN275" s="15"/>
      <c r="AO275" s="15"/>
      <c r="AP275" s="15"/>
      <c r="AQ275" s="15"/>
      <c r="AR275" s="15"/>
      <c r="AS275" s="15"/>
      <c r="AT275" s="16"/>
      <c r="AU275" s="15"/>
      <c r="AV275" s="15"/>
      <c r="AW275" s="19"/>
      <c r="AX275" s="19"/>
      <c r="AY275" s="19"/>
      <c r="AZ275" s="19"/>
      <c r="BA275" s="19"/>
      <c r="BB275" s="19"/>
      <c r="BC275" s="19"/>
      <c r="BD275" s="16"/>
      <c r="BE275" s="15"/>
      <c r="BF275" s="15"/>
      <c r="BG275" s="14"/>
      <c r="BH275" s="14"/>
      <c r="BI275" s="14"/>
      <c r="BJ275" s="36"/>
      <c r="BK275" s="36"/>
      <c r="BL275" s="36"/>
      <c r="BM275" s="36"/>
      <c r="BN275" s="36"/>
      <c r="BO275" s="36"/>
      <c r="BP275" s="36"/>
      <c r="BQ275" s="14"/>
      <c r="BR275" s="14"/>
      <c r="BS275" s="14"/>
      <c r="BT275" s="14"/>
      <c r="BU275" s="14"/>
      <c r="BV275" s="14"/>
      <c r="BW275" s="14"/>
      <c r="BX275" s="14"/>
      <c r="BY275" s="21"/>
      <c r="BZ275" s="22"/>
      <c r="CA275" s="22"/>
      <c r="CB275" s="22"/>
      <c r="CC275" s="22"/>
      <c r="CD275" s="22"/>
      <c r="CE275" s="22"/>
      <c r="CF275" s="23"/>
      <c r="CG275" s="19"/>
      <c r="CH275" s="21"/>
      <c r="CI275" s="14"/>
      <c r="CJ275" s="14"/>
      <c r="CK275" s="14"/>
      <c r="CL275" s="21"/>
      <c r="CM275" s="21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/>
      <c r="DK275" s="53"/>
      <c r="DL275" s="53"/>
      <c r="DM275" s="53"/>
      <c r="DN275" s="53"/>
      <c r="DO275" s="53"/>
      <c r="DP275" s="53"/>
      <c r="DQ275" s="53"/>
      <c r="DR275" s="53"/>
      <c r="DS275" s="53"/>
      <c r="DT275" s="53"/>
      <c r="DU275" s="53"/>
      <c r="DV275" s="53"/>
      <c r="DW275" s="53"/>
      <c r="DX275" s="53"/>
      <c r="DY275" s="53"/>
      <c r="DZ275" s="53"/>
      <c r="EA275" s="53"/>
      <c r="EB275" s="53"/>
      <c r="EC275" s="53"/>
      <c r="ED275" s="53"/>
    </row>
    <row r="276" spans="1:134">
      <c r="A276" s="54"/>
      <c r="B276" s="55"/>
      <c r="C276" s="56"/>
      <c r="D276" s="55"/>
      <c r="E276" s="56"/>
      <c r="F276" s="55"/>
      <c r="G276" s="56"/>
      <c r="H276" s="57"/>
      <c r="I276" s="9"/>
      <c r="J276" s="9"/>
      <c r="K276" s="26"/>
      <c r="L276" s="26"/>
      <c r="M276" s="34"/>
      <c r="N276" s="34"/>
      <c r="O276" s="34"/>
      <c r="P276" s="11"/>
      <c r="Q276" s="11"/>
      <c r="R276" s="11"/>
      <c r="S276" s="13"/>
      <c r="AJ276" s="14"/>
      <c r="AK276" s="14"/>
      <c r="AL276" s="14"/>
      <c r="AM276" s="15"/>
      <c r="AN276" s="15"/>
      <c r="AO276" s="15"/>
      <c r="AP276" s="15"/>
      <c r="AQ276" s="15"/>
      <c r="AR276" s="15"/>
      <c r="AS276" s="15"/>
      <c r="AT276" s="16"/>
      <c r="AU276" s="15"/>
      <c r="AV276" s="15"/>
      <c r="AW276" s="19"/>
      <c r="AX276" s="19"/>
      <c r="AY276" s="19"/>
      <c r="AZ276" s="19"/>
      <c r="BA276" s="19"/>
      <c r="BB276" s="19"/>
      <c r="BC276" s="19"/>
      <c r="BD276" s="16"/>
      <c r="BE276" s="15"/>
      <c r="BF276" s="15"/>
      <c r="BG276" s="14"/>
      <c r="BH276" s="14"/>
      <c r="BI276" s="14"/>
      <c r="BJ276" s="36"/>
      <c r="BK276" s="36"/>
      <c r="BL276" s="36"/>
      <c r="BM276" s="36"/>
      <c r="BN276" s="36"/>
      <c r="BO276" s="36"/>
      <c r="BP276" s="36"/>
      <c r="BQ276" s="14"/>
      <c r="BR276" s="14"/>
      <c r="BS276" s="14"/>
      <c r="BT276" s="14"/>
      <c r="BU276" s="14"/>
      <c r="BV276" s="14"/>
      <c r="BW276" s="14"/>
      <c r="BX276" s="14"/>
      <c r="BY276" s="21"/>
      <c r="BZ276" s="22"/>
      <c r="CA276" s="22"/>
      <c r="CB276" s="22"/>
      <c r="CC276" s="22"/>
      <c r="CD276" s="22"/>
      <c r="CE276" s="22"/>
      <c r="CF276" s="23"/>
      <c r="CG276" s="19"/>
      <c r="CH276" s="21"/>
      <c r="CI276" s="14"/>
      <c r="CJ276" s="14"/>
      <c r="CK276" s="14"/>
      <c r="CL276" s="21"/>
      <c r="CM276" s="21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  <c r="DR276" s="53"/>
      <c r="DS276" s="53"/>
      <c r="DT276" s="53"/>
      <c r="DU276" s="53"/>
      <c r="DV276" s="53"/>
      <c r="DW276" s="53"/>
      <c r="DX276" s="53"/>
      <c r="DY276" s="53"/>
      <c r="DZ276" s="53"/>
      <c r="EA276" s="53"/>
      <c r="EB276" s="53"/>
      <c r="EC276" s="53"/>
      <c r="ED276" s="53"/>
    </row>
    <row r="277" spans="1:134">
      <c r="A277" s="54"/>
      <c r="B277" s="55"/>
      <c r="C277" s="56"/>
      <c r="D277" s="55"/>
      <c r="E277" s="56"/>
      <c r="F277" s="55"/>
      <c r="G277" s="56"/>
      <c r="H277" s="57"/>
      <c r="I277" s="9"/>
      <c r="J277" s="9"/>
      <c r="K277" s="26"/>
      <c r="L277" s="26"/>
      <c r="M277" s="34"/>
      <c r="N277" s="34"/>
      <c r="O277" s="34"/>
      <c r="P277" s="11"/>
      <c r="Q277" s="11"/>
      <c r="R277" s="11"/>
      <c r="S277" s="13"/>
      <c r="AJ277" s="14"/>
      <c r="AK277" s="14"/>
      <c r="AL277" s="14"/>
      <c r="AM277" s="15"/>
      <c r="AN277" s="15"/>
      <c r="AO277" s="15"/>
      <c r="AP277" s="15"/>
      <c r="AQ277" s="15"/>
      <c r="AR277" s="15"/>
      <c r="AS277" s="15"/>
      <c r="AT277" s="16"/>
      <c r="AU277" s="15"/>
      <c r="AV277" s="15"/>
      <c r="AW277" s="19"/>
      <c r="AX277" s="19"/>
      <c r="AY277" s="19"/>
      <c r="AZ277" s="19"/>
      <c r="BA277" s="19"/>
      <c r="BB277" s="19"/>
      <c r="BC277" s="19"/>
      <c r="BD277" s="16"/>
      <c r="BE277" s="15"/>
      <c r="BF277" s="15"/>
      <c r="BG277" s="14"/>
      <c r="BH277" s="14"/>
      <c r="BI277" s="14"/>
      <c r="BJ277" s="36"/>
      <c r="BK277" s="36"/>
      <c r="BL277" s="36"/>
      <c r="BM277" s="36"/>
      <c r="BN277" s="36"/>
      <c r="BO277" s="36"/>
      <c r="BP277" s="36"/>
      <c r="BQ277" s="14"/>
      <c r="BR277" s="14"/>
      <c r="BS277" s="14"/>
      <c r="BT277" s="14"/>
      <c r="BU277" s="14"/>
      <c r="BV277" s="14"/>
      <c r="BW277" s="14"/>
      <c r="BX277" s="14"/>
      <c r="BY277" s="21"/>
      <c r="BZ277" s="22"/>
      <c r="CA277" s="22"/>
      <c r="CB277" s="22"/>
      <c r="CC277" s="22"/>
      <c r="CD277" s="22"/>
      <c r="CE277" s="22"/>
      <c r="CF277" s="23"/>
      <c r="CG277" s="19"/>
      <c r="CH277" s="21"/>
      <c r="CI277" s="14"/>
      <c r="CJ277" s="14"/>
      <c r="CK277" s="14"/>
      <c r="CL277" s="21"/>
      <c r="CM277" s="21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  <c r="DR277" s="53"/>
      <c r="DS277" s="53"/>
      <c r="DT277" s="53"/>
      <c r="DU277" s="53"/>
      <c r="DV277" s="53"/>
      <c r="DW277" s="53"/>
      <c r="DX277" s="53"/>
      <c r="DY277" s="53"/>
      <c r="DZ277" s="53"/>
      <c r="EA277" s="53"/>
      <c r="EB277" s="53"/>
      <c r="EC277" s="53"/>
      <c r="ED277" s="53"/>
    </row>
    <row r="278" spans="1:134">
      <c r="A278" s="54"/>
      <c r="B278" s="55"/>
      <c r="C278" s="56"/>
      <c r="D278" s="55"/>
      <c r="E278" s="56"/>
      <c r="F278" s="55"/>
      <c r="G278" s="56"/>
      <c r="H278" s="57"/>
      <c r="I278" s="9"/>
      <c r="J278" s="9"/>
      <c r="K278" s="26"/>
      <c r="L278" s="26"/>
      <c r="M278" s="34"/>
      <c r="N278" s="34"/>
      <c r="O278" s="34"/>
      <c r="P278" s="11"/>
      <c r="Q278" s="11"/>
      <c r="R278" s="11"/>
      <c r="S278" s="13"/>
      <c r="AJ278" s="14"/>
      <c r="AK278" s="14"/>
      <c r="AL278" s="14"/>
      <c r="AM278" s="15"/>
      <c r="AN278" s="15"/>
      <c r="AO278" s="15"/>
      <c r="AP278" s="15"/>
      <c r="AQ278" s="15"/>
      <c r="AR278" s="15"/>
      <c r="AS278" s="15"/>
      <c r="AT278" s="16"/>
      <c r="AU278" s="15"/>
      <c r="AV278" s="15"/>
      <c r="AW278" s="19"/>
      <c r="AX278" s="19"/>
      <c r="AY278" s="19"/>
      <c r="AZ278" s="19"/>
      <c r="BA278" s="19"/>
      <c r="BB278" s="19"/>
      <c r="BC278" s="19"/>
      <c r="BD278" s="16"/>
      <c r="BE278" s="15"/>
      <c r="BF278" s="15"/>
      <c r="BG278" s="14"/>
      <c r="BH278" s="14"/>
      <c r="BI278" s="14"/>
      <c r="BJ278" s="36"/>
      <c r="BK278" s="36"/>
      <c r="BL278" s="36"/>
      <c r="BM278" s="36"/>
      <c r="BN278" s="36"/>
      <c r="BO278" s="36"/>
      <c r="BP278" s="36"/>
      <c r="BQ278" s="14"/>
      <c r="BR278" s="14"/>
      <c r="BS278" s="14"/>
      <c r="BT278" s="14"/>
      <c r="BU278" s="14"/>
      <c r="BV278" s="14"/>
      <c r="BW278" s="14"/>
      <c r="BX278" s="14"/>
      <c r="BY278" s="21"/>
      <c r="BZ278" s="22"/>
      <c r="CA278" s="22"/>
      <c r="CB278" s="22"/>
      <c r="CC278" s="22"/>
      <c r="CD278" s="22"/>
      <c r="CE278" s="22"/>
      <c r="CF278" s="23"/>
      <c r="CG278" s="19"/>
      <c r="CH278" s="21"/>
      <c r="CI278" s="14"/>
      <c r="CJ278" s="14"/>
      <c r="CK278" s="14"/>
      <c r="CL278" s="21"/>
      <c r="CM278" s="21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  <c r="DN278" s="53"/>
      <c r="DO278" s="53"/>
      <c r="DP278" s="53"/>
      <c r="DQ278" s="53"/>
      <c r="DR278" s="53"/>
      <c r="DS278" s="53"/>
      <c r="DT278" s="53"/>
      <c r="DU278" s="53"/>
      <c r="DV278" s="53"/>
      <c r="DW278" s="53"/>
      <c r="DX278" s="53"/>
      <c r="DY278" s="53"/>
      <c r="DZ278" s="53"/>
      <c r="EA278" s="53"/>
      <c r="EB278" s="53"/>
      <c r="EC278" s="53"/>
      <c r="ED278" s="53"/>
    </row>
    <row r="279" spans="1:134">
      <c r="A279" s="54"/>
      <c r="B279" s="55"/>
      <c r="C279" s="56"/>
      <c r="D279" s="55"/>
      <c r="E279" s="56"/>
      <c r="F279" s="55"/>
      <c r="G279" s="56"/>
      <c r="H279" s="57"/>
      <c r="I279" s="9"/>
      <c r="J279" s="9"/>
      <c r="K279" s="26"/>
      <c r="L279" s="26"/>
      <c r="M279" s="34"/>
      <c r="N279" s="34"/>
      <c r="O279" s="34"/>
      <c r="P279" s="11"/>
      <c r="Q279" s="11"/>
      <c r="R279" s="11"/>
      <c r="S279" s="13"/>
      <c r="AJ279" s="14"/>
      <c r="AK279" s="14"/>
      <c r="AL279" s="14"/>
      <c r="AM279" s="15"/>
      <c r="AN279" s="15"/>
      <c r="AO279" s="15"/>
      <c r="AP279" s="15"/>
      <c r="AQ279" s="15"/>
      <c r="AR279" s="15"/>
      <c r="AS279" s="15"/>
      <c r="AT279" s="16"/>
      <c r="AU279" s="15"/>
      <c r="AV279" s="15"/>
      <c r="AW279" s="19"/>
      <c r="AX279" s="19"/>
      <c r="AY279" s="19"/>
      <c r="AZ279" s="19"/>
      <c r="BA279" s="19"/>
      <c r="BB279" s="19"/>
      <c r="BC279" s="19"/>
      <c r="BD279" s="16"/>
      <c r="BE279" s="15"/>
      <c r="BF279" s="15"/>
      <c r="BG279" s="14"/>
      <c r="BH279" s="14"/>
      <c r="BI279" s="14"/>
      <c r="BJ279" s="36"/>
      <c r="BK279" s="36"/>
      <c r="BL279" s="36"/>
      <c r="BM279" s="36"/>
      <c r="BN279" s="36"/>
      <c r="BO279" s="36"/>
      <c r="BP279" s="36"/>
      <c r="BQ279" s="14"/>
      <c r="BR279" s="14"/>
      <c r="BS279" s="14"/>
      <c r="BT279" s="14"/>
      <c r="BU279" s="14"/>
      <c r="BV279" s="14"/>
      <c r="BW279" s="14"/>
      <c r="BX279" s="14"/>
      <c r="BY279" s="21"/>
      <c r="BZ279" s="22"/>
      <c r="CA279" s="22"/>
      <c r="CB279" s="22"/>
      <c r="CC279" s="22"/>
      <c r="CD279" s="22"/>
      <c r="CE279" s="22"/>
      <c r="CF279" s="23"/>
      <c r="CG279" s="19"/>
      <c r="CH279" s="21"/>
      <c r="CI279" s="14"/>
      <c r="CJ279" s="14"/>
      <c r="CK279" s="14"/>
      <c r="CL279" s="21"/>
      <c r="CM279" s="21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53"/>
      <c r="DA279" s="53"/>
      <c r="DB279" s="53"/>
      <c r="DC279" s="53"/>
      <c r="DD279" s="53"/>
      <c r="DE279" s="53"/>
      <c r="DF279" s="53"/>
      <c r="DG279" s="53"/>
      <c r="DH279" s="53"/>
      <c r="DI279" s="53"/>
      <c r="DJ279" s="53"/>
      <c r="DK279" s="53"/>
      <c r="DL279" s="53"/>
      <c r="DM279" s="53"/>
      <c r="DN279" s="53"/>
      <c r="DO279" s="53"/>
      <c r="DP279" s="53"/>
      <c r="DQ279" s="53"/>
      <c r="DR279" s="53"/>
      <c r="DS279" s="53"/>
      <c r="DT279" s="53"/>
      <c r="DU279" s="53"/>
      <c r="DV279" s="53"/>
      <c r="DW279" s="53"/>
      <c r="DX279" s="53"/>
      <c r="DY279" s="53"/>
      <c r="DZ279" s="53"/>
      <c r="EA279" s="53"/>
      <c r="EB279" s="53"/>
      <c r="EC279" s="53"/>
      <c r="ED279" s="53"/>
    </row>
    <row r="280" spans="1:134">
      <c r="A280" s="54"/>
      <c r="B280" s="55"/>
      <c r="C280" s="56"/>
      <c r="D280" s="55"/>
      <c r="E280" s="56"/>
      <c r="F280" s="55"/>
      <c r="G280" s="56"/>
      <c r="H280" s="57"/>
      <c r="I280" s="9"/>
      <c r="J280" s="9"/>
      <c r="K280" s="26"/>
      <c r="L280" s="26"/>
      <c r="M280" s="34"/>
      <c r="N280" s="34"/>
      <c r="O280" s="34"/>
      <c r="P280" s="11"/>
      <c r="Q280" s="11"/>
      <c r="R280" s="11"/>
      <c r="S280" s="13"/>
      <c r="AJ280" s="14"/>
      <c r="AK280" s="14"/>
      <c r="AL280" s="14"/>
      <c r="AM280" s="15"/>
      <c r="AN280" s="15"/>
      <c r="AO280" s="15"/>
      <c r="AP280" s="15"/>
      <c r="AQ280" s="15"/>
      <c r="AR280" s="15"/>
      <c r="AS280" s="15"/>
      <c r="AT280" s="16"/>
      <c r="AU280" s="15"/>
      <c r="AV280" s="15"/>
      <c r="AW280" s="19"/>
      <c r="AX280" s="19"/>
      <c r="AY280" s="19"/>
      <c r="AZ280" s="19"/>
      <c r="BA280" s="19"/>
      <c r="BB280" s="19"/>
      <c r="BC280" s="19"/>
      <c r="BD280" s="16"/>
      <c r="BE280" s="15"/>
      <c r="BF280" s="15"/>
      <c r="BG280" s="14"/>
      <c r="BH280" s="14"/>
      <c r="BI280" s="14"/>
      <c r="BJ280" s="36"/>
      <c r="BK280" s="36"/>
      <c r="BL280" s="36"/>
      <c r="BM280" s="36"/>
      <c r="BN280" s="36"/>
      <c r="BO280" s="36"/>
      <c r="BP280" s="36"/>
      <c r="BQ280" s="14"/>
      <c r="BR280" s="14"/>
      <c r="BS280" s="14"/>
      <c r="BT280" s="14"/>
      <c r="BU280" s="14"/>
      <c r="BV280" s="14"/>
      <c r="BW280" s="14"/>
      <c r="BX280" s="14"/>
      <c r="BY280" s="21"/>
      <c r="BZ280" s="22"/>
      <c r="CA280" s="22"/>
      <c r="CB280" s="22"/>
      <c r="CC280" s="22"/>
      <c r="CD280" s="22"/>
      <c r="CE280" s="22"/>
      <c r="CF280" s="23"/>
      <c r="CG280" s="19"/>
      <c r="CH280" s="21"/>
      <c r="CI280" s="14"/>
      <c r="CJ280" s="14"/>
      <c r="CK280" s="14"/>
      <c r="CL280" s="21"/>
      <c r="CM280" s="21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/>
      <c r="DK280" s="53"/>
      <c r="DL280" s="53"/>
      <c r="DM280" s="53"/>
      <c r="DN280" s="53"/>
      <c r="DO280" s="53"/>
      <c r="DP280" s="53"/>
      <c r="DQ280" s="53"/>
      <c r="DR280" s="53"/>
      <c r="DS280" s="53"/>
      <c r="DT280" s="53"/>
      <c r="DU280" s="53"/>
      <c r="DV280" s="53"/>
      <c r="DW280" s="53"/>
      <c r="DX280" s="53"/>
      <c r="DY280" s="53"/>
      <c r="DZ280" s="53"/>
      <c r="EA280" s="53"/>
      <c r="EB280" s="53"/>
      <c r="EC280" s="53"/>
      <c r="ED280" s="53"/>
    </row>
    <row r="281" spans="1:134">
      <c r="A281" s="54"/>
      <c r="B281" s="55"/>
      <c r="C281" s="56"/>
      <c r="D281" s="55"/>
      <c r="E281" s="56"/>
      <c r="F281" s="55"/>
      <c r="G281" s="56"/>
      <c r="H281" s="57"/>
      <c r="I281" s="9"/>
      <c r="J281" s="9"/>
      <c r="K281" s="26"/>
      <c r="L281" s="26"/>
      <c r="M281" s="34"/>
      <c r="N281" s="34"/>
      <c r="O281" s="34"/>
      <c r="P281" s="11"/>
      <c r="Q281" s="11"/>
      <c r="R281" s="11"/>
      <c r="S281" s="13"/>
      <c r="AJ281" s="14"/>
      <c r="AK281" s="14"/>
      <c r="AL281" s="14"/>
      <c r="AM281" s="15"/>
      <c r="AN281" s="15"/>
      <c r="AO281" s="15"/>
      <c r="AP281" s="15"/>
      <c r="AQ281" s="15"/>
      <c r="AR281" s="15"/>
      <c r="AS281" s="15"/>
      <c r="AT281" s="16"/>
      <c r="AU281" s="15"/>
      <c r="AV281" s="15"/>
      <c r="AW281" s="19"/>
      <c r="AX281" s="19"/>
      <c r="AY281" s="19"/>
      <c r="AZ281" s="19"/>
      <c r="BA281" s="19"/>
      <c r="BB281" s="19"/>
      <c r="BC281" s="19"/>
      <c r="BD281" s="16"/>
      <c r="BE281" s="15"/>
      <c r="BF281" s="15"/>
      <c r="BG281" s="14"/>
      <c r="BH281" s="14"/>
      <c r="BI281" s="14"/>
      <c r="BJ281" s="36"/>
      <c r="BK281" s="36"/>
      <c r="BL281" s="36"/>
      <c r="BM281" s="36"/>
      <c r="BN281" s="36"/>
      <c r="BO281" s="36"/>
      <c r="BP281" s="36"/>
      <c r="BQ281" s="14"/>
      <c r="BR281" s="14"/>
      <c r="BS281" s="14"/>
      <c r="BT281" s="14"/>
      <c r="BU281" s="14"/>
      <c r="BV281" s="14"/>
      <c r="BW281" s="14"/>
      <c r="BX281" s="14"/>
      <c r="BY281" s="21"/>
      <c r="BZ281" s="22"/>
      <c r="CA281" s="22"/>
      <c r="CB281" s="22"/>
      <c r="CC281" s="22"/>
      <c r="CD281" s="22"/>
      <c r="CE281" s="22"/>
      <c r="CF281" s="23"/>
      <c r="CG281" s="19"/>
      <c r="CH281" s="21"/>
      <c r="CI281" s="14"/>
      <c r="CJ281" s="14"/>
      <c r="CK281" s="14"/>
      <c r="CL281" s="21"/>
      <c r="CM281" s="21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/>
      <c r="DK281" s="53"/>
      <c r="DL281" s="53"/>
      <c r="DM281" s="53"/>
      <c r="DN281" s="53"/>
      <c r="DO281" s="53"/>
      <c r="DP281" s="53"/>
      <c r="DQ281" s="53"/>
      <c r="DR281" s="53"/>
      <c r="DS281" s="53"/>
      <c r="DT281" s="53"/>
      <c r="DU281" s="53"/>
      <c r="DV281" s="53"/>
      <c r="DW281" s="53"/>
      <c r="DX281" s="53"/>
      <c r="DY281" s="53"/>
      <c r="DZ281" s="53"/>
      <c r="EA281" s="53"/>
      <c r="EB281" s="53"/>
      <c r="EC281" s="53"/>
      <c r="ED281" s="53"/>
    </row>
    <row r="282" spans="1:134">
      <c r="A282" s="54"/>
      <c r="B282" s="55"/>
      <c r="C282" s="56"/>
      <c r="D282" s="55"/>
      <c r="E282" s="56"/>
      <c r="F282" s="55"/>
      <c r="G282" s="56"/>
      <c r="H282" s="57"/>
      <c r="I282" s="9"/>
      <c r="J282" s="9"/>
      <c r="K282" s="26"/>
      <c r="L282" s="26"/>
      <c r="M282" s="34"/>
      <c r="N282" s="34"/>
      <c r="O282" s="34"/>
      <c r="P282" s="11"/>
      <c r="Q282" s="11"/>
      <c r="R282" s="11"/>
      <c r="S282" s="13"/>
      <c r="AJ282" s="14"/>
      <c r="AK282" s="14"/>
      <c r="AL282" s="14"/>
      <c r="AM282" s="15"/>
      <c r="AN282" s="15"/>
      <c r="AO282" s="15"/>
      <c r="AP282" s="15"/>
      <c r="AQ282" s="15"/>
      <c r="AR282" s="15"/>
      <c r="AS282" s="15"/>
      <c r="AT282" s="16"/>
      <c r="AU282" s="15"/>
      <c r="AV282" s="15"/>
      <c r="AW282" s="19"/>
      <c r="AX282" s="19"/>
      <c r="AY282" s="19"/>
      <c r="AZ282" s="19"/>
      <c r="BA282" s="19"/>
      <c r="BB282" s="19"/>
      <c r="BC282" s="19"/>
      <c r="BD282" s="16"/>
      <c r="BE282" s="15"/>
      <c r="BF282" s="15"/>
      <c r="BG282" s="14"/>
      <c r="BH282" s="14"/>
      <c r="BI282" s="14"/>
      <c r="BJ282" s="36"/>
      <c r="BK282" s="36"/>
      <c r="BL282" s="36"/>
      <c r="BM282" s="36"/>
      <c r="BN282" s="36"/>
      <c r="BO282" s="36"/>
      <c r="BP282" s="36"/>
      <c r="BQ282" s="14"/>
      <c r="BR282" s="14"/>
      <c r="BS282" s="14"/>
      <c r="BT282" s="14"/>
      <c r="BU282" s="14"/>
      <c r="BV282" s="14"/>
      <c r="BW282" s="14"/>
      <c r="BX282" s="14"/>
      <c r="BY282" s="21"/>
      <c r="BZ282" s="22"/>
      <c r="CA282" s="22"/>
      <c r="CB282" s="22"/>
      <c r="CC282" s="22"/>
      <c r="CD282" s="22"/>
      <c r="CE282" s="22"/>
      <c r="CF282" s="23"/>
      <c r="CG282" s="19"/>
      <c r="CH282" s="21"/>
      <c r="CI282" s="14"/>
      <c r="CJ282" s="14"/>
      <c r="CK282" s="14"/>
      <c r="CL282" s="21"/>
      <c r="CM282" s="21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/>
      <c r="DK282" s="53"/>
      <c r="DL282" s="53"/>
      <c r="DM282" s="53"/>
      <c r="DN282" s="53"/>
      <c r="DO282" s="53"/>
      <c r="DP282" s="53"/>
      <c r="DQ282" s="53"/>
      <c r="DR282" s="53"/>
      <c r="DS282" s="53"/>
      <c r="DT282" s="53"/>
      <c r="DU282" s="53"/>
      <c r="DV282" s="53"/>
      <c r="DW282" s="53"/>
      <c r="DX282" s="53"/>
      <c r="DY282" s="53"/>
      <c r="DZ282" s="53"/>
      <c r="EA282" s="53"/>
      <c r="EB282" s="53"/>
      <c r="EC282" s="53"/>
      <c r="ED282" s="53"/>
    </row>
    <row r="283" spans="1:134">
      <c r="A283" s="54"/>
      <c r="B283" s="55"/>
      <c r="C283" s="56"/>
      <c r="D283" s="55"/>
      <c r="E283" s="56"/>
      <c r="F283" s="55"/>
      <c r="G283" s="56"/>
      <c r="H283" s="57"/>
      <c r="I283" s="9"/>
      <c r="J283" s="9"/>
      <c r="K283" s="26"/>
      <c r="L283" s="26"/>
      <c r="M283" s="34"/>
      <c r="N283" s="34"/>
      <c r="O283" s="34"/>
      <c r="P283" s="11"/>
      <c r="Q283" s="11"/>
      <c r="R283" s="11"/>
      <c r="S283" s="13"/>
      <c r="AJ283" s="14"/>
      <c r="AK283" s="14"/>
      <c r="AL283" s="14"/>
      <c r="AM283" s="15"/>
      <c r="AN283" s="15"/>
      <c r="AO283" s="15"/>
      <c r="AP283" s="15"/>
      <c r="AQ283" s="15"/>
      <c r="AR283" s="15"/>
      <c r="AS283" s="15"/>
      <c r="AT283" s="16"/>
      <c r="AU283" s="15"/>
      <c r="AV283" s="15"/>
      <c r="AW283" s="19"/>
      <c r="AX283" s="19"/>
      <c r="AY283" s="19"/>
      <c r="AZ283" s="19"/>
      <c r="BA283" s="19"/>
      <c r="BB283" s="19"/>
      <c r="BC283" s="19"/>
      <c r="BD283" s="16"/>
      <c r="BE283" s="15"/>
      <c r="BF283" s="15"/>
      <c r="BG283" s="14"/>
      <c r="BH283" s="14"/>
      <c r="BI283" s="14"/>
      <c r="BJ283" s="36"/>
      <c r="BK283" s="36"/>
      <c r="BL283" s="36"/>
      <c r="BM283" s="36"/>
      <c r="BN283" s="36"/>
      <c r="BO283" s="36"/>
      <c r="BP283" s="36"/>
      <c r="BQ283" s="14"/>
      <c r="BR283" s="14"/>
      <c r="BS283" s="14"/>
      <c r="BT283" s="14"/>
      <c r="BU283" s="14"/>
      <c r="BV283" s="14"/>
      <c r="BW283" s="14"/>
      <c r="BX283" s="14"/>
      <c r="BY283" s="21"/>
      <c r="BZ283" s="22"/>
      <c r="CA283" s="22"/>
      <c r="CB283" s="22"/>
      <c r="CC283" s="22"/>
      <c r="CD283" s="22"/>
      <c r="CE283" s="22"/>
      <c r="CF283" s="23"/>
      <c r="CG283" s="19"/>
      <c r="CH283" s="21"/>
      <c r="CI283" s="14"/>
      <c r="CJ283" s="14"/>
      <c r="CK283" s="14"/>
      <c r="CL283" s="21"/>
      <c r="CM283" s="21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/>
      <c r="DK283" s="53"/>
      <c r="DL283" s="53"/>
      <c r="DM283" s="53"/>
      <c r="DN283" s="53"/>
      <c r="DO283" s="53"/>
      <c r="DP283" s="53"/>
      <c r="DQ283" s="53"/>
      <c r="DR283" s="53"/>
      <c r="DS283" s="53"/>
      <c r="DT283" s="53"/>
      <c r="DU283" s="53"/>
      <c r="DV283" s="53"/>
      <c r="DW283" s="53"/>
      <c r="DX283" s="53"/>
      <c r="DY283" s="53"/>
      <c r="DZ283" s="53"/>
      <c r="EA283" s="53"/>
      <c r="EB283" s="53"/>
      <c r="EC283" s="53"/>
      <c r="ED283" s="53"/>
    </row>
    <row r="284" spans="1:134">
      <c r="A284" s="54"/>
      <c r="B284" s="55"/>
      <c r="C284" s="56"/>
      <c r="D284" s="55"/>
      <c r="E284" s="56"/>
      <c r="F284" s="55"/>
      <c r="G284" s="56"/>
      <c r="H284" s="57"/>
      <c r="I284" s="9"/>
      <c r="J284" s="9"/>
      <c r="K284" s="26"/>
      <c r="L284" s="26"/>
      <c r="M284" s="34"/>
      <c r="N284" s="34"/>
      <c r="O284" s="34"/>
      <c r="P284" s="11"/>
      <c r="Q284" s="11"/>
      <c r="R284" s="11"/>
      <c r="S284" s="13"/>
      <c r="AJ284" s="14"/>
      <c r="AK284" s="14"/>
      <c r="AL284" s="14"/>
      <c r="AM284" s="15"/>
      <c r="AN284" s="15"/>
      <c r="AO284" s="15"/>
      <c r="AP284" s="15"/>
      <c r="AQ284" s="15"/>
      <c r="AR284" s="15"/>
      <c r="AS284" s="15"/>
      <c r="AT284" s="16"/>
      <c r="AU284" s="15"/>
      <c r="AV284" s="15"/>
      <c r="AW284" s="19"/>
      <c r="AX284" s="19"/>
      <c r="AY284" s="19"/>
      <c r="AZ284" s="19"/>
      <c r="BA284" s="19"/>
      <c r="BB284" s="19"/>
      <c r="BC284" s="19"/>
      <c r="BD284" s="16"/>
      <c r="BE284" s="15"/>
      <c r="BF284" s="15"/>
      <c r="BG284" s="14"/>
      <c r="BH284" s="14"/>
      <c r="BI284" s="14"/>
      <c r="BJ284" s="36"/>
      <c r="BK284" s="36"/>
      <c r="BL284" s="36"/>
      <c r="BM284" s="36"/>
      <c r="BN284" s="36"/>
      <c r="BO284" s="36"/>
      <c r="BP284" s="36"/>
      <c r="BQ284" s="14"/>
      <c r="BR284" s="14"/>
      <c r="BS284" s="14"/>
      <c r="BT284" s="14"/>
      <c r="BU284" s="14"/>
      <c r="BV284" s="14"/>
      <c r="BW284" s="14"/>
      <c r="BX284" s="14"/>
      <c r="BY284" s="21"/>
      <c r="BZ284" s="22"/>
      <c r="CA284" s="22"/>
      <c r="CB284" s="22"/>
      <c r="CC284" s="22"/>
      <c r="CD284" s="22"/>
      <c r="CE284" s="22"/>
      <c r="CF284" s="23"/>
      <c r="CG284" s="19"/>
      <c r="CH284" s="21"/>
      <c r="CI284" s="14"/>
      <c r="CJ284" s="14"/>
      <c r="CK284" s="14"/>
      <c r="CL284" s="21"/>
      <c r="CM284" s="21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  <c r="DN284" s="53"/>
      <c r="DO284" s="53"/>
      <c r="DP284" s="53"/>
      <c r="DQ284" s="53"/>
      <c r="DR284" s="53"/>
      <c r="DS284" s="53"/>
      <c r="DT284" s="53"/>
      <c r="DU284" s="53"/>
      <c r="DV284" s="53"/>
      <c r="DW284" s="53"/>
      <c r="DX284" s="53"/>
      <c r="DY284" s="53"/>
      <c r="DZ284" s="53"/>
      <c r="EA284" s="53"/>
      <c r="EB284" s="53"/>
      <c r="EC284" s="53"/>
      <c r="ED284" s="53"/>
    </row>
    <row r="285" spans="1:134">
      <c r="A285" s="54"/>
      <c r="B285" s="55"/>
      <c r="C285" s="56"/>
      <c r="D285" s="55"/>
      <c r="E285" s="56"/>
      <c r="F285" s="55"/>
      <c r="G285" s="56"/>
      <c r="H285" s="57"/>
      <c r="I285" s="9"/>
      <c r="J285" s="9"/>
      <c r="K285" s="26"/>
      <c r="L285" s="26"/>
      <c r="M285" s="34"/>
      <c r="N285" s="34"/>
      <c r="O285" s="34"/>
      <c r="P285" s="11"/>
      <c r="Q285" s="11"/>
      <c r="R285" s="11"/>
      <c r="S285" s="13"/>
      <c r="AJ285" s="14"/>
      <c r="AK285" s="14"/>
      <c r="AL285" s="14"/>
      <c r="AM285" s="15"/>
      <c r="AN285" s="15"/>
      <c r="AO285" s="15"/>
      <c r="AP285" s="15"/>
      <c r="AQ285" s="15"/>
      <c r="AR285" s="15"/>
      <c r="AS285" s="15"/>
      <c r="AT285" s="16"/>
      <c r="AU285" s="15"/>
      <c r="AV285" s="15"/>
      <c r="AW285" s="19"/>
      <c r="AX285" s="19"/>
      <c r="AY285" s="19"/>
      <c r="AZ285" s="19"/>
      <c r="BA285" s="19"/>
      <c r="BB285" s="19"/>
      <c r="BC285" s="19"/>
      <c r="BD285" s="16"/>
      <c r="BE285" s="15"/>
      <c r="BF285" s="15"/>
      <c r="BG285" s="14"/>
      <c r="BH285" s="14"/>
      <c r="BI285" s="14"/>
      <c r="BJ285" s="36"/>
      <c r="BK285" s="36"/>
      <c r="BL285" s="36"/>
      <c r="BM285" s="36"/>
      <c r="BN285" s="36"/>
      <c r="BO285" s="36"/>
      <c r="BP285" s="36"/>
      <c r="BQ285" s="14"/>
      <c r="BR285" s="14"/>
      <c r="BS285" s="14"/>
      <c r="BT285" s="14"/>
      <c r="BU285" s="14"/>
      <c r="BV285" s="14"/>
      <c r="BW285" s="14"/>
      <c r="BX285" s="14"/>
      <c r="BY285" s="21"/>
      <c r="BZ285" s="22"/>
      <c r="CA285" s="22"/>
      <c r="CB285" s="22"/>
      <c r="CC285" s="22"/>
      <c r="CD285" s="22"/>
      <c r="CE285" s="22"/>
      <c r="CF285" s="23"/>
      <c r="CG285" s="19"/>
      <c r="CH285" s="21"/>
      <c r="CI285" s="14"/>
      <c r="CJ285" s="14"/>
      <c r="CK285" s="14"/>
      <c r="CL285" s="21"/>
      <c r="CM285" s="21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/>
      <c r="DK285" s="53"/>
      <c r="DL285" s="53"/>
      <c r="DM285" s="53"/>
      <c r="DN285" s="53"/>
      <c r="DO285" s="53"/>
      <c r="DP285" s="53"/>
      <c r="DQ285" s="53"/>
      <c r="DR285" s="53"/>
      <c r="DS285" s="53"/>
      <c r="DT285" s="53"/>
      <c r="DU285" s="53"/>
      <c r="DV285" s="53"/>
      <c r="DW285" s="53"/>
      <c r="DX285" s="53"/>
      <c r="DY285" s="53"/>
      <c r="DZ285" s="53"/>
      <c r="EA285" s="53"/>
      <c r="EB285" s="53"/>
      <c r="EC285" s="53"/>
      <c r="ED285" s="53"/>
    </row>
    <row r="286" spans="1:134">
      <c r="A286" s="54"/>
      <c r="B286" s="55"/>
      <c r="C286" s="56"/>
      <c r="D286" s="55"/>
      <c r="E286" s="56"/>
      <c r="F286" s="55"/>
      <c r="G286" s="56"/>
      <c r="H286" s="57"/>
      <c r="I286" s="9"/>
      <c r="J286" s="9"/>
      <c r="K286" s="26"/>
      <c r="L286" s="26"/>
      <c r="M286" s="34"/>
      <c r="N286" s="34"/>
      <c r="O286" s="34"/>
      <c r="P286" s="11"/>
      <c r="Q286" s="11"/>
      <c r="R286" s="11"/>
      <c r="S286" s="13"/>
      <c r="AJ286" s="14"/>
      <c r="AK286" s="14"/>
      <c r="AL286" s="14"/>
      <c r="AM286" s="15"/>
      <c r="AN286" s="15"/>
      <c r="AO286" s="15"/>
      <c r="AP286" s="15"/>
      <c r="AQ286" s="15"/>
      <c r="AR286" s="15"/>
      <c r="AS286" s="15"/>
      <c r="AT286" s="16"/>
      <c r="AU286" s="15"/>
      <c r="AV286" s="15"/>
      <c r="AW286" s="19"/>
      <c r="AX286" s="19"/>
      <c r="AY286" s="19"/>
      <c r="AZ286" s="19"/>
      <c r="BA286" s="19"/>
      <c r="BB286" s="19"/>
      <c r="BC286" s="19"/>
      <c r="BD286" s="16"/>
      <c r="BE286" s="15"/>
      <c r="BF286" s="15"/>
      <c r="BG286" s="14"/>
      <c r="BH286" s="14"/>
      <c r="BI286" s="14"/>
      <c r="BJ286" s="36"/>
      <c r="BK286" s="36"/>
      <c r="BL286" s="36"/>
      <c r="BM286" s="36"/>
      <c r="BN286" s="36"/>
      <c r="BO286" s="36"/>
      <c r="BP286" s="36"/>
      <c r="BQ286" s="14"/>
      <c r="BR286" s="14"/>
      <c r="BS286" s="14"/>
      <c r="BT286" s="14"/>
      <c r="BU286" s="14"/>
      <c r="BV286" s="14"/>
      <c r="BW286" s="14"/>
      <c r="BX286" s="14"/>
      <c r="BY286" s="21"/>
      <c r="BZ286" s="22"/>
      <c r="CA286" s="22"/>
      <c r="CB286" s="22"/>
      <c r="CC286" s="22"/>
      <c r="CD286" s="22"/>
      <c r="CE286" s="22"/>
      <c r="CF286" s="23"/>
      <c r="CG286" s="19"/>
      <c r="CH286" s="21"/>
      <c r="CI286" s="14"/>
      <c r="CJ286" s="14"/>
      <c r="CK286" s="14"/>
      <c r="CL286" s="21"/>
      <c r="CM286" s="21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/>
      <c r="DK286" s="53"/>
      <c r="DL286" s="53"/>
      <c r="DM286" s="53"/>
      <c r="DN286" s="53"/>
      <c r="DO286" s="53"/>
      <c r="DP286" s="53"/>
      <c r="DQ286" s="53"/>
      <c r="DR286" s="53"/>
      <c r="DS286" s="53"/>
      <c r="DT286" s="53"/>
      <c r="DU286" s="53"/>
      <c r="DV286" s="53"/>
      <c r="DW286" s="53"/>
      <c r="DX286" s="53"/>
      <c r="DY286" s="53"/>
      <c r="DZ286" s="53"/>
      <c r="EA286" s="53"/>
      <c r="EB286" s="53"/>
      <c r="EC286" s="53"/>
      <c r="ED286" s="53"/>
    </row>
    <row r="287" spans="1:134">
      <c r="A287" s="54"/>
      <c r="B287" s="55"/>
      <c r="C287" s="56"/>
      <c r="D287" s="55"/>
      <c r="E287" s="56"/>
      <c r="F287" s="55"/>
      <c r="G287" s="56"/>
      <c r="H287" s="57"/>
      <c r="I287" s="9"/>
      <c r="J287" s="9"/>
      <c r="K287" s="26"/>
      <c r="L287" s="26"/>
      <c r="M287" s="34"/>
      <c r="N287" s="34"/>
      <c r="O287" s="34"/>
      <c r="P287" s="11"/>
      <c r="Q287" s="11"/>
      <c r="R287" s="11"/>
      <c r="S287" s="13"/>
      <c r="AJ287" s="14"/>
      <c r="AK287" s="14"/>
      <c r="AL287" s="14"/>
      <c r="AM287" s="15"/>
      <c r="AN287" s="15"/>
      <c r="AO287" s="15"/>
      <c r="AP287" s="15"/>
      <c r="AQ287" s="15"/>
      <c r="AR287" s="15"/>
      <c r="AS287" s="15"/>
      <c r="AT287" s="16"/>
      <c r="AU287" s="15"/>
      <c r="AV287" s="15"/>
      <c r="AW287" s="19"/>
      <c r="AX287" s="19"/>
      <c r="AY287" s="19"/>
      <c r="AZ287" s="19"/>
      <c r="BA287" s="19"/>
      <c r="BB287" s="19"/>
      <c r="BC287" s="19"/>
      <c r="BD287" s="16"/>
      <c r="BE287" s="15"/>
      <c r="BF287" s="15"/>
      <c r="BG287" s="14"/>
      <c r="BH287" s="14"/>
      <c r="BI287" s="14"/>
      <c r="BJ287" s="36"/>
      <c r="BK287" s="36"/>
      <c r="BL287" s="36"/>
      <c r="BM287" s="36"/>
      <c r="BN287" s="36"/>
      <c r="BO287" s="36"/>
      <c r="BP287" s="36"/>
      <c r="BQ287" s="14"/>
      <c r="BR287" s="14"/>
      <c r="BS287" s="14"/>
      <c r="BT287" s="14"/>
      <c r="BU287" s="14"/>
      <c r="BV287" s="14"/>
      <c r="BW287" s="14"/>
      <c r="BX287" s="14"/>
      <c r="BY287" s="21"/>
      <c r="BZ287" s="22"/>
      <c r="CA287" s="22"/>
      <c r="CB287" s="22"/>
      <c r="CC287" s="22"/>
      <c r="CD287" s="22"/>
      <c r="CE287" s="22"/>
      <c r="CF287" s="23"/>
      <c r="CG287" s="19"/>
      <c r="CH287" s="21"/>
      <c r="CI287" s="14"/>
      <c r="CJ287" s="14"/>
      <c r="CK287" s="14"/>
      <c r="CL287" s="21"/>
      <c r="CM287" s="21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/>
      <c r="DK287" s="53"/>
      <c r="DL287" s="53"/>
      <c r="DM287" s="53"/>
      <c r="DN287" s="53"/>
      <c r="DO287" s="53"/>
      <c r="DP287" s="53"/>
      <c r="DQ287" s="53"/>
      <c r="DR287" s="53"/>
      <c r="DS287" s="53"/>
      <c r="DT287" s="53"/>
      <c r="DU287" s="53"/>
      <c r="DV287" s="53"/>
      <c r="DW287" s="53"/>
      <c r="DX287" s="53"/>
      <c r="DY287" s="53"/>
      <c r="DZ287" s="53"/>
      <c r="EA287" s="53"/>
      <c r="EB287" s="53"/>
      <c r="EC287" s="53"/>
      <c r="ED287" s="53"/>
    </row>
    <row r="288" spans="1:134">
      <c r="A288" s="54"/>
      <c r="B288" s="55"/>
      <c r="C288" s="56"/>
      <c r="D288" s="55"/>
      <c r="E288" s="56"/>
      <c r="F288" s="55"/>
      <c r="G288" s="56"/>
      <c r="H288" s="57"/>
      <c r="I288" s="9"/>
      <c r="J288" s="9"/>
      <c r="K288" s="26"/>
      <c r="L288" s="26"/>
      <c r="M288" s="34"/>
      <c r="N288" s="34"/>
      <c r="O288" s="34"/>
      <c r="P288" s="11"/>
      <c r="Q288" s="11"/>
      <c r="R288" s="11"/>
      <c r="S288" s="13"/>
      <c r="AJ288" s="14"/>
      <c r="AK288" s="14"/>
      <c r="AL288" s="14"/>
      <c r="AM288" s="15"/>
      <c r="AN288" s="15"/>
      <c r="AO288" s="15"/>
      <c r="AP288" s="15"/>
      <c r="AQ288" s="15"/>
      <c r="AR288" s="15"/>
      <c r="AS288" s="15"/>
      <c r="AT288" s="16"/>
      <c r="AU288" s="15"/>
      <c r="AV288" s="15"/>
      <c r="AW288" s="19"/>
      <c r="AX288" s="19"/>
      <c r="AY288" s="19"/>
      <c r="AZ288" s="19"/>
      <c r="BA288" s="19"/>
      <c r="BB288" s="19"/>
      <c r="BC288" s="19"/>
      <c r="BD288" s="16"/>
      <c r="BE288" s="15"/>
      <c r="BF288" s="15"/>
      <c r="BG288" s="14"/>
      <c r="BH288" s="14"/>
      <c r="BI288" s="14"/>
      <c r="BJ288" s="36"/>
      <c r="BK288" s="36"/>
      <c r="BL288" s="36"/>
      <c r="BM288" s="36"/>
      <c r="BN288" s="36"/>
      <c r="BO288" s="36"/>
      <c r="BP288" s="36"/>
      <c r="BQ288" s="14"/>
      <c r="BR288" s="14"/>
      <c r="BS288" s="14"/>
      <c r="BT288" s="14"/>
      <c r="BU288" s="14"/>
      <c r="BV288" s="14"/>
      <c r="BW288" s="14"/>
      <c r="BX288" s="14"/>
      <c r="BY288" s="21"/>
      <c r="BZ288" s="22"/>
      <c r="CA288" s="22"/>
      <c r="CB288" s="22"/>
      <c r="CC288" s="22"/>
      <c r="CD288" s="22"/>
      <c r="CE288" s="22"/>
      <c r="CF288" s="23"/>
      <c r="CG288" s="19"/>
      <c r="CH288" s="21"/>
      <c r="CI288" s="14"/>
      <c r="CJ288" s="14"/>
      <c r="CK288" s="14"/>
      <c r="CL288" s="21"/>
      <c r="CM288" s="21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/>
      <c r="DK288" s="53"/>
      <c r="DL288" s="53"/>
      <c r="DM288" s="53"/>
      <c r="DN288" s="53"/>
      <c r="DO288" s="53"/>
      <c r="DP288" s="53"/>
      <c r="DQ288" s="53"/>
      <c r="DR288" s="53"/>
      <c r="DS288" s="53"/>
      <c r="DT288" s="53"/>
      <c r="DU288" s="53"/>
      <c r="DV288" s="53"/>
      <c r="DW288" s="53"/>
      <c r="DX288" s="53"/>
      <c r="DY288" s="53"/>
      <c r="DZ288" s="53"/>
      <c r="EA288" s="53"/>
      <c r="EB288" s="53"/>
      <c r="EC288" s="53"/>
      <c r="ED288" s="53"/>
    </row>
    <row r="289" spans="1:134">
      <c r="A289" s="54"/>
      <c r="B289" s="55"/>
      <c r="C289" s="56"/>
      <c r="D289" s="55"/>
      <c r="E289" s="56"/>
      <c r="F289" s="55"/>
      <c r="G289" s="56"/>
      <c r="H289" s="57"/>
      <c r="I289" s="9"/>
      <c r="J289" s="9"/>
      <c r="K289" s="26"/>
      <c r="L289" s="26"/>
      <c r="M289" s="34"/>
      <c r="N289" s="34"/>
      <c r="O289" s="34"/>
      <c r="P289" s="11"/>
      <c r="Q289" s="11"/>
      <c r="R289" s="11"/>
      <c r="S289" s="13"/>
      <c r="AJ289" s="14"/>
      <c r="AK289" s="14"/>
      <c r="AL289" s="14"/>
      <c r="AM289" s="15"/>
      <c r="AN289" s="15"/>
      <c r="AO289" s="15"/>
      <c r="AP289" s="15"/>
      <c r="AQ289" s="15"/>
      <c r="AR289" s="15"/>
      <c r="AS289" s="15"/>
      <c r="AT289" s="16"/>
      <c r="AU289" s="15"/>
      <c r="AV289" s="15"/>
      <c r="AW289" s="19"/>
      <c r="AX289" s="19"/>
      <c r="AY289" s="19"/>
      <c r="AZ289" s="19"/>
      <c r="BA289" s="19"/>
      <c r="BB289" s="19"/>
      <c r="BC289" s="19"/>
      <c r="BD289" s="16"/>
      <c r="BE289" s="15"/>
      <c r="BF289" s="15"/>
      <c r="BG289" s="14"/>
      <c r="BH289" s="14"/>
      <c r="BI289" s="14"/>
      <c r="BJ289" s="36"/>
      <c r="BK289" s="36"/>
      <c r="BL289" s="36"/>
      <c r="BM289" s="36"/>
      <c r="BN289" s="36"/>
      <c r="BO289" s="36"/>
      <c r="BP289" s="36"/>
      <c r="BQ289" s="14"/>
      <c r="BR289" s="14"/>
      <c r="BS289" s="14"/>
      <c r="BT289" s="14"/>
      <c r="BU289" s="14"/>
      <c r="BV289" s="14"/>
      <c r="BW289" s="14"/>
      <c r="BX289" s="14"/>
      <c r="BY289" s="21"/>
      <c r="BZ289" s="22"/>
      <c r="CA289" s="22"/>
      <c r="CB289" s="22"/>
      <c r="CC289" s="22"/>
      <c r="CD289" s="22"/>
      <c r="CE289" s="22"/>
      <c r="CF289" s="23"/>
      <c r="CG289" s="19"/>
      <c r="CH289" s="21"/>
      <c r="CI289" s="14"/>
      <c r="CJ289" s="14"/>
      <c r="CK289" s="14"/>
      <c r="CL289" s="21"/>
      <c r="CM289" s="21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  <c r="DL289" s="53"/>
      <c r="DM289" s="53"/>
      <c r="DN289" s="53"/>
      <c r="DO289" s="53"/>
      <c r="DP289" s="53"/>
      <c r="DQ289" s="53"/>
      <c r="DR289" s="53"/>
      <c r="DS289" s="53"/>
      <c r="DT289" s="53"/>
      <c r="DU289" s="53"/>
      <c r="DV289" s="53"/>
      <c r="DW289" s="53"/>
      <c r="DX289" s="53"/>
      <c r="DY289" s="53"/>
      <c r="DZ289" s="53"/>
      <c r="EA289" s="53"/>
      <c r="EB289" s="53"/>
      <c r="EC289" s="53"/>
      <c r="ED289" s="53"/>
    </row>
    <row r="290" spans="1:134">
      <c r="A290" s="54"/>
      <c r="B290" s="55"/>
      <c r="C290" s="56"/>
      <c r="D290" s="55"/>
      <c r="E290" s="56"/>
      <c r="F290" s="55"/>
      <c r="G290" s="56"/>
      <c r="H290" s="57"/>
      <c r="I290" s="9"/>
      <c r="J290" s="9"/>
      <c r="K290" s="26"/>
      <c r="L290" s="26"/>
      <c r="M290" s="34"/>
      <c r="N290" s="34"/>
      <c r="O290" s="34"/>
      <c r="P290" s="11"/>
      <c r="Q290" s="11"/>
      <c r="R290" s="11"/>
      <c r="S290" s="13"/>
      <c r="AJ290" s="14"/>
      <c r="AK290" s="14"/>
      <c r="AL290" s="14"/>
      <c r="AM290" s="15"/>
      <c r="AN290" s="15"/>
      <c r="AO290" s="15"/>
      <c r="AP290" s="15"/>
      <c r="AQ290" s="15"/>
      <c r="AR290" s="15"/>
      <c r="AS290" s="15"/>
      <c r="AT290" s="16"/>
      <c r="AU290" s="15"/>
      <c r="AV290" s="15"/>
      <c r="AW290" s="19"/>
      <c r="AX290" s="19"/>
      <c r="AY290" s="19"/>
      <c r="AZ290" s="19"/>
      <c r="BA290" s="19"/>
      <c r="BB290" s="19"/>
      <c r="BC290" s="19"/>
      <c r="BD290" s="16"/>
      <c r="BE290" s="15"/>
      <c r="BF290" s="15"/>
      <c r="BG290" s="14"/>
      <c r="BH290" s="14"/>
      <c r="BI290" s="14"/>
      <c r="BJ290" s="36"/>
      <c r="BK290" s="36"/>
      <c r="BL290" s="36"/>
      <c r="BM290" s="36"/>
      <c r="BN290" s="36"/>
      <c r="BO290" s="36"/>
      <c r="BP290" s="36"/>
      <c r="BQ290" s="14"/>
      <c r="BR290" s="14"/>
      <c r="BS290" s="14"/>
      <c r="BT290" s="14"/>
      <c r="BU290" s="14"/>
      <c r="BV290" s="14"/>
      <c r="BW290" s="14"/>
      <c r="BX290" s="14"/>
      <c r="BY290" s="21"/>
      <c r="BZ290" s="22"/>
      <c r="CA290" s="22"/>
      <c r="CB290" s="22"/>
      <c r="CC290" s="22"/>
      <c r="CD290" s="22"/>
      <c r="CE290" s="22"/>
      <c r="CF290" s="23"/>
      <c r="CG290" s="19"/>
      <c r="CH290" s="21"/>
      <c r="CI290" s="14"/>
      <c r="CJ290" s="14"/>
      <c r="CK290" s="14"/>
      <c r="CL290" s="21"/>
      <c r="CM290" s="21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/>
      <c r="DK290" s="53"/>
      <c r="DL290" s="53"/>
      <c r="DM290" s="53"/>
      <c r="DN290" s="53"/>
      <c r="DO290" s="53"/>
      <c r="DP290" s="53"/>
      <c r="DQ290" s="53"/>
      <c r="DR290" s="53"/>
      <c r="DS290" s="53"/>
      <c r="DT290" s="53"/>
      <c r="DU290" s="53"/>
      <c r="DV290" s="53"/>
      <c r="DW290" s="53"/>
      <c r="DX290" s="53"/>
      <c r="DY290" s="53"/>
      <c r="DZ290" s="53"/>
      <c r="EA290" s="53"/>
      <c r="EB290" s="53"/>
      <c r="EC290" s="53"/>
      <c r="ED290" s="53"/>
    </row>
    <row r="291" spans="1:134">
      <c r="A291" s="54"/>
      <c r="B291" s="55"/>
      <c r="C291" s="56"/>
      <c r="D291" s="55"/>
      <c r="E291" s="56"/>
      <c r="F291" s="55"/>
      <c r="G291" s="56"/>
      <c r="H291" s="57"/>
      <c r="I291" s="9"/>
      <c r="J291" s="9"/>
      <c r="K291" s="26"/>
      <c r="L291" s="26"/>
      <c r="M291" s="34"/>
      <c r="N291" s="34"/>
      <c r="O291" s="34"/>
      <c r="P291" s="11"/>
      <c r="Q291" s="11"/>
      <c r="R291" s="11"/>
      <c r="S291" s="13"/>
      <c r="AJ291" s="14"/>
      <c r="AK291" s="14"/>
      <c r="AL291" s="14"/>
      <c r="AM291" s="15"/>
      <c r="AN291" s="15"/>
      <c r="AO291" s="15"/>
      <c r="AP291" s="15"/>
      <c r="AQ291" s="15"/>
      <c r="AR291" s="15"/>
      <c r="AS291" s="15"/>
      <c r="AT291" s="16"/>
      <c r="AU291" s="15"/>
      <c r="AV291" s="15"/>
      <c r="AW291" s="19"/>
      <c r="AX291" s="19"/>
      <c r="AY291" s="19"/>
      <c r="AZ291" s="19"/>
      <c r="BA291" s="19"/>
      <c r="BB291" s="19"/>
      <c r="BC291" s="19"/>
      <c r="BD291" s="16"/>
      <c r="BE291" s="15"/>
      <c r="BF291" s="15"/>
      <c r="BG291" s="14"/>
      <c r="BH291" s="14"/>
      <c r="BI291" s="14"/>
      <c r="BJ291" s="36"/>
      <c r="BK291" s="36"/>
      <c r="BL291" s="36"/>
      <c r="BM291" s="36"/>
      <c r="BN291" s="36"/>
      <c r="BO291" s="36"/>
      <c r="BP291" s="36"/>
      <c r="BQ291" s="14"/>
      <c r="BR291" s="14"/>
      <c r="BS291" s="14"/>
      <c r="BT291" s="14"/>
      <c r="BU291" s="14"/>
      <c r="BV291" s="14"/>
      <c r="BW291" s="14"/>
      <c r="BX291" s="14"/>
      <c r="BY291" s="21"/>
      <c r="BZ291" s="22"/>
      <c r="CA291" s="22"/>
      <c r="CB291" s="22"/>
      <c r="CC291" s="22"/>
      <c r="CD291" s="22"/>
      <c r="CE291" s="22"/>
      <c r="CF291" s="23"/>
      <c r="CG291" s="19"/>
      <c r="CH291" s="21"/>
      <c r="CI291" s="14"/>
      <c r="CJ291" s="14"/>
      <c r="CK291" s="14"/>
      <c r="CL291" s="21"/>
      <c r="CM291" s="21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/>
      <c r="DK291" s="53"/>
      <c r="DL291" s="53"/>
      <c r="DM291" s="53"/>
      <c r="DN291" s="53"/>
      <c r="DO291" s="53"/>
      <c r="DP291" s="53"/>
      <c r="DQ291" s="53"/>
      <c r="DR291" s="53"/>
      <c r="DS291" s="53"/>
      <c r="DT291" s="53"/>
      <c r="DU291" s="53"/>
      <c r="DV291" s="53"/>
      <c r="DW291" s="53"/>
      <c r="DX291" s="53"/>
      <c r="DY291" s="53"/>
      <c r="DZ291" s="53"/>
      <c r="EA291" s="53"/>
      <c r="EB291" s="53"/>
      <c r="EC291" s="53"/>
      <c r="ED291" s="53"/>
    </row>
    <row r="292" spans="1:134">
      <c r="A292" s="54"/>
      <c r="B292" s="55"/>
      <c r="C292" s="56"/>
      <c r="D292" s="55"/>
      <c r="E292" s="56"/>
      <c r="F292" s="55"/>
      <c r="G292" s="56"/>
      <c r="H292" s="57"/>
      <c r="I292" s="9"/>
      <c r="J292" s="9"/>
      <c r="K292" s="26"/>
      <c r="L292" s="26"/>
      <c r="M292" s="34"/>
      <c r="N292" s="34"/>
      <c r="O292" s="34"/>
      <c r="P292" s="11"/>
      <c r="Q292" s="11"/>
      <c r="R292" s="11"/>
      <c r="S292" s="13"/>
      <c r="AJ292" s="14"/>
      <c r="AK292" s="14"/>
      <c r="AL292" s="14"/>
      <c r="AM292" s="15"/>
      <c r="AN292" s="15"/>
      <c r="AO292" s="15"/>
      <c r="AP292" s="15"/>
      <c r="AQ292" s="15"/>
      <c r="AR292" s="15"/>
      <c r="AS292" s="15"/>
      <c r="AT292" s="16"/>
      <c r="AU292" s="15"/>
      <c r="AV292" s="15"/>
      <c r="AW292" s="19"/>
      <c r="AX292" s="19"/>
      <c r="AY292" s="19"/>
      <c r="AZ292" s="19"/>
      <c r="BA292" s="19"/>
      <c r="BB292" s="19"/>
      <c r="BC292" s="19"/>
      <c r="BD292" s="16"/>
      <c r="BE292" s="15"/>
      <c r="BF292" s="15"/>
      <c r="BG292" s="14"/>
      <c r="BH292" s="14"/>
      <c r="BI292" s="14"/>
      <c r="BJ292" s="36"/>
      <c r="BK292" s="36"/>
      <c r="BL292" s="36"/>
      <c r="BM292" s="36"/>
      <c r="BN292" s="36"/>
      <c r="BO292" s="36"/>
      <c r="BP292" s="36"/>
      <c r="BQ292" s="14"/>
      <c r="BR292" s="14"/>
      <c r="BS292" s="14"/>
      <c r="BT292" s="14"/>
      <c r="BU292" s="14"/>
      <c r="BV292" s="14"/>
      <c r="BW292" s="14"/>
      <c r="BX292" s="14"/>
      <c r="BY292" s="21"/>
      <c r="BZ292" s="22"/>
      <c r="CA292" s="22"/>
      <c r="CB292" s="22"/>
      <c r="CC292" s="22"/>
      <c r="CD292" s="22"/>
      <c r="CE292" s="22"/>
      <c r="CF292" s="23"/>
      <c r="CG292" s="19"/>
      <c r="CH292" s="21"/>
      <c r="CI292" s="14"/>
      <c r="CJ292" s="14"/>
      <c r="CK292" s="14"/>
      <c r="CL292" s="21"/>
      <c r="CM292" s="21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53"/>
      <c r="DA292" s="53"/>
      <c r="DB292" s="53"/>
      <c r="DC292" s="53"/>
      <c r="DD292" s="53"/>
      <c r="DE292" s="53"/>
      <c r="DF292" s="53"/>
      <c r="DG292" s="53"/>
      <c r="DH292" s="53"/>
      <c r="DI292" s="53"/>
      <c r="DJ292" s="53"/>
      <c r="DK292" s="53"/>
      <c r="DL292" s="53"/>
      <c r="DM292" s="53"/>
      <c r="DN292" s="53"/>
      <c r="DO292" s="53"/>
      <c r="DP292" s="53"/>
      <c r="DQ292" s="53"/>
      <c r="DR292" s="53"/>
      <c r="DS292" s="53"/>
      <c r="DT292" s="53"/>
      <c r="DU292" s="53"/>
      <c r="DV292" s="53"/>
      <c r="DW292" s="53"/>
      <c r="DX292" s="53"/>
      <c r="DY292" s="53"/>
      <c r="DZ292" s="53"/>
      <c r="EA292" s="53"/>
      <c r="EB292" s="53"/>
      <c r="EC292" s="53"/>
      <c r="ED292" s="53"/>
    </row>
    <row r="293" spans="1:134">
      <c r="A293" s="54"/>
      <c r="B293" s="55"/>
      <c r="C293" s="56"/>
      <c r="D293" s="55"/>
      <c r="E293" s="56"/>
      <c r="F293" s="55"/>
      <c r="G293" s="56"/>
      <c r="H293" s="57"/>
      <c r="I293" s="9"/>
      <c r="J293" s="9"/>
      <c r="K293" s="26"/>
      <c r="L293" s="26"/>
      <c r="M293" s="34"/>
      <c r="N293" s="34"/>
      <c r="O293" s="34"/>
      <c r="P293" s="11"/>
      <c r="Q293" s="11"/>
      <c r="R293" s="11"/>
      <c r="S293" s="13"/>
      <c r="AJ293" s="14"/>
      <c r="AK293" s="14"/>
      <c r="AL293" s="14"/>
      <c r="AM293" s="15"/>
      <c r="AN293" s="15"/>
      <c r="AO293" s="15"/>
      <c r="AP293" s="15"/>
      <c r="AQ293" s="15"/>
      <c r="AR293" s="15"/>
      <c r="AS293" s="15"/>
      <c r="AT293" s="16"/>
      <c r="AU293" s="15"/>
      <c r="AV293" s="15"/>
      <c r="AW293" s="19"/>
      <c r="AX293" s="19"/>
      <c r="AY293" s="19"/>
      <c r="AZ293" s="19"/>
      <c r="BA293" s="19"/>
      <c r="BB293" s="19"/>
      <c r="BC293" s="19"/>
      <c r="BD293" s="16"/>
      <c r="BE293" s="15"/>
      <c r="BF293" s="15"/>
      <c r="BG293" s="14"/>
      <c r="BH293" s="14"/>
      <c r="BI293" s="14"/>
      <c r="BJ293" s="36"/>
      <c r="BK293" s="36"/>
      <c r="BL293" s="36"/>
      <c r="BM293" s="36"/>
      <c r="BN293" s="36"/>
      <c r="BO293" s="36"/>
      <c r="BP293" s="36"/>
      <c r="BQ293" s="14"/>
      <c r="BR293" s="14"/>
      <c r="BS293" s="14"/>
      <c r="BT293" s="14"/>
      <c r="BU293" s="14"/>
      <c r="BV293" s="14"/>
      <c r="BW293" s="14"/>
      <c r="BX293" s="14"/>
      <c r="BY293" s="21"/>
      <c r="BZ293" s="22"/>
      <c r="CA293" s="22"/>
      <c r="CB293" s="22"/>
      <c r="CC293" s="22"/>
      <c r="CD293" s="22"/>
      <c r="CE293" s="22"/>
      <c r="CF293" s="23"/>
      <c r="CG293" s="19"/>
      <c r="CH293" s="21"/>
      <c r="CI293" s="14"/>
      <c r="CJ293" s="14"/>
      <c r="CK293" s="14"/>
      <c r="CL293" s="21"/>
      <c r="CM293" s="21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53"/>
      <c r="DA293" s="53"/>
      <c r="DB293" s="53"/>
      <c r="DC293" s="53"/>
      <c r="DD293" s="53"/>
      <c r="DE293" s="53"/>
      <c r="DF293" s="53"/>
      <c r="DG293" s="53"/>
      <c r="DH293" s="53"/>
      <c r="DI293" s="53"/>
      <c r="DJ293" s="53"/>
      <c r="DK293" s="53"/>
      <c r="DL293" s="53"/>
      <c r="DM293" s="53"/>
      <c r="DN293" s="53"/>
      <c r="DO293" s="53"/>
      <c r="DP293" s="53"/>
      <c r="DQ293" s="53"/>
      <c r="DR293" s="53"/>
      <c r="DS293" s="53"/>
      <c r="DT293" s="53"/>
      <c r="DU293" s="53"/>
      <c r="DV293" s="53"/>
      <c r="DW293" s="53"/>
      <c r="DX293" s="53"/>
      <c r="DY293" s="53"/>
      <c r="DZ293" s="53"/>
      <c r="EA293" s="53"/>
      <c r="EB293" s="53"/>
      <c r="EC293" s="53"/>
      <c r="ED293" s="53"/>
    </row>
    <row r="294" spans="1:134">
      <c r="A294" s="54"/>
      <c r="B294" s="55"/>
      <c r="C294" s="56"/>
      <c r="D294" s="55"/>
      <c r="E294" s="56"/>
      <c r="F294" s="55"/>
      <c r="G294" s="56"/>
      <c r="H294" s="57"/>
      <c r="I294" s="9"/>
      <c r="J294" s="9"/>
      <c r="K294" s="26"/>
      <c r="L294" s="26"/>
      <c r="M294" s="34"/>
      <c r="N294" s="34"/>
      <c r="O294" s="34"/>
      <c r="P294" s="11"/>
      <c r="Q294" s="11"/>
      <c r="R294" s="11"/>
      <c r="S294" s="13"/>
      <c r="AJ294" s="14"/>
      <c r="AK294" s="14"/>
      <c r="AL294" s="14"/>
      <c r="AM294" s="15"/>
      <c r="AN294" s="15"/>
      <c r="AO294" s="15"/>
      <c r="AP294" s="15"/>
      <c r="AQ294" s="15"/>
      <c r="AR294" s="15"/>
      <c r="AS294" s="15"/>
      <c r="AT294" s="16"/>
      <c r="AU294" s="15"/>
      <c r="AV294" s="15"/>
      <c r="AW294" s="19"/>
      <c r="AX294" s="19"/>
      <c r="AY294" s="19"/>
      <c r="AZ294" s="19"/>
      <c r="BA294" s="19"/>
      <c r="BB294" s="19"/>
      <c r="BC294" s="19"/>
      <c r="BD294" s="16"/>
      <c r="BE294" s="15"/>
      <c r="BF294" s="15"/>
      <c r="BG294" s="14"/>
      <c r="BH294" s="14"/>
      <c r="BI294" s="14"/>
      <c r="BJ294" s="36"/>
      <c r="BK294" s="36"/>
      <c r="BL294" s="36"/>
      <c r="BM294" s="36"/>
      <c r="BN294" s="36"/>
      <c r="BO294" s="36"/>
      <c r="BP294" s="36"/>
      <c r="BQ294" s="14"/>
      <c r="BR294" s="14"/>
      <c r="BS294" s="14"/>
      <c r="BT294" s="14"/>
      <c r="BU294" s="14"/>
      <c r="BV294" s="14"/>
      <c r="BW294" s="14"/>
      <c r="BX294" s="14"/>
      <c r="BY294" s="21"/>
      <c r="BZ294" s="22"/>
      <c r="CA294" s="22"/>
      <c r="CB294" s="22"/>
      <c r="CC294" s="22"/>
      <c r="CD294" s="22"/>
      <c r="CE294" s="22"/>
      <c r="CF294" s="23"/>
      <c r="CG294" s="19"/>
      <c r="CH294" s="21"/>
      <c r="CI294" s="14"/>
      <c r="CJ294" s="14"/>
      <c r="CK294" s="14"/>
      <c r="CL294" s="21"/>
      <c r="CM294" s="21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/>
      <c r="DK294" s="53"/>
      <c r="DL294" s="53"/>
      <c r="DM294" s="53"/>
      <c r="DN294" s="53"/>
      <c r="DO294" s="53"/>
      <c r="DP294" s="53"/>
      <c r="DQ294" s="53"/>
      <c r="DR294" s="53"/>
      <c r="DS294" s="53"/>
      <c r="DT294" s="53"/>
      <c r="DU294" s="53"/>
      <c r="DV294" s="53"/>
      <c r="DW294" s="53"/>
      <c r="DX294" s="53"/>
      <c r="DY294" s="53"/>
      <c r="DZ294" s="53"/>
      <c r="EA294" s="53"/>
      <c r="EB294" s="53"/>
      <c r="EC294" s="53"/>
      <c r="ED294" s="53"/>
    </row>
    <row r="295" spans="1:134">
      <c r="A295" s="54"/>
      <c r="B295" s="55"/>
      <c r="C295" s="56"/>
      <c r="D295" s="55"/>
      <c r="E295" s="56"/>
      <c r="F295" s="55"/>
      <c r="G295" s="56"/>
      <c r="H295" s="57"/>
      <c r="I295" s="9"/>
      <c r="J295" s="9"/>
      <c r="K295" s="26"/>
      <c r="L295" s="26"/>
      <c r="M295" s="34"/>
      <c r="N295" s="34"/>
      <c r="O295" s="34"/>
      <c r="P295" s="11"/>
      <c r="Q295" s="11"/>
      <c r="R295" s="11"/>
      <c r="S295" s="13"/>
      <c r="AJ295" s="14"/>
      <c r="AK295" s="14"/>
      <c r="AL295" s="14"/>
      <c r="AM295" s="15"/>
      <c r="AN295" s="15"/>
      <c r="AO295" s="15"/>
      <c r="AP295" s="15"/>
      <c r="AQ295" s="15"/>
      <c r="AR295" s="15"/>
      <c r="AS295" s="15"/>
      <c r="AT295" s="16"/>
      <c r="AU295" s="15"/>
      <c r="AV295" s="15"/>
      <c r="AW295" s="19"/>
      <c r="AX295" s="19"/>
      <c r="AY295" s="19"/>
      <c r="AZ295" s="19"/>
      <c r="BA295" s="19"/>
      <c r="BB295" s="19"/>
      <c r="BC295" s="19"/>
      <c r="BD295" s="16"/>
      <c r="BE295" s="15"/>
      <c r="BF295" s="15"/>
      <c r="BG295" s="14"/>
      <c r="BH295" s="14"/>
      <c r="BI295" s="14"/>
      <c r="BJ295" s="36"/>
      <c r="BK295" s="36"/>
      <c r="BL295" s="36"/>
      <c r="BM295" s="36"/>
      <c r="BN295" s="36"/>
      <c r="BO295" s="36"/>
      <c r="BP295" s="36"/>
      <c r="BQ295" s="14"/>
      <c r="BR295" s="14"/>
      <c r="BS295" s="14"/>
      <c r="BT295" s="14"/>
      <c r="BU295" s="14"/>
      <c r="BV295" s="14"/>
      <c r="BW295" s="14"/>
      <c r="BX295" s="14"/>
      <c r="BY295" s="21"/>
      <c r="BZ295" s="22"/>
      <c r="CA295" s="22"/>
      <c r="CB295" s="22"/>
      <c r="CC295" s="22"/>
      <c r="CD295" s="22"/>
      <c r="CE295" s="22"/>
      <c r="CF295" s="23"/>
      <c r="CG295" s="19"/>
      <c r="CH295" s="21"/>
      <c r="CI295" s="14"/>
      <c r="CJ295" s="14"/>
      <c r="CK295" s="14"/>
      <c r="CL295" s="21"/>
      <c r="CM295" s="21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/>
      <c r="DK295" s="53"/>
      <c r="DL295" s="53"/>
      <c r="DM295" s="53"/>
      <c r="DN295" s="53"/>
      <c r="DO295" s="53"/>
      <c r="DP295" s="53"/>
      <c r="DQ295" s="53"/>
      <c r="DR295" s="53"/>
      <c r="DS295" s="53"/>
      <c r="DT295" s="53"/>
      <c r="DU295" s="53"/>
      <c r="DV295" s="53"/>
      <c r="DW295" s="53"/>
      <c r="DX295" s="53"/>
      <c r="DY295" s="53"/>
      <c r="DZ295" s="53"/>
      <c r="EA295" s="53"/>
      <c r="EB295" s="53"/>
      <c r="EC295" s="53"/>
      <c r="ED295" s="53"/>
    </row>
    <row r="296" spans="1:134">
      <c r="A296" s="54"/>
      <c r="B296" s="55"/>
      <c r="C296" s="56"/>
      <c r="D296" s="55"/>
      <c r="E296" s="56"/>
      <c r="F296" s="55"/>
      <c r="G296" s="56"/>
      <c r="H296" s="57"/>
      <c r="I296" s="9"/>
      <c r="J296" s="9"/>
      <c r="K296" s="26"/>
      <c r="L296" s="26"/>
      <c r="M296" s="34"/>
      <c r="N296" s="34"/>
      <c r="O296" s="34"/>
      <c r="P296" s="11"/>
      <c r="Q296" s="11"/>
      <c r="R296" s="11"/>
      <c r="S296" s="13"/>
      <c r="AJ296" s="14"/>
      <c r="AK296" s="14"/>
      <c r="AL296" s="14"/>
      <c r="AM296" s="15"/>
      <c r="AN296" s="15"/>
      <c r="AO296" s="15"/>
      <c r="AP296" s="15"/>
      <c r="AQ296" s="15"/>
      <c r="AR296" s="15"/>
      <c r="AS296" s="15"/>
      <c r="AT296" s="16"/>
      <c r="AU296" s="15"/>
      <c r="AV296" s="15"/>
      <c r="AW296" s="19"/>
      <c r="AX296" s="19"/>
      <c r="AY296" s="19"/>
      <c r="AZ296" s="19"/>
      <c r="BA296" s="19"/>
      <c r="BB296" s="19"/>
      <c r="BC296" s="19"/>
      <c r="BD296" s="16"/>
      <c r="BE296" s="15"/>
      <c r="BF296" s="15"/>
      <c r="BG296" s="14"/>
      <c r="BH296" s="14"/>
      <c r="BI296" s="14"/>
      <c r="BJ296" s="36"/>
      <c r="BK296" s="36"/>
      <c r="BL296" s="36"/>
      <c r="BM296" s="36"/>
      <c r="BN296" s="36"/>
      <c r="BO296" s="36"/>
      <c r="BP296" s="36"/>
      <c r="BQ296" s="14"/>
      <c r="BR296" s="14"/>
      <c r="BS296" s="14"/>
      <c r="BT296" s="14"/>
      <c r="BU296" s="14"/>
      <c r="BV296" s="14"/>
      <c r="BW296" s="14"/>
      <c r="BX296" s="14"/>
      <c r="BY296" s="21"/>
      <c r="BZ296" s="22"/>
      <c r="CA296" s="22"/>
      <c r="CB296" s="22"/>
      <c r="CC296" s="22"/>
      <c r="CD296" s="22"/>
      <c r="CE296" s="22"/>
      <c r="CF296" s="23"/>
      <c r="CG296" s="19"/>
      <c r="CH296" s="21"/>
      <c r="CI296" s="14"/>
      <c r="CJ296" s="14"/>
      <c r="CK296" s="14"/>
      <c r="CL296" s="21"/>
      <c r="CM296" s="21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/>
      <c r="DK296" s="53"/>
      <c r="DL296" s="53"/>
      <c r="DM296" s="53"/>
      <c r="DN296" s="53"/>
      <c r="DO296" s="53"/>
      <c r="DP296" s="53"/>
      <c r="DQ296" s="53"/>
      <c r="DR296" s="53"/>
      <c r="DS296" s="53"/>
      <c r="DT296" s="53"/>
      <c r="DU296" s="53"/>
      <c r="DV296" s="53"/>
      <c r="DW296" s="53"/>
      <c r="DX296" s="53"/>
      <c r="DY296" s="53"/>
      <c r="DZ296" s="53"/>
      <c r="EA296" s="53"/>
      <c r="EB296" s="53"/>
      <c r="EC296" s="53"/>
      <c r="ED296" s="53"/>
    </row>
    <row r="297" spans="1:134">
      <c r="A297" s="54"/>
      <c r="B297" s="55"/>
      <c r="C297" s="56"/>
      <c r="D297" s="55"/>
      <c r="E297" s="56"/>
      <c r="F297" s="55"/>
      <c r="G297" s="56"/>
      <c r="H297" s="57"/>
      <c r="I297" s="9"/>
      <c r="J297" s="9"/>
      <c r="K297" s="26"/>
      <c r="L297" s="26"/>
      <c r="M297" s="34"/>
      <c r="N297" s="34"/>
      <c r="O297" s="34"/>
      <c r="P297" s="11"/>
      <c r="Q297" s="11"/>
      <c r="R297" s="11"/>
      <c r="S297" s="13"/>
      <c r="AJ297" s="14"/>
      <c r="AK297" s="14"/>
      <c r="AL297" s="14"/>
      <c r="AM297" s="15"/>
      <c r="AN297" s="15"/>
      <c r="AO297" s="15"/>
      <c r="AP297" s="15"/>
      <c r="AQ297" s="15"/>
      <c r="AR297" s="15"/>
      <c r="AS297" s="15"/>
      <c r="AT297" s="16"/>
      <c r="AU297" s="15"/>
      <c r="AV297" s="15"/>
      <c r="AW297" s="19"/>
      <c r="AX297" s="19"/>
      <c r="AY297" s="19"/>
      <c r="AZ297" s="19"/>
      <c r="BA297" s="19"/>
      <c r="BB297" s="19"/>
      <c r="BC297" s="19"/>
      <c r="BD297" s="16"/>
      <c r="BE297" s="15"/>
      <c r="BF297" s="15"/>
      <c r="BG297" s="14"/>
      <c r="BH297" s="14"/>
      <c r="BI297" s="14"/>
      <c r="BJ297" s="36"/>
      <c r="BK297" s="36"/>
      <c r="BL297" s="36"/>
      <c r="BM297" s="36"/>
      <c r="BN297" s="36"/>
      <c r="BO297" s="36"/>
      <c r="BP297" s="36"/>
      <c r="BQ297" s="14"/>
      <c r="BR297" s="14"/>
      <c r="BS297" s="14"/>
      <c r="BT297" s="14"/>
      <c r="BU297" s="14"/>
      <c r="BV297" s="14"/>
      <c r="BW297" s="14"/>
      <c r="BX297" s="14"/>
      <c r="BY297" s="21"/>
      <c r="BZ297" s="22"/>
      <c r="CA297" s="22"/>
      <c r="CB297" s="22"/>
      <c r="CC297" s="22"/>
      <c r="CD297" s="22"/>
      <c r="CE297" s="22"/>
      <c r="CF297" s="23"/>
      <c r="CG297" s="19"/>
      <c r="CH297" s="21"/>
      <c r="CI297" s="14"/>
      <c r="CJ297" s="14"/>
      <c r="CK297" s="14"/>
      <c r="CL297" s="21"/>
      <c r="CM297" s="21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  <c r="DR297" s="53"/>
      <c r="DS297" s="53"/>
      <c r="DT297" s="53"/>
      <c r="DU297" s="53"/>
      <c r="DV297" s="53"/>
      <c r="DW297" s="53"/>
      <c r="DX297" s="53"/>
      <c r="DY297" s="53"/>
      <c r="DZ297" s="53"/>
      <c r="EA297" s="53"/>
      <c r="EB297" s="53"/>
      <c r="EC297" s="53"/>
      <c r="ED297" s="53"/>
    </row>
    <row r="298" spans="1:134">
      <c r="A298" s="54"/>
      <c r="B298" s="55"/>
      <c r="C298" s="56"/>
      <c r="D298" s="55"/>
      <c r="E298" s="56"/>
      <c r="F298" s="55"/>
      <c r="G298" s="56"/>
      <c r="H298" s="57"/>
      <c r="I298" s="9"/>
      <c r="J298" s="9"/>
      <c r="K298" s="26"/>
      <c r="L298" s="26"/>
      <c r="M298" s="34"/>
      <c r="N298" s="34"/>
      <c r="O298" s="34"/>
      <c r="P298" s="11"/>
      <c r="Q298" s="11"/>
      <c r="R298" s="11"/>
      <c r="S298" s="13"/>
      <c r="AJ298" s="14"/>
      <c r="AK298" s="14"/>
      <c r="AL298" s="14"/>
      <c r="AM298" s="15"/>
      <c r="AN298" s="15"/>
      <c r="AO298" s="15"/>
      <c r="AP298" s="15"/>
      <c r="AQ298" s="15"/>
      <c r="AR298" s="15"/>
      <c r="AS298" s="15"/>
      <c r="AT298" s="16"/>
      <c r="AU298" s="15"/>
      <c r="AV298" s="15"/>
      <c r="AW298" s="19"/>
      <c r="AX298" s="19"/>
      <c r="AY298" s="19"/>
      <c r="AZ298" s="19"/>
      <c r="BA298" s="19"/>
      <c r="BB298" s="19"/>
      <c r="BC298" s="19"/>
      <c r="BD298" s="16"/>
      <c r="BE298" s="15"/>
      <c r="BF298" s="15"/>
      <c r="BG298" s="14"/>
      <c r="BH298" s="14"/>
      <c r="BI298" s="14"/>
      <c r="BJ298" s="36"/>
      <c r="BK298" s="36"/>
      <c r="BL298" s="36"/>
      <c r="BM298" s="36"/>
      <c r="BN298" s="36"/>
      <c r="BO298" s="36"/>
      <c r="BP298" s="36"/>
      <c r="BQ298" s="14"/>
      <c r="BR298" s="14"/>
      <c r="BS298" s="14"/>
      <c r="BT298" s="14"/>
      <c r="BU298" s="14"/>
      <c r="BV298" s="14"/>
      <c r="BW298" s="14"/>
      <c r="BX298" s="14"/>
      <c r="BY298" s="21"/>
      <c r="BZ298" s="22"/>
      <c r="CA298" s="22"/>
      <c r="CB298" s="22"/>
      <c r="CC298" s="22"/>
      <c r="CD298" s="22"/>
      <c r="CE298" s="22"/>
      <c r="CF298" s="23"/>
      <c r="CG298" s="19"/>
      <c r="CH298" s="21"/>
      <c r="CI298" s="14"/>
      <c r="CJ298" s="14"/>
      <c r="CK298" s="14"/>
      <c r="CL298" s="21"/>
      <c r="CM298" s="21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/>
      <c r="DK298" s="53"/>
      <c r="DL298" s="53"/>
      <c r="DM298" s="53"/>
      <c r="DN298" s="53"/>
      <c r="DO298" s="53"/>
      <c r="DP298" s="53"/>
      <c r="DQ298" s="53"/>
      <c r="DR298" s="53"/>
      <c r="DS298" s="53"/>
      <c r="DT298" s="53"/>
      <c r="DU298" s="53"/>
      <c r="DV298" s="53"/>
      <c r="DW298" s="53"/>
      <c r="DX298" s="53"/>
      <c r="DY298" s="53"/>
      <c r="DZ298" s="53"/>
      <c r="EA298" s="53"/>
      <c r="EB298" s="53"/>
      <c r="EC298" s="53"/>
      <c r="ED298" s="53"/>
    </row>
    <row r="299" spans="1:134">
      <c r="A299" s="54"/>
      <c r="B299" s="55"/>
      <c r="C299" s="56"/>
      <c r="D299" s="55"/>
      <c r="E299" s="56"/>
      <c r="F299" s="55"/>
      <c r="G299" s="56"/>
      <c r="H299" s="57"/>
      <c r="I299" s="9"/>
      <c r="J299" s="9"/>
      <c r="K299" s="26"/>
      <c r="L299" s="26"/>
      <c r="M299" s="34"/>
      <c r="N299" s="34"/>
      <c r="O299" s="34"/>
      <c r="P299" s="11"/>
      <c r="Q299" s="11"/>
      <c r="R299" s="11"/>
      <c r="S299" s="13"/>
      <c r="AJ299" s="14"/>
      <c r="AK299" s="14"/>
      <c r="AL299" s="14"/>
      <c r="AM299" s="15"/>
      <c r="AN299" s="15"/>
      <c r="AO299" s="15"/>
      <c r="AP299" s="15"/>
      <c r="AQ299" s="15"/>
      <c r="AR299" s="15"/>
      <c r="AS299" s="15"/>
      <c r="AT299" s="16"/>
      <c r="AU299" s="15"/>
      <c r="AV299" s="15"/>
      <c r="AW299" s="19"/>
      <c r="AX299" s="19"/>
      <c r="AY299" s="19"/>
      <c r="AZ299" s="19"/>
      <c r="BA299" s="19"/>
      <c r="BB299" s="19"/>
      <c r="BC299" s="19"/>
      <c r="BD299" s="16"/>
      <c r="BE299" s="15"/>
      <c r="BF299" s="15"/>
      <c r="BG299" s="14"/>
      <c r="BH299" s="14"/>
      <c r="BI299" s="14"/>
      <c r="BJ299" s="36"/>
      <c r="BK299" s="36"/>
      <c r="BL299" s="36"/>
      <c r="BM299" s="36"/>
      <c r="BN299" s="36"/>
      <c r="BO299" s="36"/>
      <c r="BP299" s="36"/>
      <c r="BQ299" s="14"/>
      <c r="BR299" s="14"/>
      <c r="BS299" s="14"/>
      <c r="BT299" s="14"/>
      <c r="BU299" s="14"/>
      <c r="BV299" s="14"/>
      <c r="BW299" s="14"/>
      <c r="BX299" s="14"/>
      <c r="BY299" s="21"/>
      <c r="BZ299" s="22"/>
      <c r="CA299" s="22"/>
      <c r="CB299" s="22"/>
      <c r="CC299" s="22"/>
      <c r="CD299" s="22"/>
      <c r="CE299" s="22"/>
      <c r="CF299" s="23"/>
      <c r="CG299" s="19"/>
      <c r="CH299" s="21"/>
      <c r="CI299" s="14"/>
      <c r="CJ299" s="14"/>
      <c r="CK299" s="14"/>
      <c r="CL299" s="21"/>
      <c r="CM299" s="21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  <c r="DN299" s="53"/>
      <c r="DO299" s="53"/>
      <c r="DP299" s="53"/>
      <c r="DQ299" s="53"/>
      <c r="DR299" s="53"/>
      <c r="DS299" s="53"/>
      <c r="DT299" s="53"/>
      <c r="DU299" s="53"/>
      <c r="DV299" s="53"/>
      <c r="DW299" s="53"/>
      <c r="DX299" s="53"/>
      <c r="DY299" s="53"/>
      <c r="DZ299" s="53"/>
      <c r="EA299" s="53"/>
      <c r="EB299" s="53"/>
      <c r="EC299" s="53"/>
      <c r="ED299" s="53"/>
    </row>
    <row r="300" spans="1:134">
      <c r="A300" s="54"/>
      <c r="B300" s="55"/>
      <c r="C300" s="56"/>
      <c r="D300" s="55"/>
      <c r="E300" s="56"/>
      <c r="F300" s="55"/>
      <c r="G300" s="56"/>
      <c r="H300" s="57"/>
      <c r="I300" s="9"/>
      <c r="J300" s="9"/>
      <c r="K300" s="26"/>
      <c r="L300" s="26"/>
      <c r="M300" s="34"/>
      <c r="N300" s="34"/>
      <c r="O300" s="34"/>
      <c r="P300" s="11"/>
      <c r="Q300" s="11"/>
      <c r="R300" s="11"/>
      <c r="S300" s="13"/>
      <c r="AJ300" s="14"/>
      <c r="AK300" s="14"/>
      <c r="AL300" s="14"/>
      <c r="AM300" s="15"/>
      <c r="AN300" s="15"/>
      <c r="AO300" s="15"/>
      <c r="AP300" s="15"/>
      <c r="AQ300" s="15"/>
      <c r="AR300" s="15"/>
      <c r="AS300" s="15"/>
      <c r="AT300" s="16"/>
      <c r="AU300" s="15"/>
      <c r="AV300" s="15"/>
      <c r="AW300" s="19"/>
      <c r="AX300" s="19"/>
      <c r="AY300" s="19"/>
      <c r="AZ300" s="19"/>
      <c r="BA300" s="19"/>
      <c r="BB300" s="19"/>
      <c r="BC300" s="19"/>
      <c r="BD300" s="16"/>
      <c r="BE300" s="15"/>
      <c r="BF300" s="15"/>
      <c r="BG300" s="14"/>
      <c r="BH300" s="14"/>
      <c r="BI300" s="14"/>
      <c r="BJ300" s="36"/>
      <c r="BK300" s="36"/>
      <c r="BL300" s="36"/>
      <c r="BM300" s="36"/>
      <c r="BN300" s="36"/>
      <c r="BO300" s="36"/>
      <c r="BP300" s="36"/>
      <c r="BQ300" s="14"/>
      <c r="BR300" s="14"/>
      <c r="BS300" s="14"/>
      <c r="BT300" s="14"/>
      <c r="BU300" s="14"/>
      <c r="BV300" s="14"/>
      <c r="BW300" s="14"/>
      <c r="BX300" s="14"/>
      <c r="BY300" s="21"/>
      <c r="BZ300" s="22"/>
      <c r="CA300" s="22"/>
      <c r="CB300" s="22"/>
      <c r="CC300" s="22"/>
      <c r="CD300" s="22"/>
      <c r="CE300" s="22"/>
      <c r="CF300" s="23"/>
      <c r="CG300" s="19"/>
      <c r="CH300" s="21"/>
      <c r="CI300" s="14"/>
      <c r="CJ300" s="14"/>
      <c r="CK300" s="14"/>
      <c r="CL300" s="21"/>
      <c r="CM300" s="21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/>
      <c r="DK300" s="53"/>
      <c r="DL300" s="53"/>
      <c r="DM300" s="53"/>
      <c r="DN300" s="53"/>
      <c r="DO300" s="53"/>
      <c r="DP300" s="53"/>
      <c r="DQ300" s="53"/>
      <c r="DR300" s="53"/>
      <c r="DS300" s="53"/>
      <c r="DT300" s="53"/>
      <c r="DU300" s="53"/>
      <c r="DV300" s="53"/>
      <c r="DW300" s="53"/>
      <c r="DX300" s="53"/>
      <c r="DY300" s="53"/>
      <c r="DZ300" s="53"/>
      <c r="EA300" s="53"/>
      <c r="EB300" s="53"/>
      <c r="EC300" s="53"/>
      <c r="ED300" s="53"/>
    </row>
    <row r="301" spans="1:134">
      <c r="A301" s="54"/>
      <c r="B301" s="55"/>
      <c r="C301" s="56"/>
      <c r="D301" s="55"/>
      <c r="E301" s="56"/>
      <c r="F301" s="55"/>
      <c r="G301" s="56"/>
      <c r="H301" s="57"/>
      <c r="I301" s="9"/>
      <c r="J301" s="9"/>
      <c r="K301" s="26"/>
      <c r="L301" s="26"/>
      <c r="M301" s="34"/>
      <c r="N301" s="34"/>
      <c r="O301" s="34"/>
      <c r="P301" s="11"/>
      <c r="Q301" s="11"/>
      <c r="R301" s="11"/>
      <c r="S301" s="13"/>
      <c r="AJ301" s="14"/>
      <c r="AK301" s="14"/>
      <c r="AL301" s="14"/>
      <c r="AM301" s="15"/>
      <c r="AN301" s="15"/>
      <c r="AO301" s="15"/>
      <c r="AP301" s="15"/>
      <c r="AQ301" s="15"/>
      <c r="AR301" s="15"/>
      <c r="AS301" s="15"/>
      <c r="AT301" s="16"/>
      <c r="AU301" s="15"/>
      <c r="AV301" s="15"/>
      <c r="AW301" s="19"/>
      <c r="AX301" s="19"/>
      <c r="AY301" s="19"/>
      <c r="AZ301" s="19"/>
      <c r="BA301" s="19"/>
      <c r="BB301" s="19"/>
      <c r="BC301" s="19"/>
      <c r="BD301" s="16"/>
      <c r="BE301" s="15"/>
      <c r="BF301" s="15"/>
      <c r="BG301" s="14"/>
      <c r="BH301" s="14"/>
      <c r="BI301" s="14"/>
      <c r="BJ301" s="36"/>
      <c r="BK301" s="36"/>
      <c r="BL301" s="36"/>
      <c r="BM301" s="36"/>
      <c r="BN301" s="36"/>
      <c r="BO301" s="36"/>
      <c r="BP301" s="36"/>
      <c r="BQ301" s="14"/>
      <c r="BR301" s="14"/>
      <c r="BS301" s="14"/>
      <c r="BT301" s="14"/>
      <c r="BU301" s="14"/>
      <c r="BV301" s="14"/>
      <c r="BW301" s="14"/>
      <c r="BX301" s="14"/>
      <c r="BY301" s="21"/>
      <c r="BZ301" s="22"/>
      <c r="CA301" s="22"/>
      <c r="CB301" s="22"/>
      <c r="CC301" s="22"/>
      <c r="CD301" s="22"/>
      <c r="CE301" s="22"/>
      <c r="CF301" s="23"/>
      <c r="CG301" s="19"/>
      <c r="CH301" s="21"/>
      <c r="CI301" s="14"/>
      <c r="CJ301" s="14"/>
      <c r="CK301" s="14"/>
      <c r="CL301" s="21"/>
      <c r="CM301" s="21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/>
      <c r="DK301" s="53"/>
      <c r="DL301" s="53"/>
      <c r="DM301" s="53"/>
      <c r="DN301" s="53"/>
      <c r="DO301" s="53"/>
      <c r="DP301" s="53"/>
      <c r="DQ301" s="53"/>
      <c r="DR301" s="53"/>
      <c r="DS301" s="53"/>
      <c r="DT301" s="53"/>
      <c r="DU301" s="53"/>
      <c r="DV301" s="53"/>
      <c r="DW301" s="53"/>
      <c r="DX301" s="53"/>
      <c r="DY301" s="53"/>
      <c r="DZ301" s="53"/>
      <c r="EA301" s="53"/>
      <c r="EB301" s="53"/>
      <c r="EC301" s="53"/>
      <c r="ED301" s="53"/>
    </row>
    <row r="302" spans="1:134">
      <c r="A302" s="54"/>
      <c r="B302" s="55"/>
      <c r="C302" s="56"/>
      <c r="D302" s="55"/>
      <c r="E302" s="56"/>
      <c r="F302" s="55"/>
      <c r="G302" s="56"/>
      <c r="H302" s="57"/>
      <c r="I302" s="9"/>
      <c r="J302" s="9"/>
      <c r="K302" s="26"/>
      <c r="L302" s="26"/>
      <c r="M302" s="34"/>
      <c r="N302" s="34"/>
      <c r="O302" s="34"/>
      <c r="P302" s="11"/>
      <c r="Q302" s="11"/>
      <c r="R302" s="11"/>
      <c r="S302" s="13"/>
      <c r="AJ302" s="14"/>
      <c r="AK302" s="14"/>
      <c r="AL302" s="14"/>
      <c r="AM302" s="15"/>
      <c r="AN302" s="15"/>
      <c r="AO302" s="15"/>
      <c r="AP302" s="15"/>
      <c r="AQ302" s="15"/>
      <c r="AR302" s="15"/>
      <c r="AS302" s="15"/>
      <c r="AT302" s="16"/>
      <c r="AU302" s="15"/>
      <c r="AV302" s="15"/>
      <c r="AW302" s="19"/>
      <c r="AX302" s="19"/>
      <c r="AY302" s="19"/>
      <c r="AZ302" s="19"/>
      <c r="BA302" s="19"/>
      <c r="BB302" s="19"/>
      <c r="BC302" s="19"/>
      <c r="BD302" s="16"/>
      <c r="BE302" s="15"/>
      <c r="BF302" s="15"/>
      <c r="BG302" s="14"/>
      <c r="BH302" s="14"/>
      <c r="BI302" s="14"/>
      <c r="BJ302" s="36"/>
      <c r="BK302" s="36"/>
      <c r="BL302" s="36"/>
      <c r="BM302" s="36"/>
      <c r="BN302" s="36"/>
      <c r="BO302" s="36"/>
      <c r="BP302" s="36"/>
      <c r="BQ302" s="14"/>
      <c r="BR302" s="14"/>
      <c r="BS302" s="14"/>
      <c r="BT302" s="14"/>
      <c r="BU302" s="14"/>
      <c r="BV302" s="14"/>
      <c r="BW302" s="14"/>
      <c r="BX302" s="14"/>
      <c r="BY302" s="21"/>
      <c r="BZ302" s="22"/>
      <c r="CA302" s="22"/>
      <c r="CB302" s="22"/>
      <c r="CC302" s="22"/>
      <c r="CD302" s="22"/>
      <c r="CE302" s="22"/>
      <c r="CF302" s="23"/>
      <c r="CG302" s="19"/>
      <c r="CH302" s="21"/>
      <c r="CI302" s="14"/>
      <c r="CJ302" s="14"/>
      <c r="CK302" s="14"/>
      <c r="CL302" s="21"/>
      <c r="CM302" s="21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/>
      <c r="DK302" s="53"/>
      <c r="DL302" s="53"/>
      <c r="DM302" s="53"/>
      <c r="DN302" s="53"/>
      <c r="DO302" s="53"/>
      <c r="DP302" s="53"/>
      <c r="DQ302" s="53"/>
      <c r="DR302" s="53"/>
      <c r="DS302" s="53"/>
      <c r="DT302" s="53"/>
      <c r="DU302" s="53"/>
      <c r="DV302" s="53"/>
      <c r="DW302" s="53"/>
      <c r="DX302" s="53"/>
      <c r="DY302" s="53"/>
      <c r="DZ302" s="53"/>
      <c r="EA302" s="53"/>
      <c r="EB302" s="53"/>
      <c r="EC302" s="53"/>
      <c r="ED302" s="53"/>
    </row>
    <row r="303" spans="1:134">
      <c r="A303" s="54"/>
      <c r="B303" s="55"/>
      <c r="C303" s="56"/>
      <c r="D303" s="55"/>
      <c r="E303" s="56"/>
      <c r="F303" s="55"/>
      <c r="G303" s="56"/>
      <c r="H303" s="57"/>
      <c r="I303" s="9"/>
      <c r="J303" s="9"/>
      <c r="K303" s="26"/>
      <c r="L303" s="26"/>
      <c r="M303" s="34"/>
      <c r="N303" s="34"/>
      <c r="O303" s="34"/>
      <c r="P303" s="11"/>
      <c r="Q303" s="11"/>
      <c r="R303" s="11"/>
      <c r="S303" s="13"/>
      <c r="AJ303" s="14"/>
      <c r="AK303" s="14"/>
      <c r="AL303" s="14"/>
      <c r="AM303" s="15"/>
      <c r="AN303" s="15"/>
      <c r="AO303" s="15"/>
      <c r="AP303" s="15"/>
      <c r="AQ303" s="15"/>
      <c r="AR303" s="15"/>
      <c r="AS303" s="15"/>
      <c r="AT303" s="16"/>
      <c r="AU303" s="15"/>
      <c r="AV303" s="15"/>
      <c r="AW303" s="19"/>
      <c r="AX303" s="19"/>
      <c r="AY303" s="19"/>
      <c r="AZ303" s="19"/>
      <c r="BA303" s="19"/>
      <c r="BB303" s="19"/>
      <c r="BC303" s="19"/>
      <c r="BD303" s="16"/>
      <c r="BE303" s="15"/>
      <c r="BF303" s="15"/>
      <c r="BG303" s="14"/>
      <c r="BH303" s="14"/>
      <c r="BI303" s="14"/>
      <c r="BJ303" s="36"/>
      <c r="BK303" s="36"/>
      <c r="BL303" s="36"/>
      <c r="BM303" s="36"/>
      <c r="BN303" s="36"/>
      <c r="BO303" s="36"/>
      <c r="BP303" s="36"/>
      <c r="BQ303" s="14"/>
      <c r="BR303" s="14"/>
      <c r="BS303" s="14"/>
      <c r="BT303" s="14"/>
      <c r="BU303" s="14"/>
      <c r="BV303" s="14"/>
      <c r="BW303" s="14"/>
      <c r="BX303" s="14"/>
      <c r="BY303" s="21"/>
      <c r="BZ303" s="22"/>
      <c r="CA303" s="22"/>
      <c r="CB303" s="22"/>
      <c r="CC303" s="22"/>
      <c r="CD303" s="22"/>
      <c r="CE303" s="22"/>
      <c r="CF303" s="23"/>
      <c r="CG303" s="19"/>
      <c r="CH303" s="21"/>
      <c r="CI303" s="14"/>
      <c r="CJ303" s="14"/>
      <c r="CK303" s="14"/>
      <c r="CL303" s="21"/>
      <c r="CM303" s="21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53"/>
      <c r="DA303" s="53"/>
      <c r="DB303" s="53"/>
      <c r="DC303" s="53"/>
      <c r="DD303" s="53"/>
      <c r="DE303" s="53"/>
      <c r="DF303" s="53"/>
      <c r="DG303" s="53"/>
      <c r="DH303" s="53"/>
      <c r="DI303" s="53"/>
      <c r="DJ303" s="53"/>
      <c r="DK303" s="53"/>
      <c r="DL303" s="53"/>
      <c r="DM303" s="53"/>
      <c r="DN303" s="53"/>
      <c r="DO303" s="53"/>
      <c r="DP303" s="53"/>
      <c r="DQ303" s="53"/>
      <c r="DR303" s="53"/>
      <c r="DS303" s="53"/>
      <c r="DT303" s="53"/>
      <c r="DU303" s="53"/>
      <c r="DV303" s="53"/>
      <c r="DW303" s="53"/>
      <c r="DX303" s="53"/>
      <c r="DY303" s="53"/>
      <c r="DZ303" s="53"/>
      <c r="EA303" s="53"/>
      <c r="EB303" s="53"/>
      <c r="EC303" s="53"/>
      <c r="ED303" s="53"/>
    </row>
    <row r="304" spans="1:134">
      <c r="A304" s="54"/>
      <c r="B304" s="55"/>
      <c r="C304" s="56"/>
      <c r="D304" s="55"/>
      <c r="E304" s="56"/>
      <c r="F304" s="55"/>
      <c r="G304" s="56"/>
      <c r="H304" s="57"/>
      <c r="I304" s="9"/>
      <c r="J304" s="9"/>
      <c r="K304" s="26"/>
      <c r="L304" s="26"/>
      <c r="M304" s="34"/>
      <c r="N304" s="34"/>
      <c r="O304" s="34"/>
      <c r="P304" s="11"/>
      <c r="Q304" s="11"/>
      <c r="R304" s="11"/>
      <c r="S304" s="13"/>
      <c r="AJ304" s="14"/>
      <c r="AK304" s="14"/>
      <c r="AL304" s="14"/>
      <c r="AM304" s="15"/>
      <c r="AN304" s="15"/>
      <c r="AO304" s="15"/>
      <c r="AP304" s="15"/>
      <c r="AQ304" s="15"/>
      <c r="AR304" s="15"/>
      <c r="AS304" s="15"/>
      <c r="AT304" s="16"/>
      <c r="AU304" s="15"/>
      <c r="AV304" s="15"/>
      <c r="AW304" s="19"/>
      <c r="AX304" s="19"/>
      <c r="AY304" s="19"/>
      <c r="AZ304" s="19"/>
      <c r="BA304" s="19"/>
      <c r="BB304" s="19"/>
      <c r="BC304" s="19"/>
      <c r="BD304" s="16"/>
      <c r="BE304" s="15"/>
      <c r="BF304" s="15"/>
      <c r="BG304" s="14"/>
      <c r="BH304" s="14"/>
      <c r="BI304" s="14"/>
      <c r="BJ304" s="36"/>
      <c r="BK304" s="36"/>
      <c r="BL304" s="36"/>
      <c r="BM304" s="36"/>
      <c r="BN304" s="36"/>
      <c r="BO304" s="36"/>
      <c r="BP304" s="36"/>
      <c r="BQ304" s="14"/>
      <c r="BR304" s="14"/>
      <c r="BS304" s="14"/>
      <c r="BT304" s="14"/>
      <c r="BU304" s="14"/>
      <c r="BV304" s="14"/>
      <c r="BW304" s="14"/>
      <c r="BX304" s="14"/>
      <c r="BY304" s="21"/>
      <c r="BZ304" s="22"/>
      <c r="CA304" s="22"/>
      <c r="CB304" s="22"/>
      <c r="CC304" s="22"/>
      <c r="CD304" s="22"/>
      <c r="CE304" s="22"/>
      <c r="CF304" s="23"/>
      <c r="CG304" s="19"/>
      <c r="CH304" s="21"/>
      <c r="CI304" s="14"/>
      <c r="CJ304" s="14"/>
      <c r="CK304" s="14"/>
      <c r="CL304" s="21"/>
      <c r="CM304" s="21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/>
      <c r="DK304" s="53"/>
      <c r="DL304" s="53"/>
      <c r="DM304" s="53"/>
      <c r="DN304" s="53"/>
      <c r="DO304" s="53"/>
      <c r="DP304" s="53"/>
      <c r="DQ304" s="53"/>
      <c r="DR304" s="53"/>
      <c r="DS304" s="53"/>
      <c r="DT304" s="53"/>
      <c r="DU304" s="53"/>
      <c r="DV304" s="53"/>
      <c r="DW304" s="53"/>
      <c r="DX304" s="53"/>
      <c r="DY304" s="53"/>
      <c r="DZ304" s="53"/>
      <c r="EA304" s="53"/>
      <c r="EB304" s="53"/>
      <c r="EC304" s="53"/>
      <c r="ED304" s="53"/>
    </row>
    <row r="305" spans="1:134">
      <c r="A305" s="54"/>
      <c r="B305" s="55"/>
      <c r="C305" s="56"/>
      <c r="D305" s="55"/>
      <c r="E305" s="56"/>
      <c r="F305" s="55"/>
      <c r="G305" s="56"/>
      <c r="H305" s="57"/>
      <c r="I305" s="9"/>
      <c r="J305" s="9"/>
      <c r="K305" s="26"/>
      <c r="L305" s="26"/>
      <c r="M305" s="34"/>
      <c r="N305" s="34"/>
      <c r="O305" s="34"/>
      <c r="P305" s="11"/>
      <c r="Q305" s="11"/>
      <c r="R305" s="11"/>
      <c r="S305" s="13"/>
      <c r="AJ305" s="14"/>
      <c r="AK305" s="14"/>
      <c r="AL305" s="14"/>
      <c r="AM305" s="15"/>
      <c r="AN305" s="15"/>
      <c r="AO305" s="15"/>
      <c r="AP305" s="15"/>
      <c r="AQ305" s="15"/>
      <c r="AR305" s="15"/>
      <c r="AS305" s="15"/>
      <c r="AT305" s="16"/>
      <c r="AU305" s="15"/>
      <c r="AV305" s="15"/>
      <c r="AW305" s="19"/>
      <c r="AX305" s="19"/>
      <c r="AY305" s="19"/>
      <c r="AZ305" s="19"/>
      <c r="BA305" s="19"/>
      <c r="BB305" s="19"/>
      <c r="BC305" s="19"/>
      <c r="BD305" s="16"/>
      <c r="BE305" s="15"/>
      <c r="BF305" s="15"/>
      <c r="BG305" s="14"/>
      <c r="BH305" s="14"/>
      <c r="BI305" s="14"/>
      <c r="BJ305" s="36"/>
      <c r="BK305" s="36"/>
      <c r="BL305" s="36"/>
      <c r="BM305" s="36"/>
      <c r="BN305" s="36"/>
      <c r="BO305" s="36"/>
      <c r="BP305" s="36"/>
      <c r="BQ305" s="14"/>
      <c r="BR305" s="14"/>
      <c r="BS305" s="14"/>
      <c r="BT305" s="14"/>
      <c r="BU305" s="14"/>
      <c r="BV305" s="14"/>
      <c r="BW305" s="14"/>
      <c r="BX305" s="14"/>
      <c r="BY305" s="21"/>
      <c r="BZ305" s="22"/>
      <c r="CA305" s="22"/>
      <c r="CB305" s="22"/>
      <c r="CC305" s="22"/>
      <c r="CD305" s="22"/>
      <c r="CE305" s="22"/>
      <c r="CF305" s="23"/>
      <c r="CG305" s="19"/>
      <c r="CH305" s="21"/>
      <c r="CI305" s="14"/>
      <c r="CJ305" s="14"/>
      <c r="CK305" s="14"/>
      <c r="CL305" s="21"/>
      <c r="CM305" s="21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53"/>
      <c r="DA305" s="53"/>
      <c r="DB305" s="53"/>
      <c r="DC305" s="53"/>
      <c r="DD305" s="53"/>
      <c r="DE305" s="53"/>
      <c r="DF305" s="53"/>
      <c r="DG305" s="53"/>
      <c r="DH305" s="53"/>
      <c r="DI305" s="53"/>
      <c r="DJ305" s="53"/>
      <c r="DK305" s="53"/>
      <c r="DL305" s="53"/>
      <c r="DM305" s="53"/>
      <c r="DN305" s="53"/>
      <c r="DO305" s="53"/>
      <c r="DP305" s="53"/>
      <c r="DQ305" s="53"/>
      <c r="DR305" s="53"/>
      <c r="DS305" s="53"/>
      <c r="DT305" s="53"/>
      <c r="DU305" s="53"/>
      <c r="DV305" s="53"/>
      <c r="DW305" s="53"/>
      <c r="DX305" s="53"/>
      <c r="DY305" s="53"/>
      <c r="DZ305" s="53"/>
      <c r="EA305" s="53"/>
      <c r="EB305" s="53"/>
      <c r="EC305" s="53"/>
      <c r="ED305" s="53"/>
    </row>
    <row r="306" spans="1:134">
      <c r="A306" s="54"/>
      <c r="B306" s="55"/>
      <c r="C306" s="56"/>
      <c r="D306" s="55"/>
      <c r="E306" s="56"/>
      <c r="F306" s="55"/>
      <c r="G306" s="56"/>
      <c r="H306" s="57"/>
      <c r="I306" s="9"/>
      <c r="J306" s="9"/>
      <c r="K306" s="26"/>
      <c r="L306" s="26"/>
      <c r="M306" s="34"/>
      <c r="N306" s="34"/>
      <c r="O306" s="34"/>
      <c r="P306" s="11"/>
      <c r="Q306" s="11"/>
      <c r="R306" s="11"/>
      <c r="S306" s="13"/>
      <c r="AJ306" s="14"/>
      <c r="AK306" s="14"/>
      <c r="AL306" s="14"/>
      <c r="AM306" s="15"/>
      <c r="AN306" s="15"/>
      <c r="AO306" s="15"/>
      <c r="AP306" s="15"/>
      <c r="AQ306" s="15"/>
      <c r="AR306" s="15"/>
      <c r="AS306" s="15"/>
      <c r="AT306" s="16"/>
      <c r="AU306" s="15"/>
      <c r="AV306" s="15"/>
      <c r="AW306" s="19"/>
      <c r="AX306" s="19"/>
      <c r="AY306" s="19"/>
      <c r="AZ306" s="19"/>
      <c r="BA306" s="19"/>
      <c r="BB306" s="19"/>
      <c r="BC306" s="19"/>
      <c r="BD306" s="16"/>
      <c r="BE306" s="15"/>
      <c r="BF306" s="15"/>
      <c r="BG306" s="14"/>
      <c r="BH306" s="14"/>
      <c r="BI306" s="14"/>
      <c r="BJ306" s="36"/>
      <c r="BK306" s="36"/>
      <c r="BL306" s="36"/>
      <c r="BM306" s="36"/>
      <c r="BN306" s="36"/>
      <c r="BO306" s="36"/>
      <c r="BP306" s="36"/>
      <c r="BQ306" s="14"/>
      <c r="BR306" s="14"/>
      <c r="BS306" s="14"/>
      <c r="BT306" s="14"/>
      <c r="BU306" s="14"/>
      <c r="BV306" s="14"/>
      <c r="BW306" s="14"/>
      <c r="BX306" s="14"/>
      <c r="BY306" s="21"/>
      <c r="BZ306" s="22"/>
      <c r="CA306" s="22"/>
      <c r="CB306" s="22"/>
      <c r="CC306" s="22"/>
      <c r="CD306" s="22"/>
      <c r="CE306" s="22"/>
      <c r="CF306" s="23"/>
      <c r="CG306" s="19"/>
      <c r="CH306" s="21"/>
      <c r="CI306" s="14"/>
      <c r="CJ306" s="14"/>
      <c r="CK306" s="14"/>
      <c r="CL306" s="21"/>
      <c r="CM306" s="21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  <c r="DR306" s="53"/>
      <c r="DS306" s="53"/>
      <c r="DT306" s="53"/>
      <c r="DU306" s="53"/>
      <c r="DV306" s="53"/>
      <c r="DW306" s="53"/>
      <c r="DX306" s="53"/>
      <c r="DY306" s="53"/>
      <c r="DZ306" s="53"/>
      <c r="EA306" s="53"/>
      <c r="EB306" s="53"/>
      <c r="EC306" s="53"/>
      <c r="ED306" s="53"/>
    </row>
    <row r="307" spans="1:134">
      <c r="A307" s="54"/>
      <c r="B307" s="55"/>
      <c r="C307" s="56"/>
      <c r="D307" s="55"/>
      <c r="E307" s="56"/>
      <c r="F307" s="55"/>
      <c r="G307" s="56"/>
      <c r="H307" s="57"/>
      <c r="I307" s="9"/>
      <c r="J307" s="9"/>
      <c r="K307" s="26"/>
      <c r="L307" s="26"/>
      <c r="M307" s="34"/>
      <c r="N307" s="34"/>
      <c r="O307" s="34"/>
      <c r="P307" s="11"/>
      <c r="Q307" s="11"/>
      <c r="R307" s="11"/>
      <c r="S307" s="13"/>
      <c r="AJ307" s="14"/>
      <c r="AK307" s="14"/>
      <c r="AL307" s="14"/>
      <c r="AM307" s="15"/>
      <c r="AN307" s="15"/>
      <c r="AO307" s="15"/>
      <c r="AP307" s="15"/>
      <c r="AQ307" s="15"/>
      <c r="AR307" s="15"/>
      <c r="AS307" s="15"/>
      <c r="AT307" s="16"/>
      <c r="AU307" s="15"/>
      <c r="AV307" s="15"/>
      <c r="AW307" s="19"/>
      <c r="AX307" s="19"/>
      <c r="AY307" s="19"/>
      <c r="AZ307" s="19"/>
      <c r="BA307" s="19"/>
      <c r="BB307" s="19"/>
      <c r="BC307" s="19"/>
      <c r="BD307" s="16"/>
      <c r="BE307" s="15"/>
      <c r="BF307" s="15"/>
      <c r="BG307" s="14"/>
      <c r="BH307" s="14"/>
      <c r="BI307" s="14"/>
      <c r="BJ307" s="36"/>
      <c r="BK307" s="36"/>
      <c r="BL307" s="36"/>
      <c r="BM307" s="36"/>
      <c r="BN307" s="36"/>
      <c r="BO307" s="36"/>
      <c r="BP307" s="36"/>
      <c r="BQ307" s="14"/>
      <c r="BR307" s="14"/>
      <c r="BS307" s="14"/>
      <c r="BT307" s="14"/>
      <c r="BU307" s="14"/>
      <c r="BV307" s="14"/>
      <c r="BW307" s="14"/>
      <c r="BX307" s="14"/>
      <c r="BY307" s="21"/>
      <c r="BZ307" s="22"/>
      <c r="CA307" s="22"/>
      <c r="CB307" s="22"/>
      <c r="CC307" s="22"/>
      <c r="CD307" s="22"/>
      <c r="CE307" s="22"/>
      <c r="CF307" s="23"/>
      <c r="CG307" s="19"/>
      <c r="CH307" s="21"/>
      <c r="CI307" s="14"/>
      <c r="CJ307" s="14"/>
      <c r="CK307" s="14"/>
      <c r="CL307" s="21"/>
      <c r="CM307" s="21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  <c r="DR307" s="53"/>
      <c r="DS307" s="53"/>
      <c r="DT307" s="53"/>
      <c r="DU307" s="53"/>
      <c r="DV307" s="53"/>
      <c r="DW307" s="53"/>
      <c r="DX307" s="53"/>
      <c r="DY307" s="53"/>
      <c r="DZ307" s="53"/>
      <c r="EA307" s="53"/>
      <c r="EB307" s="53"/>
      <c r="EC307" s="53"/>
      <c r="ED307" s="53"/>
    </row>
    <row r="308" spans="1:134">
      <c r="A308" s="54"/>
      <c r="B308" s="55"/>
      <c r="C308" s="56"/>
      <c r="D308" s="55"/>
      <c r="E308" s="56"/>
      <c r="F308" s="55"/>
      <c r="G308" s="56"/>
      <c r="H308" s="57"/>
      <c r="I308" s="9"/>
      <c r="J308" s="9"/>
      <c r="K308" s="26"/>
      <c r="L308" s="26"/>
      <c r="M308" s="34"/>
      <c r="N308" s="34"/>
      <c r="O308" s="34"/>
      <c r="P308" s="11"/>
      <c r="Q308" s="11"/>
      <c r="R308" s="11"/>
      <c r="S308" s="13"/>
      <c r="AJ308" s="14"/>
      <c r="AK308" s="14"/>
      <c r="AL308" s="14"/>
      <c r="AM308" s="15"/>
      <c r="AN308" s="15"/>
      <c r="AO308" s="15"/>
      <c r="AP308" s="15"/>
      <c r="AQ308" s="15"/>
      <c r="AR308" s="15"/>
      <c r="AS308" s="15"/>
      <c r="AT308" s="16"/>
      <c r="AU308" s="15"/>
      <c r="AV308" s="15"/>
      <c r="AW308" s="19"/>
      <c r="AX308" s="19"/>
      <c r="AY308" s="19"/>
      <c r="AZ308" s="19"/>
      <c r="BA308" s="19"/>
      <c r="BB308" s="19"/>
      <c r="BC308" s="19"/>
      <c r="BD308" s="16"/>
      <c r="BE308" s="15"/>
      <c r="BF308" s="15"/>
      <c r="BG308" s="14"/>
      <c r="BH308" s="14"/>
      <c r="BI308" s="14"/>
      <c r="BJ308" s="36"/>
      <c r="BK308" s="36"/>
      <c r="BL308" s="36"/>
      <c r="BM308" s="36"/>
      <c r="BN308" s="36"/>
      <c r="BO308" s="36"/>
      <c r="BP308" s="36"/>
      <c r="BQ308" s="14"/>
      <c r="BR308" s="14"/>
      <c r="BS308" s="14"/>
      <c r="BT308" s="14"/>
      <c r="BU308" s="14"/>
      <c r="BV308" s="14"/>
      <c r="BW308" s="14"/>
      <c r="BX308" s="14"/>
      <c r="BY308" s="21"/>
      <c r="BZ308" s="22"/>
      <c r="CA308" s="22"/>
      <c r="CB308" s="22"/>
      <c r="CC308" s="22"/>
      <c r="CD308" s="22"/>
      <c r="CE308" s="22"/>
      <c r="CF308" s="23"/>
      <c r="CG308" s="19"/>
      <c r="CH308" s="21"/>
      <c r="CI308" s="14"/>
      <c r="CJ308" s="14"/>
      <c r="CK308" s="14"/>
      <c r="CL308" s="21"/>
      <c r="CM308" s="21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/>
      <c r="DK308" s="53"/>
      <c r="DL308" s="53"/>
      <c r="DM308" s="53"/>
      <c r="DN308" s="53"/>
      <c r="DO308" s="53"/>
      <c r="DP308" s="53"/>
      <c r="DQ308" s="53"/>
      <c r="DR308" s="53"/>
      <c r="DS308" s="53"/>
      <c r="DT308" s="53"/>
      <c r="DU308" s="53"/>
      <c r="DV308" s="53"/>
      <c r="DW308" s="53"/>
      <c r="DX308" s="53"/>
      <c r="DY308" s="53"/>
      <c r="DZ308" s="53"/>
      <c r="EA308" s="53"/>
      <c r="EB308" s="53"/>
      <c r="EC308" s="53"/>
      <c r="ED308" s="53"/>
    </row>
    <row r="309" spans="1:134">
      <c r="A309" s="54"/>
      <c r="B309" s="55"/>
      <c r="C309" s="56"/>
      <c r="D309" s="55"/>
      <c r="E309" s="56"/>
      <c r="F309" s="55"/>
      <c r="G309" s="56"/>
      <c r="H309" s="57"/>
      <c r="I309" s="9"/>
      <c r="J309" s="9"/>
      <c r="K309" s="26"/>
      <c r="L309" s="26"/>
      <c r="M309" s="34"/>
      <c r="N309" s="34"/>
      <c r="O309" s="34"/>
      <c r="P309" s="11"/>
      <c r="Q309" s="11"/>
      <c r="R309" s="11"/>
      <c r="S309" s="13"/>
      <c r="AJ309" s="14"/>
      <c r="AK309" s="14"/>
      <c r="AL309" s="14"/>
      <c r="AM309" s="15"/>
      <c r="AN309" s="15"/>
      <c r="AO309" s="15"/>
      <c r="AP309" s="15"/>
      <c r="AQ309" s="15"/>
      <c r="AR309" s="15"/>
      <c r="AS309" s="15"/>
      <c r="AT309" s="16"/>
      <c r="AU309" s="15"/>
      <c r="AV309" s="15"/>
      <c r="AW309" s="19"/>
      <c r="AX309" s="19"/>
      <c r="AY309" s="19"/>
      <c r="AZ309" s="19"/>
      <c r="BA309" s="19"/>
      <c r="BB309" s="19"/>
      <c r="BC309" s="19"/>
      <c r="BD309" s="16"/>
      <c r="BE309" s="15"/>
      <c r="BF309" s="15"/>
      <c r="BG309" s="14"/>
      <c r="BH309" s="14"/>
      <c r="BI309" s="14"/>
      <c r="BJ309" s="36"/>
      <c r="BK309" s="36"/>
      <c r="BL309" s="36"/>
      <c r="BM309" s="36"/>
      <c r="BN309" s="36"/>
      <c r="BO309" s="36"/>
      <c r="BP309" s="36"/>
      <c r="BQ309" s="14"/>
      <c r="BR309" s="14"/>
      <c r="BS309" s="14"/>
      <c r="BT309" s="14"/>
      <c r="BU309" s="14"/>
      <c r="BV309" s="14"/>
      <c r="BW309" s="14"/>
      <c r="BX309" s="14"/>
      <c r="BY309" s="21"/>
      <c r="BZ309" s="22"/>
      <c r="CA309" s="22"/>
      <c r="CB309" s="22"/>
      <c r="CC309" s="22"/>
      <c r="CD309" s="22"/>
      <c r="CE309" s="22"/>
      <c r="CF309" s="23"/>
      <c r="CG309" s="19"/>
      <c r="CH309" s="21"/>
      <c r="CI309" s="14"/>
      <c r="CJ309" s="14"/>
      <c r="CK309" s="14"/>
      <c r="CL309" s="21"/>
      <c r="CM309" s="21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/>
      <c r="DK309" s="53"/>
      <c r="DL309" s="53"/>
      <c r="DM309" s="53"/>
      <c r="DN309" s="53"/>
      <c r="DO309" s="53"/>
      <c r="DP309" s="53"/>
      <c r="DQ309" s="53"/>
      <c r="DR309" s="53"/>
      <c r="DS309" s="53"/>
      <c r="DT309" s="53"/>
      <c r="DU309" s="53"/>
      <c r="DV309" s="53"/>
      <c r="DW309" s="53"/>
      <c r="DX309" s="53"/>
      <c r="DY309" s="53"/>
      <c r="DZ309" s="53"/>
      <c r="EA309" s="53"/>
      <c r="EB309" s="53"/>
      <c r="EC309" s="53"/>
      <c r="ED309" s="53"/>
    </row>
    <row r="310" spans="1:134">
      <c r="A310" s="54"/>
      <c r="B310" s="55"/>
      <c r="C310" s="56"/>
      <c r="D310" s="55"/>
      <c r="E310" s="56"/>
      <c r="F310" s="55"/>
      <c r="G310" s="56"/>
      <c r="H310" s="57"/>
      <c r="I310" s="9"/>
      <c r="J310" s="9"/>
      <c r="K310" s="26"/>
      <c r="L310" s="26"/>
      <c r="M310" s="34"/>
      <c r="N310" s="34"/>
      <c r="O310" s="34"/>
      <c r="P310" s="11"/>
      <c r="Q310" s="11"/>
      <c r="R310" s="11"/>
      <c r="S310" s="13"/>
      <c r="AJ310" s="14"/>
      <c r="AK310" s="14"/>
      <c r="AL310" s="14"/>
      <c r="AM310" s="15"/>
      <c r="AN310" s="15"/>
      <c r="AO310" s="15"/>
      <c r="AP310" s="15"/>
      <c r="AQ310" s="15"/>
      <c r="AR310" s="15"/>
      <c r="AS310" s="15"/>
      <c r="AT310" s="16"/>
      <c r="AU310" s="15"/>
      <c r="AV310" s="15"/>
      <c r="AW310" s="19"/>
      <c r="AX310" s="19"/>
      <c r="AY310" s="19"/>
      <c r="AZ310" s="19"/>
      <c r="BA310" s="19"/>
      <c r="BB310" s="19"/>
      <c r="BC310" s="19"/>
      <c r="BD310" s="16"/>
      <c r="BE310" s="15"/>
      <c r="BF310" s="15"/>
      <c r="BG310" s="14"/>
      <c r="BH310" s="14"/>
      <c r="BI310" s="14"/>
      <c r="BJ310" s="36"/>
      <c r="BK310" s="36"/>
      <c r="BL310" s="36"/>
      <c r="BM310" s="36"/>
      <c r="BN310" s="36"/>
      <c r="BO310" s="36"/>
      <c r="BP310" s="36"/>
      <c r="BQ310" s="14"/>
      <c r="BR310" s="14"/>
      <c r="BS310" s="14"/>
      <c r="BT310" s="14"/>
      <c r="BU310" s="14"/>
      <c r="BV310" s="14"/>
      <c r="BW310" s="14"/>
      <c r="BX310" s="14"/>
      <c r="BY310" s="21"/>
      <c r="BZ310" s="22"/>
      <c r="CA310" s="22"/>
      <c r="CB310" s="22"/>
      <c r="CC310" s="22"/>
      <c r="CD310" s="22"/>
      <c r="CE310" s="22"/>
      <c r="CF310" s="23"/>
      <c r="CG310" s="19"/>
      <c r="CH310" s="21"/>
      <c r="CI310" s="14"/>
      <c r="CJ310" s="14"/>
      <c r="CK310" s="14"/>
      <c r="CL310" s="21"/>
      <c r="CM310" s="21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/>
      <c r="DK310" s="53"/>
      <c r="DL310" s="53"/>
      <c r="DM310" s="53"/>
      <c r="DN310" s="53"/>
      <c r="DO310" s="53"/>
      <c r="DP310" s="53"/>
      <c r="DQ310" s="53"/>
      <c r="DR310" s="53"/>
      <c r="DS310" s="53"/>
      <c r="DT310" s="53"/>
      <c r="DU310" s="53"/>
      <c r="DV310" s="53"/>
      <c r="DW310" s="53"/>
      <c r="DX310" s="53"/>
      <c r="DY310" s="53"/>
      <c r="DZ310" s="53"/>
      <c r="EA310" s="53"/>
      <c r="EB310" s="53"/>
      <c r="EC310" s="53"/>
      <c r="ED310" s="53"/>
    </row>
    <row r="311" spans="1:134">
      <c r="A311" s="54"/>
      <c r="B311" s="55"/>
      <c r="C311" s="56"/>
      <c r="D311" s="55"/>
      <c r="E311" s="56"/>
      <c r="F311" s="55"/>
      <c r="G311" s="56"/>
      <c r="H311" s="57"/>
      <c r="I311" s="9"/>
      <c r="J311" s="9"/>
      <c r="K311" s="26"/>
      <c r="L311" s="26"/>
      <c r="M311" s="34"/>
      <c r="N311" s="34"/>
      <c r="O311" s="34"/>
      <c r="P311" s="11"/>
      <c r="Q311" s="11"/>
      <c r="R311" s="11"/>
      <c r="S311" s="13"/>
      <c r="AJ311" s="14"/>
      <c r="AK311" s="14"/>
      <c r="AL311" s="14"/>
      <c r="AM311" s="15"/>
      <c r="AN311" s="15"/>
      <c r="AO311" s="15"/>
      <c r="AP311" s="15"/>
      <c r="AQ311" s="15"/>
      <c r="AR311" s="15"/>
      <c r="AS311" s="15"/>
      <c r="AT311" s="16"/>
      <c r="AU311" s="15"/>
      <c r="AV311" s="15"/>
      <c r="AW311" s="19"/>
      <c r="AX311" s="19"/>
      <c r="AY311" s="19"/>
      <c r="AZ311" s="19"/>
      <c r="BA311" s="19"/>
      <c r="BB311" s="19"/>
      <c r="BC311" s="19"/>
      <c r="BD311" s="16"/>
      <c r="BE311" s="15"/>
      <c r="BF311" s="15"/>
      <c r="BG311" s="14"/>
      <c r="BH311" s="14"/>
      <c r="BI311" s="14"/>
      <c r="BJ311" s="36"/>
      <c r="BK311" s="36"/>
      <c r="BL311" s="36"/>
      <c r="BM311" s="36"/>
      <c r="BN311" s="36"/>
      <c r="BO311" s="36"/>
      <c r="BP311" s="36"/>
      <c r="BQ311" s="14"/>
      <c r="BR311" s="14"/>
      <c r="BS311" s="14"/>
      <c r="BT311" s="14"/>
      <c r="BU311" s="14"/>
      <c r="BV311" s="14"/>
      <c r="BW311" s="14"/>
      <c r="BX311" s="14"/>
      <c r="BY311" s="21"/>
      <c r="BZ311" s="22"/>
      <c r="CA311" s="22"/>
      <c r="CB311" s="22"/>
      <c r="CC311" s="22"/>
      <c r="CD311" s="22"/>
      <c r="CE311" s="22"/>
      <c r="CF311" s="23"/>
      <c r="CG311" s="19"/>
      <c r="CH311" s="21"/>
      <c r="CI311" s="14"/>
      <c r="CJ311" s="14"/>
      <c r="CK311" s="14"/>
      <c r="CL311" s="21"/>
      <c r="CM311" s="21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  <c r="DR311" s="53"/>
      <c r="DS311" s="53"/>
      <c r="DT311" s="53"/>
      <c r="DU311" s="53"/>
      <c r="DV311" s="53"/>
      <c r="DW311" s="53"/>
      <c r="DX311" s="53"/>
      <c r="DY311" s="53"/>
      <c r="DZ311" s="53"/>
      <c r="EA311" s="53"/>
      <c r="EB311" s="53"/>
      <c r="EC311" s="53"/>
      <c r="ED311" s="53"/>
    </row>
    <row r="312" spans="1:134">
      <c r="A312" s="54"/>
      <c r="B312" s="55"/>
      <c r="C312" s="56"/>
      <c r="D312" s="55"/>
      <c r="E312" s="56"/>
      <c r="F312" s="55"/>
      <c r="G312" s="56"/>
      <c r="H312" s="57"/>
      <c r="I312" s="9"/>
      <c r="J312" s="9"/>
      <c r="K312" s="26"/>
      <c r="L312" s="26"/>
      <c r="M312" s="34"/>
      <c r="N312" s="34"/>
      <c r="O312" s="34"/>
      <c r="P312" s="11"/>
      <c r="Q312" s="11"/>
      <c r="R312" s="11"/>
      <c r="S312" s="13"/>
      <c r="AJ312" s="14"/>
      <c r="AK312" s="14"/>
      <c r="AL312" s="14"/>
      <c r="AM312" s="15"/>
      <c r="AN312" s="15"/>
      <c r="AO312" s="15"/>
      <c r="AP312" s="15"/>
      <c r="AQ312" s="15"/>
      <c r="AR312" s="15"/>
      <c r="AS312" s="15"/>
      <c r="AT312" s="16"/>
      <c r="AU312" s="15"/>
      <c r="AV312" s="15"/>
      <c r="AW312" s="19"/>
      <c r="AX312" s="19"/>
      <c r="AY312" s="19"/>
      <c r="AZ312" s="19"/>
      <c r="BA312" s="19"/>
      <c r="BB312" s="19"/>
      <c r="BC312" s="19"/>
      <c r="BD312" s="16"/>
      <c r="BE312" s="15"/>
      <c r="BF312" s="15"/>
      <c r="BG312" s="14"/>
      <c r="BH312" s="14"/>
      <c r="BI312" s="14"/>
      <c r="BJ312" s="36"/>
      <c r="BK312" s="36"/>
      <c r="BL312" s="36"/>
      <c r="BM312" s="36"/>
      <c r="BN312" s="36"/>
      <c r="BO312" s="36"/>
      <c r="BP312" s="36"/>
      <c r="BQ312" s="14"/>
      <c r="BR312" s="14"/>
      <c r="BS312" s="14"/>
      <c r="BT312" s="14"/>
      <c r="BU312" s="14"/>
      <c r="BV312" s="14"/>
      <c r="BW312" s="14"/>
      <c r="BX312" s="14"/>
      <c r="BY312" s="21"/>
      <c r="BZ312" s="22"/>
      <c r="CA312" s="22"/>
      <c r="CB312" s="22"/>
      <c r="CC312" s="22"/>
      <c r="CD312" s="22"/>
      <c r="CE312" s="22"/>
      <c r="CF312" s="23"/>
      <c r="CG312" s="19"/>
      <c r="CH312" s="21"/>
      <c r="CI312" s="14"/>
      <c r="CJ312" s="14"/>
      <c r="CK312" s="14"/>
      <c r="CL312" s="21"/>
      <c r="CM312" s="21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53"/>
      <c r="DA312" s="53"/>
      <c r="DB312" s="53"/>
      <c r="DC312" s="53"/>
      <c r="DD312" s="53"/>
      <c r="DE312" s="53"/>
      <c r="DF312" s="53"/>
      <c r="DG312" s="53"/>
      <c r="DH312" s="53"/>
      <c r="DI312" s="53"/>
      <c r="DJ312" s="53"/>
      <c r="DK312" s="53"/>
      <c r="DL312" s="53"/>
      <c r="DM312" s="53"/>
      <c r="DN312" s="53"/>
      <c r="DO312" s="53"/>
      <c r="DP312" s="53"/>
      <c r="DQ312" s="53"/>
      <c r="DR312" s="53"/>
      <c r="DS312" s="53"/>
      <c r="DT312" s="53"/>
      <c r="DU312" s="53"/>
      <c r="DV312" s="53"/>
      <c r="DW312" s="53"/>
      <c r="DX312" s="53"/>
      <c r="DY312" s="53"/>
      <c r="DZ312" s="53"/>
      <c r="EA312" s="53"/>
      <c r="EB312" s="53"/>
      <c r="EC312" s="53"/>
      <c r="ED312" s="53"/>
    </row>
    <row r="313" spans="1:134">
      <c r="A313" s="54"/>
      <c r="B313" s="55"/>
      <c r="C313" s="56"/>
      <c r="D313" s="55"/>
      <c r="E313" s="56"/>
      <c r="F313" s="55"/>
      <c r="G313" s="56"/>
      <c r="H313" s="57"/>
      <c r="I313" s="9"/>
      <c r="J313" s="9"/>
      <c r="K313" s="26"/>
      <c r="L313" s="26"/>
      <c r="M313" s="34"/>
      <c r="N313" s="34"/>
      <c r="O313" s="34"/>
      <c r="P313" s="11"/>
      <c r="Q313" s="11"/>
      <c r="R313" s="11"/>
      <c r="S313" s="13"/>
      <c r="AJ313" s="14"/>
      <c r="AK313" s="14"/>
      <c r="AL313" s="14"/>
      <c r="AM313" s="15"/>
      <c r="AN313" s="15"/>
      <c r="AO313" s="15"/>
      <c r="AP313" s="15"/>
      <c r="AQ313" s="15"/>
      <c r="AR313" s="15"/>
      <c r="AS313" s="15"/>
      <c r="AT313" s="16"/>
      <c r="AU313" s="15"/>
      <c r="AV313" s="15"/>
      <c r="AW313" s="19"/>
      <c r="AX313" s="19"/>
      <c r="AY313" s="19"/>
      <c r="AZ313" s="19"/>
      <c r="BA313" s="19"/>
      <c r="BB313" s="19"/>
      <c r="BC313" s="19"/>
      <c r="BD313" s="16"/>
      <c r="BE313" s="15"/>
      <c r="BF313" s="15"/>
      <c r="BG313" s="14"/>
      <c r="BH313" s="14"/>
      <c r="BI313" s="14"/>
      <c r="BJ313" s="36"/>
      <c r="BK313" s="36"/>
      <c r="BL313" s="36"/>
      <c r="BM313" s="36"/>
      <c r="BN313" s="36"/>
      <c r="BO313" s="36"/>
      <c r="BP313" s="36"/>
      <c r="BQ313" s="14"/>
      <c r="BR313" s="14"/>
      <c r="BS313" s="14"/>
      <c r="BT313" s="14"/>
      <c r="BU313" s="14"/>
      <c r="BV313" s="14"/>
      <c r="BW313" s="14"/>
      <c r="BX313" s="14"/>
      <c r="BY313" s="21"/>
      <c r="BZ313" s="22"/>
      <c r="CA313" s="22"/>
      <c r="CB313" s="22"/>
      <c r="CC313" s="22"/>
      <c r="CD313" s="22"/>
      <c r="CE313" s="22"/>
      <c r="CF313" s="23"/>
      <c r="CG313" s="19"/>
      <c r="CH313" s="21"/>
      <c r="CI313" s="14"/>
      <c r="CJ313" s="14"/>
      <c r="CK313" s="14"/>
      <c r="CL313" s="21"/>
      <c r="CM313" s="21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  <c r="DN313" s="53"/>
      <c r="DO313" s="53"/>
      <c r="DP313" s="53"/>
      <c r="DQ313" s="53"/>
      <c r="DR313" s="53"/>
      <c r="DS313" s="53"/>
      <c r="DT313" s="53"/>
      <c r="DU313" s="53"/>
      <c r="DV313" s="53"/>
      <c r="DW313" s="53"/>
      <c r="DX313" s="53"/>
      <c r="DY313" s="53"/>
      <c r="DZ313" s="53"/>
      <c r="EA313" s="53"/>
      <c r="EB313" s="53"/>
      <c r="EC313" s="53"/>
      <c r="ED313" s="53"/>
    </row>
    <row r="314" spans="1:134">
      <c r="A314" s="54"/>
      <c r="B314" s="55"/>
      <c r="C314" s="56"/>
      <c r="D314" s="55"/>
      <c r="E314" s="56"/>
      <c r="F314" s="55"/>
      <c r="G314" s="56"/>
      <c r="H314" s="57"/>
      <c r="I314" s="9"/>
      <c r="J314" s="9"/>
      <c r="K314" s="26"/>
      <c r="L314" s="26"/>
      <c r="M314" s="34"/>
      <c r="N314" s="34"/>
      <c r="O314" s="34"/>
      <c r="P314" s="11"/>
      <c r="Q314" s="11"/>
      <c r="R314" s="11"/>
      <c r="S314" s="13"/>
      <c r="AJ314" s="14"/>
      <c r="AK314" s="14"/>
      <c r="AL314" s="14"/>
      <c r="AM314" s="15"/>
      <c r="AN314" s="15"/>
      <c r="AO314" s="15"/>
      <c r="AP314" s="15"/>
      <c r="AQ314" s="15"/>
      <c r="AR314" s="15"/>
      <c r="AS314" s="15"/>
      <c r="AT314" s="16"/>
      <c r="AU314" s="15"/>
      <c r="AV314" s="15"/>
      <c r="AW314" s="19"/>
      <c r="AX314" s="19"/>
      <c r="AY314" s="19"/>
      <c r="AZ314" s="19"/>
      <c r="BA314" s="19"/>
      <c r="BB314" s="19"/>
      <c r="BC314" s="19"/>
      <c r="BD314" s="16"/>
      <c r="BE314" s="15"/>
      <c r="BF314" s="15"/>
      <c r="BG314" s="14"/>
      <c r="BH314" s="14"/>
      <c r="BI314" s="14"/>
      <c r="BJ314" s="36"/>
      <c r="BK314" s="36"/>
      <c r="BL314" s="36"/>
      <c r="BM314" s="36"/>
      <c r="BN314" s="36"/>
      <c r="BO314" s="36"/>
      <c r="BP314" s="36"/>
      <c r="BQ314" s="14"/>
      <c r="BR314" s="14"/>
      <c r="BS314" s="14"/>
      <c r="BT314" s="14"/>
      <c r="BU314" s="14"/>
      <c r="BV314" s="14"/>
      <c r="BW314" s="14"/>
      <c r="BX314" s="14"/>
      <c r="BY314" s="21"/>
      <c r="BZ314" s="22"/>
      <c r="CA314" s="22"/>
      <c r="CB314" s="22"/>
      <c r="CC314" s="22"/>
      <c r="CD314" s="22"/>
      <c r="CE314" s="22"/>
      <c r="CF314" s="23"/>
      <c r="CG314" s="19"/>
      <c r="CH314" s="21"/>
      <c r="CI314" s="14"/>
      <c r="CJ314" s="14"/>
      <c r="CK314" s="14"/>
      <c r="CL314" s="21"/>
      <c r="CM314" s="21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  <c r="DR314" s="53"/>
      <c r="DS314" s="53"/>
      <c r="DT314" s="53"/>
      <c r="DU314" s="53"/>
      <c r="DV314" s="53"/>
      <c r="DW314" s="53"/>
      <c r="DX314" s="53"/>
      <c r="DY314" s="53"/>
      <c r="DZ314" s="53"/>
      <c r="EA314" s="53"/>
      <c r="EB314" s="53"/>
      <c r="EC314" s="53"/>
      <c r="ED314" s="53"/>
    </row>
    <row r="315" spans="1:134">
      <c r="A315" s="54"/>
      <c r="B315" s="55"/>
      <c r="C315" s="56"/>
      <c r="D315" s="55"/>
      <c r="E315" s="56"/>
      <c r="F315" s="55"/>
      <c r="G315" s="56"/>
      <c r="H315" s="57"/>
      <c r="I315" s="9"/>
      <c r="J315" s="9"/>
      <c r="K315" s="26"/>
      <c r="L315" s="26"/>
      <c r="M315" s="34"/>
      <c r="N315" s="34"/>
      <c r="O315" s="34"/>
      <c r="P315" s="11"/>
      <c r="Q315" s="11"/>
      <c r="R315" s="11"/>
      <c r="S315" s="13"/>
      <c r="AJ315" s="14"/>
      <c r="AK315" s="14"/>
      <c r="AL315" s="14"/>
      <c r="AM315" s="15"/>
      <c r="AN315" s="15"/>
      <c r="AO315" s="15"/>
      <c r="AP315" s="15"/>
      <c r="AQ315" s="15"/>
      <c r="AR315" s="15"/>
      <c r="AS315" s="15"/>
      <c r="AT315" s="16"/>
      <c r="AU315" s="15"/>
      <c r="AV315" s="15"/>
      <c r="AW315" s="19"/>
      <c r="AX315" s="19"/>
      <c r="AY315" s="19"/>
      <c r="AZ315" s="19"/>
      <c r="BA315" s="19"/>
      <c r="BB315" s="19"/>
      <c r="BC315" s="19"/>
      <c r="BD315" s="16"/>
      <c r="BE315" s="15"/>
      <c r="BF315" s="15"/>
      <c r="BG315" s="14"/>
      <c r="BH315" s="14"/>
      <c r="BI315" s="14"/>
      <c r="BJ315" s="36"/>
      <c r="BK315" s="36"/>
      <c r="BL315" s="36"/>
      <c r="BM315" s="36"/>
      <c r="BN315" s="36"/>
      <c r="BO315" s="36"/>
      <c r="BP315" s="36"/>
      <c r="BQ315" s="14"/>
      <c r="BR315" s="14"/>
      <c r="BS315" s="14"/>
      <c r="BT315" s="14"/>
      <c r="BU315" s="14"/>
      <c r="BV315" s="14"/>
      <c r="BW315" s="14"/>
      <c r="BX315" s="14"/>
      <c r="BY315" s="21"/>
      <c r="BZ315" s="22"/>
      <c r="CA315" s="22"/>
      <c r="CB315" s="22"/>
      <c r="CC315" s="22"/>
      <c r="CD315" s="22"/>
      <c r="CE315" s="22"/>
      <c r="CF315" s="23"/>
      <c r="CG315" s="19"/>
      <c r="CH315" s="21"/>
      <c r="CI315" s="14"/>
      <c r="CJ315" s="14"/>
      <c r="CK315" s="14"/>
      <c r="CL315" s="21"/>
      <c r="CM315" s="21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  <c r="DN315" s="53"/>
      <c r="DO315" s="53"/>
      <c r="DP315" s="53"/>
      <c r="DQ315" s="53"/>
      <c r="DR315" s="53"/>
      <c r="DS315" s="53"/>
      <c r="DT315" s="53"/>
      <c r="DU315" s="53"/>
      <c r="DV315" s="53"/>
      <c r="DW315" s="53"/>
      <c r="DX315" s="53"/>
      <c r="DY315" s="53"/>
      <c r="DZ315" s="53"/>
      <c r="EA315" s="53"/>
      <c r="EB315" s="53"/>
      <c r="EC315" s="53"/>
      <c r="ED315" s="53"/>
    </row>
    <row r="316" spans="1:134">
      <c r="A316" s="54"/>
      <c r="B316" s="55"/>
      <c r="C316" s="56"/>
      <c r="D316" s="55"/>
      <c r="E316" s="56"/>
      <c r="F316" s="55"/>
      <c r="G316" s="56"/>
      <c r="H316" s="57"/>
      <c r="I316" s="9"/>
      <c r="J316" s="9"/>
      <c r="K316" s="26"/>
      <c r="L316" s="26"/>
      <c r="M316" s="34"/>
      <c r="N316" s="34"/>
      <c r="O316" s="34"/>
      <c r="P316" s="11"/>
      <c r="Q316" s="11"/>
      <c r="R316" s="11"/>
      <c r="S316" s="13"/>
      <c r="AJ316" s="14"/>
      <c r="AK316" s="14"/>
      <c r="AL316" s="14"/>
      <c r="AM316" s="15"/>
      <c r="AN316" s="15"/>
      <c r="AO316" s="15"/>
      <c r="AP316" s="15"/>
      <c r="AQ316" s="15"/>
      <c r="AR316" s="15"/>
      <c r="AS316" s="15"/>
      <c r="AT316" s="16"/>
      <c r="AU316" s="15"/>
      <c r="AV316" s="15"/>
      <c r="AW316" s="19"/>
      <c r="AX316" s="19"/>
      <c r="AY316" s="19"/>
      <c r="AZ316" s="19"/>
      <c r="BA316" s="19"/>
      <c r="BB316" s="19"/>
      <c r="BC316" s="19"/>
      <c r="BD316" s="16"/>
      <c r="BE316" s="15"/>
      <c r="BF316" s="15"/>
      <c r="BG316" s="14"/>
      <c r="BH316" s="14"/>
      <c r="BI316" s="14"/>
      <c r="BJ316" s="36"/>
      <c r="BK316" s="36"/>
      <c r="BL316" s="36"/>
      <c r="BM316" s="36"/>
      <c r="BN316" s="36"/>
      <c r="BO316" s="36"/>
      <c r="BP316" s="36"/>
      <c r="BQ316" s="14"/>
      <c r="BR316" s="14"/>
      <c r="BS316" s="14"/>
      <c r="BT316" s="14"/>
      <c r="BU316" s="14"/>
      <c r="BV316" s="14"/>
      <c r="BW316" s="14"/>
      <c r="BX316" s="14"/>
      <c r="BY316" s="21"/>
      <c r="BZ316" s="22"/>
      <c r="CA316" s="22"/>
      <c r="CB316" s="22"/>
      <c r="CC316" s="22"/>
      <c r="CD316" s="22"/>
      <c r="CE316" s="22"/>
      <c r="CF316" s="23"/>
      <c r="CG316" s="19"/>
      <c r="CH316" s="21"/>
      <c r="CI316" s="14"/>
      <c r="CJ316" s="14"/>
      <c r="CK316" s="14"/>
      <c r="CL316" s="21"/>
      <c r="CM316" s="21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  <c r="DN316" s="53"/>
      <c r="DO316" s="53"/>
      <c r="DP316" s="53"/>
      <c r="DQ316" s="53"/>
      <c r="DR316" s="53"/>
      <c r="DS316" s="53"/>
      <c r="DT316" s="53"/>
      <c r="DU316" s="53"/>
      <c r="DV316" s="53"/>
      <c r="DW316" s="53"/>
      <c r="DX316" s="53"/>
      <c r="DY316" s="53"/>
      <c r="DZ316" s="53"/>
      <c r="EA316" s="53"/>
      <c r="EB316" s="53"/>
      <c r="EC316" s="53"/>
      <c r="ED316" s="53"/>
    </row>
    <row r="317" spans="1:134">
      <c r="A317" s="54"/>
      <c r="B317" s="55"/>
      <c r="C317" s="56"/>
      <c r="D317" s="55"/>
      <c r="E317" s="56"/>
      <c r="F317" s="55"/>
      <c r="G317" s="56"/>
      <c r="H317" s="57"/>
      <c r="I317" s="9"/>
      <c r="J317" s="9"/>
      <c r="K317" s="26"/>
      <c r="L317" s="26"/>
      <c r="M317" s="34"/>
      <c r="N317" s="34"/>
      <c r="O317" s="34"/>
      <c r="P317" s="11"/>
      <c r="Q317" s="11"/>
      <c r="R317" s="11"/>
      <c r="S317" s="13"/>
      <c r="AJ317" s="14"/>
      <c r="AK317" s="14"/>
      <c r="AL317" s="14"/>
      <c r="AM317" s="15"/>
      <c r="AN317" s="15"/>
      <c r="AO317" s="15"/>
      <c r="AP317" s="15"/>
      <c r="AQ317" s="15"/>
      <c r="AR317" s="15"/>
      <c r="AS317" s="15"/>
      <c r="AT317" s="16"/>
      <c r="AU317" s="15"/>
      <c r="AV317" s="15"/>
      <c r="AW317" s="19"/>
      <c r="AX317" s="19"/>
      <c r="AY317" s="19"/>
      <c r="AZ317" s="19"/>
      <c r="BA317" s="19"/>
      <c r="BB317" s="19"/>
      <c r="BC317" s="19"/>
      <c r="BD317" s="16"/>
      <c r="BE317" s="15"/>
      <c r="BF317" s="15"/>
      <c r="BG317" s="14"/>
      <c r="BH317" s="14"/>
      <c r="BI317" s="14"/>
      <c r="BJ317" s="36"/>
      <c r="BK317" s="36"/>
      <c r="BL317" s="36"/>
      <c r="BM317" s="36"/>
      <c r="BN317" s="36"/>
      <c r="BO317" s="36"/>
      <c r="BP317" s="36"/>
      <c r="BQ317" s="14"/>
      <c r="BR317" s="14"/>
      <c r="BS317" s="14"/>
      <c r="BT317" s="14"/>
      <c r="BU317" s="14"/>
      <c r="BV317" s="14"/>
      <c r="BW317" s="14"/>
      <c r="BX317" s="14"/>
      <c r="BY317" s="21"/>
      <c r="BZ317" s="22"/>
      <c r="CA317" s="22"/>
      <c r="CB317" s="22"/>
      <c r="CC317" s="22"/>
      <c r="CD317" s="22"/>
      <c r="CE317" s="22"/>
      <c r="CF317" s="23"/>
      <c r="CG317" s="19"/>
      <c r="CH317" s="21"/>
      <c r="CI317" s="14"/>
      <c r="CJ317" s="14"/>
      <c r="CK317" s="14"/>
      <c r="CL317" s="21"/>
      <c r="CM317" s="21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  <c r="DR317" s="53"/>
      <c r="DS317" s="53"/>
      <c r="DT317" s="53"/>
      <c r="DU317" s="53"/>
      <c r="DV317" s="53"/>
      <c r="DW317" s="53"/>
      <c r="DX317" s="53"/>
      <c r="DY317" s="53"/>
      <c r="DZ317" s="53"/>
      <c r="EA317" s="53"/>
      <c r="EB317" s="53"/>
      <c r="EC317" s="53"/>
      <c r="ED317" s="53"/>
    </row>
    <row r="318" spans="1:134">
      <c r="A318" s="54"/>
      <c r="B318" s="55"/>
      <c r="C318" s="56"/>
      <c r="D318" s="55"/>
      <c r="E318" s="56"/>
      <c r="F318" s="55"/>
      <c r="G318" s="56"/>
      <c r="H318" s="57"/>
      <c r="I318" s="9"/>
      <c r="J318" s="9"/>
      <c r="K318" s="26"/>
      <c r="L318" s="26"/>
      <c r="M318" s="34"/>
      <c r="N318" s="34"/>
      <c r="O318" s="34"/>
      <c r="P318" s="11"/>
      <c r="Q318" s="11"/>
      <c r="R318" s="11"/>
      <c r="S318" s="13"/>
      <c r="AJ318" s="14"/>
      <c r="AK318" s="14"/>
      <c r="AL318" s="14"/>
      <c r="AM318" s="15"/>
      <c r="AN318" s="15"/>
      <c r="AO318" s="15"/>
      <c r="AP318" s="15"/>
      <c r="AQ318" s="15"/>
      <c r="AR318" s="15"/>
      <c r="AS318" s="15"/>
      <c r="AT318" s="16"/>
      <c r="AU318" s="15"/>
      <c r="AV318" s="15"/>
      <c r="AW318" s="19"/>
      <c r="AX318" s="19"/>
      <c r="AY318" s="19"/>
      <c r="AZ318" s="19"/>
      <c r="BA318" s="19"/>
      <c r="BB318" s="19"/>
      <c r="BC318" s="19"/>
      <c r="BD318" s="16"/>
      <c r="BE318" s="15"/>
      <c r="BF318" s="15"/>
      <c r="BG318" s="14"/>
      <c r="BH318" s="14"/>
      <c r="BI318" s="14"/>
      <c r="BJ318" s="36"/>
      <c r="BK318" s="36"/>
      <c r="BL318" s="36"/>
      <c r="BM318" s="36"/>
      <c r="BN318" s="36"/>
      <c r="BO318" s="36"/>
      <c r="BP318" s="36"/>
      <c r="BQ318" s="14"/>
      <c r="BR318" s="14"/>
      <c r="BS318" s="14"/>
      <c r="BT318" s="14"/>
      <c r="BU318" s="14"/>
      <c r="BV318" s="14"/>
      <c r="BW318" s="14"/>
      <c r="BX318" s="14"/>
      <c r="BY318" s="21"/>
      <c r="BZ318" s="22"/>
      <c r="CA318" s="22"/>
      <c r="CB318" s="22"/>
      <c r="CC318" s="22"/>
      <c r="CD318" s="22"/>
      <c r="CE318" s="22"/>
      <c r="CF318" s="23"/>
      <c r="CG318" s="19"/>
      <c r="CH318" s="21"/>
      <c r="CI318" s="14"/>
      <c r="CJ318" s="14"/>
      <c r="CK318" s="14"/>
      <c r="CL318" s="21"/>
      <c r="CM318" s="21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  <c r="DN318" s="53"/>
      <c r="DO318" s="53"/>
      <c r="DP318" s="53"/>
      <c r="DQ318" s="53"/>
      <c r="DR318" s="53"/>
      <c r="DS318" s="53"/>
      <c r="DT318" s="53"/>
      <c r="DU318" s="53"/>
      <c r="DV318" s="53"/>
      <c r="DW318" s="53"/>
      <c r="DX318" s="53"/>
      <c r="DY318" s="53"/>
      <c r="DZ318" s="53"/>
      <c r="EA318" s="53"/>
      <c r="EB318" s="53"/>
      <c r="EC318" s="53"/>
      <c r="ED318" s="53"/>
    </row>
    <row r="319" spans="1:134">
      <c r="A319" s="54"/>
      <c r="B319" s="55"/>
      <c r="C319" s="56"/>
      <c r="D319" s="55"/>
      <c r="E319" s="56"/>
      <c r="F319" s="55"/>
      <c r="G319" s="56"/>
      <c r="H319" s="57"/>
      <c r="I319" s="9"/>
      <c r="J319" s="9"/>
      <c r="K319" s="26"/>
      <c r="L319" s="26"/>
      <c r="M319" s="34"/>
      <c r="N319" s="34"/>
      <c r="O319" s="34"/>
      <c r="P319" s="11"/>
      <c r="Q319" s="11"/>
      <c r="R319" s="11"/>
      <c r="S319" s="13"/>
      <c r="AJ319" s="14"/>
      <c r="AK319" s="14"/>
      <c r="AL319" s="14"/>
      <c r="AM319" s="15"/>
      <c r="AN319" s="15"/>
      <c r="AO319" s="15"/>
      <c r="AP319" s="15"/>
      <c r="AQ319" s="15"/>
      <c r="AR319" s="15"/>
      <c r="AS319" s="15"/>
      <c r="AT319" s="16"/>
      <c r="AU319" s="15"/>
      <c r="AV319" s="15"/>
      <c r="AW319" s="19"/>
      <c r="AX319" s="19"/>
      <c r="AY319" s="19"/>
      <c r="AZ319" s="19"/>
      <c r="BA319" s="19"/>
      <c r="BB319" s="19"/>
      <c r="BC319" s="19"/>
      <c r="BD319" s="16"/>
      <c r="BE319" s="15"/>
      <c r="BF319" s="15"/>
      <c r="BG319" s="14"/>
      <c r="BH319" s="14"/>
      <c r="BI319" s="14"/>
      <c r="BJ319" s="36"/>
      <c r="BK319" s="36"/>
      <c r="BL319" s="36"/>
      <c r="BM319" s="36"/>
      <c r="BN319" s="36"/>
      <c r="BO319" s="36"/>
      <c r="BP319" s="36"/>
      <c r="BQ319" s="14"/>
      <c r="BR319" s="14"/>
      <c r="BS319" s="14"/>
      <c r="BT319" s="14"/>
      <c r="BU319" s="14"/>
      <c r="BV319" s="14"/>
      <c r="BW319" s="14"/>
      <c r="BX319" s="14"/>
      <c r="BY319" s="21"/>
      <c r="BZ319" s="22"/>
      <c r="CA319" s="22"/>
      <c r="CB319" s="22"/>
      <c r="CC319" s="22"/>
      <c r="CD319" s="22"/>
      <c r="CE319" s="22"/>
      <c r="CF319" s="23"/>
      <c r="CG319" s="19"/>
      <c r="CH319" s="21"/>
      <c r="CI319" s="14"/>
      <c r="CJ319" s="14"/>
      <c r="CK319" s="14"/>
      <c r="CL319" s="21"/>
      <c r="CM319" s="21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3"/>
      <c r="DQ319" s="53"/>
      <c r="DR319" s="53"/>
      <c r="DS319" s="53"/>
      <c r="DT319" s="53"/>
      <c r="DU319" s="53"/>
      <c r="DV319" s="53"/>
      <c r="DW319" s="53"/>
      <c r="DX319" s="53"/>
      <c r="DY319" s="53"/>
      <c r="DZ319" s="53"/>
      <c r="EA319" s="53"/>
      <c r="EB319" s="53"/>
      <c r="EC319" s="53"/>
      <c r="ED319" s="53"/>
    </row>
    <row r="320" spans="1:134">
      <c r="A320" s="54"/>
      <c r="B320" s="55"/>
      <c r="C320" s="56"/>
      <c r="D320" s="55"/>
      <c r="E320" s="56"/>
      <c r="F320" s="55"/>
      <c r="G320" s="56"/>
      <c r="H320" s="57"/>
      <c r="I320" s="9"/>
      <c r="J320" s="9"/>
      <c r="K320" s="26"/>
      <c r="L320" s="26"/>
      <c r="M320" s="34"/>
      <c r="N320" s="34"/>
      <c r="O320" s="34"/>
      <c r="P320" s="11"/>
      <c r="Q320" s="11"/>
      <c r="R320" s="11"/>
      <c r="S320" s="13"/>
      <c r="AJ320" s="14"/>
      <c r="AK320" s="14"/>
      <c r="AL320" s="14"/>
      <c r="AM320" s="15"/>
      <c r="AN320" s="15"/>
      <c r="AO320" s="15"/>
      <c r="AP320" s="15"/>
      <c r="AQ320" s="15"/>
      <c r="AR320" s="15"/>
      <c r="AS320" s="15"/>
      <c r="AT320" s="16"/>
      <c r="AU320" s="15"/>
      <c r="AV320" s="15"/>
      <c r="AW320" s="19"/>
      <c r="AX320" s="19"/>
      <c r="AY320" s="19"/>
      <c r="AZ320" s="19"/>
      <c r="BA320" s="19"/>
      <c r="BB320" s="19"/>
      <c r="BC320" s="19"/>
      <c r="BD320" s="16"/>
      <c r="BE320" s="15"/>
      <c r="BF320" s="15"/>
      <c r="BG320" s="14"/>
      <c r="BH320" s="14"/>
      <c r="BI320" s="14"/>
      <c r="BJ320" s="36"/>
      <c r="BK320" s="36"/>
      <c r="BL320" s="36"/>
      <c r="BM320" s="36"/>
      <c r="BN320" s="36"/>
      <c r="BO320" s="36"/>
      <c r="BP320" s="36"/>
      <c r="BQ320" s="14"/>
      <c r="BR320" s="14"/>
      <c r="BS320" s="14"/>
      <c r="BT320" s="14"/>
      <c r="BU320" s="14"/>
      <c r="BV320" s="14"/>
      <c r="BW320" s="14"/>
      <c r="BX320" s="14"/>
      <c r="BY320" s="21"/>
      <c r="BZ320" s="22"/>
      <c r="CA320" s="22"/>
      <c r="CB320" s="22"/>
      <c r="CC320" s="22"/>
      <c r="CD320" s="22"/>
      <c r="CE320" s="22"/>
      <c r="CF320" s="23"/>
      <c r="CG320" s="19"/>
      <c r="CH320" s="21"/>
      <c r="CI320" s="14"/>
      <c r="CJ320" s="14"/>
      <c r="CK320" s="14"/>
      <c r="CL320" s="21"/>
      <c r="CM320" s="21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  <c r="DN320" s="53"/>
      <c r="DO320" s="53"/>
      <c r="DP320" s="53"/>
      <c r="DQ320" s="53"/>
      <c r="DR320" s="53"/>
      <c r="DS320" s="53"/>
      <c r="DT320" s="53"/>
      <c r="DU320" s="53"/>
      <c r="DV320" s="53"/>
      <c r="DW320" s="53"/>
      <c r="DX320" s="53"/>
      <c r="DY320" s="53"/>
      <c r="DZ320" s="53"/>
      <c r="EA320" s="53"/>
      <c r="EB320" s="53"/>
      <c r="EC320" s="53"/>
      <c r="ED320" s="53"/>
    </row>
    <row r="321" spans="1:134">
      <c r="A321" s="54"/>
      <c r="B321" s="55"/>
      <c r="C321" s="56"/>
      <c r="D321" s="55"/>
      <c r="E321" s="56"/>
      <c r="F321" s="55"/>
      <c r="G321" s="56"/>
      <c r="H321" s="57"/>
      <c r="I321" s="9"/>
      <c r="J321" s="9"/>
      <c r="K321" s="26"/>
      <c r="L321" s="26"/>
      <c r="M321" s="34"/>
      <c r="N321" s="34"/>
      <c r="O321" s="34"/>
      <c r="P321" s="11"/>
      <c r="Q321" s="11"/>
      <c r="R321" s="11"/>
      <c r="S321" s="13"/>
      <c r="AJ321" s="14"/>
      <c r="AK321" s="14"/>
      <c r="AL321" s="14"/>
      <c r="AM321" s="15"/>
      <c r="AN321" s="15"/>
      <c r="AO321" s="15"/>
      <c r="AP321" s="15"/>
      <c r="AQ321" s="15"/>
      <c r="AR321" s="15"/>
      <c r="AS321" s="15"/>
      <c r="AT321" s="16"/>
      <c r="AU321" s="15"/>
      <c r="AV321" s="15"/>
      <c r="AW321" s="19"/>
      <c r="AX321" s="19"/>
      <c r="AY321" s="19"/>
      <c r="AZ321" s="19"/>
      <c r="BA321" s="19"/>
      <c r="BB321" s="19"/>
      <c r="BC321" s="19"/>
      <c r="BD321" s="16"/>
      <c r="BE321" s="15"/>
      <c r="BF321" s="15"/>
      <c r="BG321" s="14"/>
      <c r="BH321" s="14"/>
      <c r="BI321" s="14"/>
      <c r="BJ321" s="36"/>
      <c r="BK321" s="36"/>
      <c r="BL321" s="36"/>
      <c r="BM321" s="36"/>
      <c r="BN321" s="36"/>
      <c r="BO321" s="36"/>
      <c r="BP321" s="36"/>
      <c r="BQ321" s="14"/>
      <c r="BR321" s="14"/>
      <c r="BS321" s="14"/>
      <c r="BT321" s="14"/>
      <c r="BU321" s="14"/>
      <c r="BV321" s="14"/>
      <c r="BW321" s="14"/>
      <c r="BX321" s="14"/>
      <c r="BY321" s="21"/>
      <c r="BZ321" s="22"/>
      <c r="CA321" s="22"/>
      <c r="CB321" s="22"/>
      <c r="CC321" s="22"/>
      <c r="CD321" s="22"/>
      <c r="CE321" s="22"/>
      <c r="CF321" s="23"/>
      <c r="CG321" s="19"/>
      <c r="CH321" s="21"/>
      <c r="CI321" s="14"/>
      <c r="CJ321" s="14"/>
      <c r="CK321" s="14"/>
      <c r="CL321" s="21"/>
      <c r="CM321" s="21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  <c r="DN321" s="53"/>
      <c r="DO321" s="53"/>
      <c r="DP321" s="53"/>
      <c r="DQ321" s="53"/>
      <c r="DR321" s="53"/>
      <c r="DS321" s="53"/>
      <c r="DT321" s="53"/>
      <c r="DU321" s="53"/>
      <c r="DV321" s="53"/>
      <c r="DW321" s="53"/>
      <c r="DX321" s="53"/>
      <c r="DY321" s="53"/>
      <c r="DZ321" s="53"/>
      <c r="EA321" s="53"/>
      <c r="EB321" s="53"/>
      <c r="EC321" s="53"/>
      <c r="ED321" s="53"/>
    </row>
    <row r="322" spans="1:134">
      <c r="A322" s="54"/>
      <c r="B322" s="55"/>
      <c r="C322" s="56"/>
      <c r="D322" s="55"/>
      <c r="E322" s="56"/>
      <c r="F322" s="55"/>
      <c r="G322" s="56"/>
      <c r="H322" s="57"/>
      <c r="I322" s="9"/>
      <c r="J322" s="9"/>
      <c r="K322" s="26"/>
      <c r="L322" s="26"/>
      <c r="M322" s="34"/>
      <c r="N322" s="34"/>
      <c r="O322" s="34"/>
      <c r="P322" s="11"/>
      <c r="Q322" s="11"/>
      <c r="R322" s="11"/>
      <c r="S322" s="13"/>
      <c r="AJ322" s="14"/>
      <c r="AK322" s="14"/>
      <c r="AL322" s="14"/>
      <c r="AM322" s="15"/>
      <c r="AN322" s="15"/>
      <c r="AO322" s="15"/>
      <c r="AP322" s="15"/>
      <c r="AQ322" s="15"/>
      <c r="AR322" s="15"/>
      <c r="AS322" s="15"/>
      <c r="AT322" s="16"/>
      <c r="AU322" s="15"/>
      <c r="AV322" s="15"/>
      <c r="AW322" s="19"/>
      <c r="AX322" s="19"/>
      <c r="AY322" s="19"/>
      <c r="AZ322" s="19"/>
      <c r="BA322" s="19"/>
      <c r="BB322" s="19"/>
      <c r="BC322" s="19"/>
      <c r="BD322" s="16"/>
      <c r="BE322" s="15"/>
      <c r="BF322" s="15"/>
      <c r="BG322" s="14"/>
      <c r="BH322" s="14"/>
      <c r="BI322" s="14"/>
      <c r="BJ322" s="36"/>
      <c r="BK322" s="36"/>
      <c r="BL322" s="36"/>
      <c r="BM322" s="36"/>
      <c r="BN322" s="36"/>
      <c r="BO322" s="36"/>
      <c r="BP322" s="36"/>
      <c r="BQ322" s="14"/>
      <c r="BR322" s="14"/>
      <c r="BS322" s="14"/>
      <c r="BT322" s="14"/>
      <c r="BU322" s="14"/>
      <c r="BV322" s="14"/>
      <c r="BW322" s="14"/>
      <c r="BX322" s="14"/>
      <c r="BY322" s="21"/>
      <c r="BZ322" s="22"/>
      <c r="CA322" s="22"/>
      <c r="CB322" s="22"/>
      <c r="CC322" s="22"/>
      <c r="CD322" s="22"/>
      <c r="CE322" s="22"/>
      <c r="CF322" s="23"/>
      <c r="CG322" s="19"/>
      <c r="CH322" s="21"/>
      <c r="CI322" s="14"/>
      <c r="CJ322" s="14"/>
      <c r="CK322" s="14"/>
      <c r="CL322" s="21"/>
      <c r="CM322" s="21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  <c r="DN322" s="53"/>
      <c r="DO322" s="53"/>
      <c r="DP322" s="53"/>
      <c r="DQ322" s="53"/>
      <c r="DR322" s="53"/>
      <c r="DS322" s="53"/>
      <c r="DT322" s="53"/>
      <c r="DU322" s="53"/>
      <c r="DV322" s="53"/>
      <c r="DW322" s="53"/>
      <c r="DX322" s="53"/>
      <c r="DY322" s="53"/>
      <c r="DZ322" s="53"/>
      <c r="EA322" s="53"/>
      <c r="EB322" s="53"/>
      <c r="EC322" s="53"/>
      <c r="ED322" s="53"/>
    </row>
    <row r="323" spans="1:134">
      <c r="A323" s="54"/>
      <c r="B323" s="55"/>
      <c r="C323" s="56"/>
      <c r="D323" s="55"/>
      <c r="E323" s="56"/>
      <c r="F323" s="55"/>
      <c r="G323" s="56"/>
      <c r="H323" s="57"/>
      <c r="I323" s="9"/>
      <c r="J323" s="9"/>
      <c r="K323" s="26"/>
      <c r="L323" s="26"/>
      <c r="M323" s="34"/>
      <c r="N323" s="34"/>
      <c r="O323" s="34"/>
      <c r="P323" s="11"/>
      <c r="Q323" s="11"/>
      <c r="R323" s="11"/>
      <c r="S323" s="13"/>
      <c r="AJ323" s="14"/>
      <c r="AK323" s="14"/>
      <c r="AL323" s="14"/>
      <c r="AM323" s="15"/>
      <c r="AN323" s="15"/>
      <c r="AO323" s="15"/>
      <c r="AP323" s="15"/>
      <c r="AQ323" s="15"/>
      <c r="AR323" s="15"/>
      <c r="AS323" s="15"/>
      <c r="AT323" s="16"/>
      <c r="AU323" s="15"/>
      <c r="AV323" s="15"/>
      <c r="AW323" s="19"/>
      <c r="AX323" s="19"/>
      <c r="AY323" s="19"/>
      <c r="AZ323" s="19"/>
      <c r="BA323" s="19"/>
      <c r="BB323" s="19"/>
      <c r="BC323" s="19"/>
      <c r="BD323" s="16"/>
      <c r="BE323" s="15"/>
      <c r="BF323" s="15"/>
      <c r="BG323" s="14"/>
      <c r="BH323" s="14"/>
      <c r="BI323" s="14"/>
      <c r="BJ323" s="36"/>
      <c r="BK323" s="36"/>
      <c r="BL323" s="36"/>
      <c r="BM323" s="36"/>
      <c r="BN323" s="36"/>
      <c r="BO323" s="36"/>
      <c r="BP323" s="36"/>
      <c r="BQ323" s="14"/>
      <c r="BR323" s="14"/>
      <c r="BS323" s="14"/>
      <c r="BT323" s="14"/>
      <c r="BU323" s="14"/>
      <c r="BV323" s="14"/>
      <c r="BW323" s="14"/>
      <c r="BX323" s="14"/>
      <c r="BY323" s="21"/>
      <c r="BZ323" s="22"/>
      <c r="CA323" s="22"/>
      <c r="CB323" s="22"/>
      <c r="CC323" s="22"/>
      <c r="CD323" s="22"/>
      <c r="CE323" s="22"/>
      <c r="CF323" s="23"/>
      <c r="CG323" s="19"/>
      <c r="CH323" s="21"/>
      <c r="CI323" s="14"/>
      <c r="CJ323" s="14"/>
      <c r="CK323" s="14"/>
      <c r="CL323" s="21"/>
      <c r="CM323" s="21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  <c r="DN323" s="53"/>
      <c r="DO323" s="53"/>
      <c r="DP323" s="53"/>
      <c r="DQ323" s="53"/>
      <c r="DR323" s="53"/>
      <c r="DS323" s="53"/>
      <c r="DT323" s="53"/>
      <c r="DU323" s="53"/>
      <c r="DV323" s="53"/>
      <c r="DW323" s="53"/>
      <c r="DX323" s="53"/>
      <c r="DY323" s="53"/>
      <c r="DZ323" s="53"/>
      <c r="EA323" s="53"/>
      <c r="EB323" s="53"/>
      <c r="EC323" s="53"/>
      <c r="ED323" s="53"/>
    </row>
    <row r="324" spans="1:134">
      <c r="A324" s="54"/>
      <c r="B324" s="55"/>
      <c r="C324" s="56"/>
      <c r="D324" s="55"/>
      <c r="E324" s="56"/>
      <c r="F324" s="55"/>
      <c r="G324" s="56"/>
      <c r="H324" s="57"/>
      <c r="I324" s="9"/>
      <c r="J324" s="9"/>
      <c r="K324" s="26"/>
      <c r="L324" s="26"/>
      <c r="M324" s="34"/>
      <c r="N324" s="34"/>
      <c r="O324" s="34"/>
      <c r="P324" s="11"/>
      <c r="Q324" s="11"/>
      <c r="R324" s="11"/>
      <c r="S324" s="13"/>
      <c r="AJ324" s="14"/>
      <c r="AK324" s="14"/>
      <c r="AL324" s="14"/>
      <c r="AM324" s="15"/>
      <c r="AN324" s="15"/>
      <c r="AO324" s="15"/>
      <c r="AP324" s="15"/>
      <c r="AQ324" s="15"/>
      <c r="AR324" s="15"/>
      <c r="AS324" s="15"/>
      <c r="AT324" s="16"/>
      <c r="AU324" s="15"/>
      <c r="AV324" s="15"/>
      <c r="AW324" s="19"/>
      <c r="AX324" s="19"/>
      <c r="AY324" s="19"/>
      <c r="AZ324" s="19"/>
      <c r="BA324" s="19"/>
      <c r="BB324" s="19"/>
      <c r="BC324" s="19"/>
      <c r="BD324" s="16"/>
      <c r="BE324" s="15"/>
      <c r="BF324" s="15"/>
      <c r="BG324" s="14"/>
      <c r="BH324" s="14"/>
      <c r="BI324" s="14"/>
      <c r="BJ324" s="36"/>
      <c r="BK324" s="36"/>
      <c r="BL324" s="36"/>
      <c r="BM324" s="36"/>
      <c r="BN324" s="36"/>
      <c r="BO324" s="36"/>
      <c r="BP324" s="36"/>
      <c r="BQ324" s="14"/>
      <c r="BR324" s="14"/>
      <c r="BS324" s="14"/>
      <c r="BT324" s="14"/>
      <c r="BU324" s="14"/>
      <c r="BV324" s="14"/>
      <c r="BW324" s="14"/>
      <c r="BX324" s="14"/>
      <c r="BY324" s="21"/>
      <c r="BZ324" s="22"/>
      <c r="CA324" s="22"/>
      <c r="CB324" s="22"/>
      <c r="CC324" s="22"/>
      <c r="CD324" s="22"/>
      <c r="CE324" s="22"/>
      <c r="CF324" s="23"/>
      <c r="CG324" s="19"/>
      <c r="CH324" s="21"/>
      <c r="CI324" s="14"/>
      <c r="CJ324" s="14"/>
      <c r="CK324" s="14"/>
      <c r="CL324" s="21"/>
      <c r="CM324" s="21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  <c r="DN324" s="53"/>
      <c r="DO324" s="53"/>
      <c r="DP324" s="53"/>
      <c r="DQ324" s="53"/>
      <c r="DR324" s="53"/>
      <c r="DS324" s="53"/>
      <c r="DT324" s="53"/>
      <c r="DU324" s="53"/>
      <c r="DV324" s="53"/>
      <c r="DW324" s="53"/>
      <c r="DX324" s="53"/>
      <c r="DY324" s="53"/>
      <c r="DZ324" s="53"/>
      <c r="EA324" s="53"/>
      <c r="EB324" s="53"/>
      <c r="EC324" s="53"/>
      <c r="ED324" s="53"/>
    </row>
    <row r="325" spans="1:134">
      <c r="A325" s="54"/>
      <c r="B325" s="55"/>
      <c r="C325" s="56"/>
      <c r="D325" s="55"/>
      <c r="E325" s="56"/>
      <c r="F325" s="55"/>
      <c r="G325" s="56"/>
      <c r="H325" s="57"/>
      <c r="I325" s="9"/>
      <c r="J325" s="9"/>
      <c r="K325" s="26"/>
      <c r="L325" s="26"/>
      <c r="M325" s="34"/>
      <c r="N325" s="34"/>
      <c r="O325" s="34"/>
      <c r="P325" s="11"/>
      <c r="Q325" s="11"/>
      <c r="R325" s="11"/>
      <c r="S325" s="13"/>
      <c r="AJ325" s="14"/>
      <c r="AK325" s="14"/>
      <c r="AL325" s="14"/>
      <c r="AM325" s="15"/>
      <c r="AN325" s="15"/>
      <c r="AO325" s="15"/>
      <c r="AP325" s="15"/>
      <c r="AQ325" s="15"/>
      <c r="AR325" s="15"/>
      <c r="AS325" s="15"/>
      <c r="AT325" s="16"/>
      <c r="AU325" s="15"/>
      <c r="AV325" s="15"/>
      <c r="AW325" s="19"/>
      <c r="AX325" s="19"/>
      <c r="AY325" s="19"/>
      <c r="AZ325" s="19"/>
      <c r="BA325" s="19"/>
      <c r="BB325" s="19"/>
      <c r="BC325" s="19"/>
      <c r="BD325" s="16"/>
      <c r="BE325" s="15"/>
      <c r="BF325" s="15"/>
      <c r="BG325" s="14"/>
      <c r="BH325" s="14"/>
      <c r="BI325" s="14"/>
      <c r="BJ325" s="36"/>
      <c r="BK325" s="36"/>
      <c r="BL325" s="36"/>
      <c r="BM325" s="36"/>
      <c r="BN325" s="36"/>
      <c r="BO325" s="36"/>
      <c r="BP325" s="36"/>
      <c r="BQ325" s="14"/>
      <c r="BR325" s="14"/>
      <c r="BS325" s="14"/>
      <c r="BT325" s="14"/>
      <c r="BU325" s="14"/>
      <c r="BV325" s="14"/>
      <c r="BW325" s="14"/>
      <c r="BX325" s="14"/>
      <c r="BY325" s="21"/>
      <c r="BZ325" s="22"/>
      <c r="CA325" s="22"/>
      <c r="CB325" s="22"/>
      <c r="CC325" s="22"/>
      <c r="CD325" s="22"/>
      <c r="CE325" s="22"/>
      <c r="CF325" s="23"/>
      <c r="CG325" s="19"/>
      <c r="CH325" s="21"/>
      <c r="CI325" s="14"/>
      <c r="CJ325" s="14"/>
      <c r="CK325" s="14"/>
      <c r="CL325" s="21"/>
      <c r="CM325" s="21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  <c r="DN325" s="53"/>
      <c r="DO325" s="53"/>
      <c r="DP325" s="53"/>
      <c r="DQ325" s="53"/>
      <c r="DR325" s="53"/>
      <c r="DS325" s="53"/>
      <c r="DT325" s="53"/>
      <c r="DU325" s="53"/>
      <c r="DV325" s="53"/>
      <c r="DW325" s="53"/>
      <c r="DX325" s="53"/>
      <c r="DY325" s="53"/>
      <c r="DZ325" s="53"/>
      <c r="EA325" s="53"/>
      <c r="EB325" s="53"/>
      <c r="EC325" s="53"/>
      <c r="ED325" s="53"/>
    </row>
    <row r="326" spans="1:134">
      <c r="A326" s="54"/>
      <c r="B326" s="55"/>
      <c r="C326" s="56"/>
      <c r="D326" s="55"/>
      <c r="E326" s="56"/>
      <c r="F326" s="55"/>
      <c r="G326" s="56"/>
      <c r="H326" s="57"/>
      <c r="I326" s="9"/>
      <c r="J326" s="9"/>
      <c r="K326" s="26"/>
      <c r="L326" s="26"/>
      <c r="M326" s="34"/>
      <c r="N326" s="34"/>
      <c r="O326" s="34"/>
      <c r="P326" s="11"/>
      <c r="Q326" s="11"/>
      <c r="R326" s="11"/>
      <c r="S326" s="13"/>
      <c r="AJ326" s="14"/>
      <c r="AK326" s="14"/>
      <c r="AL326" s="14"/>
      <c r="AM326" s="15"/>
      <c r="AN326" s="15"/>
      <c r="AO326" s="15"/>
      <c r="AP326" s="15"/>
      <c r="AQ326" s="15"/>
      <c r="AR326" s="15"/>
      <c r="AS326" s="15"/>
      <c r="AT326" s="16"/>
      <c r="AU326" s="15"/>
      <c r="AV326" s="15"/>
      <c r="AW326" s="19"/>
      <c r="AX326" s="19"/>
      <c r="AY326" s="19"/>
      <c r="AZ326" s="19"/>
      <c r="BA326" s="19"/>
      <c r="BB326" s="19"/>
      <c r="BC326" s="19"/>
      <c r="BD326" s="16"/>
      <c r="BE326" s="15"/>
      <c r="BF326" s="15"/>
      <c r="BG326" s="14"/>
      <c r="BH326" s="14"/>
      <c r="BI326" s="14"/>
      <c r="BJ326" s="36"/>
      <c r="BK326" s="36"/>
      <c r="BL326" s="36"/>
      <c r="BM326" s="36"/>
      <c r="BN326" s="36"/>
      <c r="BO326" s="36"/>
      <c r="BP326" s="36"/>
      <c r="BQ326" s="14"/>
      <c r="BR326" s="14"/>
      <c r="BS326" s="14"/>
      <c r="BT326" s="14"/>
      <c r="BU326" s="14"/>
      <c r="BV326" s="14"/>
      <c r="BW326" s="14"/>
      <c r="BX326" s="14"/>
      <c r="BY326" s="21"/>
      <c r="BZ326" s="22"/>
      <c r="CA326" s="22"/>
      <c r="CB326" s="22"/>
      <c r="CC326" s="22"/>
      <c r="CD326" s="22"/>
      <c r="CE326" s="22"/>
      <c r="CF326" s="23"/>
      <c r="CG326" s="19"/>
      <c r="CH326" s="21"/>
      <c r="CI326" s="14"/>
      <c r="CJ326" s="14"/>
      <c r="CK326" s="14"/>
      <c r="CL326" s="21"/>
      <c r="CM326" s="21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  <c r="DN326" s="53"/>
      <c r="DO326" s="53"/>
      <c r="DP326" s="53"/>
      <c r="DQ326" s="53"/>
      <c r="DR326" s="53"/>
      <c r="DS326" s="53"/>
      <c r="DT326" s="53"/>
      <c r="DU326" s="53"/>
      <c r="DV326" s="53"/>
      <c r="DW326" s="53"/>
      <c r="DX326" s="53"/>
      <c r="DY326" s="53"/>
      <c r="DZ326" s="53"/>
      <c r="EA326" s="53"/>
      <c r="EB326" s="53"/>
      <c r="EC326" s="53"/>
      <c r="ED326" s="53"/>
    </row>
    <row r="327" spans="1:134">
      <c r="A327" s="54"/>
      <c r="B327" s="55"/>
      <c r="C327" s="56"/>
      <c r="D327" s="55"/>
      <c r="E327" s="56"/>
      <c r="F327" s="55"/>
      <c r="G327" s="56"/>
      <c r="H327" s="57"/>
      <c r="I327" s="9"/>
      <c r="J327" s="9"/>
      <c r="K327" s="26"/>
      <c r="L327" s="26"/>
      <c r="M327" s="34"/>
      <c r="N327" s="34"/>
      <c r="O327" s="34"/>
      <c r="P327" s="11"/>
      <c r="Q327" s="11"/>
      <c r="R327" s="11"/>
      <c r="S327" s="13"/>
      <c r="AJ327" s="14"/>
      <c r="AK327" s="14"/>
      <c r="AL327" s="14"/>
      <c r="AM327" s="15"/>
      <c r="AN327" s="15"/>
      <c r="AO327" s="15"/>
      <c r="AP327" s="15"/>
      <c r="AQ327" s="15"/>
      <c r="AR327" s="15"/>
      <c r="AS327" s="15"/>
      <c r="AT327" s="16"/>
      <c r="AU327" s="15"/>
      <c r="AV327" s="15"/>
      <c r="AW327" s="19"/>
      <c r="AX327" s="19"/>
      <c r="AY327" s="19"/>
      <c r="AZ327" s="19"/>
      <c r="BA327" s="19"/>
      <c r="BB327" s="19"/>
      <c r="BC327" s="19"/>
      <c r="BD327" s="16"/>
      <c r="BE327" s="15"/>
      <c r="BF327" s="15"/>
      <c r="BG327" s="14"/>
      <c r="BH327" s="14"/>
      <c r="BI327" s="14"/>
      <c r="BJ327" s="36"/>
      <c r="BK327" s="36"/>
      <c r="BL327" s="36"/>
      <c r="BM327" s="36"/>
      <c r="BN327" s="36"/>
      <c r="BO327" s="36"/>
      <c r="BP327" s="36"/>
      <c r="BQ327" s="14"/>
      <c r="BR327" s="14"/>
      <c r="BS327" s="14"/>
      <c r="BT327" s="14"/>
      <c r="BU327" s="14"/>
      <c r="BV327" s="14"/>
      <c r="BW327" s="14"/>
      <c r="BX327" s="14"/>
      <c r="BY327" s="21"/>
      <c r="BZ327" s="22"/>
      <c r="CA327" s="22"/>
      <c r="CB327" s="22"/>
      <c r="CC327" s="22"/>
      <c r="CD327" s="22"/>
      <c r="CE327" s="22"/>
      <c r="CF327" s="23"/>
      <c r="CG327" s="19"/>
      <c r="CH327" s="21"/>
      <c r="CI327" s="14"/>
      <c r="CJ327" s="14"/>
      <c r="CK327" s="14"/>
      <c r="CL327" s="21"/>
      <c r="CM327" s="21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/>
      <c r="DK327" s="53"/>
      <c r="DL327" s="53"/>
      <c r="DM327" s="53"/>
      <c r="DN327" s="53"/>
      <c r="DO327" s="53"/>
      <c r="DP327" s="53"/>
      <c r="DQ327" s="53"/>
      <c r="DR327" s="53"/>
      <c r="DS327" s="53"/>
      <c r="DT327" s="53"/>
      <c r="DU327" s="53"/>
      <c r="DV327" s="53"/>
      <c r="DW327" s="53"/>
      <c r="DX327" s="53"/>
      <c r="DY327" s="53"/>
      <c r="DZ327" s="53"/>
      <c r="EA327" s="53"/>
      <c r="EB327" s="53"/>
      <c r="EC327" s="53"/>
      <c r="ED327" s="53"/>
    </row>
    <row r="328" spans="1:134">
      <c r="A328" s="54"/>
      <c r="B328" s="55"/>
      <c r="C328" s="56"/>
      <c r="D328" s="55"/>
      <c r="E328" s="56"/>
      <c r="F328" s="55"/>
      <c r="G328" s="56"/>
      <c r="H328" s="57"/>
      <c r="I328" s="9"/>
      <c r="J328" s="9"/>
      <c r="K328" s="26"/>
      <c r="L328" s="26"/>
      <c r="M328" s="34"/>
      <c r="N328" s="34"/>
      <c r="O328" s="34"/>
      <c r="P328" s="11"/>
      <c r="Q328" s="11"/>
      <c r="R328" s="11"/>
      <c r="S328" s="13"/>
      <c r="AJ328" s="14"/>
      <c r="AK328" s="14"/>
      <c r="AL328" s="14"/>
      <c r="AM328" s="15"/>
      <c r="AN328" s="15"/>
      <c r="AO328" s="15"/>
      <c r="AP328" s="15"/>
      <c r="AQ328" s="15"/>
      <c r="AR328" s="15"/>
      <c r="AS328" s="15"/>
      <c r="AT328" s="16"/>
      <c r="AU328" s="15"/>
      <c r="AV328" s="15"/>
      <c r="AW328" s="19"/>
      <c r="AX328" s="19"/>
      <c r="AY328" s="19"/>
      <c r="AZ328" s="19"/>
      <c r="BA328" s="19"/>
      <c r="BB328" s="19"/>
      <c r="BC328" s="19"/>
      <c r="BD328" s="16"/>
      <c r="BE328" s="15"/>
      <c r="BF328" s="15"/>
      <c r="BG328" s="14"/>
      <c r="BH328" s="14"/>
      <c r="BI328" s="14"/>
      <c r="BJ328" s="36"/>
      <c r="BK328" s="36"/>
      <c r="BL328" s="36"/>
      <c r="BM328" s="36"/>
      <c r="BN328" s="36"/>
      <c r="BO328" s="36"/>
      <c r="BP328" s="36"/>
      <c r="BQ328" s="14"/>
      <c r="BR328" s="14"/>
      <c r="BS328" s="14"/>
      <c r="BT328" s="14"/>
      <c r="BU328" s="14"/>
      <c r="BV328" s="14"/>
      <c r="BW328" s="14"/>
      <c r="BX328" s="14"/>
      <c r="BY328" s="21"/>
      <c r="BZ328" s="22"/>
      <c r="CA328" s="22"/>
      <c r="CB328" s="22"/>
      <c r="CC328" s="22"/>
      <c r="CD328" s="22"/>
      <c r="CE328" s="22"/>
      <c r="CF328" s="23"/>
      <c r="CG328" s="19"/>
      <c r="CH328" s="21"/>
      <c r="CI328" s="14"/>
      <c r="CJ328" s="14"/>
      <c r="CK328" s="14"/>
      <c r="CL328" s="21"/>
      <c r="CM328" s="21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3"/>
      <c r="DQ328" s="53"/>
      <c r="DR328" s="53"/>
      <c r="DS328" s="53"/>
      <c r="DT328" s="53"/>
      <c r="DU328" s="53"/>
      <c r="DV328" s="53"/>
      <c r="DW328" s="53"/>
      <c r="DX328" s="53"/>
      <c r="DY328" s="53"/>
      <c r="DZ328" s="53"/>
      <c r="EA328" s="53"/>
      <c r="EB328" s="53"/>
      <c r="EC328" s="53"/>
      <c r="ED328" s="53"/>
    </row>
    <row r="329" spans="1:134">
      <c r="A329" s="54"/>
      <c r="B329" s="55"/>
      <c r="C329" s="56"/>
      <c r="D329" s="55"/>
      <c r="E329" s="56"/>
      <c r="F329" s="55"/>
      <c r="G329" s="56"/>
      <c r="H329" s="57"/>
      <c r="I329" s="9"/>
      <c r="J329" s="9"/>
      <c r="K329" s="26"/>
      <c r="L329" s="26"/>
      <c r="M329" s="34"/>
      <c r="N329" s="34"/>
      <c r="O329" s="34"/>
      <c r="P329" s="11"/>
      <c r="Q329" s="11"/>
      <c r="R329" s="11"/>
      <c r="S329" s="13"/>
      <c r="AJ329" s="14"/>
      <c r="AK329" s="14"/>
      <c r="AL329" s="14"/>
      <c r="AM329" s="15"/>
      <c r="AN329" s="15"/>
      <c r="AO329" s="15"/>
      <c r="AP329" s="15"/>
      <c r="AQ329" s="15"/>
      <c r="AR329" s="15"/>
      <c r="AS329" s="15"/>
      <c r="AT329" s="16"/>
      <c r="AU329" s="15"/>
      <c r="AV329" s="15"/>
      <c r="AW329" s="19"/>
      <c r="AX329" s="19"/>
      <c r="AY329" s="19"/>
      <c r="AZ329" s="19"/>
      <c r="BA329" s="19"/>
      <c r="BB329" s="19"/>
      <c r="BC329" s="19"/>
      <c r="BD329" s="16"/>
      <c r="BE329" s="15"/>
      <c r="BF329" s="15"/>
      <c r="BG329" s="14"/>
      <c r="BH329" s="14"/>
      <c r="BI329" s="14"/>
      <c r="BJ329" s="36"/>
      <c r="BK329" s="36"/>
      <c r="BL329" s="36"/>
      <c r="BM329" s="36"/>
      <c r="BN329" s="36"/>
      <c r="BO329" s="36"/>
      <c r="BP329" s="36"/>
      <c r="BQ329" s="14"/>
      <c r="BR329" s="14"/>
      <c r="BS329" s="14"/>
      <c r="BT329" s="14"/>
      <c r="BU329" s="14"/>
      <c r="BV329" s="14"/>
      <c r="BW329" s="14"/>
      <c r="BX329" s="14"/>
      <c r="BY329" s="21"/>
      <c r="BZ329" s="22"/>
      <c r="CA329" s="22"/>
      <c r="CB329" s="22"/>
      <c r="CC329" s="22"/>
      <c r="CD329" s="22"/>
      <c r="CE329" s="22"/>
      <c r="CF329" s="23"/>
      <c r="CG329" s="19"/>
      <c r="CH329" s="21"/>
      <c r="CI329" s="14"/>
      <c r="CJ329" s="14"/>
      <c r="CK329" s="14"/>
      <c r="CL329" s="21"/>
      <c r="CM329" s="21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  <c r="DN329" s="53"/>
      <c r="DO329" s="53"/>
      <c r="DP329" s="53"/>
      <c r="DQ329" s="53"/>
      <c r="DR329" s="53"/>
      <c r="DS329" s="53"/>
      <c r="DT329" s="53"/>
      <c r="DU329" s="53"/>
      <c r="DV329" s="53"/>
      <c r="DW329" s="53"/>
      <c r="DX329" s="53"/>
      <c r="DY329" s="53"/>
      <c r="DZ329" s="53"/>
      <c r="EA329" s="53"/>
      <c r="EB329" s="53"/>
      <c r="EC329" s="53"/>
      <c r="ED329" s="53"/>
    </row>
    <row r="330" spans="1:134">
      <c r="A330" s="54"/>
      <c r="B330" s="55"/>
      <c r="C330" s="56"/>
      <c r="D330" s="55"/>
      <c r="E330" s="56"/>
      <c r="F330" s="55"/>
      <c r="G330" s="56"/>
      <c r="H330" s="57"/>
      <c r="I330" s="9"/>
      <c r="J330" s="9"/>
      <c r="K330" s="26"/>
      <c r="L330" s="26"/>
      <c r="M330" s="34"/>
      <c r="N330" s="34"/>
      <c r="O330" s="34"/>
      <c r="P330" s="11"/>
      <c r="Q330" s="11"/>
      <c r="R330" s="11"/>
      <c r="S330" s="13"/>
      <c r="AJ330" s="14"/>
      <c r="AK330" s="14"/>
      <c r="AL330" s="14"/>
      <c r="AM330" s="15"/>
      <c r="AN330" s="15"/>
      <c r="AO330" s="15"/>
      <c r="AP330" s="15"/>
      <c r="AQ330" s="15"/>
      <c r="AR330" s="15"/>
      <c r="AS330" s="15"/>
      <c r="AT330" s="16"/>
      <c r="AU330" s="15"/>
      <c r="AV330" s="15"/>
      <c r="AW330" s="19"/>
      <c r="AX330" s="19"/>
      <c r="AY330" s="19"/>
      <c r="AZ330" s="19"/>
      <c r="BA330" s="19"/>
      <c r="BB330" s="19"/>
      <c r="BC330" s="19"/>
      <c r="BD330" s="16"/>
      <c r="BE330" s="15"/>
      <c r="BF330" s="15"/>
      <c r="BG330" s="14"/>
      <c r="BH330" s="14"/>
      <c r="BI330" s="14"/>
      <c r="BJ330" s="36"/>
      <c r="BK330" s="36"/>
      <c r="BL330" s="36"/>
      <c r="BM330" s="36"/>
      <c r="BN330" s="36"/>
      <c r="BO330" s="36"/>
      <c r="BP330" s="36"/>
      <c r="BQ330" s="14"/>
      <c r="BR330" s="14"/>
      <c r="BS330" s="14"/>
      <c r="BT330" s="14"/>
      <c r="BU330" s="14"/>
      <c r="BV330" s="14"/>
      <c r="BW330" s="14"/>
      <c r="BX330" s="14"/>
      <c r="BY330" s="21"/>
      <c r="BZ330" s="22"/>
      <c r="CA330" s="22"/>
      <c r="CB330" s="22"/>
      <c r="CC330" s="22"/>
      <c r="CD330" s="22"/>
      <c r="CE330" s="22"/>
      <c r="CF330" s="23"/>
      <c r="CG330" s="19"/>
      <c r="CH330" s="21"/>
      <c r="CI330" s="14"/>
      <c r="CJ330" s="14"/>
      <c r="CK330" s="14"/>
      <c r="CL330" s="21"/>
      <c r="CM330" s="21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  <c r="DN330" s="53"/>
      <c r="DO330" s="53"/>
      <c r="DP330" s="53"/>
      <c r="DQ330" s="53"/>
      <c r="DR330" s="53"/>
      <c r="DS330" s="53"/>
      <c r="DT330" s="53"/>
      <c r="DU330" s="53"/>
      <c r="DV330" s="53"/>
      <c r="DW330" s="53"/>
      <c r="DX330" s="53"/>
      <c r="DY330" s="53"/>
      <c r="DZ330" s="53"/>
      <c r="EA330" s="53"/>
      <c r="EB330" s="53"/>
      <c r="EC330" s="53"/>
      <c r="ED330" s="53"/>
    </row>
    <row r="331" spans="1:134">
      <c r="A331" s="54"/>
      <c r="B331" s="55"/>
      <c r="C331" s="56"/>
      <c r="D331" s="55"/>
      <c r="E331" s="56"/>
      <c r="F331" s="55"/>
      <c r="G331" s="56"/>
      <c r="H331" s="57"/>
      <c r="I331" s="9"/>
      <c r="J331" s="9"/>
      <c r="K331" s="26"/>
      <c r="L331" s="26"/>
      <c r="M331" s="34"/>
      <c r="N331" s="34"/>
      <c r="O331" s="34"/>
      <c r="P331" s="11"/>
      <c r="Q331" s="11"/>
      <c r="R331" s="11"/>
      <c r="S331" s="13"/>
      <c r="AJ331" s="14"/>
      <c r="AK331" s="14"/>
      <c r="AL331" s="14"/>
      <c r="AM331" s="15"/>
      <c r="AN331" s="15"/>
      <c r="AO331" s="15"/>
      <c r="AP331" s="15"/>
      <c r="AQ331" s="15"/>
      <c r="AR331" s="15"/>
      <c r="AS331" s="15"/>
      <c r="AT331" s="16"/>
      <c r="AU331" s="15"/>
      <c r="AV331" s="15"/>
      <c r="AW331" s="19"/>
      <c r="AX331" s="19"/>
      <c r="AY331" s="19"/>
      <c r="AZ331" s="19"/>
      <c r="BA331" s="19"/>
      <c r="BB331" s="19"/>
      <c r="BC331" s="19"/>
      <c r="BD331" s="16"/>
      <c r="BE331" s="15"/>
      <c r="BF331" s="15"/>
      <c r="BG331" s="14"/>
      <c r="BH331" s="14"/>
      <c r="BI331" s="14"/>
      <c r="BJ331" s="36"/>
      <c r="BK331" s="36"/>
      <c r="BL331" s="36"/>
      <c r="BM331" s="36"/>
      <c r="BN331" s="36"/>
      <c r="BO331" s="36"/>
      <c r="BP331" s="36"/>
      <c r="BQ331" s="14"/>
      <c r="BR331" s="14"/>
      <c r="BS331" s="14"/>
      <c r="BT331" s="14"/>
      <c r="BU331" s="14"/>
      <c r="BV331" s="14"/>
      <c r="BW331" s="14"/>
      <c r="BX331" s="14"/>
      <c r="BY331" s="21"/>
      <c r="BZ331" s="22"/>
      <c r="CA331" s="22"/>
      <c r="CB331" s="22"/>
      <c r="CC331" s="22"/>
      <c r="CD331" s="22"/>
      <c r="CE331" s="22"/>
      <c r="CF331" s="23"/>
      <c r="CG331" s="19"/>
      <c r="CH331" s="21"/>
      <c r="CI331" s="14"/>
      <c r="CJ331" s="14"/>
      <c r="CK331" s="14"/>
      <c r="CL331" s="21"/>
      <c r="CM331" s="21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  <c r="DR331" s="53"/>
      <c r="DS331" s="53"/>
      <c r="DT331" s="53"/>
      <c r="DU331" s="53"/>
      <c r="DV331" s="53"/>
      <c r="DW331" s="53"/>
      <c r="DX331" s="53"/>
      <c r="DY331" s="53"/>
      <c r="DZ331" s="53"/>
      <c r="EA331" s="53"/>
      <c r="EB331" s="53"/>
      <c r="EC331" s="53"/>
      <c r="ED331" s="53"/>
    </row>
    <row r="332" spans="1:134">
      <c r="A332" s="54"/>
      <c r="B332" s="55"/>
      <c r="C332" s="56"/>
      <c r="D332" s="55"/>
      <c r="E332" s="56"/>
      <c r="F332" s="55"/>
      <c r="G332" s="56"/>
      <c r="H332" s="57"/>
      <c r="I332" s="9"/>
      <c r="J332" s="9"/>
      <c r="K332" s="26"/>
      <c r="L332" s="26"/>
      <c r="M332" s="34"/>
      <c r="N332" s="34"/>
      <c r="O332" s="34"/>
      <c r="P332" s="11"/>
      <c r="Q332" s="11"/>
      <c r="R332" s="11"/>
      <c r="S332" s="13"/>
      <c r="AJ332" s="14"/>
      <c r="AK332" s="14"/>
      <c r="AL332" s="14"/>
      <c r="AM332" s="15"/>
      <c r="AN332" s="15"/>
      <c r="AO332" s="15"/>
      <c r="AP332" s="15"/>
      <c r="AQ332" s="15"/>
      <c r="AR332" s="15"/>
      <c r="AS332" s="15"/>
      <c r="AT332" s="16"/>
      <c r="AU332" s="15"/>
      <c r="AV332" s="15"/>
      <c r="AW332" s="19"/>
      <c r="AX332" s="19"/>
      <c r="AY332" s="19"/>
      <c r="AZ332" s="19"/>
      <c r="BA332" s="19"/>
      <c r="BB332" s="19"/>
      <c r="BC332" s="19"/>
      <c r="BD332" s="16"/>
      <c r="BE332" s="15"/>
      <c r="BF332" s="15"/>
      <c r="BG332" s="14"/>
      <c r="BH332" s="14"/>
      <c r="BI332" s="14"/>
      <c r="BJ332" s="36"/>
      <c r="BK332" s="36"/>
      <c r="BL332" s="36"/>
      <c r="BM332" s="36"/>
      <c r="BN332" s="36"/>
      <c r="BO332" s="36"/>
      <c r="BP332" s="36"/>
      <c r="BQ332" s="14"/>
      <c r="BR332" s="14"/>
      <c r="BS332" s="14"/>
      <c r="BT332" s="14"/>
      <c r="BU332" s="14"/>
      <c r="BV332" s="14"/>
      <c r="BW332" s="14"/>
      <c r="BX332" s="14"/>
      <c r="BY332" s="21"/>
      <c r="BZ332" s="22"/>
      <c r="CA332" s="22"/>
      <c r="CB332" s="22"/>
      <c r="CC332" s="22"/>
      <c r="CD332" s="22"/>
      <c r="CE332" s="22"/>
      <c r="CF332" s="23"/>
      <c r="CG332" s="19"/>
      <c r="CH332" s="21"/>
      <c r="CI332" s="14"/>
      <c r="CJ332" s="14"/>
      <c r="CK332" s="14"/>
      <c r="CL332" s="21"/>
      <c r="CM332" s="21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  <c r="DN332" s="53"/>
      <c r="DO332" s="53"/>
      <c r="DP332" s="53"/>
      <c r="DQ332" s="53"/>
      <c r="DR332" s="53"/>
      <c r="DS332" s="53"/>
      <c r="DT332" s="53"/>
      <c r="DU332" s="53"/>
      <c r="DV332" s="53"/>
      <c r="DW332" s="53"/>
      <c r="DX332" s="53"/>
      <c r="DY332" s="53"/>
      <c r="DZ332" s="53"/>
      <c r="EA332" s="53"/>
      <c r="EB332" s="53"/>
      <c r="EC332" s="53"/>
      <c r="ED332" s="53"/>
    </row>
    <row r="333" spans="1:134">
      <c r="A333" s="54"/>
      <c r="B333" s="55"/>
      <c r="C333" s="56"/>
      <c r="D333" s="55"/>
      <c r="E333" s="56"/>
      <c r="F333" s="55"/>
      <c r="G333" s="56"/>
      <c r="H333" s="57"/>
      <c r="I333" s="9"/>
      <c r="J333" s="9"/>
      <c r="K333" s="26"/>
      <c r="L333" s="26"/>
      <c r="M333" s="34"/>
      <c r="N333" s="34"/>
      <c r="O333" s="34"/>
      <c r="P333" s="11"/>
      <c r="Q333" s="11"/>
      <c r="R333" s="11"/>
      <c r="S333" s="13"/>
      <c r="AJ333" s="14"/>
      <c r="AK333" s="14"/>
      <c r="AL333" s="14"/>
      <c r="AM333" s="15"/>
      <c r="AN333" s="15"/>
      <c r="AO333" s="15"/>
      <c r="AP333" s="15"/>
      <c r="AQ333" s="15"/>
      <c r="AR333" s="15"/>
      <c r="AS333" s="15"/>
      <c r="AT333" s="16"/>
      <c r="AU333" s="15"/>
      <c r="AV333" s="15"/>
      <c r="AW333" s="19"/>
      <c r="AX333" s="19"/>
      <c r="AY333" s="19"/>
      <c r="AZ333" s="19"/>
      <c r="BA333" s="19"/>
      <c r="BB333" s="19"/>
      <c r="BC333" s="19"/>
      <c r="BD333" s="16"/>
      <c r="BE333" s="15"/>
      <c r="BF333" s="15"/>
      <c r="BG333" s="14"/>
      <c r="BH333" s="14"/>
      <c r="BI333" s="14"/>
      <c r="BJ333" s="36"/>
      <c r="BK333" s="36"/>
      <c r="BL333" s="36"/>
      <c r="BM333" s="36"/>
      <c r="BN333" s="36"/>
      <c r="BO333" s="36"/>
      <c r="BP333" s="36"/>
      <c r="BQ333" s="14"/>
      <c r="BR333" s="14"/>
      <c r="BS333" s="14"/>
      <c r="BT333" s="14"/>
      <c r="BU333" s="14"/>
      <c r="BV333" s="14"/>
      <c r="BW333" s="14"/>
      <c r="BX333" s="14"/>
      <c r="BY333" s="21"/>
      <c r="BZ333" s="22"/>
      <c r="CA333" s="22"/>
      <c r="CB333" s="22"/>
      <c r="CC333" s="22"/>
      <c r="CD333" s="22"/>
      <c r="CE333" s="22"/>
      <c r="CF333" s="23"/>
      <c r="CG333" s="19"/>
      <c r="CH333" s="21"/>
      <c r="CI333" s="14"/>
      <c r="CJ333" s="14"/>
      <c r="CK333" s="14"/>
      <c r="CL333" s="21"/>
      <c r="CM333" s="21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  <c r="DR333" s="53"/>
      <c r="DS333" s="53"/>
      <c r="DT333" s="53"/>
      <c r="DU333" s="53"/>
      <c r="DV333" s="53"/>
      <c r="DW333" s="53"/>
      <c r="DX333" s="53"/>
      <c r="DY333" s="53"/>
      <c r="DZ333" s="53"/>
      <c r="EA333" s="53"/>
      <c r="EB333" s="53"/>
      <c r="EC333" s="53"/>
      <c r="ED333" s="53"/>
    </row>
    <row r="334" spans="1:134">
      <c r="A334" s="54"/>
      <c r="B334" s="55"/>
      <c r="C334" s="56"/>
      <c r="D334" s="55"/>
      <c r="E334" s="56"/>
      <c r="F334" s="55"/>
      <c r="G334" s="56"/>
      <c r="H334" s="57"/>
      <c r="I334" s="9"/>
      <c r="J334" s="9"/>
      <c r="K334" s="26"/>
      <c r="L334" s="26"/>
      <c r="M334" s="34"/>
      <c r="N334" s="34"/>
      <c r="O334" s="34"/>
      <c r="P334" s="11"/>
      <c r="Q334" s="11"/>
      <c r="R334" s="11"/>
      <c r="S334" s="13"/>
      <c r="AJ334" s="14"/>
      <c r="AK334" s="14"/>
      <c r="AL334" s="14"/>
      <c r="AM334" s="15"/>
      <c r="AN334" s="15"/>
      <c r="AO334" s="15"/>
      <c r="AP334" s="15"/>
      <c r="AQ334" s="15"/>
      <c r="AR334" s="15"/>
      <c r="AS334" s="15"/>
      <c r="AT334" s="16"/>
      <c r="AU334" s="15"/>
      <c r="AV334" s="15"/>
      <c r="AW334" s="19"/>
      <c r="AX334" s="19"/>
      <c r="AY334" s="19"/>
      <c r="AZ334" s="19"/>
      <c r="BA334" s="19"/>
      <c r="BB334" s="19"/>
      <c r="BC334" s="19"/>
      <c r="BD334" s="16"/>
      <c r="BE334" s="15"/>
      <c r="BF334" s="15"/>
      <c r="BG334" s="14"/>
      <c r="BH334" s="14"/>
      <c r="BI334" s="14"/>
      <c r="BJ334" s="36"/>
      <c r="BK334" s="36"/>
      <c r="BL334" s="36"/>
      <c r="BM334" s="36"/>
      <c r="BN334" s="36"/>
      <c r="BO334" s="36"/>
      <c r="BP334" s="36"/>
      <c r="BQ334" s="14"/>
      <c r="BR334" s="14"/>
      <c r="BS334" s="14"/>
      <c r="BT334" s="14"/>
      <c r="BU334" s="14"/>
      <c r="BV334" s="14"/>
      <c r="BW334" s="14"/>
      <c r="BX334" s="14"/>
      <c r="BY334" s="21"/>
      <c r="BZ334" s="22"/>
      <c r="CA334" s="22"/>
      <c r="CB334" s="22"/>
      <c r="CC334" s="22"/>
      <c r="CD334" s="22"/>
      <c r="CE334" s="22"/>
      <c r="CF334" s="23"/>
      <c r="CG334" s="19"/>
      <c r="CH334" s="21"/>
      <c r="CI334" s="14"/>
      <c r="CJ334" s="14"/>
      <c r="CK334" s="14"/>
      <c r="CL334" s="21"/>
      <c r="CM334" s="21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  <c r="DN334" s="53"/>
      <c r="DO334" s="53"/>
      <c r="DP334" s="53"/>
      <c r="DQ334" s="53"/>
      <c r="DR334" s="53"/>
      <c r="DS334" s="53"/>
      <c r="DT334" s="53"/>
      <c r="DU334" s="53"/>
      <c r="DV334" s="53"/>
      <c r="DW334" s="53"/>
      <c r="DX334" s="53"/>
      <c r="DY334" s="53"/>
      <c r="DZ334" s="53"/>
      <c r="EA334" s="53"/>
      <c r="EB334" s="53"/>
      <c r="EC334" s="53"/>
      <c r="ED334" s="53"/>
    </row>
    <row r="335" spans="1:134">
      <c r="A335" s="54"/>
      <c r="B335" s="55"/>
      <c r="C335" s="56"/>
      <c r="D335" s="55"/>
      <c r="E335" s="56"/>
      <c r="F335" s="55"/>
      <c r="G335" s="56"/>
      <c r="H335" s="57"/>
      <c r="I335" s="9"/>
      <c r="J335" s="9"/>
      <c r="K335" s="26"/>
      <c r="L335" s="26"/>
      <c r="M335" s="34"/>
      <c r="N335" s="34"/>
      <c r="O335" s="34"/>
      <c r="P335" s="11"/>
      <c r="Q335" s="11"/>
      <c r="R335" s="11"/>
      <c r="S335" s="13"/>
      <c r="AJ335" s="14"/>
      <c r="AK335" s="14"/>
      <c r="AL335" s="14"/>
      <c r="AM335" s="15"/>
      <c r="AN335" s="15"/>
      <c r="AO335" s="15"/>
      <c r="AP335" s="15"/>
      <c r="AQ335" s="15"/>
      <c r="AR335" s="15"/>
      <c r="AS335" s="15"/>
      <c r="AT335" s="16"/>
      <c r="AU335" s="15"/>
      <c r="AV335" s="15"/>
      <c r="AW335" s="19"/>
      <c r="AX335" s="19"/>
      <c r="AY335" s="19"/>
      <c r="AZ335" s="19"/>
      <c r="BA335" s="19"/>
      <c r="BB335" s="19"/>
      <c r="BC335" s="19"/>
      <c r="BD335" s="16"/>
      <c r="BE335" s="15"/>
      <c r="BF335" s="15"/>
      <c r="BG335" s="14"/>
      <c r="BH335" s="14"/>
      <c r="BI335" s="14"/>
      <c r="BJ335" s="36"/>
      <c r="BK335" s="36"/>
      <c r="BL335" s="36"/>
      <c r="BM335" s="36"/>
      <c r="BN335" s="36"/>
      <c r="BO335" s="36"/>
      <c r="BP335" s="36"/>
      <c r="BQ335" s="14"/>
      <c r="BR335" s="14"/>
      <c r="BS335" s="14"/>
      <c r="BT335" s="14"/>
      <c r="BU335" s="14"/>
      <c r="BV335" s="14"/>
      <c r="BW335" s="14"/>
      <c r="BX335" s="14"/>
      <c r="BY335" s="21"/>
      <c r="BZ335" s="22"/>
      <c r="CA335" s="22"/>
      <c r="CB335" s="22"/>
      <c r="CC335" s="22"/>
      <c r="CD335" s="22"/>
      <c r="CE335" s="22"/>
      <c r="CF335" s="23"/>
      <c r="CG335" s="19"/>
      <c r="CH335" s="21"/>
      <c r="CI335" s="14"/>
      <c r="CJ335" s="14"/>
      <c r="CK335" s="14"/>
      <c r="CL335" s="21"/>
      <c r="CM335" s="21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/>
      <c r="DK335" s="53"/>
      <c r="DL335" s="53"/>
      <c r="DM335" s="53"/>
      <c r="DN335" s="53"/>
      <c r="DO335" s="53"/>
      <c r="DP335" s="53"/>
      <c r="DQ335" s="53"/>
      <c r="DR335" s="53"/>
      <c r="DS335" s="53"/>
      <c r="DT335" s="53"/>
      <c r="DU335" s="53"/>
      <c r="DV335" s="53"/>
      <c r="DW335" s="53"/>
      <c r="DX335" s="53"/>
      <c r="DY335" s="53"/>
      <c r="DZ335" s="53"/>
      <c r="EA335" s="53"/>
      <c r="EB335" s="53"/>
      <c r="EC335" s="53"/>
      <c r="ED335" s="53"/>
    </row>
    <row r="336" spans="1:134">
      <c r="A336" s="54"/>
      <c r="B336" s="55"/>
      <c r="C336" s="56"/>
      <c r="D336" s="55"/>
      <c r="E336" s="56"/>
      <c r="F336" s="55"/>
      <c r="G336" s="56"/>
      <c r="H336" s="57"/>
      <c r="I336" s="9"/>
      <c r="J336" s="9"/>
      <c r="K336" s="26"/>
      <c r="L336" s="26"/>
      <c r="M336" s="34"/>
      <c r="N336" s="34"/>
      <c r="O336" s="34"/>
      <c r="P336" s="11"/>
      <c r="Q336" s="11"/>
      <c r="R336" s="11"/>
      <c r="S336" s="13"/>
      <c r="AJ336" s="14"/>
      <c r="AK336" s="14"/>
      <c r="AL336" s="14"/>
      <c r="AM336" s="15"/>
      <c r="AN336" s="15"/>
      <c r="AO336" s="15"/>
      <c r="AP336" s="15"/>
      <c r="AQ336" s="15"/>
      <c r="AR336" s="15"/>
      <c r="AS336" s="15"/>
      <c r="AT336" s="16"/>
      <c r="AU336" s="15"/>
      <c r="AV336" s="15"/>
      <c r="AW336" s="19"/>
      <c r="AX336" s="19"/>
      <c r="AY336" s="19"/>
      <c r="AZ336" s="19"/>
      <c r="BA336" s="19"/>
      <c r="BB336" s="19"/>
      <c r="BC336" s="19"/>
      <c r="BD336" s="16"/>
      <c r="BE336" s="15"/>
      <c r="BF336" s="15"/>
      <c r="BG336" s="14"/>
      <c r="BH336" s="14"/>
      <c r="BI336" s="14"/>
      <c r="BJ336" s="36"/>
      <c r="BK336" s="36"/>
      <c r="BL336" s="36"/>
      <c r="BM336" s="36"/>
      <c r="BN336" s="36"/>
      <c r="BO336" s="36"/>
      <c r="BP336" s="36"/>
      <c r="BQ336" s="14"/>
      <c r="BR336" s="14"/>
      <c r="BS336" s="14"/>
      <c r="BT336" s="14"/>
      <c r="BU336" s="14"/>
      <c r="BV336" s="14"/>
      <c r="BW336" s="14"/>
      <c r="BX336" s="14"/>
      <c r="BY336" s="21"/>
      <c r="BZ336" s="22"/>
      <c r="CA336" s="22"/>
      <c r="CB336" s="22"/>
      <c r="CC336" s="22"/>
      <c r="CD336" s="22"/>
      <c r="CE336" s="22"/>
      <c r="CF336" s="23"/>
      <c r="CG336" s="19"/>
      <c r="CH336" s="21"/>
      <c r="CI336" s="14"/>
      <c r="CJ336" s="14"/>
      <c r="CK336" s="14"/>
      <c r="CL336" s="21"/>
      <c r="CM336" s="21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  <c r="DN336" s="53"/>
      <c r="DO336" s="53"/>
      <c r="DP336" s="53"/>
      <c r="DQ336" s="53"/>
      <c r="DR336" s="53"/>
      <c r="DS336" s="53"/>
      <c r="DT336" s="53"/>
      <c r="DU336" s="53"/>
      <c r="DV336" s="53"/>
      <c r="DW336" s="53"/>
      <c r="DX336" s="53"/>
      <c r="DY336" s="53"/>
      <c r="DZ336" s="53"/>
      <c r="EA336" s="53"/>
      <c r="EB336" s="53"/>
      <c r="EC336" s="53"/>
      <c r="ED336" s="53"/>
    </row>
    <row r="337" spans="1:134">
      <c r="A337" s="54"/>
      <c r="B337" s="55"/>
      <c r="C337" s="56"/>
      <c r="D337" s="55"/>
      <c r="E337" s="56"/>
      <c r="F337" s="55"/>
      <c r="G337" s="56"/>
      <c r="H337" s="57"/>
      <c r="I337" s="9"/>
      <c r="J337" s="9"/>
      <c r="K337" s="26"/>
      <c r="L337" s="26"/>
      <c r="M337" s="34"/>
      <c r="N337" s="34"/>
      <c r="O337" s="34"/>
      <c r="P337" s="11"/>
      <c r="Q337" s="11"/>
      <c r="R337" s="11"/>
      <c r="S337" s="13"/>
      <c r="AJ337" s="14"/>
      <c r="AK337" s="14"/>
      <c r="AL337" s="14"/>
      <c r="AM337" s="15"/>
      <c r="AN337" s="15"/>
      <c r="AO337" s="15"/>
      <c r="AP337" s="15"/>
      <c r="AQ337" s="15"/>
      <c r="AR337" s="15"/>
      <c r="AS337" s="15"/>
      <c r="AT337" s="16"/>
      <c r="AU337" s="15"/>
      <c r="AV337" s="15"/>
      <c r="AW337" s="19"/>
      <c r="AX337" s="19"/>
      <c r="AY337" s="19"/>
      <c r="AZ337" s="19"/>
      <c r="BA337" s="19"/>
      <c r="BB337" s="19"/>
      <c r="BC337" s="19"/>
      <c r="BD337" s="16"/>
      <c r="BE337" s="15"/>
      <c r="BF337" s="15"/>
      <c r="BG337" s="14"/>
      <c r="BH337" s="14"/>
      <c r="BI337" s="14"/>
      <c r="BJ337" s="36"/>
      <c r="BK337" s="36"/>
      <c r="BL337" s="36"/>
      <c r="BM337" s="36"/>
      <c r="BN337" s="36"/>
      <c r="BO337" s="36"/>
      <c r="BP337" s="36"/>
      <c r="BQ337" s="14"/>
      <c r="BR337" s="14"/>
      <c r="BS337" s="14"/>
      <c r="BT337" s="14"/>
      <c r="BU337" s="14"/>
      <c r="BV337" s="14"/>
      <c r="BW337" s="14"/>
      <c r="BX337" s="14"/>
      <c r="BY337" s="21"/>
      <c r="BZ337" s="22"/>
      <c r="CA337" s="22"/>
      <c r="CB337" s="22"/>
      <c r="CC337" s="22"/>
      <c r="CD337" s="22"/>
      <c r="CE337" s="22"/>
      <c r="CF337" s="23"/>
      <c r="CG337" s="19"/>
      <c r="CH337" s="21"/>
      <c r="CI337" s="14"/>
      <c r="CJ337" s="14"/>
      <c r="CK337" s="14"/>
      <c r="CL337" s="21"/>
      <c r="CM337" s="21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  <c r="DN337" s="53"/>
      <c r="DO337" s="53"/>
      <c r="DP337" s="53"/>
      <c r="DQ337" s="53"/>
      <c r="DR337" s="53"/>
      <c r="DS337" s="53"/>
      <c r="DT337" s="53"/>
      <c r="DU337" s="53"/>
      <c r="DV337" s="53"/>
      <c r="DW337" s="53"/>
      <c r="DX337" s="53"/>
      <c r="DY337" s="53"/>
      <c r="DZ337" s="53"/>
      <c r="EA337" s="53"/>
      <c r="EB337" s="53"/>
      <c r="EC337" s="53"/>
      <c r="ED337" s="53"/>
    </row>
    <row r="338" spans="1:134">
      <c r="A338" s="54"/>
      <c r="B338" s="55"/>
      <c r="C338" s="56"/>
      <c r="D338" s="55"/>
      <c r="E338" s="56"/>
      <c r="F338" s="55"/>
      <c r="G338" s="56"/>
      <c r="H338" s="57"/>
      <c r="I338" s="9"/>
      <c r="J338" s="9"/>
      <c r="K338" s="26"/>
      <c r="L338" s="26"/>
      <c r="M338" s="34"/>
      <c r="N338" s="34"/>
      <c r="O338" s="34"/>
      <c r="P338" s="11"/>
      <c r="Q338" s="11"/>
      <c r="R338" s="11"/>
      <c r="S338" s="13"/>
      <c r="AJ338" s="14"/>
      <c r="AK338" s="14"/>
      <c r="AL338" s="14"/>
      <c r="AM338" s="15"/>
      <c r="AN338" s="15"/>
      <c r="AO338" s="15"/>
      <c r="AP338" s="15"/>
      <c r="AQ338" s="15"/>
      <c r="AR338" s="15"/>
      <c r="AS338" s="15"/>
      <c r="AT338" s="16"/>
      <c r="AU338" s="15"/>
      <c r="AV338" s="15"/>
      <c r="AW338" s="19"/>
      <c r="AX338" s="19"/>
      <c r="AY338" s="19"/>
      <c r="AZ338" s="19"/>
      <c r="BA338" s="19"/>
      <c r="BB338" s="19"/>
      <c r="BC338" s="19"/>
      <c r="BD338" s="16"/>
      <c r="BE338" s="15"/>
      <c r="BF338" s="15"/>
      <c r="BG338" s="14"/>
      <c r="BH338" s="14"/>
      <c r="BI338" s="14"/>
      <c r="BJ338" s="36"/>
      <c r="BK338" s="36"/>
      <c r="BL338" s="36"/>
      <c r="BM338" s="36"/>
      <c r="BN338" s="36"/>
      <c r="BO338" s="36"/>
      <c r="BP338" s="36"/>
      <c r="BQ338" s="14"/>
      <c r="BR338" s="14"/>
      <c r="BS338" s="14"/>
      <c r="BT338" s="14"/>
      <c r="BU338" s="14"/>
      <c r="BV338" s="14"/>
      <c r="BW338" s="14"/>
      <c r="BX338" s="14"/>
      <c r="BY338" s="21"/>
      <c r="BZ338" s="22"/>
      <c r="CA338" s="22"/>
      <c r="CB338" s="22"/>
      <c r="CC338" s="22"/>
      <c r="CD338" s="22"/>
      <c r="CE338" s="22"/>
      <c r="CF338" s="23"/>
      <c r="CG338" s="19"/>
      <c r="CH338" s="21"/>
      <c r="CI338" s="14"/>
      <c r="CJ338" s="14"/>
      <c r="CK338" s="14"/>
      <c r="CL338" s="21"/>
      <c r="CM338" s="21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  <c r="DN338" s="53"/>
      <c r="DO338" s="53"/>
      <c r="DP338" s="53"/>
      <c r="DQ338" s="53"/>
      <c r="DR338" s="53"/>
      <c r="DS338" s="53"/>
      <c r="DT338" s="53"/>
      <c r="DU338" s="53"/>
      <c r="DV338" s="53"/>
      <c r="DW338" s="53"/>
      <c r="DX338" s="53"/>
      <c r="DY338" s="53"/>
      <c r="DZ338" s="53"/>
      <c r="EA338" s="53"/>
      <c r="EB338" s="53"/>
      <c r="EC338" s="53"/>
      <c r="ED338" s="53"/>
    </row>
    <row r="339" spans="1:134">
      <c r="A339" s="54"/>
      <c r="B339" s="55"/>
      <c r="C339" s="56"/>
      <c r="D339" s="55"/>
      <c r="E339" s="56"/>
      <c r="F339" s="55"/>
      <c r="G339" s="56"/>
      <c r="H339" s="57"/>
      <c r="I339" s="9"/>
      <c r="J339" s="9"/>
      <c r="K339" s="26"/>
      <c r="L339" s="26"/>
      <c r="M339" s="34"/>
      <c r="N339" s="34"/>
      <c r="O339" s="34"/>
      <c r="P339" s="11"/>
      <c r="Q339" s="11"/>
      <c r="R339" s="11"/>
      <c r="S339" s="13"/>
      <c r="AJ339" s="14"/>
      <c r="AK339" s="14"/>
      <c r="AL339" s="14"/>
      <c r="AM339" s="15"/>
      <c r="AN339" s="15"/>
      <c r="AO339" s="15"/>
      <c r="AP339" s="15"/>
      <c r="AQ339" s="15"/>
      <c r="AR339" s="15"/>
      <c r="AS339" s="15"/>
      <c r="AT339" s="16"/>
      <c r="AU339" s="15"/>
      <c r="AV339" s="15"/>
      <c r="AW339" s="19"/>
      <c r="AX339" s="19"/>
      <c r="AY339" s="19"/>
      <c r="AZ339" s="19"/>
      <c r="BA339" s="19"/>
      <c r="BB339" s="19"/>
      <c r="BC339" s="19"/>
      <c r="BD339" s="16"/>
      <c r="BE339" s="15"/>
      <c r="BF339" s="15"/>
      <c r="BG339" s="14"/>
      <c r="BH339" s="14"/>
      <c r="BI339" s="14"/>
      <c r="BJ339" s="36"/>
      <c r="BK339" s="36"/>
      <c r="BL339" s="36"/>
      <c r="BM339" s="36"/>
      <c r="BN339" s="36"/>
      <c r="BO339" s="36"/>
      <c r="BP339" s="36"/>
      <c r="BQ339" s="14"/>
      <c r="BR339" s="14"/>
      <c r="BS339" s="14"/>
      <c r="BT339" s="14"/>
      <c r="BU339" s="14"/>
      <c r="BV339" s="14"/>
      <c r="BW339" s="14"/>
      <c r="BX339" s="14"/>
      <c r="BY339" s="21"/>
      <c r="BZ339" s="22"/>
      <c r="CA339" s="22"/>
      <c r="CB339" s="22"/>
      <c r="CC339" s="22"/>
      <c r="CD339" s="22"/>
      <c r="CE339" s="22"/>
      <c r="CF339" s="23"/>
      <c r="CG339" s="19"/>
      <c r="CH339" s="21"/>
      <c r="CI339" s="14"/>
      <c r="CJ339" s="14"/>
      <c r="CK339" s="14"/>
      <c r="CL339" s="21"/>
      <c r="CM339" s="21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  <c r="DN339" s="53"/>
      <c r="DO339" s="53"/>
      <c r="DP339" s="53"/>
      <c r="DQ339" s="53"/>
      <c r="DR339" s="53"/>
      <c r="DS339" s="53"/>
      <c r="DT339" s="53"/>
      <c r="DU339" s="53"/>
      <c r="DV339" s="53"/>
      <c r="DW339" s="53"/>
      <c r="DX339" s="53"/>
      <c r="DY339" s="53"/>
      <c r="DZ339" s="53"/>
      <c r="EA339" s="53"/>
      <c r="EB339" s="53"/>
      <c r="EC339" s="53"/>
      <c r="ED339" s="53"/>
    </row>
    <row r="340" spans="1:134">
      <c r="A340" s="54"/>
      <c r="B340" s="55"/>
      <c r="C340" s="56"/>
      <c r="D340" s="55"/>
      <c r="E340" s="56"/>
      <c r="F340" s="55"/>
      <c r="G340" s="56"/>
      <c r="H340" s="57"/>
      <c r="I340" s="9"/>
      <c r="J340" s="9"/>
      <c r="K340" s="26"/>
      <c r="L340" s="26"/>
      <c r="M340" s="34"/>
      <c r="N340" s="34"/>
      <c r="O340" s="34"/>
      <c r="P340" s="11"/>
      <c r="Q340" s="11"/>
      <c r="R340" s="11"/>
      <c r="S340" s="13"/>
      <c r="AJ340" s="14"/>
      <c r="AK340" s="14"/>
      <c r="AL340" s="14"/>
      <c r="AM340" s="15"/>
      <c r="AN340" s="15"/>
      <c r="AO340" s="15"/>
      <c r="AP340" s="15"/>
      <c r="AQ340" s="15"/>
      <c r="AR340" s="15"/>
      <c r="AS340" s="15"/>
      <c r="AT340" s="16"/>
      <c r="AU340" s="15"/>
      <c r="AV340" s="15"/>
      <c r="AW340" s="19"/>
      <c r="AX340" s="19"/>
      <c r="AY340" s="19"/>
      <c r="AZ340" s="19"/>
      <c r="BA340" s="19"/>
      <c r="BB340" s="19"/>
      <c r="BC340" s="19"/>
      <c r="BD340" s="16"/>
      <c r="BE340" s="15"/>
      <c r="BF340" s="15"/>
      <c r="BG340" s="14"/>
      <c r="BH340" s="14"/>
      <c r="BI340" s="14"/>
      <c r="BJ340" s="36"/>
      <c r="BK340" s="36"/>
      <c r="BL340" s="36"/>
      <c r="BM340" s="36"/>
      <c r="BN340" s="36"/>
      <c r="BO340" s="36"/>
      <c r="BP340" s="36"/>
      <c r="BQ340" s="14"/>
      <c r="BR340" s="14"/>
      <c r="BS340" s="14"/>
      <c r="BT340" s="14"/>
      <c r="BU340" s="14"/>
      <c r="BV340" s="14"/>
      <c r="BW340" s="14"/>
      <c r="BX340" s="14"/>
      <c r="BY340" s="21"/>
      <c r="BZ340" s="22"/>
      <c r="CA340" s="22"/>
      <c r="CB340" s="22"/>
      <c r="CC340" s="22"/>
      <c r="CD340" s="22"/>
      <c r="CE340" s="22"/>
      <c r="CF340" s="23"/>
      <c r="CG340" s="19"/>
      <c r="CH340" s="21"/>
      <c r="CI340" s="14"/>
      <c r="CJ340" s="14"/>
      <c r="CK340" s="14"/>
      <c r="CL340" s="21"/>
      <c r="CM340" s="21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53"/>
      <c r="DA340" s="53"/>
      <c r="DB340" s="53"/>
      <c r="DC340" s="53"/>
      <c r="DD340" s="53"/>
      <c r="DE340" s="53"/>
      <c r="DF340" s="53"/>
      <c r="DG340" s="53"/>
      <c r="DH340" s="53"/>
      <c r="DI340" s="53"/>
      <c r="DJ340" s="53"/>
      <c r="DK340" s="53"/>
      <c r="DL340" s="53"/>
      <c r="DM340" s="53"/>
      <c r="DN340" s="53"/>
      <c r="DO340" s="53"/>
      <c r="DP340" s="53"/>
      <c r="DQ340" s="53"/>
      <c r="DR340" s="53"/>
      <c r="DS340" s="53"/>
      <c r="DT340" s="53"/>
      <c r="DU340" s="53"/>
      <c r="DV340" s="53"/>
      <c r="DW340" s="76"/>
      <c r="DX340" s="53"/>
      <c r="DY340" s="53"/>
      <c r="DZ340" s="53"/>
      <c r="EA340" s="53"/>
      <c r="EB340" s="53"/>
      <c r="EC340" s="53"/>
      <c r="ED340" s="53"/>
    </row>
    <row r="341" spans="1:134">
      <c r="A341" s="54"/>
      <c r="B341" s="55"/>
      <c r="C341" s="56"/>
      <c r="D341" s="55"/>
      <c r="E341" s="56"/>
      <c r="F341" s="55"/>
      <c r="G341" s="56"/>
      <c r="H341" s="57"/>
      <c r="I341" s="9"/>
      <c r="J341" s="9"/>
      <c r="K341" s="26"/>
      <c r="L341" s="26"/>
      <c r="M341" s="34"/>
      <c r="N341" s="34"/>
      <c r="O341" s="34"/>
      <c r="P341" s="11"/>
      <c r="Q341" s="11"/>
      <c r="R341" s="11"/>
      <c r="S341" s="13"/>
      <c r="AJ341" s="14"/>
      <c r="AK341" s="14"/>
      <c r="AL341" s="14"/>
      <c r="AM341" s="15"/>
      <c r="AN341" s="15"/>
      <c r="AO341" s="15"/>
      <c r="AP341" s="15"/>
      <c r="AQ341" s="15"/>
      <c r="AR341" s="15"/>
      <c r="AS341" s="15"/>
      <c r="AT341" s="16"/>
      <c r="AU341" s="15"/>
      <c r="AV341" s="15"/>
      <c r="AW341" s="19"/>
      <c r="AX341" s="19"/>
      <c r="AY341" s="19"/>
      <c r="AZ341" s="19"/>
      <c r="BA341" s="19"/>
      <c r="BB341" s="19"/>
      <c r="BC341" s="19"/>
      <c r="BD341" s="16"/>
      <c r="BE341" s="15"/>
      <c r="BF341" s="15"/>
      <c r="BG341" s="14"/>
      <c r="BH341" s="14"/>
      <c r="BI341" s="14"/>
      <c r="BJ341" s="36"/>
      <c r="BK341" s="36"/>
      <c r="BL341" s="36"/>
      <c r="BM341" s="36"/>
      <c r="BN341" s="36"/>
      <c r="BO341" s="36"/>
      <c r="BP341" s="36"/>
      <c r="BQ341" s="14"/>
      <c r="BR341" s="14"/>
      <c r="BS341" s="14"/>
      <c r="BT341" s="14"/>
      <c r="BU341" s="14"/>
      <c r="BV341" s="14"/>
      <c r="BW341" s="14"/>
      <c r="BX341" s="14"/>
      <c r="BY341" s="21"/>
      <c r="BZ341" s="22"/>
      <c r="CA341" s="22"/>
      <c r="CB341" s="22"/>
      <c r="CC341" s="22"/>
      <c r="CD341" s="22"/>
      <c r="CE341" s="22"/>
      <c r="CF341" s="23"/>
      <c r="CG341" s="19"/>
      <c r="CH341" s="21"/>
      <c r="CI341" s="14"/>
      <c r="CJ341" s="14"/>
      <c r="CK341" s="14"/>
      <c r="CL341" s="21"/>
      <c r="CM341" s="21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  <c r="DN341" s="53"/>
      <c r="DO341" s="53"/>
      <c r="DP341" s="53"/>
      <c r="DQ341" s="53"/>
      <c r="DR341" s="53"/>
      <c r="DS341" s="53"/>
      <c r="DT341" s="53"/>
      <c r="DU341" s="53"/>
      <c r="DV341" s="53"/>
      <c r="DW341" s="53"/>
      <c r="DX341" s="53"/>
      <c r="DY341" s="53"/>
      <c r="DZ341" s="53"/>
      <c r="EA341" s="53"/>
      <c r="EB341" s="53"/>
      <c r="EC341" s="53"/>
      <c r="ED341" s="53"/>
    </row>
    <row r="342" spans="1:134">
      <c r="A342" s="54"/>
      <c r="B342" s="55"/>
      <c r="C342" s="56"/>
      <c r="D342" s="55"/>
      <c r="E342" s="56"/>
      <c r="F342" s="55"/>
      <c r="G342" s="56"/>
      <c r="H342" s="57"/>
      <c r="I342" s="9"/>
      <c r="J342" s="9"/>
      <c r="K342" s="26"/>
      <c r="L342" s="26"/>
      <c r="M342" s="34"/>
      <c r="N342" s="34"/>
      <c r="O342" s="34"/>
      <c r="P342" s="11"/>
      <c r="Q342" s="11"/>
      <c r="R342" s="11"/>
      <c r="S342" s="13"/>
      <c r="AJ342" s="14"/>
      <c r="AK342" s="14"/>
      <c r="AL342" s="14"/>
      <c r="AM342" s="15"/>
      <c r="AN342" s="15"/>
      <c r="AO342" s="15"/>
      <c r="AP342" s="15"/>
      <c r="AQ342" s="15"/>
      <c r="AR342" s="15"/>
      <c r="AS342" s="15"/>
      <c r="AT342" s="16"/>
      <c r="AU342" s="15"/>
      <c r="AV342" s="15"/>
      <c r="AW342" s="19"/>
      <c r="AX342" s="19"/>
      <c r="AY342" s="19"/>
      <c r="AZ342" s="19"/>
      <c r="BA342" s="19"/>
      <c r="BB342" s="19"/>
      <c r="BC342" s="19"/>
      <c r="BD342" s="16"/>
      <c r="BE342" s="15"/>
      <c r="BF342" s="15"/>
      <c r="BG342" s="14"/>
      <c r="BH342" s="14"/>
      <c r="BI342" s="14"/>
      <c r="BJ342" s="36"/>
      <c r="BK342" s="36"/>
      <c r="BL342" s="36"/>
      <c r="BM342" s="36"/>
      <c r="BN342" s="36"/>
      <c r="BO342" s="36"/>
      <c r="BP342" s="36"/>
      <c r="BQ342" s="14"/>
      <c r="BR342" s="14"/>
      <c r="BS342" s="14"/>
      <c r="BT342" s="14"/>
      <c r="BU342" s="14"/>
      <c r="BV342" s="14"/>
      <c r="BW342" s="14"/>
      <c r="BX342" s="14"/>
      <c r="BY342" s="21"/>
      <c r="BZ342" s="22"/>
      <c r="CA342" s="22"/>
      <c r="CB342" s="22"/>
      <c r="CC342" s="22"/>
      <c r="CD342" s="22"/>
      <c r="CE342" s="22"/>
      <c r="CF342" s="23"/>
      <c r="CG342" s="19"/>
      <c r="CH342" s="21"/>
      <c r="CI342" s="14"/>
      <c r="CJ342" s="14"/>
      <c r="CK342" s="14"/>
      <c r="CL342" s="21"/>
      <c r="CM342" s="21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  <c r="DN342" s="53"/>
      <c r="DO342" s="53"/>
      <c r="DP342" s="53"/>
      <c r="DQ342" s="53"/>
      <c r="DR342" s="53"/>
      <c r="DS342" s="53"/>
      <c r="DT342" s="53"/>
      <c r="DU342" s="53"/>
      <c r="DV342" s="53"/>
      <c r="DW342" s="53"/>
      <c r="DX342" s="53"/>
      <c r="DY342" s="53"/>
      <c r="DZ342" s="53"/>
      <c r="EA342" s="53"/>
      <c r="EB342" s="53"/>
      <c r="EC342" s="53"/>
      <c r="ED342" s="53"/>
    </row>
    <row r="343" spans="1:134">
      <c r="A343" s="54"/>
      <c r="B343" s="55"/>
      <c r="C343" s="56"/>
      <c r="D343" s="55"/>
      <c r="E343" s="56"/>
      <c r="F343" s="55"/>
      <c r="G343" s="56"/>
      <c r="H343" s="57"/>
      <c r="I343" s="9"/>
      <c r="J343" s="9"/>
      <c r="K343" s="26"/>
      <c r="L343" s="26"/>
      <c r="M343" s="34"/>
      <c r="N343" s="34"/>
      <c r="O343" s="34"/>
      <c r="P343" s="11"/>
      <c r="Q343" s="11"/>
      <c r="R343" s="11"/>
      <c r="S343" s="13"/>
      <c r="AJ343" s="14"/>
      <c r="AK343" s="14"/>
      <c r="AL343" s="14"/>
      <c r="AM343" s="15"/>
      <c r="AN343" s="15"/>
      <c r="AO343" s="15"/>
      <c r="AP343" s="15"/>
      <c r="AQ343" s="15"/>
      <c r="AR343" s="15"/>
      <c r="AS343" s="15"/>
      <c r="AT343" s="16"/>
      <c r="AU343" s="15"/>
      <c r="AV343" s="15"/>
      <c r="AW343" s="19"/>
      <c r="AX343" s="19"/>
      <c r="AY343" s="19"/>
      <c r="AZ343" s="19"/>
      <c r="BA343" s="19"/>
      <c r="BB343" s="19"/>
      <c r="BC343" s="19"/>
      <c r="BD343" s="16"/>
      <c r="BE343" s="15"/>
      <c r="BF343" s="15"/>
      <c r="BG343" s="14"/>
      <c r="BH343" s="14"/>
      <c r="BI343" s="14"/>
      <c r="BJ343" s="36"/>
      <c r="BK343" s="36"/>
      <c r="BL343" s="36"/>
      <c r="BM343" s="36"/>
      <c r="BN343" s="36"/>
      <c r="BO343" s="36"/>
      <c r="BP343" s="36"/>
      <c r="BQ343" s="14"/>
      <c r="BR343" s="14"/>
      <c r="BS343" s="14"/>
      <c r="BT343" s="14"/>
      <c r="BU343" s="14"/>
      <c r="BV343" s="14"/>
      <c r="BW343" s="14"/>
      <c r="BX343" s="14"/>
      <c r="BY343" s="21"/>
      <c r="BZ343" s="22"/>
      <c r="CA343" s="22"/>
      <c r="CB343" s="22"/>
      <c r="CC343" s="22"/>
      <c r="CD343" s="22"/>
      <c r="CE343" s="22"/>
      <c r="CF343" s="23"/>
      <c r="CG343" s="19"/>
      <c r="CH343" s="21"/>
      <c r="CI343" s="14"/>
      <c r="CJ343" s="14"/>
      <c r="CK343" s="14"/>
      <c r="CL343" s="21"/>
      <c r="CM343" s="21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  <c r="DN343" s="53"/>
      <c r="DO343" s="53"/>
      <c r="DP343" s="53"/>
      <c r="DQ343" s="53"/>
      <c r="DR343" s="53"/>
      <c r="DS343" s="53"/>
      <c r="DT343" s="53"/>
      <c r="DU343" s="53"/>
      <c r="DV343" s="53"/>
      <c r="DW343" s="53"/>
      <c r="DX343" s="53"/>
      <c r="DY343" s="53"/>
      <c r="DZ343" s="53"/>
      <c r="EA343" s="53"/>
      <c r="EB343" s="53"/>
      <c r="EC343" s="53"/>
      <c r="ED343" s="53"/>
    </row>
    <row r="344" spans="1:134">
      <c r="A344" s="54"/>
      <c r="B344" s="55"/>
      <c r="C344" s="56"/>
      <c r="D344" s="55"/>
      <c r="E344" s="56"/>
      <c r="F344" s="55"/>
      <c r="G344" s="56"/>
      <c r="H344" s="57"/>
      <c r="I344" s="9"/>
      <c r="J344" s="9"/>
      <c r="K344" s="26"/>
      <c r="L344" s="26"/>
      <c r="M344" s="34"/>
      <c r="N344" s="34"/>
      <c r="O344" s="34"/>
      <c r="P344" s="11"/>
      <c r="Q344" s="11"/>
      <c r="R344" s="11"/>
      <c r="S344" s="13"/>
      <c r="AJ344" s="14"/>
      <c r="AK344" s="14"/>
      <c r="AL344" s="14"/>
      <c r="AM344" s="15"/>
      <c r="AN344" s="15"/>
      <c r="AO344" s="15"/>
      <c r="AP344" s="15"/>
      <c r="AQ344" s="15"/>
      <c r="AR344" s="15"/>
      <c r="AS344" s="15"/>
      <c r="AT344" s="16"/>
      <c r="AU344" s="15"/>
      <c r="AV344" s="15"/>
      <c r="AW344" s="19"/>
      <c r="AX344" s="19"/>
      <c r="AY344" s="19"/>
      <c r="AZ344" s="19"/>
      <c r="BA344" s="19"/>
      <c r="BB344" s="19"/>
      <c r="BC344" s="19"/>
      <c r="BD344" s="16"/>
      <c r="BE344" s="15"/>
      <c r="BF344" s="15"/>
      <c r="BG344" s="14"/>
      <c r="BH344" s="14"/>
      <c r="BI344" s="14"/>
      <c r="BJ344" s="36"/>
      <c r="BK344" s="36"/>
      <c r="BL344" s="36"/>
      <c r="BM344" s="36"/>
      <c r="BN344" s="36"/>
      <c r="BO344" s="36"/>
      <c r="BP344" s="36"/>
      <c r="BQ344" s="14"/>
      <c r="BR344" s="14"/>
      <c r="BS344" s="14"/>
      <c r="BT344" s="14"/>
      <c r="BU344" s="14"/>
      <c r="BV344" s="14"/>
      <c r="BW344" s="14"/>
      <c r="BX344" s="14"/>
      <c r="BY344" s="21"/>
      <c r="BZ344" s="22"/>
      <c r="CA344" s="22"/>
      <c r="CB344" s="22"/>
      <c r="CC344" s="22"/>
      <c r="CD344" s="22"/>
      <c r="CE344" s="22"/>
      <c r="CF344" s="23"/>
      <c r="CG344" s="19"/>
      <c r="CH344" s="21"/>
      <c r="CI344" s="14"/>
      <c r="CJ344" s="14"/>
      <c r="CK344" s="14"/>
      <c r="CL344" s="21"/>
      <c r="CM344" s="21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  <c r="DN344" s="53"/>
      <c r="DO344" s="53"/>
      <c r="DP344" s="53"/>
      <c r="DQ344" s="53"/>
      <c r="DR344" s="53"/>
      <c r="DS344" s="53"/>
      <c r="DT344" s="53"/>
      <c r="DU344" s="53"/>
      <c r="DV344" s="53"/>
      <c r="DW344" s="53"/>
      <c r="DX344" s="53"/>
      <c r="DY344" s="53"/>
      <c r="DZ344" s="53"/>
      <c r="EA344" s="53"/>
      <c r="EB344" s="53"/>
      <c r="EC344" s="53"/>
      <c r="ED344" s="53"/>
    </row>
    <row r="345" spans="1:134">
      <c r="A345" s="54"/>
      <c r="B345" s="55"/>
      <c r="C345" s="56"/>
      <c r="D345" s="55"/>
      <c r="E345" s="56"/>
      <c r="F345" s="55"/>
      <c r="G345" s="56"/>
      <c r="H345" s="57"/>
      <c r="I345" s="9"/>
      <c r="J345" s="9"/>
      <c r="K345" s="26"/>
      <c r="L345" s="26"/>
      <c r="M345" s="34"/>
      <c r="N345" s="34"/>
      <c r="O345" s="34"/>
      <c r="P345" s="11"/>
      <c r="Q345" s="11"/>
      <c r="R345" s="11"/>
      <c r="S345" s="13"/>
      <c r="AJ345" s="14"/>
      <c r="AK345" s="14"/>
      <c r="AL345" s="14"/>
      <c r="AM345" s="15"/>
      <c r="AN345" s="15"/>
      <c r="AO345" s="15"/>
      <c r="AP345" s="15"/>
      <c r="AQ345" s="15"/>
      <c r="AR345" s="15"/>
      <c r="AS345" s="15"/>
      <c r="AT345" s="16"/>
      <c r="AU345" s="15"/>
      <c r="AV345" s="15"/>
      <c r="AW345" s="19"/>
      <c r="AX345" s="19"/>
      <c r="AY345" s="19"/>
      <c r="AZ345" s="19"/>
      <c r="BA345" s="19"/>
      <c r="BB345" s="19"/>
      <c r="BC345" s="19"/>
      <c r="BD345" s="16"/>
      <c r="BE345" s="15"/>
      <c r="BF345" s="15"/>
      <c r="BG345" s="14"/>
      <c r="BH345" s="14"/>
      <c r="BI345" s="14"/>
      <c r="BJ345" s="36"/>
      <c r="BK345" s="36"/>
      <c r="BL345" s="36"/>
      <c r="BM345" s="36"/>
      <c r="BN345" s="36"/>
      <c r="BO345" s="36"/>
      <c r="BP345" s="36"/>
      <c r="BQ345" s="14"/>
      <c r="BR345" s="14"/>
      <c r="BS345" s="14"/>
      <c r="BT345" s="14"/>
      <c r="BU345" s="14"/>
      <c r="BV345" s="14"/>
      <c r="BW345" s="14"/>
      <c r="BX345" s="14"/>
      <c r="BY345" s="21"/>
      <c r="BZ345" s="22"/>
      <c r="CA345" s="22"/>
      <c r="CB345" s="22"/>
      <c r="CC345" s="22"/>
      <c r="CD345" s="22"/>
      <c r="CE345" s="22"/>
      <c r="CF345" s="23"/>
      <c r="CG345" s="19"/>
      <c r="CH345" s="21"/>
      <c r="CI345" s="14"/>
      <c r="CJ345" s="14"/>
      <c r="CK345" s="14"/>
      <c r="CL345" s="21"/>
      <c r="CM345" s="21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  <c r="DN345" s="53"/>
      <c r="DO345" s="53"/>
      <c r="DP345" s="53"/>
      <c r="DQ345" s="53"/>
      <c r="DR345" s="53"/>
      <c r="DS345" s="53"/>
      <c r="DT345" s="53"/>
      <c r="DU345" s="53"/>
      <c r="DV345" s="53"/>
      <c r="DW345" s="53"/>
      <c r="DX345" s="53"/>
      <c r="DY345" s="53"/>
      <c r="DZ345" s="53"/>
      <c r="EA345" s="53"/>
      <c r="EB345" s="53"/>
      <c r="EC345" s="53"/>
      <c r="ED345" s="53"/>
    </row>
    <row r="346" spans="1:134">
      <c r="A346" s="54"/>
      <c r="B346" s="55"/>
      <c r="C346" s="56"/>
      <c r="D346" s="55"/>
      <c r="E346" s="56"/>
      <c r="F346" s="55"/>
      <c r="G346" s="56"/>
      <c r="H346" s="57"/>
      <c r="I346" s="9"/>
      <c r="J346" s="9"/>
      <c r="K346" s="26"/>
      <c r="L346" s="26"/>
      <c r="M346" s="34"/>
      <c r="N346" s="34"/>
      <c r="O346" s="34"/>
      <c r="P346" s="11"/>
      <c r="Q346" s="11"/>
      <c r="R346" s="11"/>
      <c r="S346" s="13"/>
      <c r="AJ346" s="14"/>
      <c r="AK346" s="14"/>
      <c r="AL346" s="14"/>
      <c r="AM346" s="15"/>
      <c r="AN346" s="15"/>
      <c r="AO346" s="15"/>
      <c r="AP346" s="15"/>
      <c r="AQ346" s="15"/>
      <c r="AR346" s="15"/>
      <c r="AS346" s="15"/>
      <c r="AT346" s="16"/>
      <c r="AU346" s="15"/>
      <c r="AV346" s="15"/>
      <c r="AW346" s="19"/>
      <c r="AX346" s="19"/>
      <c r="AY346" s="19"/>
      <c r="AZ346" s="19"/>
      <c r="BA346" s="19"/>
      <c r="BB346" s="19"/>
      <c r="BC346" s="19"/>
      <c r="BD346" s="16"/>
      <c r="BE346" s="15"/>
      <c r="BF346" s="15"/>
      <c r="BG346" s="14"/>
      <c r="BH346" s="14"/>
      <c r="BI346" s="14"/>
      <c r="BJ346" s="36"/>
      <c r="BK346" s="36"/>
      <c r="BL346" s="36"/>
      <c r="BM346" s="36"/>
      <c r="BN346" s="36"/>
      <c r="BO346" s="36"/>
      <c r="BP346" s="36"/>
      <c r="BQ346" s="14"/>
      <c r="BR346" s="14"/>
      <c r="BS346" s="14"/>
      <c r="BT346" s="14"/>
      <c r="BU346" s="14"/>
      <c r="BV346" s="14"/>
      <c r="BW346" s="14"/>
      <c r="BX346" s="14"/>
      <c r="BY346" s="21"/>
      <c r="BZ346" s="22"/>
      <c r="CA346" s="22"/>
      <c r="CB346" s="22"/>
      <c r="CC346" s="22"/>
      <c r="CD346" s="22"/>
      <c r="CE346" s="22"/>
      <c r="CF346" s="23"/>
      <c r="CG346" s="19"/>
      <c r="CH346" s="21"/>
      <c r="CI346" s="14"/>
      <c r="CJ346" s="14"/>
      <c r="CK346" s="14"/>
      <c r="CL346" s="21"/>
      <c r="CM346" s="21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  <c r="DN346" s="53"/>
      <c r="DO346" s="53"/>
      <c r="DP346" s="53"/>
      <c r="DQ346" s="53"/>
      <c r="DR346" s="53"/>
      <c r="DS346" s="53"/>
      <c r="DT346" s="53"/>
      <c r="DU346" s="53"/>
      <c r="DV346" s="53"/>
      <c r="DW346" s="53"/>
      <c r="DX346" s="53"/>
      <c r="DY346" s="53"/>
      <c r="DZ346" s="53"/>
      <c r="EA346" s="53"/>
      <c r="EB346" s="53"/>
      <c r="EC346" s="53"/>
      <c r="ED346" s="53"/>
    </row>
    <row r="347" spans="1:134">
      <c r="A347" s="54"/>
      <c r="B347" s="55"/>
      <c r="C347" s="56"/>
      <c r="D347" s="55"/>
      <c r="E347" s="56"/>
      <c r="F347" s="55"/>
      <c r="G347" s="56"/>
      <c r="H347" s="57"/>
      <c r="I347" s="9"/>
      <c r="J347" s="9"/>
      <c r="K347" s="26"/>
      <c r="L347" s="26"/>
      <c r="M347" s="34"/>
      <c r="N347" s="34"/>
      <c r="O347" s="34"/>
      <c r="P347" s="11"/>
      <c r="Q347" s="11"/>
      <c r="R347" s="11"/>
      <c r="S347" s="13"/>
      <c r="AJ347" s="14"/>
      <c r="AK347" s="14"/>
      <c r="AL347" s="14"/>
      <c r="AM347" s="15"/>
      <c r="AN347" s="15"/>
      <c r="AO347" s="15"/>
      <c r="AP347" s="15"/>
      <c r="AQ347" s="15"/>
      <c r="AR347" s="15"/>
      <c r="AS347" s="15"/>
      <c r="AT347" s="16"/>
      <c r="AU347" s="15"/>
      <c r="AV347" s="15"/>
      <c r="AW347" s="19"/>
      <c r="AX347" s="19"/>
      <c r="AY347" s="19"/>
      <c r="AZ347" s="19"/>
      <c r="BA347" s="19"/>
      <c r="BB347" s="19"/>
      <c r="BC347" s="19"/>
      <c r="BD347" s="16"/>
      <c r="BE347" s="15"/>
      <c r="BF347" s="15"/>
      <c r="BG347" s="14"/>
      <c r="BH347" s="14"/>
      <c r="BI347" s="14"/>
      <c r="BJ347" s="36"/>
      <c r="BK347" s="36"/>
      <c r="BL347" s="36"/>
      <c r="BM347" s="36"/>
      <c r="BN347" s="36"/>
      <c r="BO347" s="36"/>
      <c r="BP347" s="36"/>
      <c r="BQ347" s="14"/>
      <c r="BR347" s="14"/>
      <c r="BS347" s="14"/>
      <c r="BT347" s="14"/>
      <c r="BU347" s="14"/>
      <c r="BV347" s="14"/>
      <c r="BW347" s="14"/>
      <c r="BX347" s="14"/>
      <c r="BY347" s="21"/>
      <c r="BZ347" s="22"/>
      <c r="CA347" s="22"/>
      <c r="CB347" s="22"/>
      <c r="CC347" s="22"/>
      <c r="CD347" s="22"/>
      <c r="CE347" s="22"/>
      <c r="CF347" s="23"/>
      <c r="CG347" s="19"/>
      <c r="CH347" s="21"/>
      <c r="CI347" s="14"/>
      <c r="CJ347" s="14"/>
      <c r="CK347" s="14"/>
      <c r="CL347" s="21"/>
      <c r="CM347" s="21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  <c r="DN347" s="53"/>
      <c r="DO347" s="53"/>
      <c r="DP347" s="53"/>
      <c r="DQ347" s="53"/>
      <c r="DR347" s="53"/>
      <c r="DS347" s="53"/>
      <c r="DT347" s="53"/>
      <c r="DU347" s="53"/>
      <c r="DV347" s="53"/>
      <c r="DW347" s="53"/>
      <c r="DX347" s="53"/>
      <c r="DY347" s="53"/>
      <c r="DZ347" s="53"/>
      <c r="EA347" s="53"/>
      <c r="EB347" s="53"/>
      <c r="EC347" s="53"/>
      <c r="ED347" s="53"/>
    </row>
    <row r="348" spans="1:134">
      <c r="A348" s="54"/>
      <c r="B348" s="55"/>
      <c r="C348" s="56"/>
      <c r="D348" s="55"/>
      <c r="E348" s="56"/>
      <c r="F348" s="55"/>
      <c r="G348" s="56"/>
      <c r="H348" s="57"/>
      <c r="I348" s="9"/>
      <c r="J348" s="9"/>
      <c r="K348" s="26"/>
      <c r="L348" s="26"/>
      <c r="M348" s="34"/>
      <c r="N348" s="34"/>
      <c r="O348" s="34"/>
      <c r="P348" s="11"/>
      <c r="Q348" s="11"/>
      <c r="R348" s="11"/>
      <c r="S348" s="13"/>
      <c r="AJ348" s="14"/>
      <c r="AK348" s="14"/>
      <c r="AL348" s="14"/>
      <c r="AM348" s="15"/>
      <c r="AN348" s="15"/>
      <c r="AO348" s="15"/>
      <c r="AP348" s="15"/>
      <c r="AQ348" s="15"/>
      <c r="AR348" s="15"/>
      <c r="AS348" s="15"/>
      <c r="AT348" s="16"/>
      <c r="AU348" s="15"/>
      <c r="AV348" s="15"/>
      <c r="AW348" s="19"/>
      <c r="AX348" s="19"/>
      <c r="AY348" s="19"/>
      <c r="AZ348" s="19"/>
      <c r="BA348" s="19"/>
      <c r="BB348" s="19"/>
      <c r="BC348" s="19"/>
      <c r="BD348" s="16"/>
      <c r="BE348" s="15"/>
      <c r="BF348" s="15"/>
      <c r="BG348" s="14"/>
      <c r="BH348" s="14"/>
      <c r="BI348" s="14"/>
      <c r="BJ348" s="36"/>
      <c r="BK348" s="36"/>
      <c r="BL348" s="36"/>
      <c r="BM348" s="36"/>
      <c r="BN348" s="36"/>
      <c r="BO348" s="36"/>
      <c r="BP348" s="36"/>
      <c r="BQ348" s="14"/>
      <c r="BR348" s="14"/>
      <c r="BS348" s="14"/>
      <c r="BT348" s="14"/>
      <c r="BU348" s="14"/>
      <c r="BV348" s="14"/>
      <c r="BW348" s="14"/>
      <c r="BX348" s="14"/>
      <c r="BY348" s="21"/>
      <c r="BZ348" s="22"/>
      <c r="CA348" s="22"/>
      <c r="CB348" s="22"/>
      <c r="CC348" s="22"/>
      <c r="CD348" s="22"/>
      <c r="CE348" s="22"/>
      <c r="CF348" s="23"/>
      <c r="CG348" s="19"/>
      <c r="CH348" s="21"/>
      <c r="CI348" s="14"/>
      <c r="CJ348" s="14"/>
      <c r="CK348" s="14"/>
      <c r="CL348" s="21"/>
      <c r="CM348" s="21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  <c r="DN348" s="53"/>
      <c r="DO348" s="53"/>
      <c r="DP348" s="53"/>
      <c r="DQ348" s="53"/>
      <c r="DR348" s="53"/>
      <c r="DS348" s="53"/>
      <c r="DT348" s="53"/>
      <c r="DU348" s="53"/>
      <c r="DV348" s="53"/>
      <c r="DW348" s="53"/>
      <c r="DX348" s="53"/>
      <c r="DY348" s="53"/>
      <c r="DZ348" s="53"/>
      <c r="EA348" s="53"/>
      <c r="EB348" s="53"/>
      <c r="EC348" s="53"/>
      <c r="ED348" s="53"/>
    </row>
    <row r="349" spans="1:134">
      <c r="A349" s="54"/>
      <c r="B349" s="55"/>
      <c r="C349" s="56"/>
      <c r="D349" s="55"/>
      <c r="E349" s="56"/>
      <c r="F349" s="55"/>
      <c r="G349" s="56"/>
      <c r="H349" s="57"/>
      <c r="I349" s="9"/>
      <c r="J349" s="9"/>
      <c r="K349" s="26"/>
      <c r="L349" s="26"/>
      <c r="M349" s="34"/>
      <c r="N349" s="34"/>
      <c r="O349" s="34"/>
      <c r="P349" s="11"/>
      <c r="Q349" s="11"/>
      <c r="R349" s="11"/>
      <c r="S349" s="13"/>
      <c r="AJ349" s="14"/>
      <c r="AK349" s="14"/>
      <c r="AL349" s="14"/>
      <c r="AM349" s="15"/>
      <c r="AN349" s="15"/>
      <c r="AO349" s="15"/>
      <c r="AP349" s="15"/>
      <c r="AQ349" s="15"/>
      <c r="AR349" s="15"/>
      <c r="AS349" s="15"/>
      <c r="AT349" s="16"/>
      <c r="AU349" s="15"/>
      <c r="AV349" s="15"/>
      <c r="AW349" s="19"/>
      <c r="AX349" s="19"/>
      <c r="AY349" s="19"/>
      <c r="AZ349" s="19"/>
      <c r="BA349" s="19"/>
      <c r="BB349" s="19"/>
      <c r="BC349" s="19"/>
      <c r="BD349" s="16"/>
      <c r="BE349" s="15"/>
      <c r="BF349" s="15"/>
      <c r="BG349" s="14"/>
      <c r="BH349" s="14"/>
      <c r="BI349" s="14"/>
      <c r="BJ349" s="36"/>
      <c r="BK349" s="36"/>
      <c r="BL349" s="36"/>
      <c r="BM349" s="36"/>
      <c r="BN349" s="36"/>
      <c r="BO349" s="36"/>
      <c r="BP349" s="36"/>
      <c r="BQ349" s="14"/>
      <c r="BR349" s="14"/>
      <c r="BS349" s="14"/>
      <c r="BT349" s="14"/>
      <c r="BU349" s="14"/>
      <c r="BV349" s="14"/>
      <c r="BW349" s="14"/>
      <c r="BX349" s="14"/>
      <c r="BY349" s="21"/>
      <c r="BZ349" s="22"/>
      <c r="CA349" s="22"/>
      <c r="CB349" s="22"/>
      <c r="CC349" s="22"/>
      <c r="CD349" s="22"/>
      <c r="CE349" s="22"/>
      <c r="CF349" s="23"/>
      <c r="CG349" s="19"/>
      <c r="CH349" s="21"/>
      <c r="CI349" s="14"/>
      <c r="CJ349" s="14"/>
      <c r="CK349" s="14"/>
      <c r="CL349" s="21"/>
      <c r="CM349" s="21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  <c r="DN349" s="53"/>
      <c r="DO349" s="53"/>
      <c r="DP349" s="53"/>
      <c r="DQ349" s="53"/>
      <c r="DR349" s="53"/>
      <c r="DS349" s="53"/>
      <c r="DT349" s="53"/>
      <c r="DU349" s="53"/>
      <c r="DV349" s="53"/>
      <c r="DW349" s="53"/>
      <c r="DX349" s="53"/>
      <c r="DY349" s="53"/>
      <c r="DZ349" s="53"/>
      <c r="EA349" s="53"/>
      <c r="EB349" s="53"/>
      <c r="EC349" s="53"/>
      <c r="ED349" s="53"/>
    </row>
    <row r="350" spans="1:134">
      <c r="A350" s="54"/>
      <c r="B350" s="55"/>
      <c r="C350" s="56"/>
      <c r="D350" s="55"/>
      <c r="E350" s="56"/>
      <c r="F350" s="55"/>
      <c r="G350" s="56"/>
      <c r="H350" s="57"/>
      <c r="I350" s="9"/>
      <c r="J350" s="9"/>
      <c r="K350" s="26"/>
      <c r="L350" s="26"/>
      <c r="M350" s="34"/>
      <c r="N350" s="34"/>
      <c r="O350" s="34"/>
      <c r="P350" s="11"/>
      <c r="Q350" s="11"/>
      <c r="R350" s="11"/>
      <c r="S350" s="13"/>
      <c r="AJ350" s="14"/>
      <c r="AK350" s="14"/>
      <c r="AL350" s="14"/>
      <c r="AM350" s="15"/>
      <c r="AN350" s="15"/>
      <c r="AO350" s="15"/>
      <c r="AP350" s="15"/>
      <c r="AQ350" s="15"/>
      <c r="AR350" s="15"/>
      <c r="AS350" s="15"/>
      <c r="AT350" s="16"/>
      <c r="AU350" s="15"/>
      <c r="AV350" s="15"/>
      <c r="AW350" s="19"/>
      <c r="AX350" s="19"/>
      <c r="AY350" s="19"/>
      <c r="AZ350" s="19"/>
      <c r="BA350" s="19"/>
      <c r="BB350" s="19"/>
      <c r="BC350" s="19"/>
      <c r="BD350" s="16"/>
      <c r="BE350" s="15"/>
      <c r="BF350" s="15"/>
      <c r="BG350" s="14"/>
      <c r="BH350" s="14"/>
      <c r="BI350" s="14"/>
      <c r="BJ350" s="36"/>
      <c r="BK350" s="36"/>
      <c r="BL350" s="36"/>
      <c r="BM350" s="36"/>
      <c r="BN350" s="36"/>
      <c r="BO350" s="36"/>
      <c r="BP350" s="36"/>
      <c r="BQ350" s="14"/>
      <c r="BR350" s="14"/>
      <c r="BS350" s="14"/>
      <c r="BT350" s="14"/>
      <c r="BU350" s="14"/>
      <c r="BV350" s="14"/>
      <c r="BW350" s="14"/>
      <c r="BX350" s="14"/>
      <c r="BY350" s="21"/>
      <c r="BZ350" s="22"/>
      <c r="CA350" s="22"/>
      <c r="CB350" s="22"/>
      <c r="CC350" s="22"/>
      <c r="CD350" s="22"/>
      <c r="CE350" s="22"/>
      <c r="CF350" s="23"/>
      <c r="CG350" s="19"/>
      <c r="CH350" s="21"/>
      <c r="CI350" s="14"/>
      <c r="CJ350" s="14"/>
      <c r="CK350" s="14"/>
      <c r="CL350" s="21"/>
      <c r="CM350" s="21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  <c r="DN350" s="53"/>
      <c r="DO350" s="53"/>
      <c r="DP350" s="53"/>
      <c r="DQ350" s="53"/>
      <c r="DR350" s="53"/>
      <c r="DS350" s="53"/>
      <c r="DT350" s="53"/>
      <c r="DU350" s="53"/>
      <c r="DV350" s="53"/>
      <c r="DW350" s="53"/>
      <c r="DX350" s="53"/>
      <c r="DY350" s="53"/>
      <c r="DZ350" s="53"/>
      <c r="EA350" s="53"/>
      <c r="EB350" s="53"/>
      <c r="EC350" s="53"/>
      <c r="ED350" s="53"/>
    </row>
    <row r="351" spans="1:134">
      <c r="A351" s="54"/>
      <c r="B351" s="55"/>
      <c r="C351" s="56"/>
      <c r="D351" s="55"/>
      <c r="E351" s="56"/>
      <c r="F351" s="55"/>
      <c r="G351" s="56"/>
      <c r="H351" s="57"/>
      <c r="I351" s="9"/>
      <c r="J351" s="9"/>
      <c r="K351" s="26"/>
      <c r="L351" s="26"/>
      <c r="M351" s="34"/>
      <c r="N351" s="34"/>
      <c r="O351" s="34"/>
      <c r="P351" s="11"/>
      <c r="Q351" s="11"/>
      <c r="R351" s="11"/>
      <c r="S351" s="13"/>
      <c r="AJ351" s="14"/>
      <c r="AK351" s="14"/>
      <c r="AL351" s="14"/>
      <c r="AM351" s="15"/>
      <c r="AN351" s="15"/>
      <c r="AO351" s="15"/>
      <c r="AP351" s="15"/>
      <c r="AQ351" s="15"/>
      <c r="AR351" s="15"/>
      <c r="AS351" s="15"/>
      <c r="AT351" s="16"/>
      <c r="AU351" s="15"/>
      <c r="AV351" s="15"/>
      <c r="AW351" s="19"/>
      <c r="AX351" s="19"/>
      <c r="AY351" s="19"/>
      <c r="AZ351" s="19"/>
      <c r="BA351" s="19"/>
      <c r="BB351" s="19"/>
      <c r="BC351" s="19"/>
      <c r="BD351" s="16"/>
      <c r="BE351" s="15"/>
      <c r="BF351" s="15"/>
      <c r="BG351" s="14"/>
      <c r="BH351" s="14"/>
      <c r="BI351" s="14"/>
      <c r="BJ351" s="36"/>
      <c r="BK351" s="36"/>
      <c r="BL351" s="36"/>
      <c r="BM351" s="36"/>
      <c r="BN351" s="36"/>
      <c r="BO351" s="36"/>
      <c r="BP351" s="36"/>
      <c r="BQ351" s="14"/>
      <c r="BR351" s="14"/>
      <c r="BS351" s="14"/>
      <c r="BT351" s="14"/>
      <c r="BU351" s="14"/>
      <c r="BV351" s="14"/>
      <c r="BW351" s="14"/>
      <c r="BX351" s="14"/>
      <c r="BY351" s="21"/>
      <c r="BZ351" s="22"/>
      <c r="CA351" s="22"/>
      <c r="CB351" s="22"/>
      <c r="CC351" s="22"/>
      <c r="CD351" s="22"/>
      <c r="CE351" s="22"/>
      <c r="CF351" s="23"/>
      <c r="CG351" s="19"/>
      <c r="CH351" s="21"/>
      <c r="CI351" s="14"/>
      <c r="CJ351" s="14"/>
      <c r="CK351" s="14"/>
      <c r="CL351" s="21"/>
      <c r="CM351" s="21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/>
      <c r="DK351" s="53"/>
      <c r="DL351" s="53"/>
      <c r="DM351" s="53"/>
      <c r="DN351" s="53"/>
      <c r="DO351" s="53"/>
      <c r="DP351" s="53"/>
      <c r="DQ351" s="53"/>
      <c r="DR351" s="53"/>
      <c r="DS351" s="53"/>
      <c r="DT351" s="53"/>
      <c r="DU351" s="53"/>
      <c r="DV351" s="53"/>
      <c r="DW351" s="53"/>
      <c r="DX351" s="53"/>
      <c r="DY351" s="53"/>
      <c r="DZ351" s="53"/>
      <c r="EA351" s="53"/>
      <c r="EB351" s="53"/>
      <c r="EC351" s="53"/>
      <c r="ED351" s="53"/>
    </row>
    <row r="352" spans="1:134">
      <c r="A352" s="54"/>
      <c r="B352" s="55"/>
      <c r="C352" s="56"/>
      <c r="D352" s="55"/>
      <c r="E352" s="56"/>
      <c r="F352" s="55"/>
      <c r="G352" s="56"/>
      <c r="H352" s="57"/>
      <c r="I352" s="9"/>
      <c r="J352" s="9"/>
      <c r="K352" s="26"/>
      <c r="L352" s="26"/>
      <c r="M352" s="34"/>
      <c r="N352" s="34"/>
      <c r="O352" s="34"/>
      <c r="P352" s="11"/>
      <c r="Q352" s="11"/>
      <c r="R352" s="11"/>
      <c r="S352" s="13"/>
      <c r="AJ352" s="14"/>
      <c r="AK352" s="14"/>
      <c r="AL352" s="14"/>
      <c r="AM352" s="15"/>
      <c r="AN352" s="15"/>
      <c r="AO352" s="15"/>
      <c r="AP352" s="15"/>
      <c r="AQ352" s="15"/>
      <c r="AR352" s="15"/>
      <c r="AS352" s="15"/>
      <c r="AT352" s="16"/>
      <c r="AU352" s="15"/>
      <c r="AV352" s="15"/>
      <c r="AW352" s="19"/>
      <c r="AX352" s="19"/>
      <c r="AY352" s="19"/>
      <c r="AZ352" s="19"/>
      <c r="BA352" s="19"/>
      <c r="BB352" s="19"/>
      <c r="BC352" s="19"/>
      <c r="BD352" s="16"/>
      <c r="BE352" s="15"/>
      <c r="BF352" s="15"/>
      <c r="BG352" s="14"/>
      <c r="BH352" s="14"/>
      <c r="BI352" s="14"/>
      <c r="BJ352" s="36"/>
      <c r="BK352" s="36"/>
      <c r="BL352" s="36"/>
      <c r="BM352" s="36"/>
      <c r="BN352" s="36"/>
      <c r="BO352" s="36"/>
      <c r="BP352" s="36"/>
      <c r="BQ352" s="14"/>
      <c r="BR352" s="14"/>
      <c r="BS352" s="14"/>
      <c r="BT352" s="14"/>
      <c r="BU352" s="14"/>
      <c r="BV352" s="14"/>
      <c r="BW352" s="14"/>
      <c r="BX352" s="14"/>
      <c r="BY352" s="21"/>
      <c r="BZ352" s="22"/>
      <c r="CA352" s="22"/>
      <c r="CB352" s="22"/>
      <c r="CC352" s="22"/>
      <c r="CD352" s="22"/>
      <c r="CE352" s="22"/>
      <c r="CF352" s="23"/>
      <c r="CG352" s="19"/>
      <c r="CH352" s="21"/>
      <c r="CI352" s="14"/>
      <c r="CJ352" s="14"/>
      <c r="CK352" s="14"/>
      <c r="CL352" s="21"/>
      <c r="CM352" s="21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  <c r="DN352" s="53"/>
      <c r="DO352" s="53"/>
      <c r="DP352" s="53"/>
      <c r="DQ352" s="53"/>
      <c r="DR352" s="53"/>
      <c r="DS352" s="53"/>
      <c r="DT352" s="53"/>
      <c r="DU352" s="53"/>
      <c r="DV352" s="53"/>
      <c r="DW352" s="53"/>
      <c r="DX352" s="53"/>
      <c r="DY352" s="53"/>
      <c r="DZ352" s="53"/>
      <c r="EA352" s="53"/>
      <c r="EB352" s="53"/>
      <c r="EC352" s="53"/>
      <c r="ED352" s="53"/>
    </row>
    <row r="353" spans="1:134">
      <c r="A353" s="54"/>
      <c r="B353" s="55"/>
      <c r="C353" s="56"/>
      <c r="D353" s="55"/>
      <c r="E353" s="56"/>
      <c r="F353" s="55"/>
      <c r="G353" s="56"/>
      <c r="H353" s="57"/>
      <c r="I353" s="9"/>
      <c r="J353" s="9"/>
      <c r="K353" s="26"/>
      <c r="L353" s="26"/>
      <c r="M353" s="34"/>
      <c r="N353" s="34"/>
      <c r="O353" s="34"/>
      <c r="P353" s="11"/>
      <c r="Q353" s="11"/>
      <c r="R353" s="11"/>
      <c r="S353" s="13"/>
      <c r="AJ353" s="14"/>
      <c r="AK353" s="14"/>
      <c r="AL353" s="14"/>
      <c r="AM353" s="15"/>
      <c r="AN353" s="15"/>
      <c r="AO353" s="15"/>
      <c r="AP353" s="15"/>
      <c r="AQ353" s="15"/>
      <c r="AR353" s="15"/>
      <c r="AS353" s="15"/>
      <c r="AT353" s="16"/>
      <c r="AU353" s="15"/>
      <c r="AV353" s="15"/>
      <c r="AW353" s="19"/>
      <c r="AX353" s="19"/>
      <c r="AY353" s="19"/>
      <c r="AZ353" s="19"/>
      <c r="BA353" s="19"/>
      <c r="BB353" s="19"/>
      <c r="BC353" s="19"/>
      <c r="BD353" s="16"/>
      <c r="BE353" s="15"/>
      <c r="BF353" s="15"/>
      <c r="BG353" s="14"/>
      <c r="BH353" s="14"/>
      <c r="BI353" s="14"/>
      <c r="BJ353" s="36"/>
      <c r="BK353" s="36"/>
      <c r="BL353" s="36"/>
      <c r="BM353" s="36"/>
      <c r="BN353" s="36"/>
      <c r="BO353" s="36"/>
      <c r="BP353" s="36"/>
      <c r="BQ353" s="14"/>
      <c r="BR353" s="14"/>
      <c r="BS353" s="14"/>
      <c r="BT353" s="14"/>
      <c r="BU353" s="14"/>
      <c r="BV353" s="14"/>
      <c r="BW353" s="14"/>
      <c r="BX353" s="14"/>
      <c r="BY353" s="21"/>
      <c r="BZ353" s="22"/>
      <c r="CA353" s="22"/>
      <c r="CB353" s="22"/>
      <c r="CC353" s="22"/>
      <c r="CD353" s="22"/>
      <c r="CE353" s="22"/>
      <c r="CF353" s="23"/>
      <c r="CG353" s="19"/>
      <c r="CH353" s="21"/>
      <c r="CI353" s="14"/>
      <c r="CJ353" s="14"/>
      <c r="CK353" s="14"/>
      <c r="CL353" s="21"/>
      <c r="CM353" s="21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  <c r="DN353" s="53"/>
      <c r="DO353" s="53"/>
      <c r="DP353" s="53"/>
      <c r="DQ353" s="53"/>
      <c r="DR353" s="53"/>
      <c r="DS353" s="53"/>
      <c r="DT353" s="53"/>
      <c r="DU353" s="53"/>
      <c r="DV353" s="53"/>
      <c r="DW353" s="53"/>
      <c r="DX353" s="53"/>
      <c r="DY353" s="53"/>
      <c r="DZ353" s="53"/>
      <c r="EA353" s="53"/>
      <c r="EB353" s="53"/>
      <c r="EC353" s="53"/>
      <c r="ED353" s="53"/>
    </row>
    <row r="354" spans="1:134">
      <c r="A354" s="54"/>
      <c r="B354" s="55"/>
      <c r="C354" s="56"/>
      <c r="D354" s="55"/>
      <c r="E354" s="56"/>
      <c r="F354" s="55"/>
      <c r="G354" s="56"/>
      <c r="H354" s="57"/>
      <c r="I354" s="9"/>
      <c r="J354" s="9"/>
      <c r="K354" s="26"/>
      <c r="L354" s="26"/>
      <c r="M354" s="34"/>
      <c r="N354" s="34"/>
      <c r="O354" s="34"/>
      <c r="P354" s="11"/>
      <c r="Q354" s="11"/>
      <c r="R354" s="11"/>
      <c r="S354" s="13"/>
      <c r="AJ354" s="14"/>
      <c r="AK354" s="14"/>
      <c r="AL354" s="14"/>
      <c r="AM354" s="15"/>
      <c r="AN354" s="15"/>
      <c r="AO354" s="15"/>
      <c r="AP354" s="15"/>
      <c r="AQ354" s="15"/>
      <c r="AR354" s="15"/>
      <c r="AS354" s="15"/>
      <c r="AT354" s="16"/>
      <c r="AU354" s="15"/>
      <c r="AV354" s="15"/>
      <c r="AW354" s="19"/>
      <c r="AX354" s="19"/>
      <c r="AY354" s="19"/>
      <c r="AZ354" s="19"/>
      <c r="BA354" s="19"/>
      <c r="BB354" s="19"/>
      <c r="BC354" s="19"/>
      <c r="BD354" s="16"/>
      <c r="BE354" s="15"/>
      <c r="BF354" s="15"/>
      <c r="BG354" s="14"/>
      <c r="BH354" s="14"/>
      <c r="BI354" s="14"/>
      <c r="BJ354" s="36"/>
      <c r="BK354" s="36"/>
      <c r="BL354" s="36"/>
      <c r="BM354" s="36"/>
      <c r="BN354" s="36"/>
      <c r="BO354" s="36"/>
      <c r="BP354" s="36"/>
      <c r="BQ354" s="14"/>
      <c r="BR354" s="14"/>
      <c r="BS354" s="14"/>
      <c r="BT354" s="14"/>
      <c r="BU354" s="14"/>
      <c r="BV354" s="14"/>
      <c r="BW354" s="14"/>
      <c r="BX354" s="14"/>
      <c r="BY354" s="21"/>
      <c r="BZ354" s="22"/>
      <c r="CA354" s="22"/>
      <c r="CB354" s="22"/>
      <c r="CC354" s="22"/>
      <c r="CD354" s="22"/>
      <c r="CE354" s="22"/>
      <c r="CF354" s="23"/>
      <c r="CG354" s="19"/>
      <c r="CH354" s="21"/>
      <c r="CI354" s="14"/>
      <c r="CJ354" s="14"/>
      <c r="CK354" s="14"/>
      <c r="CL354" s="21"/>
      <c r="CM354" s="21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  <c r="DR354" s="53"/>
      <c r="DS354" s="53"/>
      <c r="DT354" s="53"/>
      <c r="DU354" s="53"/>
      <c r="DV354" s="53"/>
      <c r="DW354" s="53"/>
      <c r="DX354" s="53"/>
      <c r="DY354" s="53"/>
      <c r="DZ354" s="53"/>
      <c r="EA354" s="53"/>
      <c r="EB354" s="53"/>
      <c r="EC354" s="53"/>
      <c r="ED354" s="53"/>
    </row>
    <row r="355" spans="1:134">
      <c r="A355" s="54"/>
      <c r="B355" s="55"/>
      <c r="C355" s="56"/>
      <c r="D355" s="55"/>
      <c r="E355" s="56"/>
      <c r="F355" s="55"/>
      <c r="G355" s="56"/>
      <c r="H355" s="57"/>
      <c r="I355" s="9"/>
      <c r="J355" s="9"/>
      <c r="K355" s="26"/>
      <c r="L355" s="26"/>
      <c r="M355" s="34"/>
      <c r="N355" s="34"/>
      <c r="O355" s="34"/>
      <c r="P355" s="11"/>
      <c r="Q355" s="11"/>
      <c r="R355" s="11"/>
      <c r="S355" s="13"/>
      <c r="AJ355" s="14"/>
      <c r="AK355" s="14"/>
      <c r="AL355" s="14"/>
      <c r="AM355" s="15"/>
      <c r="AN355" s="15"/>
      <c r="AO355" s="15"/>
      <c r="AP355" s="15"/>
      <c r="AQ355" s="15"/>
      <c r="AR355" s="15"/>
      <c r="AS355" s="15"/>
      <c r="AT355" s="16"/>
      <c r="AU355" s="15"/>
      <c r="AV355" s="15"/>
      <c r="AW355" s="19"/>
      <c r="AX355" s="19"/>
      <c r="AY355" s="19"/>
      <c r="AZ355" s="19"/>
      <c r="BA355" s="19"/>
      <c r="BB355" s="19"/>
      <c r="BC355" s="19"/>
      <c r="BD355" s="16"/>
      <c r="BE355" s="15"/>
      <c r="BF355" s="15"/>
      <c r="BG355" s="14"/>
      <c r="BH355" s="14"/>
      <c r="BI355" s="14"/>
      <c r="BJ355" s="36"/>
      <c r="BK355" s="36"/>
      <c r="BL355" s="36"/>
      <c r="BM355" s="36"/>
      <c r="BN355" s="36"/>
      <c r="BO355" s="36"/>
      <c r="BP355" s="36"/>
      <c r="BQ355" s="14"/>
      <c r="BR355" s="14"/>
      <c r="BS355" s="14"/>
      <c r="BT355" s="14"/>
      <c r="BU355" s="14"/>
      <c r="BV355" s="14"/>
      <c r="BW355" s="14"/>
      <c r="BX355" s="14"/>
      <c r="BY355" s="21"/>
      <c r="BZ355" s="22"/>
      <c r="CA355" s="22"/>
      <c r="CB355" s="22"/>
      <c r="CC355" s="22"/>
      <c r="CD355" s="22"/>
      <c r="CE355" s="22"/>
      <c r="CF355" s="23"/>
      <c r="CG355" s="19"/>
      <c r="CH355" s="21"/>
      <c r="CI355" s="14"/>
      <c r="CJ355" s="14"/>
      <c r="CK355" s="14"/>
      <c r="CL355" s="21"/>
      <c r="CM355" s="21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  <c r="DR355" s="53"/>
      <c r="DS355" s="53"/>
      <c r="DT355" s="53"/>
      <c r="DU355" s="53"/>
      <c r="DV355" s="53"/>
      <c r="DW355" s="53"/>
      <c r="DX355" s="53"/>
      <c r="DY355" s="53"/>
      <c r="DZ355" s="53"/>
      <c r="EA355" s="53"/>
      <c r="EB355" s="53"/>
      <c r="EC355" s="53"/>
      <c r="ED355" s="53"/>
    </row>
    <row r="356" spans="1:134">
      <c r="A356" s="54"/>
      <c r="B356" s="55"/>
      <c r="C356" s="56"/>
      <c r="D356" s="55"/>
      <c r="E356" s="56"/>
      <c r="F356" s="55"/>
      <c r="G356" s="56"/>
      <c r="H356" s="57"/>
      <c r="I356" s="9"/>
      <c r="J356" s="9"/>
      <c r="K356" s="26"/>
      <c r="L356" s="26"/>
      <c r="M356" s="34"/>
      <c r="N356" s="34"/>
      <c r="O356" s="34"/>
      <c r="P356" s="11"/>
      <c r="Q356" s="11"/>
      <c r="R356" s="11"/>
      <c r="S356" s="13"/>
      <c r="AJ356" s="14"/>
      <c r="AK356" s="14"/>
      <c r="AL356" s="14"/>
      <c r="AM356" s="15"/>
      <c r="AN356" s="15"/>
      <c r="AO356" s="15"/>
      <c r="AP356" s="15"/>
      <c r="AQ356" s="15"/>
      <c r="AR356" s="15"/>
      <c r="AS356" s="15"/>
      <c r="AT356" s="16"/>
      <c r="AU356" s="15"/>
      <c r="AV356" s="15"/>
      <c r="AW356" s="19"/>
      <c r="AX356" s="19"/>
      <c r="AY356" s="19"/>
      <c r="AZ356" s="19"/>
      <c r="BA356" s="19"/>
      <c r="BB356" s="19"/>
      <c r="BC356" s="19"/>
      <c r="BD356" s="16"/>
      <c r="BE356" s="15"/>
      <c r="BF356" s="15"/>
      <c r="BG356" s="14"/>
      <c r="BH356" s="14"/>
      <c r="BI356" s="14"/>
      <c r="BJ356" s="36"/>
      <c r="BK356" s="36"/>
      <c r="BL356" s="36"/>
      <c r="BM356" s="36"/>
      <c r="BN356" s="36"/>
      <c r="BO356" s="36"/>
      <c r="BP356" s="36"/>
      <c r="BQ356" s="14"/>
      <c r="BR356" s="14"/>
      <c r="BS356" s="14"/>
      <c r="BT356" s="14"/>
      <c r="BU356" s="14"/>
      <c r="BV356" s="14"/>
      <c r="BW356" s="14"/>
      <c r="BX356" s="14"/>
      <c r="BY356" s="21"/>
      <c r="BZ356" s="22"/>
      <c r="CA356" s="22"/>
      <c r="CB356" s="22"/>
      <c r="CC356" s="22"/>
      <c r="CD356" s="22"/>
      <c r="CE356" s="22"/>
      <c r="CF356" s="23"/>
      <c r="CG356" s="19"/>
      <c r="CH356" s="21"/>
      <c r="CI356" s="14"/>
      <c r="CJ356" s="14"/>
      <c r="CK356" s="14"/>
      <c r="CL356" s="21"/>
      <c r="CM356" s="21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  <c r="DR356" s="53"/>
      <c r="DS356" s="53"/>
      <c r="DT356" s="53"/>
      <c r="DU356" s="53"/>
      <c r="DV356" s="53"/>
      <c r="DW356" s="53"/>
      <c r="DX356" s="53"/>
      <c r="DY356" s="53"/>
      <c r="DZ356" s="53"/>
      <c r="EA356" s="53"/>
      <c r="EB356" s="53"/>
      <c r="EC356" s="53"/>
      <c r="ED356" s="53"/>
    </row>
    <row r="357" spans="1:134">
      <c r="A357" s="54"/>
      <c r="B357" s="55"/>
      <c r="C357" s="56"/>
      <c r="D357" s="55"/>
      <c r="E357" s="56"/>
      <c r="F357" s="55"/>
      <c r="G357" s="56"/>
      <c r="H357" s="57"/>
      <c r="I357" s="9"/>
      <c r="J357" s="9"/>
      <c r="K357" s="26"/>
      <c r="L357" s="26"/>
      <c r="M357" s="34"/>
      <c r="N357" s="34"/>
      <c r="O357" s="34"/>
      <c r="P357" s="11"/>
      <c r="Q357" s="11"/>
      <c r="R357" s="11"/>
      <c r="S357" s="13"/>
      <c r="AJ357" s="14"/>
      <c r="AK357" s="14"/>
      <c r="AL357" s="14"/>
      <c r="AM357" s="15"/>
      <c r="AN357" s="15"/>
      <c r="AO357" s="15"/>
      <c r="AP357" s="15"/>
      <c r="AQ357" s="15"/>
      <c r="AR357" s="15"/>
      <c r="AS357" s="15"/>
      <c r="AT357" s="16"/>
      <c r="AU357" s="15"/>
      <c r="AV357" s="15"/>
      <c r="AW357" s="19"/>
      <c r="AX357" s="19"/>
      <c r="AY357" s="19"/>
      <c r="AZ357" s="19"/>
      <c r="BA357" s="19"/>
      <c r="BB357" s="19"/>
      <c r="BC357" s="19"/>
      <c r="BD357" s="16"/>
      <c r="BE357" s="15"/>
      <c r="BF357" s="15"/>
      <c r="BG357" s="14"/>
      <c r="BH357" s="14"/>
      <c r="BI357" s="14"/>
      <c r="BJ357" s="36"/>
      <c r="BK357" s="36"/>
      <c r="BL357" s="36"/>
      <c r="BM357" s="36"/>
      <c r="BN357" s="36"/>
      <c r="BO357" s="36"/>
      <c r="BP357" s="36"/>
      <c r="BQ357" s="14"/>
      <c r="BR357" s="14"/>
      <c r="BS357" s="14"/>
      <c r="BT357" s="14"/>
      <c r="BU357" s="14"/>
      <c r="BV357" s="14"/>
      <c r="BW357" s="14"/>
      <c r="BX357" s="14"/>
      <c r="BY357" s="21"/>
      <c r="BZ357" s="22"/>
      <c r="CA357" s="22"/>
      <c r="CB357" s="22"/>
      <c r="CC357" s="22"/>
      <c r="CD357" s="22"/>
      <c r="CE357" s="22"/>
      <c r="CF357" s="23"/>
      <c r="CG357" s="19"/>
      <c r="CH357" s="21"/>
      <c r="CI357" s="14"/>
      <c r="CJ357" s="14"/>
      <c r="CK357" s="14"/>
      <c r="CL357" s="21"/>
      <c r="CM357" s="21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  <c r="DR357" s="53"/>
      <c r="DS357" s="53"/>
      <c r="DT357" s="53"/>
      <c r="DU357" s="53"/>
      <c r="DV357" s="53"/>
      <c r="DW357" s="53"/>
      <c r="DX357" s="53"/>
      <c r="DY357" s="53"/>
      <c r="DZ357" s="53"/>
      <c r="EA357" s="53"/>
      <c r="EB357" s="53"/>
      <c r="EC357" s="53"/>
      <c r="ED357" s="53"/>
    </row>
    <row r="358" spans="1:134">
      <c r="A358" s="54"/>
      <c r="B358" s="55"/>
      <c r="C358" s="56"/>
      <c r="D358" s="55"/>
      <c r="E358" s="56"/>
      <c r="F358" s="55"/>
      <c r="G358" s="56"/>
      <c r="H358" s="57"/>
      <c r="I358" s="9"/>
      <c r="J358" s="9"/>
      <c r="K358" s="26"/>
      <c r="L358" s="26"/>
      <c r="M358" s="34"/>
      <c r="N358" s="34"/>
      <c r="O358" s="34"/>
      <c r="P358" s="11"/>
      <c r="Q358" s="11"/>
      <c r="R358" s="11"/>
      <c r="S358" s="13"/>
      <c r="AJ358" s="14"/>
      <c r="AK358" s="14"/>
      <c r="AL358" s="14"/>
      <c r="AM358" s="15"/>
      <c r="AN358" s="15"/>
      <c r="AO358" s="15"/>
      <c r="AP358" s="15"/>
      <c r="AQ358" s="15"/>
      <c r="AR358" s="15"/>
      <c r="AS358" s="15"/>
      <c r="AT358" s="16"/>
      <c r="AU358" s="15"/>
      <c r="AV358" s="15"/>
      <c r="AW358" s="19"/>
      <c r="AX358" s="19"/>
      <c r="AY358" s="19"/>
      <c r="AZ358" s="19"/>
      <c r="BA358" s="19"/>
      <c r="BB358" s="19"/>
      <c r="BC358" s="19"/>
      <c r="BD358" s="16"/>
      <c r="BE358" s="15"/>
      <c r="BF358" s="15"/>
      <c r="BG358" s="14"/>
      <c r="BH358" s="14"/>
      <c r="BI358" s="14"/>
      <c r="BJ358" s="36"/>
      <c r="BK358" s="36"/>
      <c r="BL358" s="36"/>
      <c r="BM358" s="36"/>
      <c r="BN358" s="36"/>
      <c r="BO358" s="36"/>
      <c r="BP358" s="36"/>
      <c r="BQ358" s="14"/>
      <c r="BR358" s="14"/>
      <c r="BS358" s="14"/>
      <c r="BT358" s="14"/>
      <c r="BU358" s="14"/>
      <c r="BV358" s="14"/>
      <c r="BW358" s="14"/>
      <c r="BX358" s="14"/>
      <c r="BY358" s="21"/>
      <c r="BZ358" s="22"/>
      <c r="CA358" s="22"/>
      <c r="CB358" s="22"/>
      <c r="CC358" s="22"/>
      <c r="CD358" s="22"/>
      <c r="CE358" s="22"/>
      <c r="CF358" s="23"/>
      <c r="CG358" s="19"/>
      <c r="CH358" s="21"/>
      <c r="CI358" s="14"/>
      <c r="CJ358" s="14"/>
      <c r="CK358" s="14"/>
      <c r="CL358" s="21"/>
      <c r="CM358" s="21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  <c r="DR358" s="53"/>
      <c r="DS358" s="53"/>
      <c r="DT358" s="53"/>
      <c r="DU358" s="53"/>
      <c r="DV358" s="53"/>
      <c r="DW358" s="53"/>
      <c r="DX358" s="53"/>
      <c r="DY358" s="53"/>
      <c r="DZ358" s="53"/>
      <c r="EA358" s="53"/>
      <c r="EB358" s="53"/>
      <c r="EC358" s="53"/>
      <c r="ED358" s="53"/>
    </row>
    <row r="359" spans="1:134">
      <c r="A359" s="54"/>
      <c r="B359" s="55"/>
      <c r="C359" s="56"/>
      <c r="D359" s="55"/>
      <c r="E359" s="56"/>
      <c r="F359" s="55"/>
      <c r="G359" s="56"/>
      <c r="H359" s="57"/>
      <c r="I359" s="9"/>
      <c r="J359" s="9"/>
      <c r="K359" s="26"/>
      <c r="L359" s="26"/>
      <c r="M359" s="34"/>
      <c r="N359" s="34"/>
      <c r="O359" s="34"/>
      <c r="P359" s="11"/>
      <c r="Q359" s="11"/>
      <c r="R359" s="11"/>
      <c r="S359" s="13"/>
      <c r="AJ359" s="14"/>
      <c r="AK359" s="14"/>
      <c r="AL359" s="14"/>
      <c r="AM359" s="15"/>
      <c r="AN359" s="15"/>
      <c r="AO359" s="15"/>
      <c r="AP359" s="15"/>
      <c r="AQ359" s="15"/>
      <c r="AR359" s="15"/>
      <c r="AS359" s="15"/>
      <c r="AT359" s="16"/>
      <c r="AU359" s="15"/>
      <c r="AV359" s="15"/>
      <c r="AW359" s="19"/>
      <c r="AX359" s="19"/>
      <c r="AY359" s="19"/>
      <c r="AZ359" s="19"/>
      <c r="BA359" s="19"/>
      <c r="BB359" s="19"/>
      <c r="BC359" s="19"/>
      <c r="BD359" s="16"/>
      <c r="BE359" s="15"/>
      <c r="BF359" s="15"/>
      <c r="BG359" s="14"/>
      <c r="BH359" s="14"/>
      <c r="BI359" s="14"/>
      <c r="BJ359" s="36"/>
      <c r="BK359" s="36"/>
      <c r="BL359" s="36"/>
      <c r="BM359" s="36"/>
      <c r="BN359" s="36"/>
      <c r="BO359" s="36"/>
      <c r="BP359" s="36"/>
      <c r="BQ359" s="14"/>
      <c r="BR359" s="14"/>
      <c r="BS359" s="14"/>
      <c r="BT359" s="14"/>
      <c r="BU359" s="14"/>
      <c r="BV359" s="14"/>
      <c r="BW359" s="14"/>
      <c r="BX359" s="14"/>
      <c r="BY359" s="21"/>
      <c r="BZ359" s="22"/>
      <c r="CA359" s="22"/>
      <c r="CB359" s="22"/>
      <c r="CC359" s="22"/>
      <c r="CD359" s="22"/>
      <c r="CE359" s="22"/>
      <c r="CF359" s="23"/>
      <c r="CG359" s="19"/>
      <c r="CH359" s="21"/>
      <c r="CI359" s="14"/>
      <c r="CJ359" s="14"/>
      <c r="CK359" s="14"/>
      <c r="CL359" s="21"/>
      <c r="CM359" s="21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  <c r="DR359" s="53"/>
      <c r="DS359" s="53"/>
      <c r="DT359" s="53"/>
      <c r="DU359" s="53"/>
      <c r="DV359" s="53"/>
      <c r="DW359" s="53"/>
      <c r="DX359" s="53"/>
      <c r="DY359" s="53"/>
      <c r="DZ359" s="53"/>
      <c r="EA359" s="53"/>
      <c r="EB359" s="53"/>
      <c r="EC359" s="53"/>
      <c r="ED359" s="53"/>
    </row>
    <row r="360" spans="1:134">
      <c r="A360" s="54"/>
      <c r="B360" s="55"/>
      <c r="C360" s="56"/>
      <c r="D360" s="55"/>
      <c r="E360" s="56"/>
      <c r="F360" s="55"/>
      <c r="G360" s="56"/>
      <c r="H360" s="57"/>
      <c r="I360" s="9"/>
      <c r="J360" s="9"/>
      <c r="K360" s="26"/>
      <c r="L360" s="26"/>
      <c r="M360" s="34"/>
      <c r="N360" s="34"/>
      <c r="O360" s="34"/>
      <c r="P360" s="11"/>
      <c r="Q360" s="11"/>
      <c r="R360" s="11"/>
      <c r="S360" s="13"/>
      <c r="AJ360" s="14"/>
      <c r="AK360" s="14"/>
      <c r="AL360" s="14"/>
      <c r="AM360" s="15"/>
      <c r="AN360" s="15"/>
      <c r="AO360" s="15"/>
      <c r="AP360" s="15"/>
      <c r="AQ360" s="15"/>
      <c r="AR360" s="15"/>
      <c r="AS360" s="15"/>
      <c r="AT360" s="16"/>
      <c r="AU360" s="15"/>
      <c r="AV360" s="15"/>
      <c r="AW360" s="19"/>
      <c r="AX360" s="19"/>
      <c r="AY360" s="19"/>
      <c r="AZ360" s="19"/>
      <c r="BA360" s="19"/>
      <c r="BB360" s="19"/>
      <c r="BC360" s="19"/>
      <c r="BD360" s="16"/>
      <c r="BE360" s="15"/>
      <c r="BF360" s="15"/>
      <c r="BG360" s="14"/>
      <c r="BH360" s="14"/>
      <c r="BI360" s="14"/>
      <c r="BJ360" s="36"/>
      <c r="BK360" s="36"/>
      <c r="BL360" s="36"/>
      <c r="BM360" s="36"/>
      <c r="BN360" s="36"/>
      <c r="BO360" s="36"/>
      <c r="BP360" s="36"/>
      <c r="BQ360" s="14"/>
      <c r="BR360" s="14"/>
      <c r="BS360" s="14"/>
      <c r="BT360" s="14"/>
      <c r="BU360" s="14"/>
      <c r="BV360" s="14"/>
      <c r="BW360" s="14"/>
      <c r="BX360" s="14"/>
      <c r="BY360" s="21"/>
      <c r="BZ360" s="22"/>
      <c r="CA360" s="22"/>
      <c r="CB360" s="22"/>
      <c r="CC360" s="22"/>
      <c r="CD360" s="22"/>
      <c r="CE360" s="22"/>
      <c r="CF360" s="23"/>
      <c r="CG360" s="19"/>
      <c r="CH360" s="21"/>
      <c r="CI360" s="14"/>
      <c r="CJ360" s="14"/>
      <c r="CK360" s="14"/>
      <c r="CL360" s="21"/>
      <c r="CM360" s="21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  <c r="DR360" s="53"/>
      <c r="DS360" s="53"/>
      <c r="DT360" s="53"/>
      <c r="DU360" s="53"/>
      <c r="DV360" s="53"/>
      <c r="DW360" s="53"/>
      <c r="DX360" s="53"/>
      <c r="DY360" s="53"/>
      <c r="DZ360" s="53"/>
      <c r="EA360" s="53"/>
      <c r="EB360" s="53"/>
      <c r="EC360" s="53"/>
      <c r="ED360" s="53"/>
    </row>
    <row r="361" spans="1:134">
      <c r="A361" s="54"/>
      <c r="B361" s="55"/>
      <c r="C361" s="56"/>
      <c r="D361" s="55"/>
      <c r="E361" s="56"/>
      <c r="F361" s="55"/>
      <c r="G361" s="56"/>
      <c r="H361" s="57"/>
      <c r="I361" s="9"/>
      <c r="J361" s="9"/>
      <c r="K361" s="26"/>
      <c r="L361" s="26"/>
      <c r="M361" s="34"/>
      <c r="N361" s="34"/>
      <c r="O361" s="34"/>
      <c r="P361" s="11"/>
      <c r="Q361" s="11"/>
      <c r="R361" s="11"/>
      <c r="S361" s="13"/>
      <c r="AJ361" s="14"/>
      <c r="AK361" s="14"/>
      <c r="AL361" s="14"/>
      <c r="AM361" s="15"/>
      <c r="AN361" s="15"/>
      <c r="AO361" s="15"/>
      <c r="AP361" s="15"/>
      <c r="AQ361" s="15"/>
      <c r="AR361" s="15"/>
      <c r="AS361" s="15"/>
      <c r="AT361" s="16"/>
      <c r="AU361" s="15"/>
      <c r="AV361" s="15"/>
      <c r="AW361" s="19"/>
      <c r="AX361" s="19"/>
      <c r="AY361" s="19"/>
      <c r="AZ361" s="19"/>
      <c r="BA361" s="19"/>
      <c r="BB361" s="19"/>
      <c r="BC361" s="19"/>
      <c r="BD361" s="16"/>
      <c r="BE361" s="15"/>
      <c r="BF361" s="15"/>
      <c r="BG361" s="14"/>
      <c r="BH361" s="14"/>
      <c r="BI361" s="14"/>
      <c r="BJ361" s="36"/>
      <c r="BK361" s="36"/>
      <c r="BL361" s="36"/>
      <c r="BM361" s="36"/>
      <c r="BN361" s="36"/>
      <c r="BO361" s="36"/>
      <c r="BP361" s="36"/>
      <c r="BQ361" s="14"/>
      <c r="BR361" s="14"/>
      <c r="BS361" s="14"/>
      <c r="BT361" s="14"/>
      <c r="BU361" s="14"/>
      <c r="BV361" s="14"/>
      <c r="BW361" s="14"/>
      <c r="BX361" s="14"/>
      <c r="BY361" s="21"/>
      <c r="BZ361" s="22"/>
      <c r="CA361" s="22"/>
      <c r="CB361" s="22"/>
      <c r="CC361" s="22"/>
      <c r="CD361" s="22"/>
      <c r="CE361" s="22"/>
      <c r="CF361" s="23"/>
      <c r="CG361" s="19"/>
      <c r="CH361" s="21"/>
      <c r="CI361" s="14"/>
      <c r="CJ361" s="14"/>
      <c r="CK361" s="14"/>
      <c r="CL361" s="21"/>
      <c r="CM361" s="21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  <c r="DR361" s="53"/>
      <c r="DS361" s="53"/>
      <c r="DT361" s="53"/>
      <c r="DU361" s="53"/>
      <c r="DV361" s="53"/>
      <c r="DW361" s="53"/>
      <c r="DX361" s="53"/>
      <c r="DY361" s="53"/>
      <c r="DZ361" s="53"/>
      <c r="EA361" s="53"/>
      <c r="EB361" s="53"/>
      <c r="EC361" s="53"/>
      <c r="ED361" s="53"/>
    </row>
    <row r="362" spans="1:134">
      <c r="A362" s="54"/>
      <c r="B362" s="55"/>
      <c r="C362" s="56"/>
      <c r="D362" s="55"/>
      <c r="E362" s="56"/>
      <c r="F362" s="55"/>
      <c r="G362" s="56"/>
      <c r="H362" s="57"/>
      <c r="I362" s="9"/>
      <c r="J362" s="9"/>
      <c r="K362" s="26"/>
      <c r="L362" s="26"/>
      <c r="M362" s="34"/>
      <c r="N362" s="34"/>
      <c r="O362" s="34"/>
      <c r="P362" s="11"/>
      <c r="Q362" s="11"/>
      <c r="R362" s="11"/>
      <c r="S362" s="13"/>
      <c r="AJ362" s="14"/>
      <c r="AK362" s="14"/>
      <c r="AL362" s="14"/>
      <c r="AM362" s="15"/>
      <c r="AN362" s="15"/>
      <c r="AO362" s="15"/>
      <c r="AP362" s="15"/>
      <c r="AQ362" s="15"/>
      <c r="AR362" s="15"/>
      <c r="AS362" s="15"/>
      <c r="AT362" s="16"/>
      <c r="AU362" s="15"/>
      <c r="AV362" s="15"/>
      <c r="AW362" s="19"/>
      <c r="AX362" s="19"/>
      <c r="AY362" s="19"/>
      <c r="AZ362" s="19"/>
      <c r="BA362" s="19"/>
      <c r="BB362" s="19"/>
      <c r="BC362" s="19"/>
      <c r="BD362" s="16"/>
      <c r="BE362" s="15"/>
      <c r="BF362" s="15"/>
      <c r="BG362" s="14"/>
      <c r="BH362" s="14"/>
      <c r="BI362" s="14"/>
      <c r="BJ362" s="36"/>
      <c r="BK362" s="36"/>
      <c r="BL362" s="36"/>
      <c r="BM362" s="36"/>
      <c r="BN362" s="36"/>
      <c r="BO362" s="36"/>
      <c r="BP362" s="36"/>
      <c r="BQ362" s="14"/>
      <c r="BR362" s="14"/>
      <c r="BS362" s="14"/>
      <c r="BT362" s="14"/>
      <c r="BU362" s="14"/>
      <c r="BV362" s="14"/>
      <c r="BW362" s="14"/>
      <c r="BX362" s="14"/>
      <c r="BY362" s="21"/>
      <c r="BZ362" s="22"/>
      <c r="CA362" s="22"/>
      <c r="CB362" s="22"/>
      <c r="CC362" s="22"/>
      <c r="CD362" s="22"/>
      <c r="CE362" s="22"/>
      <c r="CF362" s="23"/>
      <c r="CG362" s="19"/>
      <c r="CH362" s="21"/>
      <c r="CI362" s="14"/>
      <c r="CJ362" s="14"/>
      <c r="CK362" s="14"/>
      <c r="CL362" s="21"/>
      <c r="CM362" s="21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  <c r="DR362" s="53"/>
      <c r="DS362" s="53"/>
      <c r="DT362" s="53"/>
      <c r="DU362" s="53"/>
      <c r="DV362" s="53"/>
      <c r="DW362" s="53"/>
      <c r="DX362" s="53"/>
      <c r="DY362" s="53"/>
      <c r="DZ362" s="53"/>
      <c r="EA362" s="53"/>
      <c r="EB362" s="53"/>
      <c r="EC362" s="53"/>
      <c r="ED362" s="53"/>
    </row>
    <row r="363" spans="1:134">
      <c r="A363" s="54"/>
      <c r="B363" s="55"/>
      <c r="C363" s="56"/>
      <c r="D363" s="55"/>
      <c r="E363" s="56"/>
      <c r="F363" s="55"/>
      <c r="G363" s="56"/>
      <c r="H363" s="57"/>
      <c r="I363" s="9"/>
      <c r="J363" s="9"/>
      <c r="K363" s="26"/>
      <c r="L363" s="26"/>
      <c r="M363" s="34"/>
      <c r="N363" s="34"/>
      <c r="O363" s="34"/>
      <c r="P363" s="11"/>
      <c r="Q363" s="11"/>
      <c r="R363" s="11"/>
      <c r="S363" s="13"/>
      <c r="AJ363" s="14"/>
      <c r="AK363" s="14"/>
      <c r="AL363" s="14"/>
      <c r="AM363" s="15"/>
      <c r="AN363" s="15"/>
      <c r="AO363" s="15"/>
      <c r="AP363" s="15"/>
      <c r="AQ363" s="15"/>
      <c r="AR363" s="15"/>
      <c r="AS363" s="15"/>
      <c r="AT363" s="16"/>
      <c r="AU363" s="15"/>
      <c r="AV363" s="15"/>
      <c r="AW363" s="19"/>
      <c r="AX363" s="19"/>
      <c r="AY363" s="19"/>
      <c r="AZ363" s="19"/>
      <c r="BA363" s="19"/>
      <c r="BB363" s="19"/>
      <c r="BC363" s="19"/>
      <c r="BD363" s="16"/>
      <c r="BE363" s="15"/>
      <c r="BF363" s="15"/>
      <c r="BG363" s="14"/>
      <c r="BH363" s="14"/>
      <c r="BI363" s="14"/>
      <c r="BJ363" s="36"/>
      <c r="BK363" s="36"/>
      <c r="BL363" s="36"/>
      <c r="BM363" s="36"/>
      <c r="BN363" s="36"/>
      <c r="BO363" s="36"/>
      <c r="BP363" s="36"/>
      <c r="BQ363" s="14"/>
      <c r="BR363" s="14"/>
      <c r="BS363" s="14"/>
      <c r="BT363" s="14"/>
      <c r="BU363" s="14"/>
      <c r="BV363" s="14"/>
      <c r="BW363" s="14"/>
      <c r="BX363" s="14"/>
      <c r="BY363" s="21"/>
      <c r="BZ363" s="22"/>
      <c r="CA363" s="22"/>
      <c r="CB363" s="22"/>
      <c r="CC363" s="22"/>
      <c r="CD363" s="22"/>
      <c r="CE363" s="22"/>
      <c r="CF363" s="23"/>
      <c r="CG363" s="19"/>
      <c r="CH363" s="21"/>
      <c r="CI363" s="14"/>
      <c r="CJ363" s="14"/>
      <c r="CK363" s="14"/>
      <c r="CL363" s="21"/>
      <c r="CM363" s="21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  <c r="DR363" s="53"/>
      <c r="DS363" s="53"/>
      <c r="DT363" s="53"/>
      <c r="DU363" s="53"/>
      <c r="DV363" s="53"/>
      <c r="DW363" s="53"/>
      <c r="DX363" s="53"/>
      <c r="DY363" s="53"/>
      <c r="DZ363" s="53"/>
      <c r="EA363" s="53"/>
      <c r="EB363" s="53"/>
      <c r="EC363" s="53"/>
      <c r="ED363" s="53"/>
    </row>
    <row r="364" spans="1:134">
      <c r="A364" s="54"/>
      <c r="B364" s="55"/>
      <c r="C364" s="56"/>
      <c r="D364" s="55"/>
      <c r="E364" s="56"/>
      <c r="F364" s="55"/>
      <c r="G364" s="56"/>
      <c r="H364" s="57"/>
      <c r="I364" s="9"/>
      <c r="J364" s="9"/>
      <c r="K364" s="26"/>
      <c r="L364" s="26"/>
      <c r="M364" s="34"/>
      <c r="N364" s="34"/>
      <c r="O364" s="34"/>
      <c r="P364" s="11"/>
      <c r="Q364" s="11"/>
      <c r="R364" s="11"/>
      <c r="S364" s="13"/>
      <c r="AJ364" s="14"/>
      <c r="AK364" s="14"/>
      <c r="AL364" s="14"/>
      <c r="AM364" s="15"/>
      <c r="AN364" s="15"/>
      <c r="AO364" s="15"/>
      <c r="AP364" s="15"/>
      <c r="AQ364" s="15"/>
      <c r="AR364" s="15"/>
      <c r="AS364" s="15"/>
      <c r="AT364" s="16"/>
      <c r="AU364" s="15"/>
      <c r="AV364" s="15"/>
      <c r="AW364" s="19"/>
      <c r="AX364" s="19"/>
      <c r="AY364" s="19"/>
      <c r="AZ364" s="19"/>
      <c r="BA364" s="19"/>
      <c r="BB364" s="19"/>
      <c r="BC364" s="19"/>
      <c r="BD364" s="16"/>
      <c r="BE364" s="15"/>
      <c r="BF364" s="15"/>
      <c r="BG364" s="14"/>
      <c r="BH364" s="14"/>
      <c r="BI364" s="14"/>
      <c r="BJ364" s="36"/>
      <c r="BK364" s="36"/>
      <c r="BL364" s="36"/>
      <c r="BM364" s="36"/>
      <c r="BN364" s="36"/>
      <c r="BO364" s="36"/>
      <c r="BP364" s="36"/>
      <c r="BQ364" s="14"/>
      <c r="BR364" s="14"/>
      <c r="BS364" s="14"/>
      <c r="BT364" s="14"/>
      <c r="BU364" s="14"/>
      <c r="BV364" s="14"/>
      <c r="BW364" s="14"/>
      <c r="BX364" s="14"/>
      <c r="BY364" s="21"/>
      <c r="BZ364" s="22"/>
      <c r="CA364" s="22"/>
      <c r="CB364" s="22"/>
      <c r="CC364" s="22"/>
      <c r="CD364" s="22"/>
      <c r="CE364" s="22"/>
      <c r="CF364" s="23"/>
      <c r="CG364" s="19"/>
      <c r="CH364" s="21"/>
      <c r="CI364" s="14"/>
      <c r="CJ364" s="14"/>
      <c r="CK364" s="14"/>
      <c r="CL364" s="21"/>
      <c r="CM364" s="21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  <c r="DR364" s="53"/>
      <c r="DS364" s="53"/>
      <c r="DT364" s="53"/>
      <c r="DU364" s="53"/>
      <c r="DV364" s="53"/>
      <c r="DW364" s="53"/>
      <c r="DX364" s="53"/>
      <c r="DY364" s="53"/>
      <c r="DZ364" s="53"/>
      <c r="EA364" s="53"/>
      <c r="EB364" s="53"/>
      <c r="EC364" s="53"/>
      <c r="ED364" s="53"/>
    </row>
    <row r="365" spans="1:134">
      <c r="A365" s="54"/>
      <c r="B365" s="55"/>
      <c r="C365" s="56"/>
      <c r="D365" s="55"/>
      <c r="E365" s="56"/>
      <c r="F365" s="55"/>
      <c r="G365" s="56"/>
      <c r="H365" s="57"/>
      <c r="I365" s="9"/>
      <c r="J365" s="9"/>
      <c r="K365" s="26"/>
      <c r="L365" s="26"/>
      <c r="M365" s="34"/>
      <c r="N365" s="34"/>
      <c r="O365" s="34"/>
      <c r="P365" s="11"/>
      <c r="Q365" s="11"/>
      <c r="R365" s="11"/>
      <c r="S365" s="13"/>
      <c r="AJ365" s="14"/>
      <c r="AK365" s="14"/>
      <c r="AL365" s="14"/>
      <c r="AM365" s="15"/>
      <c r="AN365" s="15"/>
      <c r="AO365" s="15"/>
      <c r="AP365" s="15"/>
      <c r="AQ365" s="15"/>
      <c r="AR365" s="15"/>
      <c r="AS365" s="15"/>
      <c r="AT365" s="16"/>
      <c r="AU365" s="15"/>
      <c r="AV365" s="15"/>
      <c r="AW365" s="19"/>
      <c r="AX365" s="19"/>
      <c r="AY365" s="19"/>
      <c r="AZ365" s="19"/>
      <c r="BA365" s="19"/>
      <c r="BB365" s="19"/>
      <c r="BC365" s="19"/>
      <c r="BD365" s="16"/>
      <c r="BE365" s="15"/>
      <c r="BF365" s="15"/>
      <c r="BG365" s="14"/>
      <c r="BH365" s="14"/>
      <c r="BI365" s="14"/>
      <c r="BJ365" s="36"/>
      <c r="BK365" s="36"/>
      <c r="BL365" s="36"/>
      <c r="BM365" s="36"/>
      <c r="BN365" s="36"/>
      <c r="BO365" s="36"/>
      <c r="BP365" s="36"/>
      <c r="BQ365" s="14"/>
      <c r="BR365" s="14"/>
      <c r="BS365" s="14"/>
      <c r="BT365" s="14"/>
      <c r="BU365" s="14"/>
      <c r="BV365" s="14"/>
      <c r="BW365" s="14"/>
      <c r="BX365" s="14"/>
      <c r="BY365" s="21"/>
      <c r="BZ365" s="22"/>
      <c r="CA365" s="22"/>
      <c r="CB365" s="22"/>
      <c r="CC365" s="22"/>
      <c r="CD365" s="22"/>
      <c r="CE365" s="22"/>
      <c r="CF365" s="23"/>
      <c r="CG365" s="19"/>
      <c r="CH365" s="21"/>
      <c r="CI365" s="14"/>
      <c r="CJ365" s="14"/>
      <c r="CK365" s="14"/>
      <c r="CL365" s="21"/>
      <c r="CM365" s="21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  <c r="DR365" s="53"/>
      <c r="DS365" s="53"/>
      <c r="DT365" s="53"/>
      <c r="DU365" s="53"/>
      <c r="DV365" s="53"/>
      <c r="DW365" s="53"/>
      <c r="DX365" s="53"/>
      <c r="DY365" s="53"/>
      <c r="DZ365" s="53"/>
      <c r="EA365" s="53"/>
      <c r="EB365" s="53"/>
      <c r="EC365" s="53"/>
      <c r="ED365" s="53"/>
    </row>
    <row r="366" spans="1:134">
      <c r="A366" s="54"/>
      <c r="B366" s="55"/>
      <c r="C366" s="56"/>
      <c r="D366" s="55"/>
      <c r="E366" s="56"/>
      <c r="F366" s="55"/>
      <c r="G366" s="56"/>
      <c r="H366" s="57"/>
      <c r="I366" s="9"/>
      <c r="J366" s="9"/>
      <c r="K366" s="26"/>
      <c r="L366" s="26"/>
      <c r="M366" s="34"/>
      <c r="N366" s="34"/>
      <c r="O366" s="34"/>
      <c r="P366" s="11"/>
      <c r="Q366" s="11"/>
      <c r="R366" s="11"/>
      <c r="S366" s="13"/>
      <c r="AJ366" s="14"/>
      <c r="AK366" s="14"/>
      <c r="AL366" s="14"/>
      <c r="AM366" s="15"/>
      <c r="AN366" s="15"/>
      <c r="AO366" s="15"/>
      <c r="AP366" s="15"/>
      <c r="AQ366" s="15"/>
      <c r="AR366" s="15"/>
      <c r="AS366" s="15"/>
      <c r="AT366" s="16"/>
      <c r="AU366" s="15"/>
      <c r="AV366" s="15"/>
      <c r="AW366" s="19"/>
      <c r="AX366" s="19"/>
      <c r="AY366" s="19"/>
      <c r="AZ366" s="19"/>
      <c r="BA366" s="19"/>
      <c r="BB366" s="19"/>
      <c r="BC366" s="19"/>
      <c r="BD366" s="16"/>
      <c r="BE366" s="15"/>
      <c r="BF366" s="15"/>
      <c r="BG366" s="14"/>
      <c r="BH366" s="14"/>
      <c r="BI366" s="14"/>
      <c r="BJ366" s="36"/>
      <c r="BK366" s="36"/>
      <c r="BL366" s="36"/>
      <c r="BM366" s="36"/>
      <c r="BN366" s="36"/>
      <c r="BO366" s="36"/>
      <c r="BP366" s="36"/>
      <c r="BQ366" s="14"/>
      <c r="BR366" s="14"/>
      <c r="BS366" s="14"/>
      <c r="BT366" s="14"/>
      <c r="BU366" s="14"/>
      <c r="BV366" s="14"/>
      <c r="BW366" s="14"/>
      <c r="BX366" s="14"/>
      <c r="BY366" s="21"/>
      <c r="BZ366" s="22"/>
      <c r="CA366" s="22"/>
      <c r="CB366" s="22"/>
      <c r="CC366" s="22"/>
      <c r="CD366" s="22"/>
      <c r="CE366" s="22"/>
      <c r="CF366" s="23"/>
      <c r="CG366" s="19"/>
      <c r="CH366" s="21"/>
      <c r="CI366" s="14"/>
      <c r="CJ366" s="14"/>
      <c r="CK366" s="14"/>
      <c r="CL366" s="21"/>
      <c r="CM366" s="21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  <c r="DR366" s="53"/>
      <c r="DS366" s="53"/>
      <c r="DT366" s="53"/>
      <c r="DU366" s="53"/>
      <c r="DV366" s="53"/>
      <c r="DW366" s="53"/>
      <c r="DX366" s="53"/>
      <c r="DY366" s="53"/>
      <c r="DZ366" s="53"/>
      <c r="EA366" s="53"/>
      <c r="EB366" s="53"/>
      <c r="EC366" s="53"/>
      <c r="ED366" s="53"/>
    </row>
    <row r="367" spans="1:134">
      <c r="A367" s="54"/>
      <c r="B367" s="55"/>
      <c r="C367" s="56"/>
      <c r="D367" s="55"/>
      <c r="E367" s="56"/>
      <c r="F367" s="55"/>
      <c r="G367" s="56"/>
      <c r="H367" s="57"/>
      <c r="I367" s="9"/>
      <c r="J367" s="9"/>
      <c r="K367" s="26"/>
      <c r="L367" s="26"/>
      <c r="M367" s="34"/>
      <c r="N367" s="34"/>
      <c r="O367" s="34"/>
      <c r="P367" s="11"/>
      <c r="Q367" s="11"/>
      <c r="R367" s="11"/>
      <c r="S367" s="13"/>
      <c r="AJ367" s="14"/>
      <c r="AK367" s="14"/>
      <c r="AL367" s="14"/>
      <c r="AM367" s="15"/>
      <c r="AN367" s="15"/>
      <c r="AO367" s="15"/>
      <c r="AP367" s="15"/>
      <c r="AQ367" s="15"/>
      <c r="AR367" s="15"/>
      <c r="AS367" s="15"/>
      <c r="AT367" s="16"/>
      <c r="AU367" s="15"/>
      <c r="AV367" s="15"/>
      <c r="AW367" s="19"/>
      <c r="AX367" s="19"/>
      <c r="AY367" s="19"/>
      <c r="AZ367" s="19"/>
      <c r="BA367" s="19"/>
      <c r="BB367" s="19"/>
      <c r="BC367" s="19"/>
      <c r="BD367" s="16"/>
      <c r="BE367" s="15"/>
      <c r="BF367" s="15"/>
      <c r="BG367" s="14"/>
      <c r="BH367" s="14"/>
      <c r="BI367" s="14"/>
      <c r="BJ367" s="36"/>
      <c r="BK367" s="36"/>
      <c r="BL367" s="36"/>
      <c r="BM367" s="36"/>
      <c r="BN367" s="36"/>
      <c r="BO367" s="36"/>
      <c r="BP367" s="36"/>
      <c r="BQ367" s="14"/>
      <c r="BR367" s="14"/>
      <c r="BS367" s="14"/>
      <c r="BT367" s="14"/>
      <c r="BU367" s="14"/>
      <c r="BV367" s="14"/>
      <c r="BW367" s="14"/>
      <c r="BX367" s="14"/>
      <c r="BY367" s="21"/>
      <c r="BZ367" s="22"/>
      <c r="CA367" s="22"/>
      <c r="CB367" s="22"/>
      <c r="CC367" s="22"/>
      <c r="CD367" s="22"/>
      <c r="CE367" s="22"/>
      <c r="CF367" s="23"/>
      <c r="CG367" s="19"/>
      <c r="CH367" s="21"/>
      <c r="CI367" s="14"/>
      <c r="CJ367" s="14"/>
      <c r="CK367" s="14"/>
      <c r="CL367" s="21"/>
      <c r="CM367" s="21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  <c r="DR367" s="53"/>
      <c r="DS367" s="53"/>
      <c r="DT367" s="53"/>
      <c r="DU367" s="53"/>
      <c r="DV367" s="53"/>
      <c r="DW367" s="53"/>
      <c r="DX367" s="53"/>
      <c r="DY367" s="53"/>
      <c r="DZ367" s="53"/>
      <c r="EA367" s="53"/>
      <c r="EB367" s="53"/>
      <c r="EC367" s="53"/>
      <c r="ED367" s="53"/>
    </row>
    <row r="368" spans="1:134">
      <c r="A368" s="54"/>
      <c r="B368" s="55"/>
      <c r="C368" s="56"/>
      <c r="D368" s="55"/>
      <c r="E368" s="56"/>
      <c r="F368" s="55"/>
      <c r="G368" s="56"/>
      <c r="H368" s="57"/>
      <c r="I368" s="9"/>
      <c r="J368" s="9"/>
      <c r="K368" s="26"/>
      <c r="L368" s="26"/>
      <c r="M368" s="34"/>
      <c r="N368" s="34"/>
      <c r="O368" s="34"/>
      <c r="P368" s="11"/>
      <c r="Q368" s="11"/>
      <c r="R368" s="11"/>
      <c r="S368" s="13"/>
      <c r="AJ368" s="14"/>
      <c r="AK368" s="14"/>
      <c r="AL368" s="14"/>
      <c r="AM368" s="15"/>
      <c r="AN368" s="15"/>
      <c r="AO368" s="15"/>
      <c r="AP368" s="15"/>
      <c r="AQ368" s="15"/>
      <c r="AR368" s="15"/>
      <c r="AS368" s="15"/>
      <c r="AT368" s="16"/>
      <c r="AU368" s="15"/>
      <c r="AV368" s="15"/>
      <c r="AW368" s="19"/>
      <c r="AX368" s="19"/>
      <c r="AY368" s="19"/>
      <c r="AZ368" s="19"/>
      <c r="BA368" s="19"/>
      <c r="BB368" s="19"/>
      <c r="BC368" s="19"/>
      <c r="BD368" s="16"/>
      <c r="BE368" s="15"/>
      <c r="BF368" s="15"/>
      <c r="BG368" s="14"/>
      <c r="BH368" s="14"/>
      <c r="BI368" s="14"/>
      <c r="BJ368" s="36"/>
      <c r="BK368" s="36"/>
      <c r="BL368" s="36"/>
      <c r="BM368" s="36"/>
      <c r="BN368" s="36"/>
      <c r="BO368" s="36"/>
      <c r="BP368" s="36"/>
      <c r="BQ368" s="14"/>
      <c r="BR368" s="14"/>
      <c r="BS368" s="14"/>
      <c r="BT368" s="14"/>
      <c r="BU368" s="14"/>
      <c r="BV368" s="14"/>
      <c r="BW368" s="14"/>
      <c r="BX368" s="14"/>
      <c r="BY368" s="21"/>
      <c r="BZ368" s="22"/>
      <c r="CA368" s="22"/>
      <c r="CB368" s="22"/>
      <c r="CC368" s="22"/>
      <c r="CD368" s="22"/>
      <c r="CE368" s="22"/>
      <c r="CF368" s="23"/>
      <c r="CG368" s="19"/>
      <c r="CH368" s="21"/>
      <c r="CI368" s="14"/>
      <c r="CJ368" s="14"/>
      <c r="CK368" s="14"/>
      <c r="CL368" s="21"/>
      <c r="CM368" s="21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  <c r="DR368" s="53"/>
      <c r="DS368" s="53"/>
      <c r="DT368" s="53"/>
      <c r="DU368" s="53"/>
      <c r="DV368" s="53"/>
      <c r="DW368" s="53"/>
      <c r="DX368" s="53"/>
      <c r="DY368" s="53"/>
      <c r="DZ368" s="53"/>
      <c r="EA368" s="53"/>
      <c r="EB368" s="53"/>
      <c r="EC368" s="53"/>
      <c r="ED368" s="53"/>
    </row>
    <row r="369" spans="1:134">
      <c r="A369" s="54"/>
      <c r="B369" s="55"/>
      <c r="C369" s="56"/>
      <c r="D369" s="55"/>
      <c r="E369" s="56"/>
      <c r="F369" s="55"/>
      <c r="G369" s="56"/>
      <c r="H369" s="57"/>
      <c r="I369" s="9"/>
      <c r="J369" s="9"/>
      <c r="K369" s="26"/>
      <c r="L369" s="26"/>
      <c r="M369" s="34"/>
      <c r="N369" s="34"/>
      <c r="O369" s="34"/>
      <c r="P369" s="11"/>
      <c r="Q369" s="11"/>
      <c r="R369" s="11"/>
      <c r="S369" s="13"/>
      <c r="AJ369" s="14"/>
      <c r="AK369" s="14"/>
      <c r="AL369" s="14"/>
      <c r="AM369" s="15"/>
      <c r="AN369" s="15"/>
      <c r="AO369" s="15"/>
      <c r="AP369" s="15"/>
      <c r="AQ369" s="15"/>
      <c r="AR369" s="15"/>
      <c r="AS369" s="15"/>
      <c r="AT369" s="16"/>
      <c r="AU369" s="15"/>
      <c r="AV369" s="15"/>
      <c r="AW369" s="19"/>
      <c r="AX369" s="19"/>
      <c r="AY369" s="19"/>
      <c r="AZ369" s="19"/>
      <c r="BA369" s="19"/>
      <c r="BB369" s="19"/>
      <c r="BC369" s="19"/>
      <c r="BD369" s="16"/>
      <c r="BE369" s="15"/>
      <c r="BF369" s="15"/>
      <c r="BG369" s="14"/>
      <c r="BH369" s="14"/>
      <c r="BI369" s="14"/>
      <c r="BJ369" s="36"/>
      <c r="BK369" s="36"/>
      <c r="BL369" s="36"/>
      <c r="BM369" s="36"/>
      <c r="BN369" s="36"/>
      <c r="BO369" s="36"/>
      <c r="BP369" s="36"/>
      <c r="BQ369" s="14"/>
      <c r="BR369" s="14"/>
      <c r="BS369" s="14"/>
      <c r="BT369" s="14"/>
      <c r="BU369" s="14"/>
      <c r="BV369" s="14"/>
      <c r="BW369" s="14"/>
      <c r="BX369" s="14"/>
      <c r="BY369" s="21"/>
      <c r="BZ369" s="22"/>
      <c r="CA369" s="22"/>
      <c r="CB369" s="22"/>
      <c r="CC369" s="22"/>
      <c r="CD369" s="22"/>
      <c r="CE369" s="22"/>
      <c r="CF369" s="23"/>
      <c r="CG369" s="19"/>
      <c r="CH369" s="21"/>
      <c r="CI369" s="14"/>
      <c r="CJ369" s="14"/>
      <c r="CK369" s="14"/>
      <c r="CL369" s="21"/>
      <c r="CM369" s="21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  <c r="DR369" s="53"/>
      <c r="DS369" s="53"/>
      <c r="DT369" s="53"/>
      <c r="DU369" s="53"/>
      <c r="DV369" s="53"/>
      <c r="DW369" s="53"/>
      <c r="DX369" s="53"/>
      <c r="DY369" s="53"/>
      <c r="DZ369" s="53"/>
      <c r="EA369" s="53"/>
      <c r="EB369" s="53"/>
      <c r="EC369" s="53"/>
      <c r="ED369" s="53"/>
    </row>
    <row r="370" spans="1:134">
      <c r="A370" s="54"/>
      <c r="B370" s="55"/>
      <c r="C370" s="56"/>
      <c r="D370" s="55"/>
      <c r="E370" s="56"/>
      <c r="F370" s="55"/>
      <c r="G370" s="56"/>
      <c r="H370" s="57"/>
      <c r="I370" s="9"/>
      <c r="J370" s="9"/>
      <c r="K370" s="26"/>
      <c r="L370" s="26"/>
      <c r="M370" s="34"/>
      <c r="N370" s="34"/>
      <c r="O370" s="34"/>
      <c r="P370" s="11"/>
      <c r="Q370" s="11"/>
      <c r="R370" s="11"/>
      <c r="S370" s="13"/>
      <c r="AJ370" s="14"/>
      <c r="AK370" s="14"/>
      <c r="AL370" s="14"/>
      <c r="AM370" s="15"/>
      <c r="AN370" s="15"/>
      <c r="AO370" s="15"/>
      <c r="AP370" s="15"/>
      <c r="AQ370" s="15"/>
      <c r="AR370" s="15"/>
      <c r="AS370" s="15"/>
      <c r="AT370" s="16"/>
      <c r="AU370" s="15"/>
      <c r="AV370" s="15"/>
      <c r="AW370" s="19"/>
      <c r="AX370" s="19"/>
      <c r="AY370" s="19"/>
      <c r="AZ370" s="19"/>
      <c r="BA370" s="19"/>
      <c r="BB370" s="19"/>
      <c r="BC370" s="19"/>
      <c r="BD370" s="16"/>
      <c r="BE370" s="15"/>
      <c r="BF370" s="15"/>
      <c r="BG370" s="14"/>
      <c r="BH370" s="14"/>
      <c r="BI370" s="14"/>
      <c r="BJ370" s="36"/>
      <c r="BK370" s="36"/>
      <c r="BL370" s="36"/>
      <c r="BM370" s="36"/>
      <c r="BN370" s="36"/>
      <c r="BO370" s="36"/>
      <c r="BP370" s="36"/>
      <c r="BQ370" s="14"/>
      <c r="BR370" s="14"/>
      <c r="BS370" s="14"/>
      <c r="BT370" s="14"/>
      <c r="BU370" s="14"/>
      <c r="BV370" s="14"/>
      <c r="BW370" s="14"/>
      <c r="BX370" s="14"/>
      <c r="BY370" s="21"/>
      <c r="BZ370" s="22"/>
      <c r="CA370" s="22"/>
      <c r="CB370" s="22"/>
      <c r="CC370" s="22"/>
      <c r="CD370" s="22"/>
      <c r="CE370" s="22"/>
      <c r="CF370" s="23"/>
      <c r="CG370" s="19"/>
      <c r="CH370" s="21"/>
      <c r="CI370" s="14"/>
      <c r="CJ370" s="14"/>
      <c r="CK370" s="14"/>
      <c r="CL370" s="21"/>
      <c r="CM370" s="21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  <c r="DR370" s="53"/>
      <c r="DS370" s="53"/>
      <c r="DT370" s="53"/>
      <c r="DU370" s="53"/>
      <c r="DV370" s="53"/>
      <c r="DW370" s="53"/>
      <c r="DX370" s="53"/>
      <c r="DY370" s="53"/>
      <c r="DZ370" s="53"/>
      <c r="EA370" s="53"/>
      <c r="EB370" s="53"/>
      <c r="EC370" s="53"/>
      <c r="ED370" s="53"/>
    </row>
    <row r="371" spans="1:134">
      <c r="A371" s="54"/>
      <c r="B371" s="55"/>
      <c r="C371" s="56"/>
      <c r="D371" s="55"/>
      <c r="E371" s="56"/>
      <c r="F371" s="55"/>
      <c r="G371" s="56"/>
      <c r="H371" s="57"/>
      <c r="I371" s="9"/>
      <c r="J371" s="9"/>
      <c r="K371" s="26"/>
      <c r="L371" s="26"/>
      <c r="M371" s="34"/>
      <c r="N371" s="34"/>
      <c r="O371" s="34"/>
      <c r="P371" s="11"/>
      <c r="Q371" s="11"/>
      <c r="R371" s="11"/>
      <c r="S371" s="13"/>
      <c r="AJ371" s="14"/>
      <c r="AK371" s="14"/>
      <c r="AL371" s="14"/>
      <c r="AM371" s="15"/>
      <c r="AN371" s="15"/>
      <c r="AO371" s="15"/>
      <c r="AP371" s="15"/>
      <c r="AQ371" s="15"/>
      <c r="AR371" s="15"/>
      <c r="AS371" s="15"/>
      <c r="AT371" s="16"/>
      <c r="AU371" s="15"/>
      <c r="AV371" s="15"/>
      <c r="AW371" s="19"/>
      <c r="AX371" s="19"/>
      <c r="AY371" s="19"/>
      <c r="AZ371" s="19"/>
      <c r="BA371" s="19"/>
      <c r="BB371" s="19"/>
      <c r="BC371" s="19"/>
      <c r="BD371" s="16"/>
      <c r="BE371" s="15"/>
      <c r="BF371" s="15"/>
      <c r="BG371" s="14"/>
      <c r="BH371" s="14"/>
      <c r="BI371" s="14"/>
      <c r="BJ371" s="36"/>
      <c r="BK371" s="36"/>
      <c r="BL371" s="36"/>
      <c r="BM371" s="36"/>
      <c r="BN371" s="36"/>
      <c r="BO371" s="36"/>
      <c r="BP371" s="36"/>
      <c r="BQ371" s="14"/>
      <c r="BR371" s="14"/>
      <c r="BS371" s="14"/>
      <c r="BT371" s="14"/>
      <c r="BU371" s="14"/>
      <c r="BV371" s="14"/>
      <c r="BW371" s="14"/>
      <c r="BX371" s="14"/>
      <c r="BY371" s="21"/>
      <c r="BZ371" s="22"/>
      <c r="CA371" s="22"/>
      <c r="CB371" s="22"/>
      <c r="CC371" s="22"/>
      <c r="CD371" s="22"/>
      <c r="CE371" s="22"/>
      <c r="CF371" s="23"/>
      <c r="CG371" s="19"/>
      <c r="CH371" s="21"/>
      <c r="CI371" s="14"/>
      <c r="CJ371" s="14"/>
      <c r="CK371" s="14"/>
      <c r="CL371" s="21"/>
      <c r="CM371" s="21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  <c r="DR371" s="53"/>
      <c r="DS371" s="53"/>
      <c r="DT371" s="53"/>
      <c r="DU371" s="53"/>
      <c r="DV371" s="53"/>
      <c r="DW371" s="53"/>
      <c r="DX371" s="53"/>
      <c r="DY371" s="53"/>
      <c r="DZ371" s="53"/>
      <c r="EA371" s="53"/>
      <c r="EB371" s="53"/>
      <c r="EC371" s="53"/>
      <c r="ED371" s="53"/>
    </row>
    <row r="372" spans="1:134">
      <c r="A372" s="54"/>
      <c r="B372" s="55"/>
      <c r="C372" s="56"/>
      <c r="D372" s="55"/>
      <c r="E372" s="56"/>
      <c r="F372" s="55"/>
      <c r="G372" s="56"/>
      <c r="H372" s="57"/>
      <c r="I372" s="9"/>
      <c r="J372" s="9"/>
      <c r="K372" s="26"/>
      <c r="L372" s="26"/>
      <c r="M372" s="34"/>
      <c r="N372" s="34"/>
      <c r="O372" s="34"/>
      <c r="P372" s="11"/>
      <c r="Q372" s="11"/>
      <c r="R372" s="11"/>
      <c r="S372" s="13"/>
      <c r="AJ372" s="14"/>
      <c r="AK372" s="14"/>
      <c r="AL372" s="14"/>
      <c r="AM372" s="15"/>
      <c r="AN372" s="15"/>
      <c r="AO372" s="15"/>
      <c r="AP372" s="15"/>
      <c r="AQ372" s="15"/>
      <c r="AR372" s="15"/>
      <c r="AS372" s="15"/>
      <c r="AT372" s="16"/>
      <c r="AU372" s="15"/>
      <c r="AV372" s="15"/>
      <c r="AW372" s="19"/>
      <c r="AX372" s="19"/>
      <c r="AY372" s="19"/>
      <c r="AZ372" s="19"/>
      <c r="BA372" s="19"/>
      <c r="BB372" s="19"/>
      <c r="BC372" s="19"/>
      <c r="BD372" s="16"/>
      <c r="BE372" s="15"/>
      <c r="BF372" s="15"/>
      <c r="BG372" s="14"/>
      <c r="BH372" s="14"/>
      <c r="BI372" s="14"/>
      <c r="BJ372" s="36"/>
      <c r="BK372" s="36"/>
      <c r="BL372" s="36"/>
      <c r="BM372" s="36"/>
      <c r="BN372" s="36"/>
      <c r="BO372" s="36"/>
      <c r="BP372" s="36"/>
      <c r="BQ372" s="14"/>
      <c r="BR372" s="14"/>
      <c r="BS372" s="14"/>
      <c r="BT372" s="14"/>
      <c r="BU372" s="14"/>
      <c r="BV372" s="14"/>
      <c r="BW372" s="14"/>
      <c r="BX372" s="14"/>
      <c r="BY372" s="21"/>
      <c r="BZ372" s="22"/>
      <c r="CA372" s="22"/>
      <c r="CB372" s="22"/>
      <c r="CC372" s="22"/>
      <c r="CD372" s="22"/>
      <c r="CE372" s="22"/>
      <c r="CF372" s="23"/>
      <c r="CG372" s="19"/>
      <c r="CH372" s="21"/>
      <c r="CI372" s="14"/>
      <c r="CJ372" s="14"/>
      <c r="CK372" s="14"/>
      <c r="CL372" s="21"/>
      <c r="CM372" s="21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  <c r="DR372" s="53"/>
      <c r="DS372" s="53"/>
      <c r="DT372" s="53"/>
      <c r="DU372" s="53"/>
      <c r="DV372" s="53"/>
      <c r="DW372" s="53"/>
      <c r="DX372" s="53"/>
      <c r="DY372" s="53"/>
      <c r="DZ372" s="53"/>
      <c r="EA372" s="53"/>
      <c r="EB372" s="53"/>
      <c r="EC372" s="53"/>
      <c r="ED372" s="53"/>
    </row>
    <row r="373" spans="1:134">
      <c r="A373" s="54"/>
      <c r="B373" s="55"/>
      <c r="C373" s="56"/>
      <c r="D373" s="55"/>
      <c r="E373" s="56"/>
      <c r="F373" s="55"/>
      <c r="G373" s="56"/>
      <c r="H373" s="57"/>
      <c r="I373" s="9"/>
      <c r="J373" s="9"/>
      <c r="K373" s="26"/>
      <c r="L373" s="26"/>
      <c r="M373" s="34"/>
      <c r="N373" s="34"/>
      <c r="O373" s="34"/>
      <c r="P373" s="11"/>
      <c r="Q373" s="11"/>
      <c r="R373" s="11"/>
      <c r="S373" s="13"/>
      <c r="AJ373" s="14"/>
      <c r="AK373" s="14"/>
      <c r="AL373" s="14"/>
      <c r="AM373" s="15"/>
      <c r="AN373" s="15"/>
      <c r="AO373" s="15"/>
      <c r="AP373" s="15"/>
      <c r="AQ373" s="15"/>
      <c r="AR373" s="15"/>
      <c r="AS373" s="15"/>
      <c r="AT373" s="16"/>
      <c r="AU373" s="15"/>
      <c r="AV373" s="15"/>
      <c r="AW373" s="19"/>
      <c r="AX373" s="19"/>
      <c r="AY373" s="19"/>
      <c r="AZ373" s="19"/>
      <c r="BA373" s="19"/>
      <c r="BB373" s="19"/>
      <c r="BC373" s="19"/>
      <c r="BD373" s="16"/>
      <c r="BE373" s="15"/>
      <c r="BF373" s="15"/>
      <c r="BG373" s="14"/>
      <c r="BH373" s="14"/>
      <c r="BI373" s="14"/>
      <c r="BJ373" s="36"/>
      <c r="BK373" s="36"/>
      <c r="BL373" s="36"/>
      <c r="BM373" s="36"/>
      <c r="BN373" s="36"/>
      <c r="BO373" s="36"/>
      <c r="BP373" s="36"/>
      <c r="BQ373" s="14"/>
      <c r="BR373" s="14"/>
      <c r="BS373" s="14"/>
      <c r="BT373" s="14"/>
      <c r="BU373" s="14"/>
      <c r="BV373" s="14"/>
      <c r="BW373" s="14"/>
      <c r="BX373" s="14"/>
      <c r="BY373" s="21"/>
      <c r="BZ373" s="22"/>
      <c r="CA373" s="22"/>
      <c r="CB373" s="22"/>
      <c r="CC373" s="22"/>
      <c r="CD373" s="22"/>
      <c r="CE373" s="22"/>
      <c r="CF373" s="23"/>
      <c r="CG373" s="19"/>
      <c r="CH373" s="21"/>
      <c r="CI373" s="14"/>
      <c r="CJ373" s="14"/>
      <c r="CK373" s="14"/>
      <c r="CL373" s="21"/>
      <c r="CM373" s="21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  <c r="DR373" s="53"/>
      <c r="DS373" s="53"/>
      <c r="DT373" s="53"/>
      <c r="DU373" s="53"/>
      <c r="DV373" s="53"/>
      <c r="DW373" s="53"/>
      <c r="DX373" s="53"/>
      <c r="DY373" s="53"/>
      <c r="DZ373" s="53"/>
      <c r="EA373" s="53"/>
      <c r="EB373" s="53"/>
      <c r="EC373" s="53"/>
      <c r="ED373" s="53"/>
    </row>
    <row r="374" spans="1:134">
      <c r="A374" s="54"/>
      <c r="B374" s="55"/>
      <c r="C374" s="56"/>
      <c r="D374" s="55"/>
      <c r="E374" s="56"/>
      <c r="F374" s="55"/>
      <c r="G374" s="56"/>
      <c r="H374" s="57"/>
      <c r="I374" s="9"/>
      <c r="J374" s="9"/>
      <c r="K374" s="26"/>
      <c r="L374" s="26"/>
      <c r="M374" s="34"/>
      <c r="N374" s="34"/>
      <c r="O374" s="34"/>
      <c r="P374" s="11"/>
      <c r="Q374" s="11"/>
      <c r="R374" s="11"/>
      <c r="S374" s="13"/>
      <c r="AJ374" s="14"/>
      <c r="AK374" s="14"/>
      <c r="AL374" s="14"/>
      <c r="AM374" s="15"/>
      <c r="AN374" s="15"/>
      <c r="AO374" s="15"/>
      <c r="AP374" s="15"/>
      <c r="AQ374" s="15"/>
      <c r="AR374" s="15"/>
      <c r="AS374" s="15"/>
      <c r="AT374" s="16"/>
      <c r="AU374" s="15"/>
      <c r="AV374" s="15"/>
      <c r="AW374" s="19"/>
      <c r="AX374" s="19"/>
      <c r="AY374" s="19"/>
      <c r="AZ374" s="19"/>
      <c r="BA374" s="19"/>
      <c r="BB374" s="19"/>
      <c r="BC374" s="19"/>
      <c r="BD374" s="16"/>
      <c r="BE374" s="15"/>
      <c r="BF374" s="15"/>
      <c r="BG374" s="14"/>
      <c r="BH374" s="14"/>
      <c r="BI374" s="14"/>
      <c r="BJ374" s="36"/>
      <c r="BK374" s="36"/>
      <c r="BL374" s="36"/>
      <c r="BM374" s="36"/>
      <c r="BN374" s="36"/>
      <c r="BO374" s="36"/>
      <c r="BP374" s="36"/>
      <c r="BQ374" s="14"/>
      <c r="BR374" s="14"/>
      <c r="BS374" s="14"/>
      <c r="BT374" s="14"/>
      <c r="BU374" s="14"/>
      <c r="BV374" s="14"/>
      <c r="BW374" s="14"/>
      <c r="BX374" s="14"/>
      <c r="BY374" s="21"/>
      <c r="BZ374" s="22"/>
      <c r="CA374" s="22"/>
      <c r="CB374" s="22"/>
      <c r="CC374" s="22"/>
      <c r="CD374" s="22"/>
      <c r="CE374" s="22"/>
      <c r="CF374" s="23"/>
      <c r="CG374" s="19"/>
      <c r="CH374" s="21"/>
      <c r="CI374" s="14"/>
      <c r="CJ374" s="14"/>
      <c r="CK374" s="14"/>
      <c r="CL374" s="21"/>
      <c r="CM374" s="21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  <c r="DR374" s="53"/>
      <c r="DS374" s="53"/>
      <c r="DT374" s="53"/>
      <c r="DU374" s="53"/>
      <c r="DV374" s="53"/>
      <c r="DW374" s="53"/>
      <c r="DX374" s="53"/>
      <c r="DY374" s="53"/>
      <c r="DZ374" s="53"/>
      <c r="EA374" s="53"/>
      <c r="EB374" s="53"/>
      <c r="EC374" s="53"/>
      <c r="ED374" s="53"/>
    </row>
    <row r="375" spans="1:134">
      <c r="A375" s="54"/>
      <c r="B375" s="55"/>
      <c r="C375" s="56"/>
      <c r="D375" s="55"/>
      <c r="E375" s="56"/>
      <c r="F375" s="55"/>
      <c r="G375" s="56"/>
      <c r="H375" s="57"/>
      <c r="I375" s="9"/>
      <c r="J375" s="9"/>
      <c r="K375" s="26"/>
      <c r="L375" s="26"/>
      <c r="M375" s="34"/>
      <c r="N375" s="34"/>
      <c r="O375" s="34"/>
      <c r="P375" s="11"/>
      <c r="Q375" s="11"/>
      <c r="R375" s="11"/>
      <c r="S375" s="13"/>
      <c r="AJ375" s="14"/>
      <c r="AK375" s="14"/>
      <c r="AL375" s="14"/>
      <c r="AM375" s="15"/>
      <c r="AN375" s="15"/>
      <c r="AO375" s="15"/>
      <c r="AP375" s="15"/>
      <c r="AQ375" s="15"/>
      <c r="AR375" s="15"/>
      <c r="AS375" s="15"/>
      <c r="AT375" s="16"/>
      <c r="AU375" s="15"/>
      <c r="AV375" s="15"/>
      <c r="AW375" s="19"/>
      <c r="AX375" s="19"/>
      <c r="AY375" s="19"/>
      <c r="AZ375" s="19"/>
      <c r="BA375" s="19"/>
      <c r="BB375" s="19"/>
      <c r="BC375" s="19"/>
      <c r="BD375" s="16"/>
      <c r="BE375" s="15"/>
      <c r="BF375" s="15"/>
      <c r="BG375" s="14"/>
      <c r="BH375" s="14"/>
      <c r="BI375" s="14"/>
      <c r="BJ375" s="36"/>
      <c r="BK375" s="36"/>
      <c r="BL375" s="36"/>
      <c r="BM375" s="36"/>
      <c r="BN375" s="36"/>
      <c r="BO375" s="36"/>
      <c r="BP375" s="36"/>
      <c r="BQ375" s="14"/>
      <c r="BR375" s="14"/>
      <c r="BS375" s="14"/>
      <c r="BT375" s="14"/>
      <c r="BU375" s="14"/>
      <c r="BV375" s="14"/>
      <c r="BW375" s="14"/>
      <c r="BX375" s="14"/>
      <c r="BY375" s="21"/>
      <c r="BZ375" s="22"/>
      <c r="CA375" s="22"/>
      <c r="CB375" s="22"/>
      <c r="CC375" s="22"/>
      <c r="CD375" s="22"/>
      <c r="CE375" s="22"/>
      <c r="CF375" s="23"/>
      <c r="CG375" s="19"/>
      <c r="CH375" s="21"/>
      <c r="CI375" s="14"/>
      <c r="CJ375" s="14"/>
      <c r="CK375" s="14"/>
      <c r="CL375" s="21"/>
      <c r="CM375" s="21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/>
      <c r="DK375" s="53"/>
      <c r="DL375" s="53"/>
      <c r="DM375" s="53"/>
      <c r="DN375" s="53"/>
      <c r="DO375" s="53"/>
      <c r="DP375" s="53"/>
      <c r="DQ375" s="53"/>
      <c r="DR375" s="53"/>
      <c r="DS375" s="53"/>
      <c r="DT375" s="53"/>
      <c r="DU375" s="53"/>
      <c r="DV375" s="53"/>
      <c r="DW375" s="53"/>
      <c r="DX375" s="53"/>
      <c r="DY375" s="53"/>
      <c r="DZ375" s="53"/>
      <c r="EA375" s="53"/>
      <c r="EB375" s="53"/>
      <c r="EC375" s="53"/>
      <c r="ED375" s="53"/>
    </row>
    <row r="376" spans="1:134">
      <c r="A376" s="54"/>
      <c r="B376" s="55"/>
      <c r="C376" s="56"/>
      <c r="D376" s="55"/>
      <c r="E376" s="56"/>
      <c r="F376" s="55"/>
      <c r="G376" s="56"/>
      <c r="H376" s="57"/>
      <c r="I376" s="9"/>
      <c r="J376" s="9"/>
      <c r="K376" s="26"/>
      <c r="L376" s="26"/>
      <c r="M376" s="34"/>
      <c r="N376" s="34"/>
      <c r="O376" s="34"/>
      <c r="P376" s="11"/>
      <c r="Q376" s="11"/>
      <c r="R376" s="11"/>
      <c r="S376" s="13"/>
      <c r="AJ376" s="14"/>
      <c r="AK376" s="14"/>
      <c r="AL376" s="14"/>
      <c r="AM376" s="15"/>
      <c r="AN376" s="15"/>
      <c r="AO376" s="15"/>
      <c r="AP376" s="15"/>
      <c r="AQ376" s="15"/>
      <c r="AR376" s="15"/>
      <c r="AS376" s="15"/>
      <c r="AT376" s="16"/>
      <c r="AU376" s="15"/>
      <c r="AV376" s="15"/>
      <c r="AW376" s="19"/>
      <c r="AX376" s="19"/>
      <c r="AY376" s="19"/>
      <c r="AZ376" s="19"/>
      <c r="BA376" s="19"/>
      <c r="BB376" s="19"/>
      <c r="BC376" s="19"/>
      <c r="BD376" s="16"/>
      <c r="BE376" s="15"/>
      <c r="BF376" s="15"/>
      <c r="BG376" s="14"/>
      <c r="BH376" s="14"/>
      <c r="BI376" s="14"/>
      <c r="BJ376" s="36"/>
      <c r="BK376" s="36"/>
      <c r="BL376" s="36"/>
      <c r="BM376" s="36"/>
      <c r="BN376" s="36"/>
      <c r="BO376" s="36"/>
      <c r="BP376" s="36"/>
      <c r="BQ376" s="14"/>
      <c r="BR376" s="14"/>
      <c r="BS376" s="14"/>
      <c r="BT376" s="14"/>
      <c r="BU376" s="14"/>
      <c r="BV376" s="14"/>
      <c r="BW376" s="14"/>
      <c r="BX376" s="14"/>
      <c r="BY376" s="21"/>
      <c r="BZ376" s="22"/>
      <c r="CA376" s="22"/>
      <c r="CB376" s="22"/>
      <c r="CC376" s="22"/>
      <c r="CD376" s="22"/>
      <c r="CE376" s="22"/>
      <c r="CF376" s="23"/>
      <c r="CG376" s="19"/>
      <c r="CH376" s="21"/>
      <c r="CI376" s="14"/>
      <c r="CJ376" s="14"/>
      <c r="CK376" s="14"/>
      <c r="CL376" s="21"/>
      <c r="CM376" s="21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  <c r="DN376" s="53"/>
      <c r="DO376" s="53"/>
      <c r="DP376" s="53"/>
      <c r="DQ376" s="53"/>
      <c r="DR376" s="53"/>
      <c r="DS376" s="53"/>
      <c r="DT376" s="53"/>
      <c r="DU376" s="53"/>
      <c r="DV376" s="53"/>
      <c r="DW376" s="53"/>
      <c r="DX376" s="53"/>
      <c r="DY376" s="53"/>
      <c r="DZ376" s="53"/>
      <c r="EA376" s="53"/>
      <c r="EB376" s="53"/>
      <c r="EC376" s="53"/>
      <c r="ED376" s="53"/>
    </row>
    <row r="377" spans="1:134">
      <c r="A377" s="54"/>
      <c r="B377" s="55"/>
      <c r="C377" s="56"/>
      <c r="D377" s="55"/>
      <c r="E377" s="56"/>
      <c r="F377" s="55"/>
      <c r="G377" s="56"/>
      <c r="H377" s="57"/>
      <c r="I377" s="9"/>
      <c r="J377" s="9"/>
      <c r="K377" s="26"/>
      <c r="L377" s="26"/>
      <c r="M377" s="34"/>
      <c r="N377" s="34"/>
      <c r="O377" s="34"/>
      <c r="P377" s="11"/>
      <c r="Q377" s="11"/>
      <c r="R377" s="11"/>
      <c r="S377" s="13"/>
      <c r="AJ377" s="14"/>
      <c r="AK377" s="14"/>
      <c r="AL377" s="14"/>
      <c r="AM377" s="15"/>
      <c r="AN377" s="15"/>
      <c r="AO377" s="15"/>
      <c r="AP377" s="15"/>
      <c r="AQ377" s="15"/>
      <c r="AR377" s="15"/>
      <c r="AS377" s="15"/>
      <c r="AT377" s="16"/>
      <c r="AU377" s="15"/>
      <c r="AV377" s="15"/>
      <c r="AW377" s="19"/>
      <c r="AX377" s="19"/>
      <c r="AY377" s="19"/>
      <c r="AZ377" s="19"/>
      <c r="BA377" s="19"/>
      <c r="BB377" s="19"/>
      <c r="BC377" s="19"/>
      <c r="BD377" s="16"/>
      <c r="BE377" s="15"/>
      <c r="BF377" s="15"/>
      <c r="BG377" s="14"/>
      <c r="BH377" s="14"/>
      <c r="BI377" s="14"/>
      <c r="BJ377" s="36"/>
      <c r="BK377" s="36"/>
      <c r="BL377" s="36"/>
      <c r="BM377" s="36"/>
      <c r="BN377" s="36"/>
      <c r="BO377" s="36"/>
      <c r="BP377" s="36"/>
      <c r="BQ377" s="14"/>
      <c r="BR377" s="14"/>
      <c r="BS377" s="14"/>
      <c r="BT377" s="14"/>
      <c r="BU377" s="14"/>
      <c r="BV377" s="14"/>
      <c r="BW377" s="14"/>
      <c r="BX377" s="14"/>
      <c r="BY377" s="21"/>
      <c r="BZ377" s="22"/>
      <c r="CA377" s="22"/>
      <c r="CB377" s="22"/>
      <c r="CC377" s="22"/>
      <c r="CD377" s="22"/>
      <c r="CE377" s="22"/>
      <c r="CF377" s="23"/>
      <c r="CG377" s="19"/>
      <c r="CH377" s="21"/>
      <c r="CI377" s="14"/>
      <c r="CJ377" s="14"/>
      <c r="CK377" s="14"/>
      <c r="CL377" s="21"/>
      <c r="CM377" s="21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  <c r="DR377" s="53"/>
      <c r="DS377" s="53"/>
      <c r="DT377" s="53"/>
      <c r="DU377" s="53"/>
      <c r="DV377" s="53"/>
      <c r="DW377" s="53"/>
      <c r="DX377" s="53"/>
      <c r="DY377" s="53"/>
      <c r="DZ377" s="53"/>
      <c r="EA377" s="53"/>
      <c r="EB377" s="53"/>
      <c r="EC377" s="53"/>
      <c r="ED377" s="53"/>
    </row>
    <row r="378" spans="1:134">
      <c r="A378" s="54"/>
      <c r="B378" s="55"/>
      <c r="C378" s="56"/>
      <c r="D378" s="55"/>
      <c r="E378" s="56"/>
      <c r="F378" s="55"/>
      <c r="G378" s="56"/>
      <c r="H378" s="57"/>
      <c r="I378" s="9"/>
      <c r="J378" s="9"/>
      <c r="K378" s="26"/>
      <c r="L378" s="26"/>
      <c r="M378" s="34"/>
      <c r="N378" s="34"/>
      <c r="O378" s="34"/>
      <c r="P378" s="11"/>
      <c r="Q378" s="11"/>
      <c r="R378" s="11"/>
      <c r="S378" s="13"/>
      <c r="AJ378" s="14"/>
      <c r="AK378" s="14"/>
      <c r="AL378" s="14"/>
      <c r="AM378" s="15"/>
      <c r="AN378" s="15"/>
      <c r="AO378" s="15"/>
      <c r="AP378" s="15"/>
      <c r="AQ378" s="15"/>
      <c r="AR378" s="15"/>
      <c r="AS378" s="15"/>
      <c r="AT378" s="16"/>
      <c r="AU378" s="15"/>
      <c r="AV378" s="15"/>
      <c r="AW378" s="19"/>
      <c r="AX378" s="19"/>
      <c r="AY378" s="19"/>
      <c r="AZ378" s="19"/>
      <c r="BA378" s="19"/>
      <c r="BB378" s="19"/>
      <c r="BC378" s="19"/>
      <c r="BD378" s="16"/>
      <c r="BE378" s="15"/>
      <c r="BF378" s="15"/>
      <c r="BG378" s="14"/>
      <c r="BH378" s="14"/>
      <c r="BI378" s="14"/>
      <c r="BJ378" s="36"/>
      <c r="BK378" s="36"/>
      <c r="BL378" s="36"/>
      <c r="BM378" s="36"/>
      <c r="BN378" s="36"/>
      <c r="BO378" s="36"/>
      <c r="BP378" s="36"/>
      <c r="BQ378" s="14"/>
      <c r="BR378" s="14"/>
      <c r="BS378" s="14"/>
      <c r="BT378" s="14"/>
      <c r="BU378" s="14"/>
      <c r="BV378" s="14"/>
      <c r="BW378" s="14"/>
      <c r="BX378" s="14"/>
      <c r="BY378" s="21"/>
      <c r="BZ378" s="22"/>
      <c r="CA378" s="22"/>
      <c r="CB378" s="22"/>
      <c r="CC378" s="22"/>
      <c r="CD378" s="22"/>
      <c r="CE378" s="22"/>
      <c r="CF378" s="23"/>
      <c r="CG378" s="19"/>
      <c r="CH378" s="21"/>
      <c r="CI378" s="14"/>
      <c r="CJ378" s="14"/>
      <c r="CK378" s="14"/>
      <c r="CL378" s="21"/>
      <c r="CM378" s="21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  <c r="DN378" s="53"/>
      <c r="DO378" s="53"/>
      <c r="DP378" s="53"/>
      <c r="DQ378" s="53"/>
      <c r="DR378" s="53"/>
      <c r="DS378" s="53"/>
      <c r="DT378" s="53"/>
      <c r="DU378" s="53"/>
      <c r="DV378" s="53"/>
      <c r="DW378" s="53"/>
      <c r="DX378" s="53"/>
      <c r="DY378" s="53"/>
      <c r="DZ378" s="53"/>
      <c r="EA378" s="53"/>
      <c r="EB378" s="53"/>
      <c r="EC378" s="53"/>
      <c r="ED378" s="53"/>
    </row>
    <row r="379" spans="1:134">
      <c r="A379" s="54"/>
      <c r="B379" s="55"/>
      <c r="C379" s="56"/>
      <c r="D379" s="55"/>
      <c r="E379" s="56"/>
      <c r="F379" s="55"/>
      <c r="G379" s="56"/>
      <c r="H379" s="57"/>
      <c r="I379" s="9"/>
      <c r="J379" s="9"/>
      <c r="K379" s="26"/>
      <c r="L379" s="26"/>
      <c r="M379" s="34"/>
      <c r="N379" s="34"/>
      <c r="O379" s="34"/>
      <c r="P379" s="11"/>
      <c r="Q379" s="11"/>
      <c r="R379" s="11"/>
      <c r="S379" s="13"/>
      <c r="AJ379" s="14"/>
      <c r="AK379" s="14"/>
      <c r="AL379" s="14"/>
      <c r="AM379" s="15"/>
      <c r="AN379" s="15"/>
      <c r="AO379" s="15"/>
      <c r="AP379" s="15"/>
      <c r="AQ379" s="15"/>
      <c r="AR379" s="15"/>
      <c r="AS379" s="15"/>
      <c r="AT379" s="16"/>
      <c r="AU379" s="15"/>
      <c r="AV379" s="15"/>
      <c r="AW379" s="19"/>
      <c r="AX379" s="19"/>
      <c r="AY379" s="19"/>
      <c r="AZ379" s="19"/>
      <c r="BA379" s="19"/>
      <c r="BB379" s="19"/>
      <c r="BC379" s="19"/>
      <c r="BD379" s="16"/>
      <c r="BE379" s="15"/>
      <c r="BF379" s="15"/>
      <c r="BG379" s="14"/>
      <c r="BH379" s="14"/>
      <c r="BI379" s="14"/>
      <c r="BJ379" s="36"/>
      <c r="BK379" s="36"/>
      <c r="BL379" s="36"/>
      <c r="BM379" s="36"/>
      <c r="BN379" s="36"/>
      <c r="BO379" s="36"/>
      <c r="BP379" s="36"/>
      <c r="BQ379" s="14"/>
      <c r="BR379" s="14"/>
      <c r="BS379" s="14"/>
      <c r="BT379" s="14"/>
      <c r="BU379" s="14"/>
      <c r="BV379" s="14"/>
      <c r="BW379" s="14"/>
      <c r="BX379" s="14"/>
      <c r="BY379" s="21"/>
      <c r="BZ379" s="22"/>
      <c r="CA379" s="22"/>
      <c r="CB379" s="22"/>
      <c r="CC379" s="22"/>
      <c r="CD379" s="22"/>
      <c r="CE379" s="22"/>
      <c r="CF379" s="23"/>
      <c r="CG379" s="19"/>
      <c r="CH379" s="21"/>
      <c r="CI379" s="14"/>
      <c r="CJ379" s="14"/>
      <c r="CK379" s="14"/>
      <c r="CL379" s="21"/>
      <c r="CM379" s="21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  <c r="DN379" s="53"/>
      <c r="DO379" s="53"/>
      <c r="DP379" s="53"/>
      <c r="DQ379" s="53"/>
      <c r="DR379" s="53"/>
      <c r="DS379" s="53"/>
      <c r="DT379" s="53"/>
      <c r="DU379" s="53"/>
      <c r="DV379" s="53"/>
      <c r="DW379" s="53"/>
      <c r="DX379" s="53"/>
      <c r="DY379" s="53"/>
      <c r="DZ379" s="53"/>
      <c r="EA379" s="53"/>
      <c r="EB379" s="53"/>
      <c r="EC379" s="53"/>
      <c r="ED379" s="53"/>
    </row>
    <row r="380" spans="1:134">
      <c r="A380" s="54"/>
      <c r="B380" s="55"/>
      <c r="C380" s="56"/>
      <c r="D380" s="55"/>
      <c r="E380" s="56"/>
      <c r="F380" s="55"/>
      <c r="G380" s="56"/>
      <c r="H380" s="57"/>
      <c r="I380" s="9"/>
      <c r="J380" s="9"/>
      <c r="K380" s="26"/>
      <c r="L380" s="26"/>
      <c r="M380" s="34"/>
      <c r="N380" s="34"/>
      <c r="O380" s="34"/>
      <c r="P380" s="11"/>
      <c r="Q380" s="11"/>
      <c r="R380" s="11"/>
      <c r="S380" s="13"/>
      <c r="AJ380" s="14"/>
      <c r="AK380" s="14"/>
      <c r="AL380" s="14"/>
      <c r="AM380" s="15"/>
      <c r="AN380" s="15"/>
      <c r="AO380" s="15"/>
      <c r="AP380" s="15"/>
      <c r="AQ380" s="15"/>
      <c r="AR380" s="15"/>
      <c r="AS380" s="15"/>
      <c r="AT380" s="16"/>
      <c r="AU380" s="15"/>
      <c r="AV380" s="15"/>
      <c r="AW380" s="19"/>
      <c r="AX380" s="19"/>
      <c r="AY380" s="19"/>
      <c r="AZ380" s="19"/>
      <c r="BA380" s="19"/>
      <c r="BB380" s="19"/>
      <c r="BC380" s="19"/>
      <c r="BD380" s="16"/>
      <c r="BE380" s="15"/>
      <c r="BF380" s="15"/>
      <c r="BG380" s="14"/>
      <c r="BH380" s="14"/>
      <c r="BI380" s="14"/>
      <c r="BJ380" s="36"/>
      <c r="BK380" s="36"/>
      <c r="BL380" s="36"/>
      <c r="BM380" s="36"/>
      <c r="BN380" s="36"/>
      <c r="BO380" s="36"/>
      <c r="BP380" s="36"/>
      <c r="BQ380" s="14"/>
      <c r="BR380" s="14"/>
      <c r="BS380" s="14"/>
      <c r="BT380" s="14"/>
      <c r="BU380" s="14"/>
      <c r="BV380" s="14"/>
      <c r="BW380" s="14"/>
      <c r="BX380" s="14"/>
      <c r="BY380" s="21"/>
      <c r="BZ380" s="22"/>
      <c r="CA380" s="22"/>
      <c r="CB380" s="22"/>
      <c r="CC380" s="22"/>
      <c r="CD380" s="22"/>
      <c r="CE380" s="22"/>
      <c r="CF380" s="23"/>
      <c r="CG380" s="19"/>
      <c r="CH380" s="21"/>
      <c r="CI380" s="14"/>
      <c r="CJ380" s="14"/>
      <c r="CK380" s="14"/>
      <c r="CL380" s="21"/>
      <c r="CM380" s="21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  <c r="DN380" s="53"/>
      <c r="DO380" s="53"/>
      <c r="DP380" s="53"/>
      <c r="DQ380" s="53"/>
      <c r="DR380" s="53"/>
      <c r="DS380" s="53"/>
      <c r="DT380" s="53"/>
      <c r="DU380" s="53"/>
      <c r="DV380" s="53"/>
      <c r="DW380" s="53"/>
      <c r="DX380" s="53"/>
      <c r="DY380" s="53"/>
      <c r="DZ380" s="53"/>
      <c r="EA380" s="53"/>
      <c r="EB380" s="53"/>
      <c r="EC380" s="53"/>
      <c r="ED380" s="53"/>
    </row>
    <row r="381" spans="1:134">
      <c r="A381" s="54"/>
      <c r="B381" s="55"/>
      <c r="C381" s="56"/>
      <c r="D381" s="55"/>
      <c r="E381" s="56"/>
      <c r="F381" s="55"/>
      <c r="G381" s="56"/>
      <c r="H381" s="57"/>
      <c r="I381" s="9"/>
      <c r="J381" s="9"/>
      <c r="K381" s="26"/>
      <c r="L381" s="26"/>
      <c r="M381" s="34"/>
      <c r="N381" s="34"/>
      <c r="O381" s="34"/>
      <c r="P381" s="11"/>
      <c r="Q381" s="11"/>
      <c r="R381" s="11"/>
      <c r="S381" s="13"/>
      <c r="AJ381" s="14"/>
      <c r="AK381" s="14"/>
      <c r="AL381" s="14"/>
      <c r="AM381" s="15"/>
      <c r="AN381" s="15"/>
      <c r="AO381" s="15"/>
      <c r="AP381" s="15"/>
      <c r="AQ381" s="15"/>
      <c r="AR381" s="15"/>
      <c r="AS381" s="15"/>
      <c r="AT381" s="16"/>
      <c r="AU381" s="15"/>
      <c r="AV381" s="15"/>
      <c r="AW381" s="19"/>
      <c r="AX381" s="19"/>
      <c r="AY381" s="19"/>
      <c r="AZ381" s="19"/>
      <c r="BA381" s="19"/>
      <c r="BB381" s="19"/>
      <c r="BC381" s="19"/>
      <c r="BD381" s="16"/>
      <c r="BE381" s="15"/>
      <c r="BF381" s="15"/>
      <c r="BG381" s="14"/>
      <c r="BH381" s="14"/>
      <c r="BI381" s="14"/>
      <c r="BJ381" s="36"/>
      <c r="BK381" s="36"/>
      <c r="BL381" s="36"/>
      <c r="BM381" s="36"/>
      <c r="BN381" s="36"/>
      <c r="BO381" s="36"/>
      <c r="BP381" s="36"/>
      <c r="BQ381" s="14"/>
      <c r="BR381" s="14"/>
      <c r="BS381" s="14"/>
      <c r="BT381" s="14"/>
      <c r="BU381" s="14"/>
      <c r="BV381" s="14"/>
      <c r="BW381" s="14"/>
      <c r="BX381" s="14"/>
      <c r="BY381" s="21"/>
      <c r="BZ381" s="22"/>
      <c r="CA381" s="22"/>
      <c r="CB381" s="22"/>
      <c r="CC381" s="22"/>
      <c r="CD381" s="22"/>
      <c r="CE381" s="22"/>
      <c r="CF381" s="23"/>
      <c r="CG381" s="19"/>
      <c r="CH381" s="21"/>
      <c r="CI381" s="14"/>
      <c r="CJ381" s="14"/>
      <c r="CK381" s="14"/>
      <c r="CL381" s="21"/>
      <c r="CM381" s="21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/>
      <c r="DK381" s="53"/>
      <c r="DL381" s="53"/>
      <c r="DM381" s="53"/>
      <c r="DN381" s="53"/>
      <c r="DO381" s="53"/>
      <c r="DP381" s="53"/>
      <c r="DQ381" s="53"/>
      <c r="DR381" s="53"/>
      <c r="DS381" s="53"/>
      <c r="DT381" s="53"/>
      <c r="DU381" s="53"/>
      <c r="DV381" s="53"/>
      <c r="DW381" s="53"/>
      <c r="DX381" s="53"/>
      <c r="DY381" s="53"/>
      <c r="DZ381" s="53"/>
      <c r="EA381" s="53"/>
      <c r="EB381" s="53"/>
      <c r="EC381" s="53"/>
      <c r="ED381" s="53"/>
    </row>
    <row r="382" spans="1:134">
      <c r="A382" s="54"/>
      <c r="B382" s="55"/>
      <c r="C382" s="56"/>
      <c r="D382" s="55"/>
      <c r="E382" s="56"/>
      <c r="F382" s="55"/>
      <c r="G382" s="56"/>
      <c r="H382" s="57"/>
      <c r="I382" s="9"/>
      <c r="J382" s="9"/>
      <c r="K382" s="26"/>
      <c r="L382" s="26"/>
      <c r="M382" s="34"/>
      <c r="N382" s="34"/>
      <c r="O382" s="34"/>
      <c r="P382" s="11"/>
      <c r="Q382" s="11"/>
      <c r="R382" s="11"/>
      <c r="S382" s="13"/>
      <c r="AJ382" s="14"/>
      <c r="AK382" s="14"/>
      <c r="AL382" s="14"/>
      <c r="AM382" s="15"/>
      <c r="AN382" s="15"/>
      <c r="AO382" s="15"/>
      <c r="AP382" s="15"/>
      <c r="AQ382" s="15"/>
      <c r="AR382" s="15"/>
      <c r="AS382" s="15"/>
      <c r="AT382" s="16"/>
      <c r="AU382" s="15"/>
      <c r="AV382" s="15"/>
      <c r="AW382" s="19"/>
      <c r="AX382" s="19"/>
      <c r="AY382" s="19"/>
      <c r="AZ382" s="19"/>
      <c r="BA382" s="19"/>
      <c r="BB382" s="19"/>
      <c r="BC382" s="19"/>
      <c r="BD382" s="16"/>
      <c r="BE382" s="15"/>
      <c r="BF382" s="15"/>
      <c r="BG382" s="14"/>
      <c r="BH382" s="14"/>
      <c r="BI382" s="14"/>
      <c r="BJ382" s="36"/>
      <c r="BK382" s="36"/>
      <c r="BL382" s="36"/>
      <c r="BM382" s="36"/>
      <c r="BN382" s="36"/>
      <c r="BO382" s="36"/>
      <c r="BP382" s="36"/>
      <c r="BQ382" s="14"/>
      <c r="BR382" s="14"/>
      <c r="BS382" s="14"/>
      <c r="BT382" s="14"/>
      <c r="BU382" s="14"/>
      <c r="BV382" s="14"/>
      <c r="BW382" s="14"/>
      <c r="BX382" s="14"/>
      <c r="BY382" s="21"/>
      <c r="BZ382" s="22"/>
      <c r="CA382" s="22"/>
      <c r="CB382" s="22"/>
      <c r="CC382" s="22"/>
      <c r="CD382" s="22"/>
      <c r="CE382" s="22"/>
      <c r="CF382" s="23"/>
      <c r="CG382" s="19"/>
      <c r="CH382" s="21"/>
      <c r="CI382" s="14"/>
      <c r="CJ382" s="14"/>
      <c r="CK382" s="14"/>
      <c r="CL382" s="21"/>
      <c r="CM382" s="21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  <c r="DN382" s="53"/>
      <c r="DO382" s="53"/>
      <c r="DP382" s="53"/>
      <c r="DQ382" s="53"/>
      <c r="DR382" s="53"/>
      <c r="DS382" s="53"/>
      <c r="DT382" s="53"/>
      <c r="DU382" s="53"/>
      <c r="DV382" s="53"/>
      <c r="DW382" s="53"/>
      <c r="DX382" s="53"/>
      <c r="DY382" s="53"/>
      <c r="DZ382" s="53"/>
      <c r="EA382" s="53"/>
      <c r="EB382" s="53"/>
      <c r="EC382" s="53"/>
      <c r="ED382" s="53"/>
    </row>
    <row r="383" spans="1:134">
      <c r="A383" s="54"/>
      <c r="B383" s="55"/>
      <c r="C383" s="56"/>
      <c r="D383" s="55"/>
      <c r="E383" s="56"/>
      <c r="F383" s="55"/>
      <c r="G383" s="56"/>
      <c r="H383" s="57"/>
      <c r="I383" s="9"/>
      <c r="J383" s="9"/>
      <c r="K383" s="26"/>
      <c r="L383" s="26"/>
      <c r="M383" s="34"/>
      <c r="N383" s="34"/>
      <c r="O383" s="34"/>
      <c r="P383" s="11"/>
      <c r="Q383" s="11"/>
      <c r="R383" s="11"/>
      <c r="S383" s="13"/>
      <c r="AJ383" s="14"/>
      <c r="AK383" s="14"/>
      <c r="AL383" s="14"/>
      <c r="AM383" s="15"/>
      <c r="AN383" s="15"/>
      <c r="AO383" s="15"/>
      <c r="AP383" s="15"/>
      <c r="AQ383" s="15"/>
      <c r="AR383" s="15"/>
      <c r="AS383" s="15"/>
      <c r="AT383" s="16"/>
      <c r="AU383" s="15"/>
      <c r="AV383" s="15"/>
      <c r="AW383" s="19"/>
      <c r="AX383" s="19"/>
      <c r="AY383" s="19"/>
      <c r="AZ383" s="19"/>
      <c r="BA383" s="19"/>
      <c r="BB383" s="19"/>
      <c r="BC383" s="19"/>
      <c r="BD383" s="16"/>
      <c r="BE383" s="15"/>
      <c r="BF383" s="15"/>
      <c r="BG383" s="14"/>
      <c r="BH383" s="14"/>
      <c r="BI383" s="14"/>
      <c r="BJ383" s="36"/>
      <c r="BK383" s="36"/>
      <c r="BL383" s="36"/>
      <c r="BM383" s="36"/>
      <c r="BN383" s="36"/>
      <c r="BO383" s="36"/>
      <c r="BP383" s="36"/>
      <c r="BQ383" s="14"/>
      <c r="BR383" s="14"/>
      <c r="BS383" s="14"/>
      <c r="BT383" s="14"/>
      <c r="BU383" s="14"/>
      <c r="BV383" s="14"/>
      <c r="BW383" s="14"/>
      <c r="BX383" s="14"/>
      <c r="BY383" s="21"/>
      <c r="BZ383" s="22"/>
      <c r="CA383" s="22"/>
      <c r="CB383" s="22"/>
      <c r="CC383" s="22"/>
      <c r="CD383" s="22"/>
      <c r="CE383" s="22"/>
      <c r="CF383" s="23"/>
      <c r="CG383" s="19"/>
      <c r="CH383" s="21"/>
      <c r="CI383" s="14"/>
      <c r="CJ383" s="14"/>
      <c r="CK383" s="14"/>
      <c r="CL383" s="21"/>
      <c r="CM383" s="21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  <c r="DN383" s="53"/>
      <c r="DO383" s="53"/>
      <c r="DP383" s="53"/>
      <c r="DQ383" s="53"/>
      <c r="DR383" s="53"/>
      <c r="DS383" s="53"/>
      <c r="DT383" s="53"/>
      <c r="DU383" s="53"/>
      <c r="DV383" s="53"/>
      <c r="DW383" s="53"/>
      <c r="DX383" s="53"/>
      <c r="DY383" s="53"/>
      <c r="DZ383" s="53"/>
      <c r="EA383" s="53"/>
      <c r="EB383" s="53"/>
      <c r="EC383" s="53"/>
      <c r="ED383" s="53"/>
    </row>
    <row r="384" spans="1:134">
      <c r="A384" s="54"/>
      <c r="B384" s="55"/>
      <c r="C384" s="56"/>
      <c r="D384" s="55"/>
      <c r="E384" s="56"/>
      <c r="F384" s="55"/>
      <c r="G384" s="56"/>
      <c r="H384" s="57"/>
      <c r="I384" s="9"/>
      <c r="J384" s="9"/>
      <c r="K384" s="26"/>
      <c r="L384" s="26"/>
      <c r="M384" s="34"/>
      <c r="N384" s="34"/>
      <c r="O384" s="34"/>
      <c r="P384" s="11"/>
      <c r="Q384" s="11"/>
      <c r="R384" s="11"/>
      <c r="S384" s="13"/>
      <c r="AJ384" s="14"/>
      <c r="AK384" s="14"/>
      <c r="AL384" s="14"/>
      <c r="AM384" s="15"/>
      <c r="AN384" s="15"/>
      <c r="AO384" s="15"/>
      <c r="AP384" s="15"/>
      <c r="AQ384" s="15"/>
      <c r="AR384" s="15"/>
      <c r="AS384" s="15"/>
      <c r="AT384" s="16"/>
      <c r="AU384" s="15"/>
      <c r="AV384" s="15"/>
      <c r="AW384" s="19"/>
      <c r="AX384" s="19"/>
      <c r="AY384" s="19"/>
      <c r="AZ384" s="19"/>
      <c r="BA384" s="19"/>
      <c r="BB384" s="19"/>
      <c r="BC384" s="19"/>
      <c r="BD384" s="16"/>
      <c r="BE384" s="15"/>
      <c r="BF384" s="15"/>
      <c r="BG384" s="14"/>
      <c r="BH384" s="14"/>
      <c r="BI384" s="14"/>
      <c r="BJ384" s="36"/>
      <c r="BK384" s="36"/>
      <c r="BL384" s="36"/>
      <c r="BM384" s="36"/>
      <c r="BN384" s="36"/>
      <c r="BO384" s="36"/>
      <c r="BP384" s="36"/>
      <c r="BQ384" s="14"/>
      <c r="BR384" s="14"/>
      <c r="BS384" s="14"/>
      <c r="BT384" s="14"/>
      <c r="BU384" s="14"/>
      <c r="BV384" s="14"/>
      <c r="BW384" s="14"/>
      <c r="BX384" s="14"/>
      <c r="BY384" s="21"/>
      <c r="BZ384" s="22"/>
      <c r="CA384" s="22"/>
      <c r="CB384" s="22"/>
      <c r="CC384" s="22"/>
      <c r="CD384" s="22"/>
      <c r="CE384" s="22"/>
      <c r="CF384" s="23"/>
      <c r="CG384" s="19"/>
      <c r="CH384" s="21"/>
      <c r="CI384" s="14"/>
      <c r="CJ384" s="14"/>
      <c r="CK384" s="14"/>
      <c r="CL384" s="21"/>
      <c r="CM384" s="21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  <c r="DN384" s="53"/>
      <c r="DO384" s="53"/>
      <c r="DP384" s="53"/>
      <c r="DQ384" s="53"/>
      <c r="DR384" s="53"/>
      <c r="DS384" s="53"/>
      <c r="DT384" s="53"/>
      <c r="DU384" s="53"/>
      <c r="DV384" s="53"/>
      <c r="DW384" s="53"/>
      <c r="DX384" s="53"/>
      <c r="DY384" s="53"/>
      <c r="DZ384" s="53"/>
      <c r="EA384" s="53"/>
      <c r="EB384" s="53"/>
      <c r="EC384" s="53"/>
      <c r="ED384" s="53"/>
    </row>
    <row r="385" spans="1:134">
      <c r="A385" s="54"/>
      <c r="B385" s="55"/>
      <c r="C385" s="56"/>
      <c r="D385" s="55"/>
      <c r="E385" s="56"/>
      <c r="F385" s="55"/>
      <c r="G385" s="56"/>
      <c r="H385" s="57"/>
      <c r="I385" s="9"/>
      <c r="J385" s="9"/>
      <c r="K385" s="26"/>
      <c r="L385" s="26"/>
      <c r="M385" s="34"/>
      <c r="N385" s="34"/>
      <c r="O385" s="34"/>
      <c r="P385" s="11"/>
      <c r="Q385" s="11"/>
      <c r="R385" s="11"/>
      <c r="S385" s="13"/>
      <c r="AJ385" s="14"/>
      <c r="AK385" s="14"/>
      <c r="AL385" s="14"/>
      <c r="AM385" s="15"/>
      <c r="AN385" s="15"/>
      <c r="AO385" s="15"/>
      <c r="AP385" s="15"/>
      <c r="AQ385" s="15"/>
      <c r="AR385" s="15"/>
      <c r="AS385" s="15"/>
      <c r="AT385" s="16"/>
      <c r="AU385" s="15"/>
      <c r="AV385" s="15"/>
      <c r="AW385" s="19"/>
      <c r="AX385" s="19"/>
      <c r="AY385" s="19"/>
      <c r="AZ385" s="19"/>
      <c r="BA385" s="19"/>
      <c r="BB385" s="19"/>
      <c r="BC385" s="19"/>
      <c r="BD385" s="16"/>
      <c r="BE385" s="15"/>
      <c r="BF385" s="15"/>
      <c r="BG385" s="14"/>
      <c r="BH385" s="14"/>
      <c r="BI385" s="14"/>
      <c r="BJ385" s="36"/>
      <c r="BK385" s="36"/>
      <c r="BL385" s="36"/>
      <c r="BM385" s="36"/>
      <c r="BN385" s="36"/>
      <c r="BO385" s="36"/>
      <c r="BP385" s="36"/>
      <c r="BQ385" s="14"/>
      <c r="BR385" s="14"/>
      <c r="BS385" s="14"/>
      <c r="BT385" s="14"/>
      <c r="BU385" s="14"/>
      <c r="BV385" s="14"/>
      <c r="BW385" s="14"/>
      <c r="BX385" s="14"/>
      <c r="BY385" s="21"/>
      <c r="BZ385" s="22"/>
      <c r="CA385" s="22"/>
      <c r="CB385" s="22"/>
      <c r="CC385" s="22"/>
      <c r="CD385" s="22"/>
      <c r="CE385" s="22"/>
      <c r="CF385" s="23"/>
      <c r="CG385" s="19"/>
      <c r="CH385" s="21"/>
      <c r="CI385" s="14"/>
      <c r="CJ385" s="14"/>
      <c r="CK385" s="14"/>
      <c r="CL385" s="21"/>
      <c r="CM385" s="21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  <c r="DN385" s="53"/>
      <c r="DO385" s="53"/>
      <c r="DP385" s="53"/>
      <c r="DQ385" s="53"/>
      <c r="DR385" s="53"/>
      <c r="DS385" s="53"/>
      <c r="DT385" s="53"/>
      <c r="DU385" s="53"/>
      <c r="DV385" s="53"/>
      <c r="DW385" s="53"/>
      <c r="DX385" s="53"/>
      <c r="DY385" s="53"/>
      <c r="DZ385" s="53"/>
      <c r="EA385" s="53"/>
      <c r="EB385" s="53"/>
      <c r="EC385" s="53"/>
      <c r="ED385" s="53"/>
    </row>
    <row r="386" spans="1:134">
      <c r="A386" s="54"/>
      <c r="B386" s="55"/>
      <c r="C386" s="56"/>
      <c r="D386" s="55"/>
      <c r="E386" s="56"/>
      <c r="F386" s="55"/>
      <c r="G386" s="56"/>
      <c r="H386" s="57"/>
      <c r="I386" s="9"/>
      <c r="J386" s="9"/>
      <c r="K386" s="26"/>
      <c r="L386" s="26"/>
      <c r="M386" s="34"/>
      <c r="N386" s="34"/>
      <c r="O386" s="34"/>
      <c r="P386" s="11"/>
      <c r="Q386" s="11"/>
      <c r="R386" s="11"/>
      <c r="S386" s="13"/>
      <c r="AJ386" s="14"/>
      <c r="AK386" s="14"/>
      <c r="AL386" s="14"/>
      <c r="AM386" s="15"/>
      <c r="AN386" s="15"/>
      <c r="AO386" s="15"/>
      <c r="AP386" s="15"/>
      <c r="AQ386" s="15"/>
      <c r="AR386" s="15"/>
      <c r="AS386" s="15"/>
      <c r="AT386" s="16"/>
      <c r="AU386" s="15"/>
      <c r="AV386" s="15"/>
      <c r="AW386" s="19"/>
      <c r="AX386" s="19"/>
      <c r="AY386" s="19"/>
      <c r="AZ386" s="19"/>
      <c r="BA386" s="19"/>
      <c r="BB386" s="19"/>
      <c r="BC386" s="19"/>
      <c r="BD386" s="16"/>
      <c r="BE386" s="15"/>
      <c r="BF386" s="15"/>
      <c r="BG386" s="14"/>
      <c r="BH386" s="14"/>
      <c r="BI386" s="14"/>
      <c r="BJ386" s="36"/>
      <c r="BK386" s="36"/>
      <c r="BL386" s="36"/>
      <c r="BM386" s="36"/>
      <c r="BN386" s="36"/>
      <c r="BO386" s="36"/>
      <c r="BP386" s="36"/>
      <c r="BQ386" s="14"/>
      <c r="BR386" s="14"/>
      <c r="BS386" s="14"/>
      <c r="BT386" s="14"/>
      <c r="BU386" s="14"/>
      <c r="BV386" s="14"/>
      <c r="BW386" s="14"/>
      <c r="BX386" s="14"/>
      <c r="BY386" s="21"/>
      <c r="BZ386" s="22"/>
      <c r="CA386" s="22"/>
      <c r="CB386" s="22"/>
      <c r="CC386" s="22"/>
      <c r="CD386" s="22"/>
      <c r="CE386" s="22"/>
      <c r="CF386" s="23"/>
      <c r="CG386" s="19"/>
      <c r="CH386" s="21"/>
      <c r="CI386" s="14"/>
      <c r="CJ386" s="14"/>
      <c r="CK386" s="14"/>
      <c r="CL386" s="21"/>
      <c r="CM386" s="21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  <c r="DN386" s="53"/>
      <c r="DO386" s="53"/>
      <c r="DP386" s="53"/>
      <c r="DQ386" s="53"/>
      <c r="DR386" s="53"/>
      <c r="DS386" s="53"/>
      <c r="DT386" s="53"/>
      <c r="DU386" s="53"/>
      <c r="DV386" s="53"/>
      <c r="DW386" s="53"/>
      <c r="DX386" s="53"/>
      <c r="DY386" s="53"/>
      <c r="DZ386" s="53"/>
      <c r="EA386" s="53"/>
      <c r="EB386" s="53"/>
      <c r="EC386" s="53"/>
      <c r="ED386" s="53"/>
    </row>
    <row r="387" spans="1:134">
      <c r="A387" s="54"/>
      <c r="B387" s="55"/>
      <c r="C387" s="56"/>
      <c r="D387" s="55"/>
      <c r="E387" s="56"/>
      <c r="F387" s="55"/>
      <c r="G387" s="56"/>
      <c r="H387" s="57"/>
      <c r="I387" s="9"/>
      <c r="J387" s="9"/>
      <c r="K387" s="26"/>
      <c r="L387" s="26"/>
      <c r="M387" s="34"/>
      <c r="N387" s="34"/>
      <c r="O387" s="34"/>
      <c r="P387" s="11"/>
      <c r="Q387" s="11"/>
      <c r="R387" s="11"/>
      <c r="S387" s="13"/>
      <c r="AJ387" s="14"/>
      <c r="AK387" s="14"/>
      <c r="AL387" s="14"/>
      <c r="AM387" s="15"/>
      <c r="AN387" s="15"/>
      <c r="AO387" s="15"/>
      <c r="AP387" s="15"/>
      <c r="AQ387" s="15"/>
      <c r="AR387" s="15"/>
      <c r="AS387" s="15"/>
      <c r="AT387" s="16"/>
      <c r="AU387" s="15"/>
      <c r="AV387" s="15"/>
      <c r="AW387" s="19"/>
      <c r="AX387" s="19"/>
      <c r="AY387" s="19"/>
      <c r="AZ387" s="19"/>
      <c r="BA387" s="19"/>
      <c r="BB387" s="19"/>
      <c r="BC387" s="19"/>
      <c r="BD387" s="16"/>
      <c r="BE387" s="15"/>
      <c r="BF387" s="15"/>
      <c r="BG387" s="14"/>
      <c r="BH387" s="14"/>
      <c r="BI387" s="14"/>
      <c r="BJ387" s="36"/>
      <c r="BK387" s="36"/>
      <c r="BL387" s="36"/>
      <c r="BM387" s="36"/>
      <c r="BN387" s="36"/>
      <c r="BO387" s="36"/>
      <c r="BP387" s="36"/>
      <c r="BQ387" s="14"/>
      <c r="BR387" s="14"/>
      <c r="BS387" s="14"/>
      <c r="BT387" s="14"/>
      <c r="BU387" s="14"/>
      <c r="BV387" s="14"/>
      <c r="BW387" s="14"/>
      <c r="BX387" s="14"/>
      <c r="BY387" s="21"/>
      <c r="BZ387" s="22"/>
      <c r="CA387" s="22"/>
      <c r="CB387" s="22"/>
      <c r="CC387" s="22"/>
      <c r="CD387" s="22"/>
      <c r="CE387" s="22"/>
      <c r="CF387" s="23"/>
      <c r="CG387" s="19"/>
      <c r="CH387" s="21"/>
      <c r="CI387" s="14"/>
      <c r="CJ387" s="14"/>
      <c r="CK387" s="14"/>
      <c r="CL387" s="21"/>
      <c r="CM387" s="21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  <c r="DR387" s="53"/>
      <c r="DS387" s="53"/>
      <c r="DT387" s="53"/>
      <c r="DU387" s="53"/>
      <c r="DV387" s="53"/>
      <c r="DW387" s="53"/>
      <c r="DX387" s="53"/>
      <c r="DY387" s="53"/>
      <c r="DZ387" s="53"/>
      <c r="EA387" s="53"/>
      <c r="EB387" s="53"/>
      <c r="EC387" s="53"/>
      <c r="ED387" s="53"/>
    </row>
    <row r="388" spans="1:134">
      <c r="A388" s="54"/>
      <c r="B388" s="55"/>
      <c r="C388" s="56"/>
      <c r="D388" s="55"/>
      <c r="E388" s="56"/>
      <c r="F388" s="55"/>
      <c r="G388" s="56"/>
      <c r="H388" s="57"/>
      <c r="I388" s="9"/>
      <c r="J388" s="9"/>
      <c r="K388" s="26"/>
      <c r="L388" s="26"/>
      <c r="M388" s="34"/>
      <c r="N388" s="34"/>
      <c r="O388" s="34"/>
      <c r="P388" s="11"/>
      <c r="Q388" s="11"/>
      <c r="R388" s="11"/>
      <c r="S388" s="13"/>
      <c r="AJ388" s="14"/>
      <c r="AK388" s="14"/>
      <c r="AL388" s="14"/>
      <c r="AM388" s="15"/>
      <c r="AN388" s="15"/>
      <c r="AO388" s="15"/>
      <c r="AP388" s="15"/>
      <c r="AQ388" s="15"/>
      <c r="AR388" s="15"/>
      <c r="AS388" s="15"/>
      <c r="AT388" s="16"/>
      <c r="AU388" s="15"/>
      <c r="AV388" s="15"/>
      <c r="AW388" s="19"/>
      <c r="AX388" s="19"/>
      <c r="AY388" s="19"/>
      <c r="AZ388" s="19"/>
      <c r="BA388" s="19"/>
      <c r="BB388" s="19"/>
      <c r="BC388" s="19"/>
      <c r="BD388" s="16"/>
      <c r="BE388" s="15"/>
      <c r="BF388" s="15"/>
      <c r="BG388" s="14"/>
      <c r="BH388" s="14"/>
      <c r="BI388" s="14"/>
      <c r="BJ388" s="36"/>
      <c r="BK388" s="36"/>
      <c r="BL388" s="36"/>
      <c r="BM388" s="36"/>
      <c r="BN388" s="36"/>
      <c r="BO388" s="36"/>
      <c r="BP388" s="36"/>
      <c r="BQ388" s="14"/>
      <c r="BR388" s="14"/>
      <c r="BS388" s="14"/>
      <c r="BT388" s="14"/>
      <c r="BU388" s="14"/>
      <c r="BV388" s="14"/>
      <c r="BW388" s="14"/>
      <c r="BX388" s="14"/>
      <c r="BY388" s="21"/>
      <c r="BZ388" s="22"/>
      <c r="CA388" s="22"/>
      <c r="CB388" s="22"/>
      <c r="CC388" s="22"/>
      <c r="CD388" s="22"/>
      <c r="CE388" s="22"/>
      <c r="CF388" s="23"/>
      <c r="CG388" s="19"/>
      <c r="CH388" s="21"/>
      <c r="CI388" s="14"/>
      <c r="CJ388" s="14"/>
      <c r="CK388" s="14"/>
      <c r="CL388" s="21"/>
      <c r="CM388" s="21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  <c r="DN388" s="53"/>
      <c r="DO388" s="53"/>
      <c r="DP388" s="53"/>
      <c r="DQ388" s="53"/>
      <c r="DR388" s="53"/>
      <c r="DS388" s="53"/>
      <c r="DT388" s="53"/>
      <c r="DU388" s="53"/>
      <c r="DV388" s="53"/>
      <c r="DW388" s="53"/>
      <c r="DX388" s="53"/>
      <c r="DY388" s="53"/>
      <c r="DZ388" s="53"/>
      <c r="EA388" s="53"/>
      <c r="EB388" s="53"/>
      <c r="EC388" s="53"/>
      <c r="ED388" s="53"/>
    </row>
    <row r="389" spans="1:134">
      <c r="A389" s="54"/>
      <c r="B389" s="55"/>
      <c r="C389" s="56"/>
      <c r="D389" s="55"/>
      <c r="E389" s="56"/>
      <c r="F389" s="55"/>
      <c r="G389" s="56"/>
      <c r="H389" s="57"/>
      <c r="I389" s="9"/>
      <c r="J389" s="9"/>
      <c r="K389" s="26"/>
      <c r="L389" s="26"/>
      <c r="M389" s="34"/>
      <c r="N389" s="34"/>
      <c r="O389" s="34"/>
      <c r="P389" s="11"/>
      <c r="Q389" s="11"/>
      <c r="R389" s="11"/>
      <c r="S389" s="13"/>
      <c r="AJ389" s="14"/>
      <c r="AK389" s="14"/>
      <c r="AL389" s="14"/>
      <c r="AM389" s="15"/>
      <c r="AN389" s="15"/>
      <c r="AO389" s="15"/>
      <c r="AP389" s="15"/>
      <c r="AQ389" s="15"/>
      <c r="AR389" s="15"/>
      <c r="AS389" s="15"/>
      <c r="AT389" s="16"/>
      <c r="AU389" s="15"/>
      <c r="AV389" s="15"/>
      <c r="AW389" s="19"/>
      <c r="AX389" s="19"/>
      <c r="AY389" s="19"/>
      <c r="AZ389" s="19"/>
      <c r="BA389" s="19"/>
      <c r="BB389" s="19"/>
      <c r="BC389" s="19"/>
      <c r="BD389" s="16"/>
      <c r="BE389" s="15"/>
      <c r="BF389" s="15"/>
      <c r="BG389" s="14"/>
      <c r="BH389" s="14"/>
      <c r="BI389" s="14"/>
      <c r="BJ389" s="36"/>
      <c r="BK389" s="36"/>
      <c r="BL389" s="36"/>
      <c r="BM389" s="36"/>
      <c r="BN389" s="36"/>
      <c r="BO389" s="36"/>
      <c r="BP389" s="36"/>
      <c r="BQ389" s="14"/>
      <c r="BR389" s="14"/>
      <c r="BS389" s="14"/>
      <c r="BT389" s="14"/>
      <c r="BU389" s="14"/>
      <c r="BV389" s="14"/>
      <c r="BW389" s="14"/>
      <c r="BX389" s="14"/>
      <c r="BY389" s="21"/>
      <c r="BZ389" s="22"/>
      <c r="CA389" s="22"/>
      <c r="CB389" s="22"/>
      <c r="CC389" s="22"/>
      <c r="CD389" s="22"/>
      <c r="CE389" s="22"/>
      <c r="CF389" s="23"/>
      <c r="CG389" s="19"/>
      <c r="CH389" s="21"/>
      <c r="CI389" s="14"/>
      <c r="CJ389" s="14"/>
      <c r="CK389" s="14"/>
      <c r="CL389" s="21"/>
      <c r="CM389" s="21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/>
      <c r="DK389" s="53"/>
      <c r="DL389" s="53"/>
      <c r="DM389" s="53"/>
      <c r="DN389" s="53"/>
      <c r="DO389" s="53"/>
      <c r="DP389" s="53"/>
      <c r="DQ389" s="53"/>
      <c r="DR389" s="53"/>
      <c r="DS389" s="53"/>
      <c r="DT389" s="53"/>
      <c r="DU389" s="53"/>
      <c r="DV389" s="53"/>
      <c r="DW389" s="53"/>
      <c r="DX389" s="53"/>
      <c r="DY389" s="53"/>
      <c r="DZ389" s="53"/>
      <c r="EA389" s="53"/>
      <c r="EB389" s="53"/>
      <c r="EC389" s="53"/>
      <c r="ED389" s="53"/>
    </row>
    <row r="390" spans="1:134">
      <c r="A390" s="54"/>
      <c r="B390" s="55"/>
      <c r="C390" s="56"/>
      <c r="D390" s="55"/>
      <c r="E390" s="56"/>
      <c r="F390" s="55"/>
      <c r="G390" s="56"/>
      <c r="H390" s="57"/>
      <c r="I390" s="9"/>
      <c r="J390" s="9"/>
      <c r="K390" s="26"/>
      <c r="L390" s="26"/>
      <c r="M390" s="34"/>
      <c r="N390" s="34"/>
      <c r="O390" s="34"/>
      <c r="P390" s="11"/>
      <c r="Q390" s="11"/>
      <c r="R390" s="11"/>
      <c r="S390" s="13"/>
      <c r="AJ390" s="14"/>
      <c r="AK390" s="14"/>
      <c r="AL390" s="14"/>
      <c r="AM390" s="15"/>
      <c r="AN390" s="15"/>
      <c r="AO390" s="15"/>
      <c r="AP390" s="15"/>
      <c r="AQ390" s="15"/>
      <c r="AR390" s="15"/>
      <c r="AS390" s="15"/>
      <c r="AT390" s="16"/>
      <c r="AU390" s="15"/>
      <c r="AV390" s="15"/>
      <c r="AW390" s="19"/>
      <c r="AX390" s="19"/>
      <c r="AY390" s="19"/>
      <c r="AZ390" s="19"/>
      <c r="BA390" s="19"/>
      <c r="BB390" s="19"/>
      <c r="BC390" s="19"/>
      <c r="BD390" s="16"/>
      <c r="BE390" s="15"/>
      <c r="BF390" s="15"/>
      <c r="BG390" s="14"/>
      <c r="BH390" s="14"/>
      <c r="BI390" s="14"/>
      <c r="BJ390" s="36"/>
      <c r="BK390" s="36"/>
      <c r="BL390" s="36"/>
      <c r="BM390" s="36"/>
      <c r="BN390" s="36"/>
      <c r="BO390" s="36"/>
      <c r="BP390" s="36"/>
      <c r="BQ390" s="14"/>
      <c r="BR390" s="14"/>
      <c r="BS390" s="14"/>
      <c r="BT390" s="14"/>
      <c r="BU390" s="14"/>
      <c r="BV390" s="14"/>
      <c r="BW390" s="14"/>
      <c r="BX390" s="14"/>
      <c r="BY390" s="21"/>
      <c r="BZ390" s="22"/>
      <c r="CA390" s="22"/>
      <c r="CB390" s="22"/>
      <c r="CC390" s="22"/>
      <c r="CD390" s="22"/>
      <c r="CE390" s="22"/>
      <c r="CF390" s="23"/>
      <c r="CG390" s="19"/>
      <c r="CH390" s="21"/>
      <c r="CI390" s="14"/>
      <c r="CJ390" s="14"/>
      <c r="CK390" s="14"/>
      <c r="CL390" s="21"/>
      <c r="CM390" s="21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/>
      <c r="DK390" s="53"/>
      <c r="DL390" s="53"/>
      <c r="DM390" s="53"/>
      <c r="DN390" s="53"/>
      <c r="DO390" s="53"/>
      <c r="DP390" s="53"/>
      <c r="DQ390" s="53"/>
      <c r="DR390" s="53"/>
      <c r="DS390" s="53"/>
      <c r="DT390" s="53"/>
      <c r="DU390" s="53"/>
      <c r="DV390" s="53"/>
      <c r="DW390" s="53"/>
      <c r="DX390" s="53"/>
      <c r="DY390" s="53"/>
      <c r="DZ390" s="53"/>
      <c r="EA390" s="53"/>
      <c r="EB390" s="53"/>
      <c r="EC390" s="53"/>
      <c r="ED390" s="53"/>
    </row>
    <row r="391" spans="1:134">
      <c r="A391" s="54"/>
      <c r="B391" s="55"/>
      <c r="C391" s="56"/>
      <c r="D391" s="55"/>
      <c r="E391" s="56"/>
      <c r="F391" s="55"/>
      <c r="G391" s="56"/>
      <c r="H391" s="57"/>
      <c r="I391" s="9"/>
      <c r="J391" s="9"/>
      <c r="K391" s="26"/>
      <c r="L391" s="26"/>
      <c r="M391" s="34"/>
      <c r="N391" s="34"/>
      <c r="O391" s="34"/>
      <c r="P391" s="11"/>
      <c r="Q391" s="11"/>
      <c r="R391" s="11"/>
      <c r="S391" s="13"/>
      <c r="AJ391" s="14"/>
      <c r="AK391" s="14"/>
      <c r="AL391" s="14"/>
      <c r="AM391" s="15"/>
      <c r="AN391" s="15"/>
      <c r="AO391" s="15"/>
      <c r="AP391" s="15"/>
      <c r="AQ391" s="15"/>
      <c r="AR391" s="15"/>
      <c r="AS391" s="15"/>
      <c r="AT391" s="16"/>
      <c r="AU391" s="15"/>
      <c r="AV391" s="15"/>
      <c r="AW391" s="19"/>
      <c r="AX391" s="19"/>
      <c r="AY391" s="19"/>
      <c r="AZ391" s="19"/>
      <c r="BA391" s="19"/>
      <c r="BB391" s="19"/>
      <c r="BC391" s="19"/>
      <c r="BD391" s="16"/>
      <c r="BE391" s="15"/>
      <c r="BF391" s="15"/>
      <c r="BG391" s="14"/>
      <c r="BH391" s="14"/>
      <c r="BI391" s="14"/>
      <c r="BJ391" s="36"/>
      <c r="BK391" s="36"/>
      <c r="BL391" s="36"/>
      <c r="BM391" s="36"/>
      <c r="BN391" s="36"/>
      <c r="BO391" s="36"/>
      <c r="BP391" s="36"/>
      <c r="BQ391" s="14"/>
      <c r="BR391" s="14"/>
      <c r="BS391" s="14"/>
      <c r="BT391" s="14"/>
      <c r="BU391" s="14"/>
      <c r="BV391" s="14"/>
      <c r="BW391" s="14"/>
      <c r="BX391" s="14"/>
      <c r="BY391" s="21"/>
      <c r="BZ391" s="22"/>
      <c r="CA391" s="22"/>
      <c r="CB391" s="22"/>
      <c r="CC391" s="22"/>
      <c r="CD391" s="22"/>
      <c r="CE391" s="22"/>
      <c r="CF391" s="23"/>
      <c r="CG391" s="19"/>
      <c r="CH391" s="21"/>
      <c r="CI391" s="14"/>
      <c r="CJ391" s="14"/>
      <c r="CK391" s="14"/>
      <c r="CL391" s="21"/>
      <c r="CM391" s="21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/>
      <c r="DK391" s="53"/>
      <c r="DL391" s="53"/>
      <c r="DM391" s="53"/>
      <c r="DN391" s="53"/>
      <c r="DO391" s="53"/>
      <c r="DP391" s="53"/>
      <c r="DQ391" s="53"/>
      <c r="DR391" s="53"/>
      <c r="DS391" s="53"/>
      <c r="DT391" s="53"/>
      <c r="DU391" s="53"/>
      <c r="DV391" s="53"/>
      <c r="DW391" s="53"/>
      <c r="DX391" s="53"/>
      <c r="DY391" s="53"/>
      <c r="DZ391" s="53"/>
      <c r="EA391" s="53"/>
      <c r="EB391" s="53"/>
      <c r="EC391" s="53"/>
      <c r="ED391" s="53"/>
    </row>
    <row r="392" spans="1:134">
      <c r="A392" s="54"/>
      <c r="B392" s="55"/>
      <c r="C392" s="56"/>
      <c r="D392" s="55"/>
      <c r="E392" s="56"/>
      <c r="F392" s="55"/>
      <c r="G392" s="56"/>
      <c r="H392" s="57"/>
      <c r="I392" s="9"/>
      <c r="J392" s="9"/>
      <c r="K392" s="26"/>
      <c r="L392" s="26"/>
      <c r="M392" s="34"/>
      <c r="N392" s="34"/>
      <c r="O392" s="34"/>
      <c r="P392" s="11"/>
      <c r="Q392" s="11"/>
      <c r="R392" s="11"/>
      <c r="S392" s="13"/>
      <c r="AJ392" s="14"/>
      <c r="AK392" s="14"/>
      <c r="AL392" s="14"/>
      <c r="AM392" s="15"/>
      <c r="AN392" s="15"/>
      <c r="AO392" s="15"/>
      <c r="AP392" s="15"/>
      <c r="AQ392" s="15"/>
      <c r="AR392" s="15"/>
      <c r="AS392" s="15"/>
      <c r="AT392" s="16"/>
      <c r="AU392" s="15"/>
      <c r="AV392" s="15"/>
      <c r="AW392" s="19"/>
      <c r="AX392" s="19"/>
      <c r="AY392" s="19"/>
      <c r="AZ392" s="19"/>
      <c r="BA392" s="19"/>
      <c r="BB392" s="19"/>
      <c r="BC392" s="19"/>
      <c r="BD392" s="16"/>
      <c r="BE392" s="15"/>
      <c r="BF392" s="15"/>
      <c r="BG392" s="14"/>
      <c r="BH392" s="14"/>
      <c r="BI392" s="14"/>
      <c r="BJ392" s="36"/>
      <c r="BK392" s="36"/>
      <c r="BL392" s="36"/>
      <c r="BM392" s="36"/>
      <c r="BN392" s="36"/>
      <c r="BO392" s="36"/>
      <c r="BP392" s="36"/>
      <c r="BQ392" s="14"/>
      <c r="BR392" s="14"/>
      <c r="BS392" s="14"/>
      <c r="BT392" s="14"/>
      <c r="BU392" s="14"/>
      <c r="BV392" s="14"/>
      <c r="BW392" s="14"/>
      <c r="BX392" s="14"/>
      <c r="BY392" s="21"/>
      <c r="BZ392" s="22"/>
      <c r="CA392" s="22"/>
      <c r="CB392" s="22"/>
      <c r="CC392" s="22"/>
      <c r="CD392" s="22"/>
      <c r="CE392" s="22"/>
      <c r="CF392" s="23"/>
      <c r="CG392" s="19"/>
      <c r="CH392" s="21"/>
      <c r="CI392" s="14"/>
      <c r="CJ392" s="14"/>
      <c r="CK392" s="14"/>
      <c r="CL392" s="21"/>
      <c r="CM392" s="21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  <c r="DN392" s="53"/>
      <c r="DO392" s="53"/>
      <c r="DP392" s="53"/>
      <c r="DQ392" s="53"/>
      <c r="DR392" s="53"/>
      <c r="DS392" s="53"/>
      <c r="DT392" s="53"/>
      <c r="DU392" s="53"/>
      <c r="DV392" s="53"/>
      <c r="DW392" s="53"/>
      <c r="DX392" s="53"/>
      <c r="DY392" s="53"/>
      <c r="DZ392" s="53"/>
      <c r="EA392" s="53"/>
      <c r="EB392" s="53"/>
      <c r="EC392" s="53"/>
      <c r="ED392" s="53"/>
    </row>
    <row r="393" spans="1:134">
      <c r="A393" s="54"/>
      <c r="B393" s="55"/>
      <c r="C393" s="56"/>
      <c r="D393" s="55"/>
      <c r="E393" s="56"/>
      <c r="F393" s="55"/>
      <c r="G393" s="56"/>
      <c r="H393" s="57"/>
      <c r="I393" s="9"/>
      <c r="J393" s="9"/>
      <c r="K393" s="26"/>
      <c r="L393" s="26"/>
      <c r="M393" s="34"/>
      <c r="N393" s="34"/>
      <c r="O393" s="34"/>
      <c r="P393" s="11"/>
      <c r="Q393" s="11"/>
      <c r="R393" s="11"/>
      <c r="S393" s="13"/>
      <c r="AJ393" s="14"/>
      <c r="AK393" s="14"/>
      <c r="AL393" s="14"/>
      <c r="AM393" s="15"/>
      <c r="AN393" s="15"/>
      <c r="AO393" s="15"/>
      <c r="AP393" s="15"/>
      <c r="AQ393" s="15"/>
      <c r="AR393" s="15"/>
      <c r="AS393" s="15"/>
      <c r="AT393" s="16"/>
      <c r="AU393" s="15"/>
      <c r="AV393" s="15"/>
      <c r="AW393" s="19"/>
      <c r="AX393" s="19"/>
      <c r="AY393" s="19"/>
      <c r="AZ393" s="19"/>
      <c r="BA393" s="19"/>
      <c r="BB393" s="19"/>
      <c r="BC393" s="19"/>
      <c r="BD393" s="16"/>
      <c r="BE393" s="15"/>
      <c r="BF393" s="15"/>
      <c r="BG393" s="14"/>
      <c r="BH393" s="14"/>
      <c r="BI393" s="14"/>
      <c r="BJ393" s="36"/>
      <c r="BK393" s="36"/>
      <c r="BL393" s="36"/>
      <c r="BM393" s="36"/>
      <c r="BN393" s="36"/>
      <c r="BO393" s="36"/>
      <c r="BP393" s="36"/>
      <c r="BQ393" s="14"/>
      <c r="BR393" s="14"/>
      <c r="BS393" s="14"/>
      <c r="BT393" s="14"/>
      <c r="BU393" s="14"/>
      <c r="BV393" s="14"/>
      <c r="BW393" s="14"/>
      <c r="BX393" s="14"/>
      <c r="BY393" s="21"/>
      <c r="BZ393" s="22"/>
      <c r="CA393" s="22"/>
      <c r="CB393" s="22"/>
      <c r="CC393" s="22"/>
      <c r="CD393" s="22"/>
      <c r="CE393" s="22"/>
      <c r="CF393" s="23"/>
      <c r="CG393" s="19"/>
      <c r="CH393" s="21"/>
      <c r="CI393" s="14"/>
      <c r="CJ393" s="14"/>
      <c r="CK393" s="14"/>
      <c r="CL393" s="21"/>
      <c r="CM393" s="21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  <c r="DN393" s="53"/>
      <c r="DO393" s="53"/>
      <c r="DP393" s="53"/>
      <c r="DQ393" s="53"/>
      <c r="DR393" s="53"/>
      <c r="DS393" s="53"/>
      <c r="DT393" s="53"/>
      <c r="DU393" s="53"/>
      <c r="DV393" s="53"/>
      <c r="DW393" s="53"/>
      <c r="DX393" s="53"/>
      <c r="DY393" s="53"/>
      <c r="DZ393" s="53"/>
      <c r="EA393" s="53"/>
      <c r="EB393" s="53"/>
      <c r="EC393" s="53"/>
      <c r="ED393" s="53"/>
    </row>
    <row r="394" spans="1:134">
      <c r="A394" s="54"/>
      <c r="B394" s="55"/>
      <c r="C394" s="56"/>
      <c r="D394" s="55"/>
      <c r="E394" s="56"/>
      <c r="F394" s="55"/>
      <c r="G394" s="56"/>
      <c r="H394" s="57"/>
      <c r="I394" s="9"/>
      <c r="J394" s="9"/>
      <c r="K394" s="26"/>
      <c r="L394" s="26"/>
      <c r="M394" s="34"/>
      <c r="N394" s="34"/>
      <c r="O394" s="34"/>
      <c r="P394" s="11"/>
      <c r="Q394" s="11"/>
      <c r="R394" s="11"/>
      <c r="S394" s="13"/>
      <c r="AJ394" s="14"/>
      <c r="AK394" s="14"/>
      <c r="AL394" s="14"/>
      <c r="AM394" s="15"/>
      <c r="AN394" s="15"/>
      <c r="AO394" s="15"/>
      <c r="AP394" s="15"/>
      <c r="AQ394" s="15"/>
      <c r="AR394" s="15"/>
      <c r="AS394" s="15"/>
      <c r="AT394" s="16"/>
      <c r="AU394" s="15"/>
      <c r="AV394" s="15"/>
      <c r="AW394" s="19"/>
      <c r="AX394" s="19"/>
      <c r="AY394" s="19"/>
      <c r="AZ394" s="19"/>
      <c r="BA394" s="19"/>
      <c r="BB394" s="19"/>
      <c r="BC394" s="19"/>
      <c r="BD394" s="16"/>
      <c r="BE394" s="15"/>
      <c r="BF394" s="15"/>
      <c r="BG394" s="14"/>
      <c r="BH394" s="14"/>
      <c r="BI394" s="14"/>
      <c r="BJ394" s="36"/>
      <c r="BK394" s="36"/>
      <c r="BL394" s="36"/>
      <c r="BM394" s="36"/>
      <c r="BN394" s="36"/>
      <c r="BO394" s="36"/>
      <c r="BP394" s="36"/>
      <c r="BQ394" s="14"/>
      <c r="BR394" s="14"/>
      <c r="BS394" s="14"/>
      <c r="BT394" s="14"/>
      <c r="BU394" s="14"/>
      <c r="BV394" s="14"/>
      <c r="BW394" s="14"/>
      <c r="BX394" s="14"/>
      <c r="BY394" s="21"/>
      <c r="BZ394" s="22"/>
      <c r="CA394" s="22"/>
      <c r="CB394" s="22"/>
      <c r="CC394" s="22"/>
      <c r="CD394" s="22"/>
      <c r="CE394" s="22"/>
      <c r="CF394" s="23"/>
      <c r="CG394" s="19"/>
      <c r="CH394" s="21"/>
      <c r="CI394" s="14"/>
      <c r="CJ394" s="14"/>
      <c r="CK394" s="14"/>
      <c r="CL394" s="21"/>
      <c r="CM394" s="21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/>
      <c r="DK394" s="53"/>
      <c r="DL394" s="53"/>
      <c r="DM394" s="53"/>
      <c r="DN394" s="53"/>
      <c r="DO394" s="53"/>
      <c r="DP394" s="53"/>
      <c r="DQ394" s="53"/>
      <c r="DR394" s="53"/>
      <c r="DS394" s="53"/>
      <c r="DT394" s="53"/>
      <c r="DU394" s="53"/>
      <c r="DV394" s="53"/>
      <c r="DW394" s="53"/>
      <c r="DX394" s="53"/>
      <c r="DY394" s="53"/>
      <c r="DZ394" s="53"/>
      <c r="EA394" s="53"/>
      <c r="EB394" s="53"/>
      <c r="EC394" s="53"/>
      <c r="ED394" s="53"/>
    </row>
    <row r="395" spans="1:134">
      <c r="A395" s="54"/>
      <c r="B395" s="55"/>
      <c r="C395" s="56"/>
      <c r="D395" s="55"/>
      <c r="E395" s="56"/>
      <c r="F395" s="55"/>
      <c r="G395" s="56"/>
      <c r="H395" s="57"/>
      <c r="I395" s="9"/>
      <c r="J395" s="9"/>
      <c r="K395" s="26"/>
      <c r="L395" s="26"/>
      <c r="M395" s="34"/>
      <c r="N395" s="34"/>
      <c r="O395" s="34"/>
      <c r="P395" s="11"/>
      <c r="Q395" s="11"/>
      <c r="R395" s="11"/>
      <c r="S395" s="13"/>
      <c r="AJ395" s="14"/>
      <c r="AK395" s="14"/>
      <c r="AL395" s="14"/>
      <c r="AM395" s="15"/>
      <c r="AN395" s="15"/>
      <c r="AO395" s="15"/>
      <c r="AP395" s="15"/>
      <c r="AQ395" s="15"/>
      <c r="AR395" s="15"/>
      <c r="AS395" s="15"/>
      <c r="AT395" s="16"/>
      <c r="AU395" s="15"/>
      <c r="AV395" s="15"/>
      <c r="AW395" s="19"/>
      <c r="AX395" s="19"/>
      <c r="AY395" s="19"/>
      <c r="AZ395" s="19"/>
      <c r="BA395" s="19"/>
      <c r="BB395" s="19"/>
      <c r="BC395" s="19"/>
      <c r="BD395" s="16"/>
      <c r="BE395" s="15"/>
      <c r="BF395" s="15"/>
      <c r="BG395" s="14"/>
      <c r="BH395" s="14"/>
      <c r="BI395" s="14"/>
      <c r="BJ395" s="36"/>
      <c r="BK395" s="36"/>
      <c r="BL395" s="36"/>
      <c r="BM395" s="36"/>
      <c r="BN395" s="36"/>
      <c r="BO395" s="36"/>
      <c r="BP395" s="36"/>
      <c r="BQ395" s="14"/>
      <c r="BR395" s="14"/>
      <c r="BS395" s="14"/>
      <c r="BT395" s="14"/>
      <c r="BU395" s="14"/>
      <c r="BV395" s="14"/>
      <c r="BW395" s="14"/>
      <c r="BX395" s="14"/>
      <c r="BY395" s="21"/>
      <c r="BZ395" s="22"/>
      <c r="CA395" s="22"/>
      <c r="CB395" s="22"/>
      <c r="CC395" s="22"/>
      <c r="CD395" s="22"/>
      <c r="CE395" s="22"/>
      <c r="CF395" s="23"/>
      <c r="CG395" s="19"/>
      <c r="CH395" s="21"/>
      <c r="CI395" s="14"/>
      <c r="CJ395" s="14"/>
      <c r="CK395" s="14"/>
      <c r="CL395" s="21"/>
      <c r="CM395" s="21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/>
      <c r="DK395" s="53"/>
      <c r="DL395" s="53"/>
      <c r="DM395" s="53"/>
      <c r="DN395" s="53"/>
      <c r="DO395" s="53"/>
      <c r="DP395" s="53"/>
      <c r="DQ395" s="53"/>
      <c r="DR395" s="53"/>
      <c r="DS395" s="53"/>
      <c r="DT395" s="53"/>
      <c r="DU395" s="53"/>
      <c r="DV395" s="53"/>
      <c r="DW395" s="53"/>
      <c r="DX395" s="53"/>
      <c r="DY395" s="53"/>
      <c r="DZ395" s="53"/>
      <c r="EA395" s="53"/>
      <c r="EB395" s="53"/>
      <c r="EC395" s="53"/>
      <c r="ED395" s="53"/>
    </row>
    <row r="396" spans="1:134">
      <c r="A396" s="54"/>
      <c r="B396" s="55"/>
      <c r="C396" s="56"/>
      <c r="D396" s="55"/>
      <c r="E396" s="56"/>
      <c r="F396" s="55"/>
      <c r="G396" s="56"/>
      <c r="H396" s="57"/>
      <c r="I396" s="9"/>
      <c r="J396" s="9"/>
      <c r="K396" s="26"/>
      <c r="L396" s="26"/>
      <c r="M396" s="34"/>
      <c r="N396" s="34"/>
      <c r="O396" s="34"/>
      <c r="P396" s="11"/>
      <c r="Q396" s="11"/>
      <c r="R396" s="11"/>
      <c r="S396" s="13"/>
      <c r="AJ396" s="14"/>
      <c r="AK396" s="14"/>
      <c r="AL396" s="14"/>
      <c r="AM396" s="15"/>
      <c r="AN396" s="15"/>
      <c r="AO396" s="15"/>
      <c r="AP396" s="15"/>
      <c r="AQ396" s="15"/>
      <c r="AR396" s="15"/>
      <c r="AS396" s="15"/>
      <c r="AT396" s="16"/>
      <c r="AU396" s="15"/>
      <c r="AV396" s="15"/>
      <c r="AW396" s="19"/>
      <c r="AX396" s="19"/>
      <c r="AY396" s="19"/>
      <c r="AZ396" s="19"/>
      <c r="BA396" s="19"/>
      <c r="BB396" s="19"/>
      <c r="BC396" s="19"/>
      <c r="BD396" s="16"/>
      <c r="BE396" s="15"/>
      <c r="BF396" s="15"/>
      <c r="BG396" s="14"/>
      <c r="BH396" s="14"/>
      <c r="BI396" s="14"/>
      <c r="BJ396" s="36"/>
      <c r="BK396" s="36"/>
      <c r="BL396" s="36"/>
      <c r="BM396" s="36"/>
      <c r="BN396" s="36"/>
      <c r="BO396" s="36"/>
      <c r="BP396" s="36"/>
      <c r="BQ396" s="14"/>
      <c r="BR396" s="14"/>
      <c r="BS396" s="14"/>
      <c r="BT396" s="14"/>
      <c r="BU396" s="14"/>
      <c r="BV396" s="14"/>
      <c r="BW396" s="14"/>
      <c r="BX396" s="14"/>
      <c r="BY396" s="21"/>
      <c r="BZ396" s="22"/>
      <c r="CA396" s="22"/>
      <c r="CB396" s="22"/>
      <c r="CC396" s="22"/>
      <c r="CD396" s="22"/>
      <c r="CE396" s="22"/>
      <c r="CF396" s="23"/>
      <c r="CG396" s="19"/>
      <c r="CH396" s="21"/>
      <c r="CI396" s="14"/>
      <c r="CJ396" s="14"/>
      <c r="CK396" s="14"/>
      <c r="CL396" s="21"/>
      <c r="CM396" s="21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/>
      <c r="DK396" s="53"/>
      <c r="DL396" s="53"/>
      <c r="DM396" s="53"/>
      <c r="DN396" s="53"/>
      <c r="DO396" s="53"/>
      <c r="DP396" s="53"/>
      <c r="DQ396" s="53"/>
      <c r="DR396" s="53"/>
      <c r="DS396" s="53"/>
      <c r="DT396" s="53"/>
      <c r="DU396" s="53"/>
      <c r="DV396" s="53"/>
      <c r="DW396" s="53"/>
      <c r="DX396" s="53"/>
      <c r="DY396" s="53"/>
      <c r="DZ396" s="53"/>
      <c r="EA396" s="53"/>
      <c r="EB396" s="53"/>
      <c r="EC396" s="53"/>
      <c r="ED396" s="53"/>
    </row>
    <row r="397" spans="1:134">
      <c r="A397" s="54"/>
      <c r="B397" s="55"/>
      <c r="C397" s="56"/>
      <c r="D397" s="55"/>
      <c r="E397" s="56"/>
      <c r="F397" s="55"/>
      <c r="G397" s="56"/>
      <c r="H397" s="57"/>
      <c r="I397" s="9"/>
      <c r="J397" s="9"/>
      <c r="K397" s="26"/>
      <c r="L397" s="26"/>
      <c r="M397" s="34"/>
      <c r="N397" s="34"/>
      <c r="O397" s="34"/>
      <c r="P397" s="11"/>
      <c r="Q397" s="11"/>
      <c r="R397" s="11"/>
      <c r="S397" s="13"/>
      <c r="AJ397" s="14"/>
      <c r="AK397" s="14"/>
      <c r="AL397" s="14"/>
      <c r="AM397" s="15"/>
      <c r="AN397" s="15"/>
      <c r="AO397" s="15"/>
      <c r="AP397" s="15"/>
      <c r="AQ397" s="15"/>
      <c r="AR397" s="15"/>
      <c r="AS397" s="15"/>
      <c r="AT397" s="16"/>
      <c r="AU397" s="15"/>
      <c r="AV397" s="15"/>
      <c r="AW397" s="19"/>
      <c r="AX397" s="19"/>
      <c r="AY397" s="19"/>
      <c r="AZ397" s="19"/>
      <c r="BA397" s="19"/>
      <c r="BB397" s="19"/>
      <c r="BC397" s="19"/>
      <c r="BD397" s="16"/>
      <c r="BE397" s="15"/>
      <c r="BF397" s="15"/>
      <c r="BG397" s="14"/>
      <c r="BH397" s="14"/>
      <c r="BI397" s="14"/>
      <c r="BJ397" s="36"/>
      <c r="BK397" s="36"/>
      <c r="BL397" s="36"/>
      <c r="BM397" s="36"/>
      <c r="BN397" s="36"/>
      <c r="BO397" s="36"/>
      <c r="BP397" s="36"/>
      <c r="BQ397" s="14"/>
      <c r="BR397" s="14"/>
      <c r="BS397" s="14"/>
      <c r="BT397" s="14"/>
      <c r="BU397" s="14"/>
      <c r="BV397" s="14"/>
      <c r="BW397" s="14"/>
      <c r="BX397" s="14"/>
      <c r="BY397" s="21"/>
      <c r="BZ397" s="22"/>
      <c r="CA397" s="22"/>
      <c r="CB397" s="22"/>
      <c r="CC397" s="22"/>
      <c r="CD397" s="22"/>
      <c r="CE397" s="22"/>
      <c r="CF397" s="23"/>
      <c r="CG397" s="19"/>
      <c r="CH397" s="21"/>
      <c r="CI397" s="14"/>
      <c r="CJ397" s="14"/>
      <c r="CK397" s="14"/>
      <c r="CL397" s="21"/>
      <c r="CM397" s="21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/>
      <c r="DK397" s="53"/>
      <c r="DL397" s="53"/>
      <c r="DM397" s="53"/>
      <c r="DN397" s="53"/>
      <c r="DO397" s="53"/>
      <c r="DP397" s="53"/>
      <c r="DQ397" s="53"/>
      <c r="DR397" s="53"/>
      <c r="DS397" s="53"/>
      <c r="DT397" s="53"/>
      <c r="DU397" s="53"/>
      <c r="DV397" s="53"/>
      <c r="DW397" s="53"/>
      <c r="DX397" s="53"/>
      <c r="DY397" s="53"/>
      <c r="DZ397" s="53"/>
      <c r="EA397" s="53"/>
      <c r="EB397" s="53"/>
      <c r="EC397" s="53"/>
      <c r="ED397" s="53"/>
    </row>
    <row r="398" spans="1:134">
      <c r="A398" s="54"/>
      <c r="B398" s="55"/>
      <c r="C398" s="56"/>
      <c r="D398" s="55"/>
      <c r="E398" s="56"/>
      <c r="F398" s="55"/>
      <c r="G398" s="56"/>
      <c r="H398" s="57"/>
      <c r="I398" s="9"/>
      <c r="J398" s="9"/>
      <c r="K398" s="26"/>
      <c r="L398" s="26"/>
      <c r="M398" s="34"/>
      <c r="N398" s="34"/>
      <c r="O398" s="34"/>
      <c r="P398" s="11"/>
      <c r="Q398" s="11"/>
      <c r="R398" s="11"/>
      <c r="S398" s="13"/>
      <c r="AJ398" s="14"/>
      <c r="AK398" s="14"/>
      <c r="AL398" s="14"/>
      <c r="AM398" s="15"/>
      <c r="AN398" s="15"/>
      <c r="AO398" s="15"/>
      <c r="AP398" s="15"/>
      <c r="AQ398" s="15"/>
      <c r="AR398" s="15"/>
      <c r="AS398" s="15"/>
      <c r="AT398" s="16"/>
      <c r="AU398" s="15"/>
      <c r="AV398" s="15"/>
      <c r="AW398" s="19"/>
      <c r="AX398" s="19"/>
      <c r="AY398" s="19"/>
      <c r="AZ398" s="19"/>
      <c r="BA398" s="19"/>
      <c r="BB398" s="19"/>
      <c r="BC398" s="19"/>
      <c r="BD398" s="16"/>
      <c r="BE398" s="15"/>
      <c r="BF398" s="15"/>
      <c r="BG398" s="14"/>
      <c r="BH398" s="14"/>
      <c r="BI398" s="14"/>
      <c r="BJ398" s="36"/>
      <c r="BK398" s="36"/>
      <c r="BL398" s="36"/>
      <c r="BM398" s="36"/>
      <c r="BN398" s="36"/>
      <c r="BO398" s="36"/>
      <c r="BP398" s="36"/>
      <c r="BQ398" s="14"/>
      <c r="BR398" s="14"/>
      <c r="BS398" s="14"/>
      <c r="BT398" s="14"/>
      <c r="BU398" s="14"/>
      <c r="BV398" s="14"/>
      <c r="BW398" s="14"/>
      <c r="BX398" s="14"/>
      <c r="BY398" s="21"/>
      <c r="BZ398" s="22"/>
      <c r="CA398" s="22"/>
      <c r="CB398" s="22"/>
      <c r="CC398" s="22"/>
      <c r="CD398" s="22"/>
      <c r="CE398" s="22"/>
      <c r="CF398" s="23"/>
      <c r="CG398" s="19"/>
      <c r="CH398" s="21"/>
      <c r="CI398" s="14"/>
      <c r="CJ398" s="14"/>
      <c r="CK398" s="14"/>
      <c r="CL398" s="21"/>
      <c r="CM398" s="21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/>
      <c r="DK398" s="53"/>
      <c r="DL398" s="53"/>
      <c r="DM398" s="53"/>
      <c r="DN398" s="53"/>
      <c r="DO398" s="53"/>
      <c r="DP398" s="53"/>
      <c r="DQ398" s="53"/>
      <c r="DR398" s="53"/>
      <c r="DS398" s="53"/>
      <c r="DT398" s="53"/>
      <c r="DU398" s="53"/>
      <c r="DV398" s="53"/>
      <c r="DW398" s="53"/>
      <c r="DX398" s="53"/>
      <c r="DY398" s="53"/>
      <c r="DZ398" s="53"/>
      <c r="EA398" s="53"/>
      <c r="EB398" s="53"/>
      <c r="EC398" s="53"/>
      <c r="ED398" s="53"/>
    </row>
    <row r="399" spans="1:134">
      <c r="A399" s="54"/>
      <c r="B399" s="55"/>
      <c r="C399" s="56"/>
      <c r="D399" s="55"/>
      <c r="E399" s="56"/>
      <c r="F399" s="55"/>
      <c r="G399" s="56"/>
      <c r="H399" s="57"/>
      <c r="I399" s="9"/>
      <c r="J399" s="9"/>
      <c r="K399" s="26"/>
      <c r="L399" s="26"/>
      <c r="M399" s="34"/>
      <c r="N399" s="34"/>
      <c r="O399" s="34"/>
      <c r="P399" s="11"/>
      <c r="Q399" s="11"/>
      <c r="R399" s="11"/>
      <c r="S399" s="13"/>
      <c r="AJ399" s="14"/>
      <c r="AK399" s="14"/>
      <c r="AL399" s="14"/>
      <c r="AM399" s="15"/>
      <c r="AN399" s="15"/>
      <c r="AO399" s="15"/>
      <c r="AP399" s="15"/>
      <c r="AQ399" s="15"/>
      <c r="AR399" s="15"/>
      <c r="AS399" s="15"/>
      <c r="AT399" s="16"/>
      <c r="AU399" s="15"/>
      <c r="AV399" s="15"/>
      <c r="AW399" s="19"/>
      <c r="AX399" s="19"/>
      <c r="AY399" s="19"/>
      <c r="AZ399" s="19"/>
      <c r="BA399" s="19"/>
      <c r="BB399" s="19"/>
      <c r="BC399" s="19"/>
      <c r="BD399" s="16"/>
      <c r="BE399" s="15"/>
      <c r="BF399" s="15"/>
      <c r="BG399" s="14"/>
      <c r="BH399" s="14"/>
      <c r="BI399" s="14"/>
      <c r="BJ399" s="36"/>
      <c r="BK399" s="36"/>
      <c r="BL399" s="36"/>
      <c r="BM399" s="36"/>
      <c r="BN399" s="36"/>
      <c r="BO399" s="36"/>
      <c r="BP399" s="36"/>
      <c r="BQ399" s="14"/>
      <c r="BR399" s="14"/>
      <c r="BS399" s="14"/>
      <c r="BT399" s="14"/>
      <c r="BU399" s="14"/>
      <c r="BV399" s="14"/>
      <c r="BW399" s="14"/>
      <c r="BX399" s="14"/>
      <c r="BY399" s="21"/>
      <c r="BZ399" s="22"/>
      <c r="CA399" s="22"/>
      <c r="CB399" s="22"/>
      <c r="CC399" s="22"/>
      <c r="CD399" s="22"/>
      <c r="CE399" s="22"/>
      <c r="CF399" s="23"/>
      <c r="CG399" s="19"/>
      <c r="CH399" s="21"/>
      <c r="CI399" s="14"/>
      <c r="CJ399" s="14"/>
      <c r="CK399" s="14"/>
      <c r="CL399" s="21"/>
      <c r="CM399" s="21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53"/>
      <c r="DA399" s="53"/>
      <c r="DB399" s="53"/>
      <c r="DC399" s="53"/>
      <c r="DD399" s="53"/>
      <c r="DE399" s="53"/>
      <c r="DF399" s="53"/>
      <c r="DG399" s="53"/>
      <c r="DH399" s="53"/>
      <c r="DI399" s="53"/>
      <c r="DJ399" s="53"/>
      <c r="DK399" s="53"/>
      <c r="DL399" s="53"/>
      <c r="DM399" s="53"/>
      <c r="DN399" s="53"/>
      <c r="DO399" s="53"/>
      <c r="DP399" s="53"/>
      <c r="DQ399" s="53"/>
      <c r="DR399" s="53"/>
      <c r="DS399" s="53"/>
      <c r="DT399" s="53"/>
      <c r="DU399" s="53"/>
      <c r="DV399" s="53"/>
      <c r="DW399" s="53"/>
      <c r="DX399" s="53"/>
      <c r="DY399" s="53"/>
      <c r="DZ399" s="53"/>
      <c r="EA399" s="53"/>
      <c r="EB399" s="53"/>
      <c r="EC399" s="53"/>
      <c r="ED399" s="53"/>
    </row>
    <row r="400" spans="1:134">
      <c r="A400" s="54"/>
      <c r="B400" s="55"/>
      <c r="C400" s="56"/>
      <c r="D400" s="55"/>
      <c r="E400" s="56"/>
      <c r="F400" s="55"/>
      <c r="G400" s="56"/>
      <c r="H400" s="57"/>
      <c r="I400" s="9"/>
      <c r="J400" s="9"/>
      <c r="K400" s="26"/>
      <c r="L400" s="26"/>
      <c r="M400" s="34"/>
      <c r="N400" s="34"/>
      <c r="O400" s="34"/>
      <c r="P400" s="11"/>
      <c r="Q400" s="11"/>
      <c r="R400" s="11"/>
      <c r="S400" s="13"/>
      <c r="AJ400" s="14"/>
      <c r="AK400" s="14"/>
      <c r="AL400" s="14"/>
      <c r="AM400" s="15"/>
      <c r="AN400" s="15"/>
      <c r="AO400" s="15"/>
      <c r="AP400" s="15"/>
      <c r="AQ400" s="15"/>
      <c r="AR400" s="15"/>
      <c r="AS400" s="15"/>
      <c r="AT400" s="16"/>
      <c r="AU400" s="15"/>
      <c r="AV400" s="15"/>
      <c r="AW400" s="19"/>
      <c r="AX400" s="19"/>
      <c r="AY400" s="19"/>
      <c r="AZ400" s="19"/>
      <c r="BA400" s="19"/>
      <c r="BB400" s="19"/>
      <c r="BC400" s="19"/>
      <c r="BD400" s="16"/>
      <c r="BE400" s="15"/>
      <c r="BF400" s="15"/>
      <c r="BG400" s="14"/>
      <c r="BH400" s="14"/>
      <c r="BI400" s="14"/>
      <c r="BJ400" s="36"/>
      <c r="BK400" s="36"/>
      <c r="BL400" s="36"/>
      <c r="BM400" s="36"/>
      <c r="BN400" s="36"/>
      <c r="BO400" s="36"/>
      <c r="BP400" s="36"/>
      <c r="BQ400" s="14"/>
      <c r="BR400" s="14"/>
      <c r="BS400" s="14"/>
      <c r="BT400" s="14"/>
      <c r="BU400" s="14"/>
      <c r="BV400" s="14"/>
      <c r="BW400" s="14"/>
      <c r="BX400" s="14"/>
      <c r="BY400" s="21"/>
      <c r="BZ400" s="22"/>
      <c r="CA400" s="22"/>
      <c r="CB400" s="22"/>
      <c r="CC400" s="22"/>
      <c r="CD400" s="22"/>
      <c r="CE400" s="22"/>
      <c r="CF400" s="23"/>
      <c r="CG400" s="19"/>
      <c r="CH400" s="21"/>
      <c r="CI400" s="14"/>
      <c r="CJ400" s="14"/>
      <c r="CK400" s="14"/>
      <c r="CL400" s="21"/>
      <c r="CM400" s="21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53"/>
      <c r="DA400" s="53"/>
      <c r="DB400" s="53"/>
      <c r="DC400" s="53"/>
      <c r="DD400" s="53"/>
      <c r="DE400" s="53"/>
      <c r="DF400" s="53"/>
      <c r="DG400" s="53"/>
      <c r="DH400" s="53"/>
      <c r="DI400" s="53"/>
      <c r="DJ400" s="53"/>
      <c r="DK400" s="53"/>
      <c r="DL400" s="53"/>
      <c r="DM400" s="53"/>
      <c r="DN400" s="53"/>
      <c r="DO400" s="53"/>
      <c r="DP400" s="53"/>
      <c r="DQ400" s="53"/>
      <c r="DR400" s="53"/>
      <c r="DS400" s="53"/>
      <c r="DT400" s="53"/>
      <c r="DU400" s="53"/>
      <c r="DV400" s="53"/>
      <c r="DW400" s="53"/>
      <c r="DX400" s="53"/>
      <c r="DY400" s="53"/>
      <c r="DZ400" s="53"/>
      <c r="EA400" s="53"/>
      <c r="EB400" s="53"/>
      <c r="EC400" s="53"/>
      <c r="ED400" s="53"/>
    </row>
    <row r="401" spans="1:134">
      <c r="A401" s="54"/>
      <c r="B401" s="55"/>
      <c r="C401" s="56"/>
      <c r="D401" s="55"/>
      <c r="E401" s="56"/>
      <c r="F401" s="55"/>
      <c r="G401" s="56"/>
      <c r="H401" s="57"/>
      <c r="I401" s="9"/>
      <c r="J401" s="9"/>
      <c r="K401" s="26"/>
      <c r="L401" s="26"/>
      <c r="M401" s="34"/>
      <c r="N401" s="34"/>
      <c r="O401" s="34"/>
      <c r="P401" s="11"/>
      <c r="Q401" s="11"/>
      <c r="R401" s="11"/>
      <c r="S401" s="13"/>
      <c r="AJ401" s="14"/>
      <c r="AK401" s="14"/>
      <c r="AL401" s="14"/>
      <c r="AM401" s="15"/>
      <c r="AN401" s="15"/>
      <c r="AO401" s="15"/>
      <c r="AP401" s="15"/>
      <c r="AQ401" s="15"/>
      <c r="AR401" s="15"/>
      <c r="AS401" s="15"/>
      <c r="AT401" s="16"/>
      <c r="AU401" s="15"/>
      <c r="AV401" s="15"/>
      <c r="AW401" s="19"/>
      <c r="AX401" s="19"/>
      <c r="AY401" s="19"/>
      <c r="AZ401" s="19"/>
      <c r="BA401" s="19"/>
      <c r="BB401" s="19"/>
      <c r="BC401" s="19"/>
      <c r="BD401" s="16"/>
      <c r="BE401" s="15"/>
      <c r="BF401" s="15"/>
      <c r="BG401" s="14"/>
      <c r="BH401" s="14"/>
      <c r="BI401" s="14"/>
      <c r="BJ401" s="36"/>
      <c r="BK401" s="36"/>
      <c r="BL401" s="36"/>
      <c r="BM401" s="36"/>
      <c r="BN401" s="36"/>
      <c r="BO401" s="36"/>
      <c r="BP401" s="36"/>
      <c r="BQ401" s="14"/>
      <c r="BR401" s="14"/>
      <c r="BS401" s="14"/>
      <c r="BT401" s="14"/>
      <c r="BU401" s="14"/>
      <c r="BV401" s="14"/>
      <c r="BW401" s="14"/>
      <c r="BX401" s="14"/>
      <c r="BY401" s="21"/>
      <c r="BZ401" s="22"/>
      <c r="CA401" s="22"/>
      <c r="CB401" s="22"/>
      <c r="CC401" s="22"/>
      <c r="CD401" s="22"/>
      <c r="CE401" s="22"/>
      <c r="CF401" s="23"/>
      <c r="CG401" s="19"/>
      <c r="CH401" s="21"/>
      <c r="CI401" s="14"/>
      <c r="CJ401" s="14"/>
      <c r="CK401" s="14"/>
      <c r="CL401" s="21"/>
      <c r="CM401" s="21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/>
      <c r="DK401" s="53"/>
      <c r="DL401" s="53"/>
      <c r="DM401" s="53"/>
      <c r="DN401" s="53"/>
      <c r="DO401" s="53"/>
      <c r="DP401" s="53"/>
      <c r="DQ401" s="53"/>
      <c r="DR401" s="53"/>
      <c r="DS401" s="53"/>
      <c r="DT401" s="53"/>
      <c r="DU401" s="53"/>
      <c r="DV401" s="53"/>
      <c r="DW401" s="53"/>
      <c r="DX401" s="53"/>
      <c r="DY401" s="53"/>
      <c r="DZ401" s="53"/>
      <c r="EA401" s="53"/>
      <c r="EB401" s="53"/>
      <c r="EC401" s="53"/>
      <c r="ED401" s="53"/>
    </row>
    <row r="402" spans="1:134">
      <c r="A402" s="54"/>
      <c r="B402" s="55"/>
      <c r="C402" s="56"/>
      <c r="D402" s="55"/>
      <c r="E402" s="56"/>
      <c r="F402" s="55"/>
      <c r="G402" s="56"/>
      <c r="H402" s="57"/>
      <c r="I402" s="9"/>
      <c r="J402" s="9"/>
      <c r="K402" s="26"/>
      <c r="L402" s="26"/>
      <c r="M402" s="34"/>
      <c r="N402" s="34"/>
      <c r="O402" s="34"/>
      <c r="P402" s="11"/>
      <c r="Q402" s="11"/>
      <c r="R402" s="11"/>
      <c r="S402" s="13"/>
      <c r="AJ402" s="14"/>
      <c r="AK402" s="14"/>
      <c r="AL402" s="14"/>
      <c r="AM402" s="15"/>
      <c r="AN402" s="15"/>
      <c r="AO402" s="15"/>
      <c r="AP402" s="15"/>
      <c r="AQ402" s="15"/>
      <c r="AR402" s="15"/>
      <c r="AS402" s="15"/>
      <c r="AT402" s="16"/>
      <c r="AU402" s="15"/>
      <c r="AV402" s="15"/>
      <c r="AW402" s="19"/>
      <c r="AX402" s="19"/>
      <c r="AY402" s="19"/>
      <c r="AZ402" s="19"/>
      <c r="BA402" s="19"/>
      <c r="BB402" s="19"/>
      <c r="BC402" s="19"/>
      <c r="BD402" s="16"/>
      <c r="BE402" s="15"/>
      <c r="BF402" s="15"/>
      <c r="BG402" s="14"/>
      <c r="BH402" s="14"/>
      <c r="BI402" s="14"/>
      <c r="BJ402" s="36"/>
      <c r="BK402" s="36"/>
      <c r="BL402" s="36"/>
      <c r="BM402" s="36"/>
      <c r="BN402" s="36"/>
      <c r="BO402" s="36"/>
      <c r="BP402" s="36"/>
      <c r="BQ402" s="14"/>
      <c r="BR402" s="14"/>
      <c r="BS402" s="14"/>
      <c r="BT402" s="14"/>
      <c r="BU402" s="14"/>
      <c r="BV402" s="14"/>
      <c r="BW402" s="14"/>
      <c r="BX402" s="14"/>
      <c r="BY402" s="21"/>
      <c r="BZ402" s="22"/>
      <c r="CA402" s="22"/>
      <c r="CB402" s="22"/>
      <c r="CC402" s="22"/>
      <c r="CD402" s="22"/>
      <c r="CE402" s="22"/>
      <c r="CF402" s="23"/>
      <c r="CG402" s="19"/>
      <c r="CH402" s="21"/>
      <c r="CI402" s="14"/>
      <c r="CJ402" s="14"/>
      <c r="CK402" s="14"/>
      <c r="CL402" s="21"/>
      <c r="CM402" s="21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/>
      <c r="DK402" s="53"/>
      <c r="DL402" s="53"/>
      <c r="DM402" s="53"/>
      <c r="DN402" s="53"/>
      <c r="DO402" s="53"/>
      <c r="DP402" s="53"/>
      <c r="DQ402" s="53"/>
      <c r="DR402" s="53"/>
      <c r="DS402" s="53"/>
      <c r="DT402" s="53"/>
      <c r="DU402" s="53"/>
      <c r="DV402" s="53"/>
      <c r="DW402" s="53"/>
      <c r="DX402" s="53"/>
      <c r="DY402" s="53"/>
      <c r="DZ402" s="53"/>
      <c r="EA402" s="53"/>
      <c r="EB402" s="53"/>
      <c r="EC402" s="53"/>
      <c r="ED402" s="53"/>
    </row>
    <row r="403" spans="1:134">
      <c r="A403" s="54"/>
      <c r="B403" s="55"/>
      <c r="C403" s="56"/>
      <c r="D403" s="55"/>
      <c r="E403" s="56"/>
      <c r="F403" s="55"/>
      <c r="G403" s="56"/>
      <c r="H403" s="57"/>
      <c r="I403" s="9"/>
      <c r="J403" s="9"/>
      <c r="K403" s="26"/>
      <c r="L403" s="26"/>
      <c r="M403" s="34"/>
      <c r="N403" s="34"/>
      <c r="O403" s="34"/>
      <c r="P403" s="11"/>
      <c r="Q403" s="11"/>
      <c r="R403" s="11"/>
      <c r="S403" s="13"/>
      <c r="AJ403" s="14"/>
      <c r="AK403" s="14"/>
      <c r="AL403" s="14"/>
      <c r="AM403" s="15"/>
      <c r="AN403" s="15"/>
      <c r="AO403" s="15"/>
      <c r="AP403" s="15"/>
      <c r="AQ403" s="15"/>
      <c r="AR403" s="15"/>
      <c r="AS403" s="15"/>
      <c r="AT403" s="16"/>
      <c r="AU403" s="15"/>
      <c r="AV403" s="15"/>
      <c r="AW403" s="19"/>
      <c r="AX403" s="19"/>
      <c r="AY403" s="19"/>
      <c r="AZ403" s="19"/>
      <c r="BA403" s="19"/>
      <c r="BB403" s="19"/>
      <c r="BC403" s="19"/>
      <c r="BD403" s="16"/>
      <c r="BE403" s="15"/>
      <c r="BF403" s="15"/>
      <c r="BG403" s="14"/>
      <c r="BH403" s="14"/>
      <c r="BI403" s="14"/>
      <c r="BJ403" s="36"/>
      <c r="BK403" s="36"/>
      <c r="BL403" s="36"/>
      <c r="BM403" s="36"/>
      <c r="BN403" s="36"/>
      <c r="BO403" s="36"/>
      <c r="BP403" s="36"/>
      <c r="BQ403" s="14"/>
      <c r="BR403" s="14"/>
      <c r="BS403" s="14"/>
      <c r="BT403" s="14"/>
      <c r="BU403" s="14"/>
      <c r="BV403" s="14"/>
      <c r="BW403" s="14"/>
      <c r="BX403" s="14"/>
      <c r="BY403" s="21"/>
      <c r="BZ403" s="22"/>
      <c r="CA403" s="22"/>
      <c r="CB403" s="22"/>
      <c r="CC403" s="22"/>
      <c r="CD403" s="22"/>
      <c r="CE403" s="22"/>
      <c r="CF403" s="23"/>
      <c r="CG403" s="19"/>
      <c r="CH403" s="21"/>
      <c r="CI403" s="14"/>
      <c r="CJ403" s="14"/>
      <c r="CK403" s="14"/>
      <c r="CL403" s="21"/>
      <c r="CM403" s="21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53"/>
      <c r="DT403" s="53"/>
      <c r="DU403" s="53"/>
      <c r="DV403" s="53"/>
      <c r="DW403" s="53"/>
      <c r="DX403" s="53"/>
      <c r="DY403" s="53"/>
      <c r="DZ403" s="53"/>
      <c r="EA403" s="53"/>
      <c r="EB403" s="53"/>
      <c r="EC403" s="53"/>
      <c r="ED403" s="53"/>
    </row>
    <row r="404" spans="1:134">
      <c r="A404" s="54"/>
      <c r="B404" s="55"/>
      <c r="C404" s="56"/>
      <c r="D404" s="55"/>
      <c r="E404" s="56"/>
      <c r="F404" s="55"/>
      <c r="G404" s="56"/>
      <c r="H404" s="57"/>
      <c r="I404" s="9"/>
      <c r="J404" s="9"/>
      <c r="K404" s="26"/>
      <c r="L404" s="26"/>
      <c r="M404" s="34"/>
      <c r="N404" s="34"/>
      <c r="O404" s="34"/>
      <c r="P404" s="11"/>
      <c r="Q404" s="11"/>
      <c r="R404" s="11"/>
      <c r="S404" s="13"/>
      <c r="AJ404" s="14"/>
      <c r="AK404" s="14"/>
      <c r="AL404" s="14"/>
      <c r="AM404" s="15"/>
      <c r="AN404" s="15"/>
      <c r="AO404" s="15"/>
      <c r="AP404" s="15"/>
      <c r="AQ404" s="15"/>
      <c r="AR404" s="15"/>
      <c r="AS404" s="15"/>
      <c r="AT404" s="16"/>
      <c r="AU404" s="15"/>
      <c r="AV404" s="15"/>
      <c r="AW404" s="19"/>
      <c r="AX404" s="19"/>
      <c r="AY404" s="19"/>
      <c r="AZ404" s="19"/>
      <c r="BA404" s="19"/>
      <c r="BB404" s="19"/>
      <c r="BC404" s="19"/>
      <c r="BD404" s="16"/>
      <c r="BE404" s="15"/>
      <c r="BF404" s="15"/>
      <c r="BG404" s="14"/>
      <c r="BH404" s="14"/>
      <c r="BI404" s="14"/>
      <c r="BJ404" s="36"/>
      <c r="BK404" s="36"/>
      <c r="BL404" s="36"/>
      <c r="BM404" s="36"/>
      <c r="BN404" s="36"/>
      <c r="BO404" s="36"/>
      <c r="BP404" s="36"/>
      <c r="BQ404" s="14"/>
      <c r="BR404" s="14"/>
      <c r="BS404" s="14"/>
      <c r="BT404" s="14"/>
      <c r="BU404" s="14"/>
      <c r="BV404" s="14"/>
      <c r="BW404" s="14"/>
      <c r="BX404" s="14"/>
      <c r="BY404" s="21"/>
      <c r="BZ404" s="22"/>
      <c r="CA404" s="22"/>
      <c r="CB404" s="22"/>
      <c r="CC404" s="22"/>
      <c r="CD404" s="22"/>
      <c r="CE404" s="22"/>
      <c r="CF404" s="23"/>
      <c r="CG404" s="19"/>
      <c r="CH404" s="21"/>
      <c r="CI404" s="14"/>
      <c r="CJ404" s="14"/>
      <c r="CK404" s="14"/>
      <c r="CL404" s="21"/>
      <c r="CM404" s="21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  <c r="EB404" s="53"/>
      <c r="EC404" s="53"/>
      <c r="ED404" s="53"/>
    </row>
    <row r="405" spans="1:134">
      <c r="A405" s="54"/>
      <c r="B405" s="55"/>
      <c r="C405" s="56"/>
      <c r="D405" s="55"/>
      <c r="E405" s="56"/>
      <c r="F405" s="55"/>
      <c r="G405" s="56"/>
      <c r="H405" s="57"/>
      <c r="I405" s="9"/>
      <c r="J405" s="9"/>
      <c r="K405" s="26"/>
      <c r="L405" s="26"/>
      <c r="M405" s="34"/>
      <c r="N405" s="34"/>
      <c r="O405" s="34"/>
      <c r="P405" s="11"/>
      <c r="Q405" s="11"/>
      <c r="R405" s="11"/>
      <c r="S405" s="13"/>
      <c r="AJ405" s="14"/>
      <c r="AK405" s="14"/>
      <c r="AL405" s="14"/>
      <c r="AM405" s="15"/>
      <c r="AN405" s="15"/>
      <c r="AO405" s="15"/>
      <c r="AP405" s="15"/>
      <c r="AQ405" s="15"/>
      <c r="AR405" s="15"/>
      <c r="AS405" s="15"/>
      <c r="AT405" s="16"/>
      <c r="AU405" s="15"/>
      <c r="AV405" s="15"/>
      <c r="AW405" s="19"/>
      <c r="AX405" s="19"/>
      <c r="AY405" s="19"/>
      <c r="AZ405" s="19"/>
      <c r="BA405" s="19"/>
      <c r="BB405" s="19"/>
      <c r="BC405" s="19"/>
      <c r="BD405" s="16"/>
      <c r="BE405" s="15"/>
      <c r="BF405" s="15"/>
      <c r="BG405" s="14"/>
      <c r="BH405" s="14"/>
      <c r="BI405" s="14"/>
      <c r="BJ405" s="36"/>
      <c r="BK405" s="36"/>
      <c r="BL405" s="36"/>
      <c r="BM405" s="36"/>
      <c r="BN405" s="36"/>
      <c r="BO405" s="36"/>
      <c r="BP405" s="36"/>
      <c r="BQ405" s="14"/>
      <c r="BR405" s="14"/>
      <c r="BS405" s="14"/>
      <c r="BT405" s="14"/>
      <c r="BU405" s="14"/>
      <c r="BV405" s="14"/>
      <c r="BW405" s="14"/>
      <c r="BX405" s="14"/>
      <c r="BY405" s="21"/>
      <c r="BZ405" s="22"/>
      <c r="CA405" s="22"/>
      <c r="CB405" s="22"/>
      <c r="CC405" s="22"/>
      <c r="CD405" s="22"/>
      <c r="CE405" s="22"/>
      <c r="CF405" s="23"/>
      <c r="CG405" s="19"/>
      <c r="CH405" s="21"/>
      <c r="CI405" s="14"/>
      <c r="CJ405" s="14"/>
      <c r="CK405" s="14"/>
      <c r="CL405" s="21"/>
      <c r="CM405" s="21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53"/>
      <c r="DT405" s="53"/>
      <c r="DU405" s="53"/>
      <c r="DV405" s="53"/>
      <c r="DW405" s="53"/>
      <c r="DX405" s="53"/>
      <c r="DY405" s="53"/>
      <c r="DZ405" s="53"/>
      <c r="EA405" s="53"/>
      <c r="EB405" s="53"/>
      <c r="EC405" s="53"/>
      <c r="ED405" s="53"/>
    </row>
    <row r="406" spans="1:134">
      <c r="A406" s="54"/>
      <c r="B406" s="55"/>
      <c r="C406" s="56"/>
      <c r="D406" s="55"/>
      <c r="E406" s="56"/>
      <c r="F406" s="55"/>
      <c r="G406" s="56"/>
      <c r="H406" s="57"/>
      <c r="I406" s="9"/>
      <c r="J406" s="9"/>
      <c r="K406" s="26"/>
      <c r="L406" s="26"/>
      <c r="M406" s="34"/>
      <c r="N406" s="34"/>
      <c r="O406" s="34"/>
      <c r="P406" s="11"/>
      <c r="Q406" s="11"/>
      <c r="R406" s="11"/>
      <c r="S406" s="13"/>
      <c r="AJ406" s="14"/>
      <c r="AK406" s="14"/>
      <c r="AL406" s="14"/>
      <c r="AM406" s="15"/>
      <c r="AN406" s="15"/>
      <c r="AO406" s="15"/>
      <c r="AP406" s="15"/>
      <c r="AQ406" s="15"/>
      <c r="AR406" s="15"/>
      <c r="AS406" s="15"/>
      <c r="AT406" s="16"/>
      <c r="AU406" s="15"/>
      <c r="AV406" s="15"/>
      <c r="AW406" s="19"/>
      <c r="AX406" s="19"/>
      <c r="AY406" s="19"/>
      <c r="AZ406" s="19"/>
      <c r="BA406" s="19"/>
      <c r="BB406" s="19"/>
      <c r="BC406" s="19"/>
      <c r="BD406" s="16"/>
      <c r="BE406" s="15"/>
      <c r="BF406" s="15"/>
      <c r="BG406" s="14"/>
      <c r="BH406" s="14"/>
      <c r="BI406" s="14"/>
      <c r="BJ406" s="36"/>
      <c r="BK406" s="36"/>
      <c r="BL406" s="36"/>
      <c r="BM406" s="36"/>
      <c r="BN406" s="36"/>
      <c r="BO406" s="36"/>
      <c r="BP406" s="36"/>
      <c r="BQ406" s="14"/>
      <c r="BR406" s="14"/>
      <c r="BS406" s="14"/>
      <c r="BT406" s="14"/>
      <c r="BU406" s="14"/>
      <c r="BV406" s="14"/>
      <c r="BW406" s="14"/>
      <c r="BX406" s="14"/>
      <c r="BY406" s="21"/>
      <c r="BZ406" s="22"/>
      <c r="CA406" s="22"/>
      <c r="CB406" s="22"/>
      <c r="CC406" s="22"/>
      <c r="CD406" s="22"/>
      <c r="CE406" s="22"/>
      <c r="CF406" s="23"/>
      <c r="CG406" s="19"/>
      <c r="CH406" s="21"/>
      <c r="CI406" s="14"/>
      <c r="CJ406" s="14"/>
      <c r="CK406" s="14"/>
      <c r="CL406" s="21"/>
      <c r="CM406" s="21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53"/>
      <c r="DT406" s="53"/>
      <c r="DU406" s="53"/>
      <c r="DV406" s="53"/>
      <c r="DW406" s="53"/>
      <c r="DX406" s="53"/>
      <c r="DY406" s="53"/>
      <c r="DZ406" s="53"/>
      <c r="EA406" s="53"/>
      <c r="EB406" s="53"/>
      <c r="EC406" s="53"/>
      <c r="ED406" s="53"/>
    </row>
    <row r="407" spans="1:134">
      <c r="A407" s="54"/>
      <c r="B407" s="55"/>
      <c r="C407" s="56"/>
      <c r="D407" s="55"/>
      <c r="E407" s="56"/>
      <c r="F407" s="55"/>
      <c r="G407" s="56"/>
      <c r="H407" s="57"/>
      <c r="I407" s="9"/>
      <c r="J407" s="9"/>
      <c r="K407" s="26"/>
      <c r="L407" s="26"/>
      <c r="M407" s="34"/>
      <c r="N407" s="34"/>
      <c r="O407" s="34"/>
      <c r="P407" s="11"/>
      <c r="Q407" s="11"/>
      <c r="R407" s="11"/>
      <c r="S407" s="13"/>
      <c r="AJ407" s="14"/>
      <c r="AK407" s="14"/>
      <c r="AL407" s="14"/>
      <c r="AM407" s="15"/>
      <c r="AN407" s="15"/>
      <c r="AO407" s="15"/>
      <c r="AP407" s="15"/>
      <c r="AQ407" s="15"/>
      <c r="AR407" s="15"/>
      <c r="AS407" s="15"/>
      <c r="AT407" s="16"/>
      <c r="AU407" s="15"/>
      <c r="AV407" s="15"/>
      <c r="AW407" s="19"/>
      <c r="AX407" s="19"/>
      <c r="AY407" s="19"/>
      <c r="AZ407" s="19"/>
      <c r="BA407" s="19"/>
      <c r="BB407" s="19"/>
      <c r="BC407" s="19"/>
      <c r="BD407" s="16"/>
      <c r="BE407" s="15"/>
      <c r="BF407" s="15"/>
      <c r="BG407" s="14"/>
      <c r="BH407" s="14"/>
      <c r="BI407" s="14"/>
      <c r="BJ407" s="36"/>
      <c r="BK407" s="36"/>
      <c r="BL407" s="36"/>
      <c r="BM407" s="36"/>
      <c r="BN407" s="36"/>
      <c r="BO407" s="36"/>
      <c r="BP407" s="36"/>
      <c r="BQ407" s="14"/>
      <c r="BR407" s="14"/>
      <c r="BS407" s="14"/>
      <c r="BT407" s="14"/>
      <c r="BU407" s="14"/>
      <c r="BV407" s="14"/>
      <c r="BW407" s="14"/>
      <c r="BX407" s="14"/>
      <c r="BY407" s="21"/>
      <c r="BZ407" s="22"/>
      <c r="CA407" s="22"/>
      <c r="CB407" s="22"/>
      <c r="CC407" s="22"/>
      <c r="CD407" s="22"/>
      <c r="CE407" s="22"/>
      <c r="CF407" s="23"/>
      <c r="CG407" s="19"/>
      <c r="CH407" s="21"/>
      <c r="CI407" s="14"/>
      <c r="CJ407" s="14"/>
      <c r="CK407" s="14"/>
      <c r="CL407" s="21"/>
      <c r="CM407" s="21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  <c r="DR407" s="53"/>
      <c r="DS407" s="53"/>
      <c r="DT407" s="53"/>
      <c r="DU407" s="53"/>
      <c r="DV407" s="53"/>
      <c r="DW407" s="53"/>
      <c r="DX407" s="53"/>
      <c r="DY407" s="53"/>
      <c r="DZ407" s="53"/>
      <c r="EA407" s="53"/>
      <c r="EB407" s="53"/>
      <c r="EC407" s="53"/>
      <c r="ED407" s="53"/>
    </row>
    <row r="408" spans="1:134">
      <c r="A408" s="54"/>
      <c r="B408" s="55"/>
      <c r="C408" s="56"/>
      <c r="D408" s="55"/>
      <c r="E408" s="56"/>
      <c r="F408" s="55"/>
      <c r="G408" s="56"/>
      <c r="H408" s="57"/>
      <c r="I408" s="9"/>
      <c r="J408" s="9"/>
      <c r="K408" s="26"/>
      <c r="L408" s="26"/>
      <c r="M408" s="34"/>
      <c r="N408" s="34"/>
      <c r="O408" s="34"/>
      <c r="P408" s="11"/>
      <c r="Q408" s="11"/>
      <c r="R408" s="11"/>
      <c r="S408" s="13"/>
      <c r="AJ408" s="14"/>
      <c r="AK408" s="14"/>
      <c r="AL408" s="14"/>
      <c r="AM408" s="15"/>
      <c r="AN408" s="15"/>
      <c r="AO408" s="15"/>
      <c r="AP408" s="15"/>
      <c r="AQ408" s="15"/>
      <c r="AR408" s="15"/>
      <c r="AS408" s="15"/>
      <c r="AT408" s="16"/>
      <c r="AU408" s="15"/>
      <c r="AV408" s="15"/>
      <c r="AW408" s="19"/>
      <c r="AX408" s="19"/>
      <c r="AY408" s="19"/>
      <c r="AZ408" s="19"/>
      <c r="BA408" s="19"/>
      <c r="BB408" s="19"/>
      <c r="BC408" s="19"/>
      <c r="BD408" s="16"/>
      <c r="BE408" s="15"/>
      <c r="BF408" s="15"/>
      <c r="BG408" s="14"/>
      <c r="BH408" s="14"/>
      <c r="BI408" s="14"/>
      <c r="BJ408" s="36"/>
      <c r="BK408" s="36"/>
      <c r="BL408" s="36"/>
      <c r="BM408" s="36"/>
      <c r="BN408" s="36"/>
      <c r="BO408" s="36"/>
      <c r="BP408" s="36"/>
      <c r="BQ408" s="14"/>
      <c r="BR408" s="14"/>
      <c r="BS408" s="14"/>
      <c r="BT408" s="14"/>
      <c r="BU408" s="14"/>
      <c r="BV408" s="14"/>
      <c r="BW408" s="14"/>
      <c r="BX408" s="14"/>
      <c r="BY408" s="21"/>
      <c r="BZ408" s="22"/>
      <c r="CA408" s="22"/>
      <c r="CB408" s="22"/>
      <c r="CC408" s="22"/>
      <c r="CD408" s="22"/>
      <c r="CE408" s="22"/>
      <c r="CF408" s="23"/>
      <c r="CG408" s="19"/>
      <c r="CH408" s="21"/>
      <c r="CI408" s="14"/>
      <c r="CJ408" s="14"/>
      <c r="CK408" s="14"/>
      <c r="CL408" s="21"/>
      <c r="CM408" s="21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  <c r="DR408" s="53"/>
      <c r="DS408" s="53"/>
      <c r="DT408" s="53"/>
      <c r="DU408" s="53"/>
      <c r="DV408" s="53"/>
      <c r="DW408" s="53"/>
      <c r="DX408" s="53"/>
      <c r="DY408" s="53"/>
      <c r="DZ408" s="53"/>
      <c r="EA408" s="53"/>
      <c r="EB408" s="53"/>
      <c r="EC408" s="53"/>
      <c r="ED408" s="53"/>
    </row>
    <row r="409" spans="1:134">
      <c r="A409" s="54"/>
      <c r="B409" s="55"/>
      <c r="C409" s="56"/>
      <c r="D409" s="55"/>
      <c r="E409" s="56"/>
      <c r="F409" s="55"/>
      <c r="G409" s="56"/>
      <c r="H409" s="57"/>
      <c r="I409" s="9"/>
      <c r="J409" s="9"/>
      <c r="K409" s="26"/>
      <c r="L409" s="26"/>
      <c r="M409" s="34"/>
      <c r="N409" s="34"/>
      <c r="O409" s="34"/>
      <c r="P409" s="11"/>
      <c r="Q409" s="11"/>
      <c r="R409" s="11"/>
      <c r="S409" s="13"/>
      <c r="AJ409" s="14"/>
      <c r="AK409" s="14"/>
      <c r="AL409" s="14"/>
      <c r="AM409" s="15"/>
      <c r="AN409" s="15"/>
      <c r="AO409" s="15"/>
      <c r="AP409" s="15"/>
      <c r="AQ409" s="15"/>
      <c r="AR409" s="15"/>
      <c r="AS409" s="15"/>
      <c r="AT409" s="16"/>
      <c r="AU409" s="15"/>
      <c r="AV409" s="15"/>
      <c r="AW409" s="19"/>
      <c r="AX409" s="19"/>
      <c r="AY409" s="19"/>
      <c r="AZ409" s="19"/>
      <c r="BA409" s="19"/>
      <c r="BB409" s="19"/>
      <c r="BC409" s="19"/>
      <c r="BD409" s="16"/>
      <c r="BE409" s="15"/>
      <c r="BF409" s="15"/>
      <c r="BG409" s="14"/>
      <c r="BH409" s="14"/>
      <c r="BI409" s="14"/>
      <c r="BJ409" s="36"/>
      <c r="BK409" s="36"/>
      <c r="BL409" s="36"/>
      <c r="BM409" s="36"/>
      <c r="BN409" s="36"/>
      <c r="BO409" s="36"/>
      <c r="BP409" s="36"/>
      <c r="BQ409" s="14"/>
      <c r="BR409" s="14"/>
      <c r="BS409" s="14"/>
      <c r="BT409" s="14"/>
      <c r="BU409" s="14"/>
      <c r="BV409" s="14"/>
      <c r="BW409" s="14"/>
      <c r="BX409" s="14"/>
      <c r="BY409" s="21"/>
      <c r="BZ409" s="22"/>
      <c r="CA409" s="22"/>
      <c r="CB409" s="22"/>
      <c r="CC409" s="22"/>
      <c r="CD409" s="22"/>
      <c r="CE409" s="22"/>
      <c r="CF409" s="23"/>
      <c r="CG409" s="19"/>
      <c r="CH409" s="21"/>
      <c r="CI409" s="14"/>
      <c r="CJ409" s="14"/>
      <c r="CK409" s="14"/>
      <c r="CL409" s="21"/>
      <c r="CM409" s="21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  <c r="DR409" s="53"/>
      <c r="DS409" s="53"/>
      <c r="DT409" s="53"/>
      <c r="DU409" s="53"/>
      <c r="DV409" s="53"/>
      <c r="DW409" s="53"/>
      <c r="DX409" s="53"/>
      <c r="DY409" s="53"/>
      <c r="DZ409" s="53"/>
      <c r="EA409" s="53"/>
      <c r="EB409" s="53"/>
      <c r="EC409" s="53"/>
      <c r="ED409" s="53"/>
    </row>
    <row r="410" spans="1:134">
      <c r="A410" s="54"/>
      <c r="B410" s="55"/>
      <c r="C410" s="56"/>
      <c r="D410" s="55"/>
      <c r="E410" s="56"/>
      <c r="F410" s="55"/>
      <c r="G410" s="56"/>
      <c r="H410" s="57"/>
      <c r="I410" s="9"/>
      <c r="J410" s="9"/>
      <c r="K410" s="26"/>
      <c r="L410" s="26"/>
      <c r="M410" s="34"/>
      <c r="N410" s="34"/>
      <c r="O410" s="34"/>
      <c r="P410" s="11"/>
      <c r="Q410" s="11"/>
      <c r="R410" s="11"/>
      <c r="S410" s="13"/>
      <c r="AJ410" s="14"/>
      <c r="AK410" s="14"/>
      <c r="AL410" s="14"/>
      <c r="AM410" s="15"/>
      <c r="AN410" s="15"/>
      <c r="AO410" s="15"/>
      <c r="AP410" s="15"/>
      <c r="AQ410" s="15"/>
      <c r="AR410" s="15"/>
      <c r="AS410" s="15"/>
      <c r="AT410" s="16"/>
      <c r="AU410" s="15"/>
      <c r="AV410" s="15"/>
      <c r="AW410" s="19"/>
      <c r="AX410" s="19"/>
      <c r="AY410" s="19"/>
      <c r="AZ410" s="19"/>
      <c r="BA410" s="19"/>
      <c r="BB410" s="19"/>
      <c r="BC410" s="19"/>
      <c r="BD410" s="16"/>
      <c r="BE410" s="15"/>
      <c r="BF410" s="15"/>
      <c r="BG410" s="14"/>
      <c r="BH410" s="14"/>
      <c r="BI410" s="14"/>
      <c r="BJ410" s="36"/>
      <c r="BK410" s="36"/>
      <c r="BL410" s="36"/>
      <c r="BM410" s="36"/>
      <c r="BN410" s="36"/>
      <c r="BO410" s="36"/>
      <c r="BP410" s="36"/>
      <c r="BQ410" s="14"/>
      <c r="BR410" s="14"/>
      <c r="BS410" s="14"/>
      <c r="BT410" s="14"/>
      <c r="BU410" s="14"/>
      <c r="BV410" s="14"/>
      <c r="BW410" s="14"/>
      <c r="BX410" s="14"/>
      <c r="BY410" s="21"/>
      <c r="BZ410" s="22"/>
      <c r="CA410" s="22"/>
      <c r="CB410" s="22"/>
      <c r="CC410" s="22"/>
      <c r="CD410" s="22"/>
      <c r="CE410" s="22"/>
      <c r="CF410" s="23"/>
      <c r="CG410" s="19"/>
      <c r="CH410" s="21"/>
      <c r="CI410" s="14"/>
      <c r="CJ410" s="14"/>
      <c r="CK410" s="14"/>
      <c r="CL410" s="21"/>
      <c r="CM410" s="21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  <c r="DR410" s="53"/>
      <c r="DS410" s="53"/>
      <c r="DT410" s="53"/>
      <c r="DU410" s="53"/>
      <c r="DV410" s="53"/>
      <c r="DW410" s="53"/>
      <c r="DX410" s="53"/>
      <c r="DY410" s="53"/>
      <c r="DZ410" s="53"/>
      <c r="EA410" s="53"/>
      <c r="EB410" s="53"/>
      <c r="EC410" s="53"/>
      <c r="ED410" s="53"/>
    </row>
    <row r="411" spans="1:134">
      <c r="A411" s="54"/>
      <c r="B411" s="55"/>
      <c r="C411" s="56"/>
      <c r="D411" s="55"/>
      <c r="E411" s="56"/>
      <c r="F411" s="55"/>
      <c r="G411" s="56"/>
      <c r="H411" s="57"/>
      <c r="I411" s="9"/>
      <c r="J411" s="9"/>
      <c r="K411" s="26"/>
      <c r="L411" s="26"/>
      <c r="M411" s="34"/>
      <c r="N411" s="34"/>
      <c r="O411" s="34"/>
      <c r="P411" s="11"/>
      <c r="Q411" s="11"/>
      <c r="R411" s="11"/>
      <c r="S411" s="13"/>
      <c r="AJ411" s="14"/>
      <c r="AK411" s="14"/>
      <c r="AL411" s="14"/>
      <c r="AM411" s="15"/>
      <c r="AN411" s="15"/>
      <c r="AO411" s="15"/>
      <c r="AP411" s="15"/>
      <c r="AQ411" s="15"/>
      <c r="AR411" s="15"/>
      <c r="AS411" s="15"/>
      <c r="AT411" s="16"/>
      <c r="AU411" s="15"/>
      <c r="AV411" s="15"/>
      <c r="AW411" s="19"/>
      <c r="AX411" s="19"/>
      <c r="AY411" s="19"/>
      <c r="AZ411" s="19"/>
      <c r="BA411" s="19"/>
      <c r="BB411" s="19"/>
      <c r="BC411" s="19"/>
      <c r="BD411" s="16"/>
      <c r="BE411" s="15"/>
      <c r="BF411" s="15"/>
      <c r="BG411" s="14"/>
      <c r="BH411" s="14"/>
      <c r="BI411" s="14"/>
      <c r="BJ411" s="36"/>
      <c r="BK411" s="36"/>
      <c r="BL411" s="36"/>
      <c r="BM411" s="36"/>
      <c r="BN411" s="36"/>
      <c r="BO411" s="36"/>
      <c r="BP411" s="36"/>
      <c r="BQ411" s="14"/>
      <c r="BR411" s="14"/>
      <c r="BS411" s="14"/>
      <c r="BT411" s="14"/>
      <c r="BU411" s="14"/>
      <c r="BV411" s="14"/>
      <c r="BW411" s="14"/>
      <c r="BX411" s="14"/>
      <c r="BY411" s="21"/>
      <c r="BZ411" s="22"/>
      <c r="CA411" s="22"/>
      <c r="CB411" s="22"/>
      <c r="CC411" s="22"/>
      <c r="CD411" s="22"/>
      <c r="CE411" s="22"/>
      <c r="CF411" s="23"/>
      <c r="CG411" s="19"/>
      <c r="CH411" s="21"/>
      <c r="CI411" s="14"/>
      <c r="CJ411" s="14"/>
      <c r="CK411" s="14"/>
      <c r="CL411" s="21"/>
      <c r="CM411" s="21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  <c r="DR411" s="53"/>
      <c r="DS411" s="53"/>
      <c r="DT411" s="53"/>
      <c r="DU411" s="53"/>
      <c r="DV411" s="53"/>
      <c r="DW411" s="53"/>
      <c r="DX411" s="53"/>
      <c r="DY411" s="53"/>
      <c r="DZ411" s="53"/>
      <c r="EA411" s="53"/>
      <c r="EB411" s="53"/>
      <c r="EC411" s="53"/>
      <c r="ED411" s="53"/>
    </row>
    <row r="412" spans="1:134">
      <c r="A412" s="54"/>
      <c r="B412" s="55"/>
      <c r="C412" s="56"/>
      <c r="D412" s="55"/>
      <c r="E412" s="56"/>
      <c r="F412" s="55"/>
      <c r="G412" s="56"/>
      <c r="H412" s="57"/>
      <c r="I412" s="9"/>
      <c r="J412" s="9"/>
      <c r="K412" s="26"/>
      <c r="L412" s="26"/>
      <c r="M412" s="34"/>
      <c r="N412" s="34"/>
      <c r="O412" s="34"/>
      <c r="P412" s="11"/>
      <c r="Q412" s="11"/>
      <c r="R412" s="11"/>
      <c r="S412" s="13"/>
      <c r="AJ412" s="14"/>
      <c r="AK412" s="14"/>
      <c r="AL412" s="14"/>
      <c r="AM412" s="15"/>
      <c r="AN412" s="15"/>
      <c r="AO412" s="15"/>
      <c r="AP412" s="15"/>
      <c r="AQ412" s="15"/>
      <c r="AR412" s="15"/>
      <c r="AS412" s="15"/>
      <c r="AT412" s="16"/>
      <c r="AU412" s="15"/>
      <c r="AV412" s="15"/>
      <c r="AW412" s="19"/>
      <c r="AX412" s="19"/>
      <c r="AY412" s="19"/>
      <c r="AZ412" s="19"/>
      <c r="BA412" s="19"/>
      <c r="BB412" s="19"/>
      <c r="BC412" s="19"/>
      <c r="BD412" s="16"/>
      <c r="BE412" s="15"/>
      <c r="BF412" s="15"/>
      <c r="BG412" s="14"/>
      <c r="BH412" s="14"/>
      <c r="BI412" s="14"/>
      <c r="BJ412" s="36"/>
      <c r="BK412" s="36"/>
      <c r="BL412" s="36"/>
      <c r="BM412" s="36"/>
      <c r="BN412" s="36"/>
      <c r="BO412" s="36"/>
      <c r="BP412" s="36"/>
      <c r="BQ412" s="14"/>
      <c r="BR412" s="14"/>
      <c r="BS412" s="14"/>
      <c r="BT412" s="14"/>
      <c r="BU412" s="14"/>
      <c r="BV412" s="14"/>
      <c r="BW412" s="14"/>
      <c r="BX412" s="14"/>
      <c r="BY412" s="21"/>
      <c r="BZ412" s="22"/>
      <c r="CA412" s="22"/>
      <c r="CB412" s="22"/>
      <c r="CC412" s="22"/>
      <c r="CD412" s="22"/>
      <c r="CE412" s="22"/>
      <c r="CF412" s="23"/>
      <c r="CG412" s="19"/>
      <c r="CH412" s="21"/>
      <c r="CI412" s="14"/>
      <c r="CJ412" s="14"/>
      <c r="CK412" s="14"/>
      <c r="CL412" s="21"/>
      <c r="CM412" s="21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  <c r="DR412" s="53"/>
      <c r="DS412" s="53"/>
      <c r="DT412" s="53"/>
      <c r="DU412" s="53"/>
      <c r="DV412" s="53"/>
      <c r="DW412" s="53"/>
      <c r="DX412" s="53"/>
      <c r="DY412" s="53"/>
      <c r="DZ412" s="53"/>
      <c r="EA412" s="53"/>
      <c r="EB412" s="53"/>
      <c r="EC412" s="53"/>
      <c r="ED412" s="53"/>
    </row>
    <row r="413" spans="1:134">
      <c r="A413" s="54"/>
      <c r="B413" s="55"/>
      <c r="C413" s="56"/>
      <c r="D413" s="55"/>
      <c r="E413" s="56"/>
      <c r="F413" s="55"/>
      <c r="G413" s="56"/>
      <c r="H413" s="57"/>
      <c r="I413" s="9"/>
      <c r="J413" s="9"/>
      <c r="K413" s="26"/>
      <c r="L413" s="26"/>
      <c r="M413" s="34"/>
      <c r="N413" s="34"/>
      <c r="O413" s="34"/>
      <c r="P413" s="11"/>
      <c r="Q413" s="11"/>
      <c r="R413" s="11"/>
      <c r="S413" s="13"/>
      <c r="AJ413" s="14"/>
      <c r="AK413" s="14"/>
      <c r="AL413" s="14"/>
      <c r="AM413" s="15"/>
      <c r="AN413" s="15"/>
      <c r="AO413" s="15"/>
      <c r="AP413" s="15"/>
      <c r="AQ413" s="15"/>
      <c r="AR413" s="15"/>
      <c r="AS413" s="15"/>
      <c r="AT413" s="16"/>
      <c r="AU413" s="15"/>
      <c r="AV413" s="15"/>
      <c r="AW413" s="19"/>
      <c r="AX413" s="19"/>
      <c r="AY413" s="19"/>
      <c r="AZ413" s="19"/>
      <c r="BA413" s="19"/>
      <c r="BB413" s="19"/>
      <c r="BC413" s="19"/>
      <c r="BD413" s="16"/>
      <c r="BE413" s="15"/>
      <c r="BF413" s="15"/>
      <c r="BG413" s="14"/>
      <c r="BH413" s="14"/>
      <c r="BI413" s="14"/>
      <c r="BJ413" s="36"/>
      <c r="BK413" s="36"/>
      <c r="BL413" s="36"/>
      <c r="BM413" s="36"/>
      <c r="BN413" s="36"/>
      <c r="BO413" s="36"/>
      <c r="BP413" s="36"/>
      <c r="BQ413" s="14"/>
      <c r="BR413" s="14"/>
      <c r="BS413" s="14"/>
      <c r="BT413" s="14"/>
      <c r="BU413" s="14"/>
      <c r="BV413" s="14"/>
      <c r="BW413" s="14"/>
      <c r="BX413" s="14"/>
      <c r="BY413" s="21"/>
      <c r="BZ413" s="22"/>
      <c r="CA413" s="22"/>
      <c r="CB413" s="22"/>
      <c r="CC413" s="22"/>
      <c r="CD413" s="22"/>
      <c r="CE413" s="22"/>
      <c r="CF413" s="23"/>
      <c r="CG413" s="19"/>
      <c r="CH413" s="21"/>
      <c r="CI413" s="14"/>
      <c r="CJ413" s="14"/>
      <c r="CK413" s="14"/>
      <c r="CL413" s="21"/>
      <c r="CM413" s="21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  <c r="DR413" s="53"/>
      <c r="DS413" s="53"/>
      <c r="DT413" s="53"/>
      <c r="DU413" s="53"/>
      <c r="DV413" s="53"/>
      <c r="DW413" s="53"/>
      <c r="DX413" s="53"/>
      <c r="DY413" s="53"/>
      <c r="DZ413" s="53"/>
      <c r="EA413" s="53"/>
      <c r="EB413" s="53"/>
      <c r="EC413" s="53"/>
      <c r="ED413" s="53"/>
    </row>
    <row r="414" spans="1:134">
      <c r="A414" s="54"/>
      <c r="B414" s="55"/>
      <c r="C414" s="56"/>
      <c r="D414" s="55"/>
      <c r="E414" s="56"/>
      <c r="F414" s="55"/>
      <c r="G414" s="56"/>
      <c r="H414" s="57"/>
      <c r="I414" s="9"/>
      <c r="J414" s="9"/>
      <c r="K414" s="26"/>
      <c r="L414" s="26"/>
      <c r="M414" s="34"/>
      <c r="N414" s="34"/>
      <c r="O414" s="34"/>
      <c r="P414" s="11"/>
      <c r="Q414" s="11"/>
      <c r="R414" s="11"/>
      <c r="S414" s="13"/>
      <c r="AJ414" s="14"/>
      <c r="AK414" s="14"/>
      <c r="AL414" s="14"/>
      <c r="AM414" s="15"/>
      <c r="AN414" s="15"/>
      <c r="AO414" s="15"/>
      <c r="AP414" s="15"/>
      <c r="AQ414" s="15"/>
      <c r="AR414" s="15"/>
      <c r="AS414" s="15"/>
      <c r="AT414" s="16"/>
      <c r="AU414" s="15"/>
      <c r="AV414" s="15"/>
      <c r="AW414" s="19"/>
      <c r="AX414" s="19"/>
      <c r="AY414" s="19"/>
      <c r="AZ414" s="19"/>
      <c r="BA414" s="19"/>
      <c r="BB414" s="19"/>
      <c r="BC414" s="19"/>
      <c r="BD414" s="16"/>
      <c r="BE414" s="15"/>
      <c r="BF414" s="15"/>
      <c r="BG414" s="14"/>
      <c r="BH414" s="14"/>
      <c r="BI414" s="14"/>
      <c r="BJ414" s="36"/>
      <c r="BK414" s="36"/>
      <c r="BL414" s="36"/>
      <c r="BM414" s="36"/>
      <c r="BN414" s="36"/>
      <c r="BO414" s="36"/>
      <c r="BP414" s="36"/>
      <c r="BQ414" s="14"/>
      <c r="BR414" s="14"/>
      <c r="BS414" s="14"/>
      <c r="BT414" s="14"/>
      <c r="BU414" s="14"/>
      <c r="BV414" s="14"/>
      <c r="BW414" s="14"/>
      <c r="BX414" s="14"/>
      <c r="BY414" s="21"/>
      <c r="BZ414" s="22"/>
      <c r="CA414" s="22"/>
      <c r="CB414" s="22"/>
      <c r="CC414" s="22"/>
      <c r="CD414" s="22"/>
      <c r="CE414" s="22"/>
      <c r="CF414" s="23"/>
      <c r="CG414" s="19"/>
      <c r="CH414" s="21"/>
      <c r="CI414" s="14"/>
      <c r="CJ414" s="14"/>
      <c r="CK414" s="14"/>
      <c r="CL414" s="21"/>
      <c r="CM414" s="21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53"/>
      <c r="DT414" s="53"/>
      <c r="DU414" s="53"/>
      <c r="DV414" s="53"/>
      <c r="DW414" s="53"/>
      <c r="DX414" s="53"/>
      <c r="DY414" s="53"/>
      <c r="DZ414" s="53"/>
      <c r="EA414" s="53"/>
      <c r="EB414" s="53"/>
      <c r="EC414" s="53"/>
      <c r="ED414" s="53"/>
    </row>
    <row r="415" spans="1:134">
      <c r="A415" s="54"/>
      <c r="B415" s="55"/>
      <c r="C415" s="56"/>
      <c r="D415" s="55"/>
      <c r="E415" s="56"/>
      <c r="F415" s="55"/>
      <c r="G415" s="56"/>
      <c r="H415" s="57"/>
      <c r="I415" s="9"/>
      <c r="J415" s="9"/>
      <c r="K415" s="26"/>
      <c r="L415" s="26"/>
      <c r="M415" s="34"/>
      <c r="N415" s="34"/>
      <c r="O415" s="34"/>
      <c r="P415" s="11"/>
      <c r="Q415" s="11"/>
      <c r="R415" s="11"/>
      <c r="S415" s="13"/>
      <c r="AJ415" s="14"/>
      <c r="AK415" s="14"/>
      <c r="AL415" s="14"/>
      <c r="AM415" s="15"/>
      <c r="AN415" s="15"/>
      <c r="AO415" s="15"/>
      <c r="AP415" s="15"/>
      <c r="AQ415" s="15"/>
      <c r="AR415" s="15"/>
      <c r="AS415" s="15"/>
      <c r="AT415" s="16"/>
      <c r="AU415" s="15"/>
      <c r="AV415" s="15"/>
      <c r="AW415" s="19"/>
      <c r="AX415" s="19"/>
      <c r="AY415" s="19"/>
      <c r="AZ415" s="19"/>
      <c r="BA415" s="19"/>
      <c r="BB415" s="19"/>
      <c r="BC415" s="19"/>
      <c r="BD415" s="16"/>
      <c r="BE415" s="15"/>
      <c r="BF415" s="15"/>
      <c r="BG415" s="14"/>
      <c r="BH415" s="14"/>
      <c r="BI415" s="14"/>
      <c r="BJ415" s="36"/>
      <c r="BK415" s="36"/>
      <c r="BL415" s="36"/>
      <c r="BM415" s="36"/>
      <c r="BN415" s="36"/>
      <c r="BO415" s="36"/>
      <c r="BP415" s="36"/>
      <c r="BQ415" s="14"/>
      <c r="BR415" s="14"/>
      <c r="BS415" s="14"/>
      <c r="BT415" s="14"/>
      <c r="BU415" s="14"/>
      <c r="BV415" s="14"/>
      <c r="BW415" s="14"/>
      <c r="BX415" s="14"/>
      <c r="BY415" s="21"/>
      <c r="BZ415" s="22"/>
      <c r="CA415" s="22"/>
      <c r="CB415" s="22"/>
      <c r="CC415" s="22"/>
      <c r="CD415" s="22"/>
      <c r="CE415" s="22"/>
      <c r="CF415" s="23"/>
      <c r="CG415" s="19"/>
      <c r="CH415" s="21"/>
      <c r="CI415" s="14"/>
      <c r="CJ415" s="14"/>
      <c r="CK415" s="14"/>
      <c r="CL415" s="21"/>
      <c r="CM415" s="21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53"/>
      <c r="DA415" s="53"/>
      <c r="DB415" s="53"/>
      <c r="DC415" s="53"/>
      <c r="DD415" s="53"/>
      <c r="DE415" s="53"/>
      <c r="DF415" s="53"/>
      <c r="DG415" s="53"/>
      <c r="DH415" s="53"/>
      <c r="DI415" s="53"/>
      <c r="DJ415" s="53"/>
      <c r="DK415" s="53"/>
      <c r="DL415" s="53"/>
      <c r="DM415" s="53"/>
      <c r="DN415" s="53"/>
      <c r="DO415" s="53"/>
      <c r="DP415" s="53"/>
      <c r="DQ415" s="53"/>
      <c r="DR415" s="53"/>
      <c r="DS415" s="53"/>
      <c r="DT415" s="53"/>
      <c r="DU415" s="53"/>
      <c r="DV415" s="53"/>
      <c r="DW415" s="53"/>
      <c r="DX415" s="53"/>
      <c r="DY415" s="53"/>
      <c r="DZ415" s="53"/>
      <c r="EA415" s="53"/>
      <c r="EB415" s="53"/>
      <c r="EC415" s="53"/>
      <c r="ED415" s="53"/>
    </row>
    <row r="416" spans="1:134">
      <c r="A416" s="54"/>
      <c r="B416" s="55"/>
      <c r="C416" s="56"/>
      <c r="D416" s="55"/>
      <c r="E416" s="56"/>
      <c r="F416" s="55"/>
      <c r="G416" s="56"/>
      <c r="H416" s="57"/>
      <c r="I416" s="9"/>
      <c r="J416" s="9"/>
      <c r="K416" s="26"/>
      <c r="L416" s="26"/>
      <c r="M416" s="34"/>
      <c r="N416" s="34"/>
      <c r="O416" s="34"/>
      <c r="P416" s="11"/>
      <c r="Q416" s="11"/>
      <c r="R416" s="11"/>
      <c r="S416" s="13"/>
      <c r="AJ416" s="14"/>
      <c r="AK416" s="14"/>
      <c r="AL416" s="14"/>
      <c r="AM416" s="15"/>
      <c r="AN416" s="15"/>
      <c r="AO416" s="15"/>
      <c r="AP416" s="15"/>
      <c r="AQ416" s="15"/>
      <c r="AR416" s="15"/>
      <c r="AS416" s="15"/>
      <c r="AT416" s="16"/>
      <c r="AU416" s="15"/>
      <c r="AV416" s="15"/>
      <c r="AW416" s="19"/>
      <c r="AX416" s="19"/>
      <c r="AY416" s="19"/>
      <c r="AZ416" s="19"/>
      <c r="BA416" s="19"/>
      <c r="BB416" s="19"/>
      <c r="BC416" s="19"/>
      <c r="BD416" s="16"/>
      <c r="BE416" s="15"/>
      <c r="BF416" s="15"/>
      <c r="BG416" s="14"/>
      <c r="BH416" s="14"/>
      <c r="BI416" s="14"/>
      <c r="BJ416" s="36"/>
      <c r="BK416" s="36"/>
      <c r="BL416" s="36"/>
      <c r="BM416" s="36"/>
      <c r="BN416" s="36"/>
      <c r="BO416" s="36"/>
      <c r="BP416" s="36"/>
      <c r="BQ416" s="14"/>
      <c r="BR416" s="14"/>
      <c r="BS416" s="14"/>
      <c r="BT416" s="14"/>
      <c r="BU416" s="14"/>
      <c r="BV416" s="14"/>
      <c r="BW416" s="14"/>
      <c r="BX416" s="14"/>
      <c r="BY416" s="21"/>
      <c r="BZ416" s="22"/>
      <c r="CA416" s="22"/>
      <c r="CB416" s="22"/>
      <c r="CC416" s="22"/>
      <c r="CD416" s="22"/>
      <c r="CE416" s="22"/>
      <c r="CF416" s="23"/>
      <c r="CG416" s="19"/>
      <c r="CH416" s="21"/>
      <c r="CI416" s="14"/>
      <c r="CJ416" s="14"/>
      <c r="CK416" s="14"/>
      <c r="CL416" s="21"/>
      <c r="CM416" s="21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/>
      <c r="DK416" s="53"/>
      <c r="DL416" s="53"/>
      <c r="DM416" s="53"/>
      <c r="DN416" s="53"/>
      <c r="DO416" s="53"/>
      <c r="DP416" s="53"/>
      <c r="DQ416" s="53"/>
      <c r="DR416" s="53"/>
      <c r="DS416" s="53"/>
      <c r="DT416" s="53"/>
      <c r="DU416" s="53"/>
      <c r="DV416" s="53"/>
      <c r="DW416" s="53"/>
      <c r="DX416" s="53"/>
      <c r="DY416" s="53"/>
      <c r="DZ416" s="53"/>
      <c r="EA416" s="53"/>
      <c r="EB416" s="53"/>
      <c r="EC416" s="53"/>
      <c r="ED416" s="53"/>
    </row>
    <row r="417" spans="1:134">
      <c r="A417" s="54"/>
      <c r="B417" s="55"/>
      <c r="C417" s="56"/>
      <c r="D417" s="55"/>
      <c r="E417" s="56"/>
      <c r="F417" s="55"/>
      <c r="G417" s="56"/>
      <c r="H417" s="57"/>
      <c r="I417" s="9"/>
      <c r="J417" s="9"/>
      <c r="K417" s="26"/>
      <c r="L417" s="26"/>
      <c r="M417" s="34"/>
      <c r="N417" s="34"/>
      <c r="O417" s="34"/>
      <c r="P417" s="11"/>
      <c r="Q417" s="11"/>
      <c r="R417" s="11"/>
      <c r="S417" s="13"/>
      <c r="AJ417" s="14"/>
      <c r="AK417" s="14"/>
      <c r="AL417" s="14"/>
      <c r="AM417" s="15"/>
      <c r="AN417" s="15"/>
      <c r="AO417" s="15"/>
      <c r="AP417" s="15"/>
      <c r="AQ417" s="15"/>
      <c r="AR417" s="15"/>
      <c r="AS417" s="15"/>
      <c r="AT417" s="16"/>
      <c r="AU417" s="15"/>
      <c r="AV417" s="15"/>
      <c r="AW417" s="19"/>
      <c r="AX417" s="19"/>
      <c r="AY417" s="19"/>
      <c r="AZ417" s="19"/>
      <c r="BA417" s="19"/>
      <c r="BB417" s="19"/>
      <c r="BC417" s="19"/>
      <c r="BD417" s="16"/>
      <c r="BE417" s="15"/>
      <c r="BF417" s="15"/>
      <c r="BG417" s="14"/>
      <c r="BH417" s="14"/>
      <c r="BI417" s="14"/>
      <c r="BJ417" s="36"/>
      <c r="BK417" s="36"/>
      <c r="BL417" s="36"/>
      <c r="BM417" s="36"/>
      <c r="BN417" s="36"/>
      <c r="BO417" s="36"/>
      <c r="BP417" s="36"/>
      <c r="BQ417" s="14"/>
      <c r="BR417" s="14"/>
      <c r="BS417" s="14"/>
      <c r="BT417" s="14"/>
      <c r="BU417" s="14"/>
      <c r="BV417" s="14"/>
      <c r="BW417" s="14"/>
      <c r="BX417" s="14"/>
      <c r="BY417" s="21"/>
      <c r="BZ417" s="22"/>
      <c r="CA417" s="22"/>
      <c r="CB417" s="22"/>
      <c r="CC417" s="22"/>
      <c r="CD417" s="22"/>
      <c r="CE417" s="22"/>
      <c r="CF417" s="23"/>
      <c r="CG417" s="19"/>
      <c r="CH417" s="21"/>
      <c r="CI417" s="14"/>
      <c r="CJ417" s="14"/>
      <c r="CK417" s="14"/>
      <c r="CL417" s="21"/>
      <c r="CM417" s="21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53"/>
      <c r="DA417" s="53"/>
      <c r="DB417" s="53"/>
      <c r="DC417" s="53"/>
      <c r="DD417" s="53"/>
      <c r="DE417" s="53"/>
      <c r="DF417" s="53"/>
      <c r="DG417" s="53"/>
      <c r="DH417" s="53"/>
      <c r="DI417" s="53"/>
      <c r="DJ417" s="53"/>
      <c r="DK417" s="53"/>
      <c r="DL417" s="53"/>
      <c r="DM417" s="53"/>
      <c r="DN417" s="53"/>
      <c r="DO417" s="53"/>
      <c r="DP417" s="53"/>
      <c r="DQ417" s="53"/>
      <c r="DR417" s="53"/>
      <c r="DS417" s="53"/>
      <c r="DT417" s="53"/>
      <c r="DU417" s="53"/>
      <c r="DV417" s="53"/>
      <c r="DW417" s="53"/>
      <c r="DX417" s="53"/>
      <c r="DY417" s="53"/>
      <c r="DZ417" s="53"/>
      <c r="EA417" s="53"/>
      <c r="EB417" s="53"/>
      <c r="EC417" s="53"/>
      <c r="ED417" s="53"/>
    </row>
    <row r="418" spans="1:134">
      <c r="A418" s="54"/>
      <c r="B418" s="55"/>
      <c r="C418" s="56"/>
      <c r="D418" s="55"/>
      <c r="E418" s="56"/>
      <c r="F418" s="55"/>
      <c r="G418" s="56"/>
      <c r="H418" s="57"/>
      <c r="I418" s="9"/>
      <c r="J418" s="9"/>
      <c r="K418" s="26"/>
      <c r="L418" s="26"/>
      <c r="M418" s="34"/>
      <c r="N418" s="34"/>
      <c r="O418" s="34"/>
      <c r="P418" s="11"/>
      <c r="Q418" s="11"/>
      <c r="R418" s="11"/>
      <c r="S418" s="13"/>
      <c r="AJ418" s="14"/>
      <c r="AK418" s="14"/>
      <c r="AL418" s="14"/>
      <c r="AM418" s="15"/>
      <c r="AN418" s="15"/>
      <c r="AO418" s="15"/>
      <c r="AP418" s="15"/>
      <c r="AQ418" s="15"/>
      <c r="AR418" s="15"/>
      <c r="AS418" s="15"/>
      <c r="AT418" s="16"/>
      <c r="AU418" s="15"/>
      <c r="AV418" s="15"/>
      <c r="AW418" s="19"/>
      <c r="AX418" s="19"/>
      <c r="AY418" s="19"/>
      <c r="AZ418" s="19"/>
      <c r="BA418" s="19"/>
      <c r="BB418" s="19"/>
      <c r="BC418" s="19"/>
      <c r="BD418" s="16"/>
      <c r="BE418" s="15"/>
      <c r="BF418" s="15"/>
      <c r="BG418" s="14"/>
      <c r="BH418" s="14"/>
      <c r="BI418" s="14"/>
      <c r="BJ418" s="36"/>
      <c r="BK418" s="36"/>
      <c r="BL418" s="36"/>
      <c r="BM418" s="36"/>
      <c r="BN418" s="36"/>
      <c r="BO418" s="36"/>
      <c r="BP418" s="36"/>
      <c r="BQ418" s="14"/>
      <c r="BR418" s="14"/>
      <c r="BS418" s="14"/>
      <c r="BT418" s="14"/>
      <c r="BU418" s="14"/>
      <c r="BV418" s="14"/>
      <c r="BW418" s="14"/>
      <c r="BX418" s="14"/>
      <c r="BY418" s="21"/>
      <c r="BZ418" s="22"/>
      <c r="CA418" s="22"/>
      <c r="CB418" s="22"/>
      <c r="CC418" s="22"/>
      <c r="CD418" s="22"/>
      <c r="CE418" s="22"/>
      <c r="CF418" s="23"/>
      <c r="CG418" s="19"/>
      <c r="CH418" s="21"/>
      <c r="CI418" s="14"/>
      <c r="CJ418" s="14"/>
      <c r="CK418" s="14"/>
      <c r="CL418" s="21"/>
      <c r="CM418" s="21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/>
      <c r="DK418" s="53"/>
      <c r="DL418" s="53"/>
      <c r="DM418" s="53"/>
      <c r="DN418" s="53"/>
      <c r="DO418" s="53"/>
      <c r="DP418" s="53"/>
      <c r="DQ418" s="53"/>
      <c r="DR418" s="53"/>
      <c r="DS418" s="53"/>
      <c r="DT418" s="53"/>
      <c r="DU418" s="53"/>
      <c r="DV418" s="53"/>
      <c r="DW418" s="53"/>
      <c r="DX418" s="53"/>
      <c r="DY418" s="53"/>
      <c r="DZ418" s="53"/>
      <c r="EA418" s="53"/>
      <c r="EB418" s="53"/>
      <c r="EC418" s="53"/>
      <c r="ED418" s="53"/>
    </row>
    <row r="419" spans="1:134">
      <c r="A419" s="54"/>
      <c r="B419" s="55"/>
      <c r="C419" s="56"/>
      <c r="D419" s="55"/>
      <c r="E419" s="56"/>
      <c r="F419" s="55"/>
      <c r="G419" s="56"/>
      <c r="H419" s="57"/>
      <c r="I419" s="9"/>
      <c r="J419" s="9"/>
      <c r="K419" s="26"/>
      <c r="L419" s="26"/>
      <c r="M419" s="34"/>
      <c r="N419" s="34"/>
      <c r="O419" s="34"/>
      <c r="P419" s="11"/>
      <c r="Q419" s="11"/>
      <c r="R419" s="11"/>
      <c r="S419" s="13"/>
      <c r="AJ419" s="14"/>
      <c r="AK419" s="14"/>
      <c r="AL419" s="14"/>
      <c r="AM419" s="15"/>
      <c r="AN419" s="15"/>
      <c r="AO419" s="15"/>
      <c r="AP419" s="15"/>
      <c r="AQ419" s="15"/>
      <c r="AR419" s="15"/>
      <c r="AS419" s="15"/>
      <c r="AT419" s="16"/>
      <c r="AU419" s="15"/>
      <c r="AV419" s="15"/>
      <c r="AW419" s="19"/>
      <c r="AX419" s="19"/>
      <c r="AY419" s="19"/>
      <c r="AZ419" s="19"/>
      <c r="BA419" s="19"/>
      <c r="BB419" s="19"/>
      <c r="BC419" s="19"/>
      <c r="BD419" s="16"/>
      <c r="BE419" s="15"/>
      <c r="BF419" s="15"/>
      <c r="BG419" s="14"/>
      <c r="BH419" s="14"/>
      <c r="BI419" s="14"/>
      <c r="BJ419" s="36"/>
      <c r="BK419" s="36"/>
      <c r="BL419" s="36"/>
      <c r="BM419" s="36"/>
      <c r="BN419" s="36"/>
      <c r="BO419" s="36"/>
      <c r="BP419" s="36"/>
      <c r="BQ419" s="14"/>
      <c r="BR419" s="14"/>
      <c r="BS419" s="14"/>
      <c r="BT419" s="14"/>
      <c r="BU419" s="14"/>
      <c r="BV419" s="14"/>
      <c r="BW419" s="14"/>
      <c r="BX419" s="14"/>
      <c r="BY419" s="21"/>
      <c r="BZ419" s="22"/>
      <c r="CA419" s="22"/>
      <c r="CB419" s="22"/>
      <c r="CC419" s="22"/>
      <c r="CD419" s="22"/>
      <c r="CE419" s="22"/>
      <c r="CF419" s="23"/>
      <c r="CG419" s="19"/>
      <c r="CH419" s="21"/>
      <c r="CI419" s="14"/>
      <c r="CJ419" s="14"/>
      <c r="CK419" s="14"/>
      <c r="CL419" s="21"/>
      <c r="CM419" s="21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  <c r="DN419" s="53"/>
      <c r="DO419" s="53"/>
      <c r="DP419" s="53"/>
      <c r="DQ419" s="53"/>
      <c r="DR419" s="53"/>
      <c r="DS419" s="53"/>
      <c r="DT419" s="53"/>
      <c r="DU419" s="53"/>
      <c r="DV419" s="53"/>
      <c r="DW419" s="53"/>
      <c r="DX419" s="53"/>
      <c r="DY419" s="53"/>
      <c r="DZ419" s="53"/>
      <c r="EA419" s="53"/>
      <c r="EB419" s="53"/>
      <c r="EC419" s="53"/>
      <c r="ED419" s="53"/>
    </row>
    <row r="420" spans="1:134">
      <c r="A420" s="54"/>
      <c r="B420" s="55"/>
      <c r="C420" s="56"/>
      <c r="D420" s="55"/>
      <c r="E420" s="56"/>
      <c r="F420" s="55"/>
      <c r="G420" s="56"/>
      <c r="H420" s="57"/>
      <c r="I420" s="9"/>
      <c r="J420" s="9"/>
      <c r="K420" s="26"/>
      <c r="L420" s="26"/>
      <c r="M420" s="34"/>
      <c r="N420" s="34"/>
      <c r="O420" s="34"/>
      <c r="P420" s="11"/>
      <c r="Q420" s="11"/>
      <c r="R420" s="11"/>
      <c r="S420" s="13"/>
      <c r="AJ420" s="14"/>
      <c r="AK420" s="14"/>
      <c r="AL420" s="14"/>
      <c r="AM420" s="15"/>
      <c r="AN420" s="15"/>
      <c r="AO420" s="15"/>
      <c r="AP420" s="15"/>
      <c r="AQ420" s="15"/>
      <c r="AR420" s="15"/>
      <c r="AS420" s="15"/>
      <c r="AT420" s="16"/>
      <c r="AU420" s="15"/>
      <c r="AV420" s="15"/>
      <c r="AW420" s="19"/>
      <c r="AX420" s="19"/>
      <c r="AY420" s="19"/>
      <c r="AZ420" s="19"/>
      <c r="BA420" s="19"/>
      <c r="BB420" s="19"/>
      <c r="BC420" s="19"/>
      <c r="BD420" s="16"/>
      <c r="BE420" s="15"/>
      <c r="BF420" s="15"/>
      <c r="BG420" s="14"/>
      <c r="BH420" s="14"/>
      <c r="BI420" s="14"/>
      <c r="BJ420" s="36"/>
      <c r="BK420" s="36"/>
      <c r="BL420" s="36"/>
      <c r="BM420" s="36"/>
      <c r="BN420" s="36"/>
      <c r="BO420" s="36"/>
      <c r="BP420" s="36"/>
      <c r="BQ420" s="14"/>
      <c r="BR420" s="14"/>
      <c r="BS420" s="14"/>
      <c r="BT420" s="14"/>
      <c r="BU420" s="14"/>
      <c r="BV420" s="14"/>
      <c r="BW420" s="14"/>
      <c r="BX420" s="14"/>
      <c r="BY420" s="21"/>
      <c r="BZ420" s="22"/>
      <c r="CA420" s="22"/>
      <c r="CB420" s="22"/>
      <c r="CC420" s="22"/>
      <c r="CD420" s="22"/>
      <c r="CE420" s="22"/>
      <c r="CF420" s="23"/>
      <c r="CG420" s="19"/>
      <c r="CH420" s="21"/>
      <c r="CI420" s="14"/>
      <c r="CJ420" s="14"/>
      <c r="CK420" s="14"/>
      <c r="CL420" s="21"/>
      <c r="CM420" s="21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53"/>
      <c r="DA420" s="53"/>
      <c r="DB420" s="53"/>
      <c r="DC420" s="53"/>
      <c r="DD420" s="53"/>
      <c r="DE420" s="53"/>
      <c r="DF420" s="53"/>
      <c r="DG420" s="53"/>
      <c r="DH420" s="53"/>
      <c r="DI420" s="53"/>
      <c r="DJ420" s="53"/>
      <c r="DK420" s="53"/>
      <c r="DL420" s="53"/>
      <c r="DM420" s="53"/>
      <c r="DN420" s="53"/>
      <c r="DO420" s="53"/>
      <c r="DP420" s="53"/>
      <c r="DQ420" s="53"/>
      <c r="DR420" s="53"/>
      <c r="DS420" s="53"/>
      <c r="DT420" s="53"/>
      <c r="DU420" s="53"/>
      <c r="DV420" s="53"/>
      <c r="DW420" s="53"/>
      <c r="DX420" s="53"/>
      <c r="DY420" s="53"/>
      <c r="DZ420" s="53"/>
      <c r="EA420" s="53"/>
      <c r="EB420" s="53"/>
      <c r="EC420" s="53"/>
      <c r="ED420" s="53"/>
    </row>
    <row r="421" spans="1:134">
      <c r="A421" s="54"/>
      <c r="B421" s="55"/>
      <c r="C421" s="56"/>
      <c r="D421" s="55"/>
      <c r="E421" s="56"/>
      <c r="F421" s="55"/>
      <c r="G421" s="56"/>
      <c r="H421" s="57"/>
      <c r="I421" s="9"/>
      <c r="J421" s="9"/>
      <c r="K421" s="26"/>
      <c r="L421" s="26"/>
      <c r="M421" s="34"/>
      <c r="N421" s="34"/>
      <c r="O421" s="34"/>
      <c r="P421" s="11"/>
      <c r="Q421" s="11"/>
      <c r="R421" s="11"/>
      <c r="S421" s="13"/>
      <c r="AJ421" s="14"/>
      <c r="AK421" s="14"/>
      <c r="AL421" s="14"/>
      <c r="AM421" s="15"/>
      <c r="AN421" s="15"/>
      <c r="AO421" s="15"/>
      <c r="AP421" s="15"/>
      <c r="AQ421" s="15"/>
      <c r="AR421" s="15"/>
      <c r="AS421" s="15"/>
      <c r="AT421" s="16"/>
      <c r="AU421" s="15"/>
      <c r="AV421" s="15"/>
      <c r="AW421" s="19"/>
      <c r="AX421" s="19"/>
      <c r="AY421" s="19"/>
      <c r="AZ421" s="19"/>
      <c r="BA421" s="19"/>
      <c r="BB421" s="19"/>
      <c r="BC421" s="19"/>
      <c r="BD421" s="16"/>
      <c r="BE421" s="15"/>
      <c r="BF421" s="15"/>
      <c r="BG421" s="14"/>
      <c r="BH421" s="14"/>
      <c r="BI421" s="14"/>
      <c r="BJ421" s="36"/>
      <c r="BK421" s="36"/>
      <c r="BL421" s="36"/>
      <c r="BM421" s="36"/>
      <c r="BN421" s="36"/>
      <c r="BO421" s="36"/>
      <c r="BP421" s="36"/>
      <c r="BQ421" s="14"/>
      <c r="BR421" s="14"/>
      <c r="BS421" s="14"/>
      <c r="BT421" s="14"/>
      <c r="BU421" s="14"/>
      <c r="BV421" s="14"/>
      <c r="BW421" s="14"/>
      <c r="BX421" s="14"/>
      <c r="BY421" s="21"/>
      <c r="BZ421" s="22"/>
      <c r="CA421" s="22"/>
      <c r="CB421" s="22"/>
      <c r="CC421" s="22"/>
      <c r="CD421" s="22"/>
      <c r="CE421" s="22"/>
      <c r="CF421" s="23"/>
      <c r="CG421" s="19"/>
      <c r="CH421" s="21"/>
      <c r="CI421" s="14"/>
      <c r="CJ421" s="14"/>
      <c r="CK421" s="14"/>
      <c r="CL421" s="21"/>
      <c r="CM421" s="21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  <c r="DN421" s="53"/>
      <c r="DO421" s="53"/>
      <c r="DP421" s="53"/>
      <c r="DQ421" s="53"/>
      <c r="DR421" s="53"/>
      <c r="DS421" s="53"/>
      <c r="DT421" s="53"/>
      <c r="DU421" s="53"/>
      <c r="DV421" s="53"/>
      <c r="DW421" s="53"/>
      <c r="DX421" s="53"/>
      <c r="DY421" s="53"/>
      <c r="DZ421" s="53"/>
      <c r="EA421" s="53"/>
      <c r="EB421" s="53"/>
      <c r="EC421" s="53"/>
      <c r="ED421" s="53"/>
    </row>
    <row r="422" spans="1:134">
      <c r="A422" s="54"/>
      <c r="B422" s="55"/>
      <c r="C422" s="56"/>
      <c r="D422" s="55"/>
      <c r="E422" s="56"/>
      <c r="F422" s="55"/>
      <c r="G422" s="56"/>
      <c r="H422" s="57"/>
      <c r="I422" s="9"/>
      <c r="J422" s="9"/>
      <c r="K422" s="26"/>
      <c r="L422" s="26"/>
      <c r="M422" s="34"/>
      <c r="N422" s="34"/>
      <c r="O422" s="34"/>
      <c r="P422" s="11"/>
      <c r="Q422" s="11"/>
      <c r="R422" s="11"/>
      <c r="S422" s="13"/>
      <c r="AJ422" s="14"/>
      <c r="AK422" s="14"/>
      <c r="AL422" s="14"/>
      <c r="AM422" s="15"/>
      <c r="AN422" s="15"/>
      <c r="AO422" s="15"/>
      <c r="AP422" s="15"/>
      <c r="AQ422" s="15"/>
      <c r="AR422" s="15"/>
      <c r="AS422" s="15"/>
      <c r="AT422" s="16"/>
      <c r="AU422" s="15"/>
      <c r="AV422" s="15"/>
      <c r="AW422" s="19"/>
      <c r="AX422" s="19"/>
      <c r="AY422" s="19"/>
      <c r="AZ422" s="19"/>
      <c r="BA422" s="19"/>
      <c r="BB422" s="19"/>
      <c r="BC422" s="19"/>
      <c r="BD422" s="16"/>
      <c r="BE422" s="15"/>
      <c r="BF422" s="15"/>
      <c r="BG422" s="14"/>
      <c r="BH422" s="14"/>
      <c r="BI422" s="14"/>
      <c r="BJ422" s="36"/>
      <c r="BK422" s="36"/>
      <c r="BL422" s="36"/>
      <c r="BM422" s="36"/>
      <c r="BN422" s="36"/>
      <c r="BO422" s="36"/>
      <c r="BP422" s="36"/>
      <c r="BQ422" s="14"/>
      <c r="BR422" s="14"/>
      <c r="BS422" s="14"/>
      <c r="BT422" s="14"/>
      <c r="BU422" s="14"/>
      <c r="BV422" s="14"/>
      <c r="BW422" s="14"/>
      <c r="BX422" s="14"/>
      <c r="BY422" s="21"/>
      <c r="BZ422" s="22"/>
      <c r="CA422" s="22"/>
      <c r="CB422" s="22"/>
      <c r="CC422" s="22"/>
      <c r="CD422" s="22"/>
      <c r="CE422" s="22"/>
      <c r="CF422" s="23"/>
      <c r="CG422" s="19"/>
      <c r="CH422" s="21"/>
      <c r="CI422" s="14"/>
      <c r="CJ422" s="14"/>
      <c r="CK422" s="14"/>
      <c r="CL422" s="21"/>
      <c r="CM422" s="21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  <c r="DN422" s="53"/>
      <c r="DO422" s="53"/>
      <c r="DP422" s="53"/>
      <c r="DQ422" s="53"/>
      <c r="DR422" s="53"/>
      <c r="DS422" s="53"/>
      <c r="DT422" s="53"/>
      <c r="DU422" s="53"/>
      <c r="DV422" s="53"/>
      <c r="DW422" s="53"/>
      <c r="DX422" s="53"/>
      <c r="DY422" s="53"/>
      <c r="DZ422" s="53"/>
      <c r="EA422" s="53"/>
      <c r="EB422" s="53"/>
      <c r="EC422" s="53"/>
      <c r="ED422" s="53"/>
    </row>
    <row r="423" spans="1:134">
      <c r="A423" s="54"/>
      <c r="B423" s="55"/>
      <c r="C423" s="56"/>
      <c r="D423" s="55"/>
      <c r="E423" s="56"/>
      <c r="F423" s="55"/>
      <c r="G423" s="56"/>
      <c r="H423" s="57"/>
      <c r="I423" s="9"/>
      <c r="J423" s="9"/>
      <c r="K423" s="26"/>
      <c r="L423" s="26"/>
      <c r="M423" s="34"/>
      <c r="N423" s="34"/>
      <c r="O423" s="34"/>
      <c r="P423" s="11"/>
      <c r="Q423" s="11"/>
      <c r="R423" s="11"/>
      <c r="S423" s="13"/>
      <c r="AJ423" s="14"/>
      <c r="AK423" s="14"/>
      <c r="AL423" s="14"/>
      <c r="AM423" s="15"/>
      <c r="AN423" s="15"/>
      <c r="AO423" s="15"/>
      <c r="AP423" s="15"/>
      <c r="AQ423" s="15"/>
      <c r="AR423" s="15"/>
      <c r="AS423" s="15"/>
      <c r="AT423" s="16"/>
      <c r="AU423" s="15"/>
      <c r="AV423" s="15"/>
      <c r="AW423" s="19"/>
      <c r="AX423" s="19"/>
      <c r="AY423" s="19"/>
      <c r="AZ423" s="19"/>
      <c r="BA423" s="19"/>
      <c r="BB423" s="19"/>
      <c r="BC423" s="19"/>
      <c r="BD423" s="16"/>
      <c r="BE423" s="15"/>
      <c r="BF423" s="15"/>
      <c r="BG423" s="14"/>
      <c r="BH423" s="14"/>
      <c r="BI423" s="14"/>
      <c r="BJ423" s="36"/>
      <c r="BK423" s="36"/>
      <c r="BL423" s="36"/>
      <c r="BM423" s="36"/>
      <c r="BN423" s="36"/>
      <c r="BO423" s="36"/>
      <c r="BP423" s="36"/>
      <c r="BQ423" s="14"/>
      <c r="BR423" s="14"/>
      <c r="BS423" s="14"/>
      <c r="BT423" s="14"/>
      <c r="BU423" s="14"/>
      <c r="BV423" s="14"/>
      <c r="BW423" s="14"/>
      <c r="BX423" s="14"/>
      <c r="BY423" s="21"/>
      <c r="BZ423" s="22"/>
      <c r="CA423" s="22"/>
      <c r="CB423" s="22"/>
      <c r="CC423" s="22"/>
      <c r="CD423" s="22"/>
      <c r="CE423" s="22"/>
      <c r="CF423" s="23"/>
      <c r="CG423" s="19"/>
      <c r="CH423" s="21"/>
      <c r="CI423" s="14"/>
      <c r="CJ423" s="14"/>
      <c r="CK423" s="14"/>
      <c r="CL423" s="21"/>
      <c r="CM423" s="21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  <c r="DN423" s="53"/>
      <c r="DO423" s="53"/>
      <c r="DP423" s="53"/>
      <c r="DQ423" s="53"/>
      <c r="DR423" s="53"/>
      <c r="DS423" s="53"/>
      <c r="DT423" s="53"/>
      <c r="DU423" s="53"/>
      <c r="DV423" s="53"/>
      <c r="DW423" s="53"/>
      <c r="DX423" s="53"/>
      <c r="DY423" s="53"/>
      <c r="DZ423" s="53"/>
      <c r="EA423" s="53"/>
      <c r="EB423" s="53"/>
      <c r="EC423" s="53"/>
      <c r="ED423" s="53"/>
    </row>
    <row r="424" spans="1:134">
      <c r="A424" s="54"/>
      <c r="B424" s="55"/>
      <c r="C424" s="56"/>
      <c r="D424" s="55"/>
      <c r="E424" s="56"/>
      <c r="F424" s="55"/>
      <c r="G424" s="56"/>
      <c r="H424" s="57"/>
      <c r="I424" s="9"/>
      <c r="J424" s="9"/>
      <c r="K424" s="26"/>
      <c r="L424" s="26"/>
      <c r="M424" s="34"/>
      <c r="N424" s="34"/>
      <c r="O424" s="34"/>
      <c r="P424" s="11"/>
      <c r="Q424" s="11"/>
      <c r="R424" s="11"/>
      <c r="S424" s="13"/>
      <c r="AJ424" s="14"/>
      <c r="AK424" s="14"/>
      <c r="AL424" s="14"/>
      <c r="AM424" s="15"/>
      <c r="AN424" s="15"/>
      <c r="AO424" s="15"/>
      <c r="AP424" s="15"/>
      <c r="AQ424" s="15"/>
      <c r="AR424" s="15"/>
      <c r="AS424" s="15"/>
      <c r="AT424" s="16"/>
      <c r="AU424" s="15"/>
      <c r="AV424" s="15"/>
      <c r="AW424" s="19"/>
      <c r="AX424" s="19"/>
      <c r="AY424" s="19"/>
      <c r="AZ424" s="19"/>
      <c r="BA424" s="19"/>
      <c r="BB424" s="19"/>
      <c r="BC424" s="19"/>
      <c r="BD424" s="16"/>
      <c r="BE424" s="15"/>
      <c r="BF424" s="15"/>
      <c r="BG424" s="14"/>
      <c r="BH424" s="14"/>
      <c r="BI424" s="14"/>
      <c r="BJ424" s="36"/>
      <c r="BK424" s="36"/>
      <c r="BL424" s="36"/>
      <c r="BM424" s="36"/>
      <c r="BN424" s="36"/>
      <c r="BO424" s="36"/>
      <c r="BP424" s="36"/>
      <c r="BQ424" s="14"/>
      <c r="BR424" s="14"/>
      <c r="BS424" s="14"/>
      <c r="BT424" s="14"/>
      <c r="BU424" s="14"/>
      <c r="BV424" s="14"/>
      <c r="BW424" s="14"/>
      <c r="BX424" s="14"/>
      <c r="BY424" s="21"/>
      <c r="BZ424" s="22"/>
      <c r="CA424" s="22"/>
      <c r="CB424" s="22"/>
      <c r="CC424" s="22"/>
      <c r="CD424" s="22"/>
      <c r="CE424" s="22"/>
      <c r="CF424" s="23"/>
      <c r="CG424" s="19"/>
      <c r="CH424" s="21"/>
      <c r="CI424" s="14"/>
      <c r="CJ424" s="14"/>
      <c r="CK424" s="14"/>
      <c r="CL424" s="21"/>
      <c r="CM424" s="21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  <c r="DN424" s="53"/>
      <c r="DO424" s="53"/>
      <c r="DP424" s="53"/>
      <c r="DQ424" s="53"/>
      <c r="DR424" s="53"/>
      <c r="DS424" s="53"/>
      <c r="DT424" s="53"/>
      <c r="DU424" s="53"/>
      <c r="DV424" s="53"/>
      <c r="DW424" s="53"/>
      <c r="DX424" s="53"/>
      <c r="DY424" s="53"/>
      <c r="DZ424" s="53"/>
      <c r="EA424" s="53"/>
      <c r="EB424" s="53"/>
      <c r="EC424" s="53"/>
      <c r="ED424" s="53"/>
    </row>
    <row r="425" spans="1:134">
      <c r="A425" s="54"/>
      <c r="B425" s="55"/>
      <c r="C425" s="56"/>
      <c r="D425" s="55"/>
      <c r="E425" s="56"/>
      <c r="F425" s="55"/>
      <c r="G425" s="56"/>
      <c r="H425" s="57"/>
      <c r="I425" s="9"/>
      <c r="J425" s="9"/>
      <c r="K425" s="26"/>
      <c r="L425" s="26"/>
      <c r="M425" s="34"/>
      <c r="N425" s="34"/>
      <c r="O425" s="34"/>
      <c r="P425" s="11"/>
      <c r="Q425" s="11"/>
      <c r="R425" s="11"/>
      <c r="S425" s="13"/>
      <c r="AJ425" s="14"/>
      <c r="AK425" s="14"/>
      <c r="AL425" s="14"/>
      <c r="AM425" s="15"/>
      <c r="AN425" s="15"/>
      <c r="AO425" s="15"/>
      <c r="AP425" s="15"/>
      <c r="AQ425" s="15"/>
      <c r="AR425" s="15"/>
      <c r="AS425" s="15"/>
      <c r="AT425" s="16"/>
      <c r="AU425" s="15"/>
      <c r="AV425" s="15"/>
      <c r="AW425" s="19"/>
      <c r="AX425" s="19"/>
      <c r="AY425" s="19"/>
      <c r="AZ425" s="19"/>
      <c r="BA425" s="19"/>
      <c r="BB425" s="19"/>
      <c r="BC425" s="19"/>
      <c r="BD425" s="16"/>
      <c r="BE425" s="15"/>
      <c r="BF425" s="15"/>
      <c r="BG425" s="14"/>
      <c r="BH425" s="14"/>
      <c r="BI425" s="14"/>
      <c r="BJ425" s="36"/>
      <c r="BK425" s="36"/>
      <c r="BL425" s="36"/>
      <c r="BM425" s="36"/>
      <c r="BN425" s="36"/>
      <c r="BO425" s="36"/>
      <c r="BP425" s="36"/>
      <c r="BQ425" s="14"/>
      <c r="BR425" s="14"/>
      <c r="BS425" s="14"/>
      <c r="BT425" s="14"/>
      <c r="BU425" s="14"/>
      <c r="BV425" s="14"/>
      <c r="BW425" s="14"/>
      <c r="BX425" s="14"/>
      <c r="BY425" s="21"/>
      <c r="BZ425" s="22"/>
      <c r="CA425" s="22"/>
      <c r="CB425" s="22"/>
      <c r="CC425" s="22"/>
      <c r="CD425" s="22"/>
      <c r="CE425" s="22"/>
      <c r="CF425" s="23"/>
      <c r="CG425" s="19"/>
      <c r="CH425" s="21"/>
      <c r="CI425" s="14"/>
      <c r="CJ425" s="14"/>
      <c r="CK425" s="14"/>
      <c r="CL425" s="21"/>
      <c r="CM425" s="21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/>
      <c r="DK425" s="53"/>
      <c r="DL425" s="53"/>
      <c r="DM425" s="53"/>
      <c r="DN425" s="53"/>
      <c r="DO425" s="53"/>
      <c r="DP425" s="53"/>
      <c r="DQ425" s="53"/>
      <c r="DR425" s="53"/>
      <c r="DS425" s="53"/>
      <c r="DT425" s="53"/>
      <c r="DU425" s="53"/>
      <c r="DV425" s="53"/>
      <c r="DW425" s="53"/>
      <c r="DX425" s="53"/>
      <c r="DY425" s="53"/>
      <c r="DZ425" s="53"/>
      <c r="EA425" s="53"/>
      <c r="EB425" s="53"/>
      <c r="EC425" s="53"/>
      <c r="ED425" s="53"/>
    </row>
    <row r="426" spans="1:134">
      <c r="A426" s="54"/>
      <c r="B426" s="55"/>
      <c r="C426" s="56"/>
      <c r="D426" s="55"/>
      <c r="E426" s="56"/>
      <c r="F426" s="55"/>
      <c r="G426" s="56"/>
      <c r="H426" s="57"/>
      <c r="I426" s="9"/>
      <c r="J426" s="9"/>
      <c r="K426" s="26"/>
      <c r="L426" s="26"/>
      <c r="M426" s="34"/>
      <c r="N426" s="34"/>
      <c r="O426" s="34"/>
      <c r="P426" s="11"/>
      <c r="Q426" s="11"/>
      <c r="R426" s="11"/>
      <c r="S426" s="13"/>
      <c r="AJ426" s="14"/>
      <c r="AK426" s="14"/>
      <c r="AL426" s="14"/>
      <c r="AM426" s="15"/>
      <c r="AN426" s="15"/>
      <c r="AO426" s="15"/>
      <c r="AP426" s="15"/>
      <c r="AQ426" s="15"/>
      <c r="AR426" s="15"/>
      <c r="AS426" s="15"/>
      <c r="AT426" s="16"/>
      <c r="AU426" s="15"/>
      <c r="AV426" s="15"/>
      <c r="AW426" s="19"/>
      <c r="AX426" s="19"/>
      <c r="AY426" s="19"/>
      <c r="AZ426" s="19"/>
      <c r="BA426" s="19"/>
      <c r="BB426" s="19"/>
      <c r="BC426" s="19"/>
      <c r="BD426" s="16"/>
      <c r="BE426" s="15"/>
      <c r="BF426" s="15"/>
      <c r="BG426" s="14"/>
      <c r="BH426" s="14"/>
      <c r="BI426" s="14"/>
      <c r="BJ426" s="36"/>
      <c r="BK426" s="36"/>
      <c r="BL426" s="36"/>
      <c r="BM426" s="36"/>
      <c r="BN426" s="36"/>
      <c r="BO426" s="36"/>
      <c r="BP426" s="36"/>
      <c r="BQ426" s="14"/>
      <c r="BR426" s="14"/>
      <c r="BS426" s="14"/>
      <c r="BT426" s="14"/>
      <c r="BU426" s="14"/>
      <c r="BV426" s="14"/>
      <c r="BW426" s="14"/>
      <c r="BX426" s="14"/>
      <c r="BY426" s="21"/>
      <c r="BZ426" s="22"/>
      <c r="CA426" s="22"/>
      <c r="CB426" s="22"/>
      <c r="CC426" s="22"/>
      <c r="CD426" s="22"/>
      <c r="CE426" s="22"/>
      <c r="CF426" s="23"/>
      <c r="CG426" s="19"/>
      <c r="CH426" s="21"/>
      <c r="CI426" s="14"/>
      <c r="CJ426" s="14"/>
      <c r="CK426" s="14"/>
      <c r="CL426" s="21"/>
      <c r="CM426" s="21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/>
      <c r="DK426" s="53"/>
      <c r="DL426" s="53"/>
      <c r="DM426" s="53"/>
      <c r="DN426" s="53"/>
      <c r="DO426" s="53"/>
      <c r="DP426" s="53"/>
      <c r="DQ426" s="53"/>
      <c r="DR426" s="53"/>
      <c r="DS426" s="53"/>
      <c r="DT426" s="53"/>
      <c r="DU426" s="53"/>
      <c r="DV426" s="53"/>
      <c r="DW426" s="53"/>
      <c r="DX426" s="53"/>
      <c r="DY426" s="53"/>
      <c r="DZ426" s="53"/>
      <c r="EA426" s="53"/>
      <c r="EB426" s="53"/>
      <c r="EC426" s="53"/>
      <c r="ED426" s="53"/>
    </row>
    <row r="427" spans="1:134">
      <c r="A427" s="54"/>
      <c r="B427" s="55"/>
      <c r="C427" s="56"/>
      <c r="D427" s="55"/>
      <c r="E427" s="56"/>
      <c r="F427" s="55"/>
      <c r="G427" s="56"/>
      <c r="H427" s="57"/>
      <c r="I427" s="9"/>
      <c r="J427" s="9"/>
      <c r="K427" s="26"/>
      <c r="L427" s="26"/>
      <c r="M427" s="34"/>
      <c r="N427" s="34"/>
      <c r="O427" s="34"/>
      <c r="P427" s="11"/>
      <c r="Q427" s="11"/>
      <c r="R427" s="11"/>
      <c r="S427" s="13"/>
      <c r="AJ427" s="14"/>
      <c r="AK427" s="14"/>
      <c r="AL427" s="14"/>
      <c r="AM427" s="15"/>
      <c r="AN427" s="15"/>
      <c r="AO427" s="15"/>
      <c r="AP427" s="15"/>
      <c r="AQ427" s="15"/>
      <c r="AR427" s="15"/>
      <c r="AS427" s="15"/>
      <c r="AT427" s="16"/>
      <c r="AU427" s="15"/>
      <c r="AV427" s="15"/>
      <c r="AW427" s="19"/>
      <c r="AX427" s="19"/>
      <c r="AY427" s="19"/>
      <c r="AZ427" s="19"/>
      <c r="BA427" s="19"/>
      <c r="BB427" s="19"/>
      <c r="BC427" s="19"/>
      <c r="BD427" s="16"/>
      <c r="BE427" s="15"/>
      <c r="BF427" s="15"/>
      <c r="BG427" s="14"/>
      <c r="BH427" s="14"/>
      <c r="BI427" s="14"/>
      <c r="BJ427" s="36"/>
      <c r="BK427" s="36"/>
      <c r="BL427" s="36"/>
      <c r="BM427" s="36"/>
      <c r="BN427" s="36"/>
      <c r="BO427" s="36"/>
      <c r="BP427" s="36"/>
      <c r="BQ427" s="14"/>
      <c r="BR427" s="14"/>
      <c r="BS427" s="14"/>
      <c r="BT427" s="14"/>
      <c r="BU427" s="14"/>
      <c r="BV427" s="14"/>
      <c r="BW427" s="14"/>
      <c r="BX427" s="14"/>
      <c r="BY427" s="21"/>
      <c r="BZ427" s="22"/>
      <c r="CA427" s="22"/>
      <c r="CB427" s="22"/>
      <c r="CC427" s="22"/>
      <c r="CD427" s="22"/>
      <c r="CE427" s="22"/>
      <c r="CF427" s="23"/>
      <c r="CG427" s="19"/>
      <c r="CH427" s="21"/>
      <c r="CI427" s="14"/>
      <c r="CJ427" s="14"/>
      <c r="CK427" s="14"/>
      <c r="CL427" s="21"/>
      <c r="CM427" s="21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/>
      <c r="DK427" s="53"/>
      <c r="DL427" s="53"/>
      <c r="DM427" s="53"/>
      <c r="DN427" s="53"/>
      <c r="DO427" s="53"/>
      <c r="DP427" s="53"/>
      <c r="DQ427" s="53"/>
      <c r="DR427" s="53"/>
      <c r="DS427" s="53"/>
      <c r="DT427" s="53"/>
      <c r="DU427" s="53"/>
      <c r="DV427" s="53"/>
      <c r="DW427" s="53"/>
      <c r="DX427" s="53"/>
      <c r="DY427" s="53"/>
      <c r="DZ427" s="53"/>
      <c r="EA427" s="53"/>
      <c r="EB427" s="53"/>
      <c r="EC427" s="53"/>
      <c r="ED427" s="53"/>
    </row>
    <row r="428" spans="1:134">
      <c r="A428" s="54"/>
      <c r="B428" s="55"/>
      <c r="C428" s="56"/>
      <c r="D428" s="55"/>
      <c r="E428" s="56"/>
      <c r="F428" s="55"/>
      <c r="G428" s="56"/>
      <c r="H428" s="57"/>
      <c r="I428" s="9"/>
      <c r="J428" s="9"/>
      <c r="K428" s="26"/>
      <c r="L428" s="26"/>
      <c r="M428" s="34"/>
      <c r="N428" s="34"/>
      <c r="O428" s="34"/>
      <c r="P428" s="11"/>
      <c r="Q428" s="11"/>
      <c r="R428" s="11"/>
      <c r="S428" s="13"/>
      <c r="AJ428" s="14"/>
      <c r="AK428" s="14"/>
      <c r="AL428" s="14"/>
      <c r="AM428" s="15"/>
      <c r="AN428" s="15"/>
      <c r="AO428" s="15"/>
      <c r="AP428" s="15"/>
      <c r="AQ428" s="15"/>
      <c r="AR428" s="15"/>
      <c r="AS428" s="15"/>
      <c r="AT428" s="16"/>
      <c r="AU428" s="15"/>
      <c r="AV428" s="15"/>
      <c r="AW428" s="19"/>
      <c r="AX428" s="19"/>
      <c r="AY428" s="19"/>
      <c r="AZ428" s="19"/>
      <c r="BA428" s="19"/>
      <c r="BB428" s="19"/>
      <c r="BC428" s="19"/>
      <c r="BD428" s="16"/>
      <c r="BE428" s="15"/>
      <c r="BF428" s="15"/>
      <c r="BG428" s="14"/>
      <c r="BH428" s="14"/>
      <c r="BI428" s="14"/>
      <c r="BJ428" s="36"/>
      <c r="BK428" s="36"/>
      <c r="BL428" s="36"/>
      <c r="BM428" s="36"/>
      <c r="BN428" s="36"/>
      <c r="BO428" s="36"/>
      <c r="BP428" s="36"/>
      <c r="BQ428" s="14"/>
      <c r="BR428" s="14"/>
      <c r="BS428" s="14"/>
      <c r="BT428" s="14"/>
      <c r="BU428" s="14"/>
      <c r="BV428" s="14"/>
      <c r="BW428" s="14"/>
      <c r="BX428" s="14"/>
      <c r="BY428" s="21"/>
      <c r="BZ428" s="22"/>
      <c r="CA428" s="22"/>
      <c r="CB428" s="22"/>
      <c r="CC428" s="22"/>
      <c r="CD428" s="22"/>
      <c r="CE428" s="22"/>
      <c r="CF428" s="23"/>
      <c r="CG428" s="19"/>
      <c r="CH428" s="21"/>
      <c r="CI428" s="14"/>
      <c r="CJ428" s="14"/>
      <c r="CK428" s="14"/>
      <c r="CL428" s="21"/>
      <c r="CM428" s="21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/>
      <c r="DK428" s="53"/>
      <c r="DL428" s="53"/>
      <c r="DM428" s="53"/>
      <c r="DN428" s="53"/>
      <c r="DO428" s="53"/>
      <c r="DP428" s="53"/>
      <c r="DQ428" s="53"/>
      <c r="DR428" s="53"/>
      <c r="DS428" s="53"/>
      <c r="DT428" s="53"/>
      <c r="DU428" s="53"/>
      <c r="DV428" s="53"/>
      <c r="DW428" s="53"/>
      <c r="DX428" s="53"/>
      <c r="DY428" s="53"/>
      <c r="DZ428" s="53"/>
      <c r="EA428" s="53"/>
      <c r="EB428" s="53"/>
      <c r="EC428" s="53"/>
      <c r="ED428" s="53"/>
    </row>
    <row r="429" spans="1:134">
      <c r="A429" s="54"/>
      <c r="B429" s="55"/>
      <c r="C429" s="56"/>
      <c r="D429" s="55"/>
      <c r="E429" s="56"/>
      <c r="F429" s="55"/>
      <c r="G429" s="56"/>
      <c r="H429" s="57"/>
      <c r="I429" s="9"/>
      <c r="J429" s="9"/>
      <c r="K429" s="26"/>
      <c r="L429" s="26"/>
      <c r="M429" s="34"/>
      <c r="N429" s="34"/>
      <c r="O429" s="34"/>
      <c r="P429" s="11"/>
      <c r="Q429" s="11"/>
      <c r="R429" s="11"/>
      <c r="S429" s="13"/>
      <c r="AJ429" s="14"/>
      <c r="AK429" s="14"/>
      <c r="AL429" s="14"/>
      <c r="AM429" s="15"/>
      <c r="AN429" s="15"/>
      <c r="AO429" s="15"/>
      <c r="AP429" s="15"/>
      <c r="AQ429" s="15"/>
      <c r="AR429" s="15"/>
      <c r="AS429" s="15"/>
      <c r="AT429" s="16"/>
      <c r="AU429" s="15"/>
      <c r="AV429" s="15"/>
      <c r="AW429" s="19"/>
      <c r="AX429" s="19"/>
      <c r="AY429" s="19"/>
      <c r="AZ429" s="19"/>
      <c r="BA429" s="19"/>
      <c r="BB429" s="19"/>
      <c r="BC429" s="19"/>
      <c r="BD429" s="16"/>
      <c r="BE429" s="15"/>
      <c r="BF429" s="15"/>
      <c r="BG429" s="14"/>
      <c r="BH429" s="14"/>
      <c r="BI429" s="14"/>
      <c r="BJ429" s="36"/>
      <c r="BK429" s="36"/>
      <c r="BL429" s="36"/>
      <c r="BM429" s="36"/>
      <c r="BN429" s="36"/>
      <c r="BO429" s="36"/>
      <c r="BP429" s="36"/>
      <c r="BQ429" s="14"/>
      <c r="BR429" s="14"/>
      <c r="BS429" s="14"/>
      <c r="BT429" s="14"/>
      <c r="BU429" s="14"/>
      <c r="BV429" s="14"/>
      <c r="BW429" s="14"/>
      <c r="BX429" s="14"/>
      <c r="BY429" s="21"/>
      <c r="BZ429" s="22"/>
      <c r="CA429" s="22"/>
      <c r="CB429" s="22"/>
      <c r="CC429" s="22"/>
      <c r="CD429" s="22"/>
      <c r="CE429" s="22"/>
      <c r="CF429" s="23"/>
      <c r="CG429" s="19"/>
      <c r="CH429" s="21"/>
      <c r="CI429" s="14"/>
      <c r="CJ429" s="14"/>
      <c r="CK429" s="14"/>
      <c r="CL429" s="21"/>
      <c r="CM429" s="21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/>
      <c r="DK429" s="53"/>
      <c r="DL429" s="53"/>
      <c r="DM429" s="53"/>
      <c r="DN429" s="53"/>
      <c r="DO429" s="53"/>
      <c r="DP429" s="53"/>
      <c r="DQ429" s="53"/>
      <c r="DR429" s="53"/>
      <c r="DS429" s="53"/>
      <c r="DT429" s="53"/>
      <c r="DU429" s="53"/>
      <c r="DV429" s="53"/>
      <c r="DW429" s="53"/>
      <c r="DX429" s="53"/>
      <c r="DY429" s="53"/>
      <c r="DZ429" s="53"/>
      <c r="EA429" s="53"/>
      <c r="EB429" s="53"/>
      <c r="EC429" s="53"/>
      <c r="ED429" s="53"/>
    </row>
    <row r="430" spans="1:134">
      <c r="A430" s="54"/>
      <c r="B430" s="55"/>
      <c r="C430" s="56"/>
      <c r="D430" s="55"/>
      <c r="E430" s="56"/>
      <c r="F430" s="55"/>
      <c r="G430" s="56"/>
      <c r="H430" s="57"/>
      <c r="I430" s="9"/>
      <c r="J430" s="9"/>
      <c r="K430" s="26"/>
      <c r="L430" s="26"/>
      <c r="M430" s="34"/>
      <c r="N430" s="34"/>
      <c r="O430" s="34"/>
      <c r="P430" s="11"/>
      <c r="Q430" s="11"/>
      <c r="R430" s="11"/>
      <c r="S430" s="13"/>
      <c r="AJ430" s="14"/>
      <c r="AK430" s="14"/>
      <c r="AL430" s="14"/>
      <c r="AM430" s="15"/>
      <c r="AN430" s="15"/>
      <c r="AO430" s="15"/>
      <c r="AP430" s="15"/>
      <c r="AQ430" s="15"/>
      <c r="AR430" s="15"/>
      <c r="AS430" s="15"/>
      <c r="AT430" s="16"/>
      <c r="AU430" s="15"/>
      <c r="AV430" s="15"/>
      <c r="AW430" s="19"/>
      <c r="AX430" s="19"/>
      <c r="AY430" s="19"/>
      <c r="AZ430" s="19"/>
      <c r="BA430" s="19"/>
      <c r="BB430" s="19"/>
      <c r="BC430" s="19"/>
      <c r="BD430" s="16"/>
      <c r="BE430" s="15"/>
      <c r="BF430" s="15"/>
      <c r="BG430" s="14"/>
      <c r="BH430" s="14"/>
      <c r="BI430" s="14"/>
      <c r="BJ430" s="36"/>
      <c r="BK430" s="36"/>
      <c r="BL430" s="36"/>
      <c r="BM430" s="36"/>
      <c r="BN430" s="36"/>
      <c r="BO430" s="36"/>
      <c r="BP430" s="36"/>
      <c r="BQ430" s="14"/>
      <c r="BR430" s="14"/>
      <c r="BS430" s="14"/>
      <c r="BT430" s="14"/>
      <c r="BU430" s="14"/>
      <c r="BV430" s="14"/>
      <c r="BW430" s="14"/>
      <c r="BX430" s="14"/>
      <c r="BY430" s="21"/>
      <c r="BZ430" s="22"/>
      <c r="CA430" s="22"/>
      <c r="CB430" s="22"/>
      <c r="CC430" s="22"/>
      <c r="CD430" s="22"/>
      <c r="CE430" s="22"/>
      <c r="CF430" s="23"/>
      <c r="CG430" s="19"/>
      <c r="CH430" s="21"/>
      <c r="CI430" s="14"/>
      <c r="CJ430" s="14"/>
      <c r="CK430" s="14"/>
      <c r="CL430" s="21"/>
      <c r="CM430" s="21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/>
      <c r="DK430" s="53"/>
      <c r="DL430" s="53"/>
      <c r="DM430" s="53"/>
      <c r="DN430" s="53"/>
      <c r="DO430" s="53"/>
      <c r="DP430" s="53"/>
      <c r="DQ430" s="53"/>
      <c r="DR430" s="53"/>
      <c r="DS430" s="53"/>
      <c r="DT430" s="53"/>
      <c r="DU430" s="53"/>
      <c r="DV430" s="53"/>
      <c r="DW430" s="53"/>
      <c r="DX430" s="53"/>
      <c r="DY430" s="53"/>
      <c r="DZ430" s="53"/>
      <c r="EA430" s="53"/>
      <c r="EB430" s="53"/>
      <c r="EC430" s="53"/>
      <c r="ED430" s="53"/>
    </row>
    <row r="431" spans="1:134">
      <c r="A431" s="54"/>
      <c r="B431" s="55"/>
      <c r="C431" s="56"/>
      <c r="D431" s="55"/>
      <c r="E431" s="56"/>
      <c r="F431" s="55"/>
      <c r="G431" s="56"/>
      <c r="H431" s="57"/>
      <c r="I431" s="9"/>
      <c r="J431" s="9"/>
      <c r="K431" s="26"/>
      <c r="L431" s="26"/>
      <c r="M431" s="34"/>
      <c r="N431" s="34"/>
      <c r="O431" s="34"/>
      <c r="P431" s="11"/>
      <c r="Q431" s="11"/>
      <c r="R431" s="11"/>
      <c r="S431" s="13"/>
      <c r="AJ431" s="14"/>
      <c r="AK431" s="14"/>
      <c r="AL431" s="14"/>
      <c r="AM431" s="15"/>
      <c r="AN431" s="15"/>
      <c r="AO431" s="15"/>
      <c r="AP431" s="15"/>
      <c r="AQ431" s="15"/>
      <c r="AR431" s="15"/>
      <c r="AS431" s="15"/>
      <c r="AT431" s="16"/>
      <c r="AU431" s="15"/>
      <c r="AV431" s="15"/>
      <c r="AW431" s="19"/>
      <c r="AX431" s="19"/>
      <c r="AY431" s="19"/>
      <c r="AZ431" s="19"/>
      <c r="BA431" s="19"/>
      <c r="BB431" s="19"/>
      <c r="BC431" s="19"/>
      <c r="BD431" s="16"/>
      <c r="BE431" s="15"/>
      <c r="BF431" s="15"/>
      <c r="BG431" s="14"/>
      <c r="BH431" s="14"/>
      <c r="BI431" s="14"/>
      <c r="BJ431" s="36"/>
      <c r="BK431" s="36"/>
      <c r="BL431" s="36"/>
      <c r="BM431" s="36"/>
      <c r="BN431" s="36"/>
      <c r="BO431" s="36"/>
      <c r="BP431" s="36"/>
      <c r="BQ431" s="14"/>
      <c r="BR431" s="14"/>
      <c r="BS431" s="14"/>
      <c r="BT431" s="14"/>
      <c r="BU431" s="14"/>
      <c r="BV431" s="14"/>
      <c r="BW431" s="14"/>
      <c r="BX431" s="14"/>
      <c r="BY431" s="21"/>
      <c r="BZ431" s="22"/>
      <c r="CA431" s="22"/>
      <c r="CB431" s="22"/>
      <c r="CC431" s="22"/>
      <c r="CD431" s="22"/>
      <c r="CE431" s="22"/>
      <c r="CF431" s="23"/>
      <c r="CG431" s="19"/>
      <c r="CH431" s="21"/>
      <c r="CI431" s="14"/>
      <c r="CJ431" s="14"/>
      <c r="CK431" s="14"/>
      <c r="CL431" s="21"/>
      <c r="CM431" s="21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53"/>
      <c r="DA431" s="53"/>
      <c r="DB431" s="53"/>
      <c r="DC431" s="53"/>
      <c r="DD431" s="53"/>
      <c r="DE431" s="53"/>
      <c r="DF431" s="53"/>
      <c r="DG431" s="53"/>
      <c r="DH431" s="53"/>
      <c r="DI431" s="53"/>
      <c r="DJ431" s="53"/>
      <c r="DK431" s="53"/>
      <c r="DL431" s="53"/>
      <c r="DM431" s="53"/>
      <c r="DN431" s="53"/>
      <c r="DO431" s="53"/>
      <c r="DP431" s="53"/>
      <c r="DQ431" s="53"/>
      <c r="DR431" s="53"/>
      <c r="DS431" s="53"/>
      <c r="DT431" s="53"/>
      <c r="DU431" s="53"/>
      <c r="DV431" s="53"/>
      <c r="DW431" s="53"/>
      <c r="DX431" s="53"/>
      <c r="DY431" s="53"/>
      <c r="DZ431" s="53"/>
      <c r="EA431" s="53"/>
      <c r="EB431" s="53"/>
      <c r="EC431" s="53"/>
      <c r="ED431" s="53"/>
    </row>
    <row r="432" spans="1:134">
      <c r="A432" s="54"/>
      <c r="B432" s="55"/>
      <c r="C432" s="56"/>
      <c r="D432" s="55"/>
      <c r="E432" s="56"/>
      <c r="F432" s="55"/>
      <c r="G432" s="56"/>
      <c r="H432" s="57"/>
      <c r="I432" s="9"/>
      <c r="J432" s="9"/>
      <c r="K432" s="26"/>
      <c r="L432" s="26"/>
      <c r="M432" s="34"/>
      <c r="N432" s="34"/>
      <c r="O432" s="34"/>
      <c r="P432" s="11"/>
      <c r="Q432" s="11"/>
      <c r="R432" s="11"/>
      <c r="S432" s="13"/>
      <c r="AJ432" s="14"/>
      <c r="AK432" s="14"/>
      <c r="AL432" s="14"/>
      <c r="AM432" s="15"/>
      <c r="AN432" s="15"/>
      <c r="AO432" s="15"/>
      <c r="AP432" s="15"/>
      <c r="AQ432" s="15"/>
      <c r="AR432" s="15"/>
      <c r="AS432" s="15"/>
      <c r="AT432" s="16"/>
      <c r="AU432" s="15"/>
      <c r="AV432" s="15"/>
      <c r="AW432" s="19"/>
      <c r="AX432" s="19"/>
      <c r="AY432" s="19"/>
      <c r="AZ432" s="19"/>
      <c r="BA432" s="19"/>
      <c r="BB432" s="19"/>
      <c r="BC432" s="19"/>
      <c r="BD432" s="16"/>
      <c r="BE432" s="15"/>
      <c r="BF432" s="15"/>
      <c r="BG432" s="14"/>
      <c r="BH432" s="14"/>
      <c r="BI432" s="14"/>
      <c r="BJ432" s="36"/>
      <c r="BK432" s="36"/>
      <c r="BL432" s="36"/>
      <c r="BM432" s="36"/>
      <c r="BN432" s="36"/>
      <c r="BO432" s="36"/>
      <c r="BP432" s="36"/>
      <c r="BQ432" s="14"/>
      <c r="BR432" s="14"/>
      <c r="BS432" s="14"/>
      <c r="BT432" s="14"/>
      <c r="BU432" s="14"/>
      <c r="BV432" s="14"/>
      <c r="BW432" s="14"/>
      <c r="BX432" s="14"/>
      <c r="BY432" s="21"/>
      <c r="BZ432" s="22"/>
      <c r="CA432" s="22"/>
      <c r="CB432" s="22"/>
      <c r="CC432" s="22"/>
      <c r="CD432" s="22"/>
      <c r="CE432" s="22"/>
      <c r="CF432" s="23"/>
      <c r="CG432" s="19"/>
      <c r="CH432" s="21"/>
      <c r="CI432" s="14"/>
      <c r="CJ432" s="14"/>
      <c r="CK432" s="14"/>
      <c r="CL432" s="21"/>
      <c r="CM432" s="21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/>
      <c r="DK432" s="53"/>
      <c r="DL432" s="53"/>
      <c r="DM432" s="53"/>
      <c r="DN432" s="53"/>
      <c r="DO432" s="53"/>
      <c r="DP432" s="53"/>
      <c r="DQ432" s="53"/>
      <c r="DR432" s="53"/>
      <c r="DS432" s="53"/>
      <c r="DT432" s="53"/>
      <c r="DU432" s="53"/>
      <c r="DV432" s="53"/>
      <c r="DW432" s="53"/>
      <c r="DX432" s="53"/>
      <c r="DY432" s="53"/>
      <c r="DZ432" s="53"/>
      <c r="EA432" s="53"/>
      <c r="EB432" s="53"/>
      <c r="EC432" s="53"/>
      <c r="ED432" s="53"/>
    </row>
    <row r="433" spans="1:134">
      <c r="A433" s="54"/>
      <c r="B433" s="55"/>
      <c r="C433" s="56"/>
      <c r="D433" s="55"/>
      <c r="E433" s="56"/>
      <c r="F433" s="55"/>
      <c r="G433" s="56"/>
      <c r="H433" s="57"/>
      <c r="I433" s="9"/>
      <c r="J433" s="9"/>
      <c r="K433" s="26"/>
      <c r="L433" s="26"/>
      <c r="M433" s="34"/>
      <c r="N433" s="34"/>
      <c r="O433" s="34"/>
      <c r="P433" s="11"/>
      <c r="Q433" s="11"/>
      <c r="R433" s="11"/>
      <c r="S433" s="13"/>
      <c r="AJ433" s="14"/>
      <c r="AK433" s="14"/>
      <c r="AL433" s="14"/>
      <c r="AM433" s="15"/>
      <c r="AN433" s="15"/>
      <c r="AO433" s="15"/>
      <c r="AP433" s="15"/>
      <c r="AQ433" s="15"/>
      <c r="AR433" s="15"/>
      <c r="AS433" s="15"/>
      <c r="AT433" s="16"/>
      <c r="AU433" s="15"/>
      <c r="AV433" s="15"/>
      <c r="AW433" s="19"/>
      <c r="AX433" s="19"/>
      <c r="AY433" s="19"/>
      <c r="AZ433" s="19"/>
      <c r="BA433" s="19"/>
      <c r="BB433" s="19"/>
      <c r="BC433" s="19"/>
      <c r="BD433" s="16"/>
      <c r="BE433" s="15"/>
      <c r="BF433" s="15"/>
      <c r="BG433" s="14"/>
      <c r="BH433" s="14"/>
      <c r="BI433" s="14"/>
      <c r="BJ433" s="36"/>
      <c r="BK433" s="36"/>
      <c r="BL433" s="36"/>
      <c r="BM433" s="36"/>
      <c r="BN433" s="36"/>
      <c r="BO433" s="36"/>
      <c r="BP433" s="36"/>
      <c r="BQ433" s="14"/>
      <c r="BR433" s="14"/>
      <c r="BS433" s="14"/>
      <c r="BT433" s="14"/>
      <c r="BU433" s="14"/>
      <c r="BV433" s="14"/>
      <c r="BW433" s="14"/>
      <c r="BX433" s="14"/>
      <c r="BY433" s="21"/>
      <c r="BZ433" s="22"/>
      <c r="CA433" s="22"/>
      <c r="CB433" s="22"/>
      <c r="CC433" s="22"/>
      <c r="CD433" s="22"/>
      <c r="CE433" s="22"/>
      <c r="CF433" s="23"/>
      <c r="CG433" s="19"/>
      <c r="CH433" s="21"/>
      <c r="CI433" s="14"/>
      <c r="CJ433" s="14"/>
      <c r="CK433" s="14"/>
      <c r="CL433" s="21"/>
      <c r="CM433" s="21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/>
      <c r="DK433" s="53"/>
      <c r="DL433" s="53"/>
      <c r="DM433" s="53"/>
      <c r="DN433" s="53"/>
      <c r="DO433" s="53"/>
      <c r="DP433" s="53"/>
      <c r="DQ433" s="53"/>
      <c r="DR433" s="53"/>
      <c r="DS433" s="53"/>
      <c r="DT433" s="53"/>
      <c r="DU433" s="53"/>
      <c r="DV433" s="53"/>
      <c r="DW433" s="53"/>
      <c r="DX433" s="53"/>
      <c r="DY433" s="53"/>
      <c r="DZ433" s="53"/>
      <c r="EA433" s="53"/>
      <c r="EB433" s="53"/>
      <c r="EC433" s="53"/>
      <c r="ED433" s="53"/>
    </row>
    <row r="434" spans="1:134">
      <c r="A434" s="54"/>
      <c r="B434" s="55"/>
      <c r="C434" s="56"/>
      <c r="D434" s="55"/>
      <c r="E434" s="56"/>
      <c r="F434" s="55"/>
      <c r="G434" s="56"/>
      <c r="H434" s="57"/>
      <c r="I434" s="9"/>
      <c r="J434" s="9"/>
      <c r="K434" s="26"/>
      <c r="L434" s="26"/>
      <c r="M434" s="34"/>
      <c r="N434" s="34"/>
      <c r="O434" s="34"/>
      <c r="P434" s="11"/>
      <c r="Q434" s="11"/>
      <c r="R434" s="11"/>
      <c r="S434" s="13"/>
      <c r="AJ434" s="14"/>
      <c r="AK434" s="14"/>
      <c r="AL434" s="14"/>
      <c r="AM434" s="15"/>
      <c r="AN434" s="15"/>
      <c r="AO434" s="15"/>
      <c r="AP434" s="15"/>
      <c r="AQ434" s="15"/>
      <c r="AR434" s="15"/>
      <c r="AS434" s="15"/>
      <c r="AT434" s="16"/>
      <c r="AU434" s="15"/>
      <c r="AV434" s="15"/>
      <c r="AW434" s="19"/>
      <c r="AX434" s="19"/>
      <c r="AY434" s="19"/>
      <c r="AZ434" s="19"/>
      <c r="BA434" s="19"/>
      <c r="BB434" s="19"/>
      <c r="BC434" s="19"/>
      <c r="BD434" s="16"/>
      <c r="BE434" s="15"/>
      <c r="BF434" s="15"/>
      <c r="BG434" s="14"/>
      <c r="BH434" s="14"/>
      <c r="BI434" s="14"/>
      <c r="BJ434" s="36"/>
      <c r="BK434" s="36"/>
      <c r="BL434" s="36"/>
      <c r="BM434" s="36"/>
      <c r="BN434" s="36"/>
      <c r="BO434" s="36"/>
      <c r="BP434" s="36"/>
      <c r="BQ434" s="14"/>
      <c r="BR434" s="14"/>
      <c r="BS434" s="14"/>
      <c r="BT434" s="14"/>
      <c r="BU434" s="14"/>
      <c r="BV434" s="14"/>
      <c r="BW434" s="14"/>
      <c r="BX434" s="14"/>
      <c r="BY434" s="21"/>
      <c r="BZ434" s="22"/>
      <c r="CA434" s="22"/>
      <c r="CB434" s="22"/>
      <c r="CC434" s="22"/>
      <c r="CD434" s="22"/>
      <c r="CE434" s="22"/>
      <c r="CF434" s="23"/>
      <c r="CG434" s="19"/>
      <c r="CH434" s="21"/>
      <c r="CI434" s="14"/>
      <c r="CJ434" s="14"/>
      <c r="CK434" s="14"/>
      <c r="CL434" s="21"/>
      <c r="CM434" s="21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/>
      <c r="DK434" s="53"/>
      <c r="DL434" s="53"/>
      <c r="DM434" s="53"/>
      <c r="DN434" s="53"/>
      <c r="DO434" s="53"/>
      <c r="DP434" s="53"/>
      <c r="DQ434" s="53"/>
      <c r="DR434" s="53"/>
      <c r="DS434" s="53"/>
      <c r="DT434" s="53"/>
      <c r="DU434" s="53"/>
      <c r="DV434" s="53"/>
      <c r="DW434" s="53"/>
      <c r="DX434" s="53"/>
      <c r="DY434" s="53"/>
      <c r="DZ434" s="53"/>
      <c r="EA434" s="53"/>
      <c r="EB434" s="53"/>
      <c r="EC434" s="53"/>
      <c r="ED434" s="53"/>
    </row>
    <row r="435" spans="1:134">
      <c r="A435" s="54"/>
      <c r="B435" s="55"/>
      <c r="C435" s="56"/>
      <c r="D435" s="55"/>
      <c r="E435" s="56"/>
      <c r="F435" s="55"/>
      <c r="G435" s="56"/>
      <c r="H435" s="57"/>
      <c r="I435" s="9"/>
      <c r="J435" s="9"/>
      <c r="K435" s="26"/>
      <c r="L435" s="26"/>
      <c r="M435" s="34"/>
      <c r="N435" s="34"/>
      <c r="O435" s="34"/>
      <c r="P435" s="11"/>
      <c r="Q435" s="11"/>
      <c r="R435" s="11"/>
      <c r="S435" s="13"/>
      <c r="AJ435" s="14"/>
      <c r="AK435" s="14"/>
      <c r="AL435" s="14"/>
      <c r="AM435" s="15"/>
      <c r="AN435" s="15"/>
      <c r="AO435" s="15"/>
      <c r="AP435" s="15"/>
      <c r="AQ435" s="15"/>
      <c r="AR435" s="15"/>
      <c r="AS435" s="15"/>
      <c r="AT435" s="16"/>
      <c r="AU435" s="15"/>
      <c r="AV435" s="15"/>
      <c r="AW435" s="19"/>
      <c r="AX435" s="19"/>
      <c r="AY435" s="19"/>
      <c r="AZ435" s="19"/>
      <c r="BA435" s="19"/>
      <c r="BB435" s="19"/>
      <c r="BC435" s="19"/>
      <c r="BD435" s="16"/>
      <c r="BE435" s="15"/>
      <c r="BF435" s="15"/>
      <c r="BG435" s="14"/>
      <c r="BH435" s="14"/>
      <c r="BI435" s="14"/>
      <c r="BJ435" s="36"/>
      <c r="BK435" s="36"/>
      <c r="BL435" s="36"/>
      <c r="BM435" s="36"/>
      <c r="BN435" s="36"/>
      <c r="BO435" s="36"/>
      <c r="BP435" s="36"/>
      <c r="BQ435" s="14"/>
      <c r="BR435" s="14"/>
      <c r="BS435" s="14"/>
      <c r="BT435" s="14"/>
      <c r="BU435" s="14"/>
      <c r="BV435" s="14"/>
      <c r="BW435" s="14"/>
      <c r="BX435" s="14"/>
      <c r="BY435" s="21"/>
      <c r="BZ435" s="22"/>
      <c r="CA435" s="22"/>
      <c r="CB435" s="22"/>
      <c r="CC435" s="22"/>
      <c r="CD435" s="22"/>
      <c r="CE435" s="22"/>
      <c r="CF435" s="23"/>
      <c r="CG435" s="19"/>
      <c r="CH435" s="21"/>
      <c r="CI435" s="14"/>
      <c r="CJ435" s="14"/>
      <c r="CK435" s="14"/>
      <c r="CL435" s="21"/>
      <c r="CM435" s="21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  <c r="DN435" s="53"/>
      <c r="DO435" s="53"/>
      <c r="DP435" s="53"/>
      <c r="DQ435" s="53"/>
      <c r="DR435" s="53"/>
      <c r="DS435" s="53"/>
      <c r="DT435" s="53"/>
      <c r="DU435" s="53"/>
      <c r="DV435" s="53"/>
      <c r="DW435" s="53"/>
      <c r="DX435" s="53"/>
      <c r="DY435" s="53"/>
      <c r="DZ435" s="53"/>
      <c r="EA435" s="53"/>
      <c r="EB435" s="53"/>
      <c r="EC435" s="53"/>
      <c r="ED435" s="53"/>
    </row>
    <row r="436" spans="1:134">
      <c r="A436" s="54"/>
      <c r="B436" s="55"/>
      <c r="C436" s="56"/>
      <c r="D436" s="55"/>
      <c r="E436" s="56"/>
      <c r="F436" s="55"/>
      <c r="G436" s="56"/>
      <c r="H436" s="57"/>
      <c r="I436" s="9"/>
      <c r="J436" s="9"/>
      <c r="K436" s="26"/>
      <c r="L436" s="26"/>
      <c r="M436" s="34"/>
      <c r="N436" s="34"/>
      <c r="O436" s="34"/>
      <c r="P436" s="11"/>
      <c r="Q436" s="11"/>
      <c r="R436" s="11"/>
      <c r="S436" s="13"/>
      <c r="AJ436" s="14"/>
      <c r="AK436" s="14"/>
      <c r="AL436" s="14"/>
      <c r="AM436" s="15"/>
      <c r="AN436" s="15"/>
      <c r="AO436" s="15"/>
      <c r="AP436" s="15"/>
      <c r="AQ436" s="15"/>
      <c r="AR436" s="15"/>
      <c r="AS436" s="15"/>
      <c r="AT436" s="16"/>
      <c r="AU436" s="15"/>
      <c r="AV436" s="15"/>
      <c r="AW436" s="19"/>
      <c r="AX436" s="19"/>
      <c r="AY436" s="19"/>
      <c r="AZ436" s="19"/>
      <c r="BA436" s="19"/>
      <c r="BB436" s="19"/>
      <c r="BC436" s="19"/>
      <c r="BD436" s="16"/>
      <c r="BE436" s="15"/>
      <c r="BF436" s="15"/>
      <c r="BG436" s="14"/>
      <c r="BH436" s="14"/>
      <c r="BI436" s="14"/>
      <c r="BJ436" s="36"/>
      <c r="BK436" s="36"/>
      <c r="BL436" s="36"/>
      <c r="BM436" s="36"/>
      <c r="BN436" s="36"/>
      <c r="BO436" s="36"/>
      <c r="BP436" s="36"/>
      <c r="BQ436" s="14"/>
      <c r="BR436" s="14"/>
      <c r="BS436" s="14"/>
      <c r="BT436" s="14"/>
      <c r="BU436" s="14"/>
      <c r="BV436" s="14"/>
      <c r="BW436" s="14"/>
      <c r="BX436" s="14"/>
      <c r="BY436" s="21"/>
      <c r="BZ436" s="22"/>
      <c r="CA436" s="22"/>
      <c r="CB436" s="22"/>
      <c r="CC436" s="22"/>
      <c r="CD436" s="22"/>
      <c r="CE436" s="22"/>
      <c r="CF436" s="23"/>
      <c r="CG436" s="19"/>
      <c r="CH436" s="21"/>
      <c r="CI436" s="14"/>
      <c r="CJ436" s="14"/>
      <c r="CK436" s="14"/>
      <c r="CL436" s="21"/>
      <c r="CM436" s="21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  <c r="DN436" s="53"/>
      <c r="DO436" s="53"/>
      <c r="DP436" s="53"/>
      <c r="DQ436" s="53"/>
      <c r="DR436" s="53"/>
      <c r="DS436" s="53"/>
      <c r="DT436" s="53"/>
      <c r="DU436" s="53"/>
      <c r="DV436" s="53"/>
      <c r="DW436" s="53"/>
      <c r="DX436" s="53"/>
      <c r="DY436" s="53"/>
      <c r="DZ436" s="53"/>
      <c r="EA436" s="53"/>
      <c r="EB436" s="53"/>
      <c r="EC436" s="53"/>
      <c r="ED436" s="53"/>
    </row>
    <row r="437" spans="1:134">
      <c r="A437" s="54"/>
      <c r="B437" s="55"/>
      <c r="C437" s="56"/>
      <c r="D437" s="55"/>
      <c r="E437" s="56"/>
      <c r="F437" s="55"/>
      <c r="G437" s="56"/>
      <c r="H437" s="57"/>
      <c r="I437" s="9"/>
      <c r="J437" s="9"/>
      <c r="K437" s="26"/>
      <c r="L437" s="26"/>
      <c r="M437" s="34"/>
      <c r="N437" s="34"/>
      <c r="O437" s="34"/>
      <c r="P437" s="11"/>
      <c r="Q437" s="11"/>
      <c r="R437" s="11"/>
      <c r="S437" s="13"/>
      <c r="AJ437" s="14"/>
      <c r="AK437" s="14"/>
      <c r="AL437" s="14"/>
      <c r="AM437" s="15"/>
      <c r="AN437" s="15"/>
      <c r="AO437" s="15"/>
      <c r="AP437" s="15"/>
      <c r="AQ437" s="15"/>
      <c r="AR437" s="15"/>
      <c r="AS437" s="15"/>
      <c r="AT437" s="16"/>
      <c r="AU437" s="15"/>
      <c r="AV437" s="15"/>
      <c r="AW437" s="19"/>
      <c r="AX437" s="19"/>
      <c r="AY437" s="19"/>
      <c r="AZ437" s="19"/>
      <c r="BA437" s="19"/>
      <c r="BB437" s="19"/>
      <c r="BC437" s="19"/>
      <c r="BD437" s="16"/>
      <c r="BE437" s="15"/>
      <c r="BF437" s="15"/>
      <c r="BG437" s="14"/>
      <c r="BH437" s="14"/>
      <c r="BI437" s="14"/>
      <c r="BJ437" s="36"/>
      <c r="BK437" s="36"/>
      <c r="BL437" s="36"/>
      <c r="BM437" s="36"/>
      <c r="BN437" s="36"/>
      <c r="BO437" s="36"/>
      <c r="BP437" s="36"/>
      <c r="BQ437" s="14"/>
      <c r="BR437" s="14"/>
      <c r="BS437" s="14"/>
      <c r="BT437" s="14"/>
      <c r="BU437" s="14"/>
      <c r="BV437" s="14"/>
      <c r="BW437" s="14"/>
      <c r="BX437" s="14"/>
      <c r="BY437" s="21"/>
      <c r="BZ437" s="22"/>
      <c r="CA437" s="22"/>
      <c r="CB437" s="22"/>
      <c r="CC437" s="22"/>
      <c r="CD437" s="22"/>
      <c r="CE437" s="22"/>
      <c r="CF437" s="23"/>
      <c r="CG437" s="19"/>
      <c r="CH437" s="21"/>
      <c r="CI437" s="14"/>
      <c r="CJ437" s="14"/>
      <c r="CK437" s="14"/>
      <c r="CL437" s="21"/>
      <c r="CM437" s="21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53"/>
      <c r="DA437" s="53"/>
      <c r="DB437" s="53"/>
      <c r="DC437" s="53"/>
      <c r="DD437" s="53"/>
      <c r="DE437" s="53"/>
      <c r="DF437" s="53"/>
      <c r="DG437" s="53"/>
      <c r="DH437" s="53"/>
      <c r="DI437" s="53"/>
      <c r="DJ437" s="53"/>
      <c r="DK437" s="53"/>
      <c r="DL437" s="53"/>
      <c r="DM437" s="53"/>
      <c r="DN437" s="53"/>
      <c r="DO437" s="53"/>
      <c r="DP437" s="53"/>
      <c r="DQ437" s="53"/>
      <c r="DR437" s="53"/>
      <c r="DS437" s="53"/>
      <c r="DT437" s="53"/>
      <c r="DU437" s="53"/>
      <c r="DV437" s="53"/>
      <c r="DW437" s="53"/>
      <c r="DX437" s="53"/>
      <c r="DY437" s="53"/>
      <c r="DZ437" s="53"/>
      <c r="EA437" s="53"/>
      <c r="EB437" s="53"/>
      <c r="EC437" s="53"/>
      <c r="ED437" s="53"/>
    </row>
    <row r="438" spans="1:134">
      <c r="A438" s="54"/>
      <c r="B438" s="55"/>
      <c r="C438" s="56"/>
      <c r="D438" s="55"/>
      <c r="E438" s="56"/>
      <c r="F438" s="55"/>
      <c r="G438" s="56"/>
      <c r="H438" s="57"/>
      <c r="I438" s="9"/>
      <c r="J438" s="9"/>
      <c r="K438" s="26"/>
      <c r="L438" s="26"/>
      <c r="M438" s="34"/>
      <c r="N438" s="34"/>
      <c r="O438" s="34"/>
      <c r="P438" s="11"/>
      <c r="Q438" s="11"/>
      <c r="R438" s="11"/>
      <c r="S438" s="13"/>
      <c r="AJ438" s="14"/>
      <c r="AK438" s="14"/>
      <c r="AL438" s="14"/>
      <c r="AM438" s="15"/>
      <c r="AN438" s="15"/>
      <c r="AO438" s="15"/>
      <c r="AP438" s="15"/>
      <c r="AQ438" s="15"/>
      <c r="AR438" s="15"/>
      <c r="AS438" s="15"/>
      <c r="AT438" s="16"/>
      <c r="AU438" s="15"/>
      <c r="AV438" s="15"/>
      <c r="AW438" s="19"/>
      <c r="AX438" s="19"/>
      <c r="AY438" s="19"/>
      <c r="AZ438" s="19"/>
      <c r="BA438" s="19"/>
      <c r="BB438" s="19"/>
      <c r="BC438" s="19"/>
      <c r="BD438" s="16"/>
      <c r="BE438" s="15"/>
      <c r="BF438" s="15"/>
      <c r="BG438" s="14"/>
      <c r="BH438" s="14"/>
      <c r="BI438" s="14"/>
      <c r="BJ438" s="36"/>
      <c r="BK438" s="36"/>
      <c r="BL438" s="36"/>
      <c r="BM438" s="36"/>
      <c r="BN438" s="36"/>
      <c r="BO438" s="36"/>
      <c r="BP438" s="36"/>
      <c r="BQ438" s="14"/>
      <c r="BR438" s="14"/>
      <c r="BS438" s="14"/>
      <c r="BT438" s="14"/>
      <c r="BU438" s="14"/>
      <c r="BV438" s="14"/>
      <c r="BW438" s="14"/>
      <c r="BX438" s="14"/>
      <c r="BY438" s="21"/>
      <c r="BZ438" s="22"/>
      <c r="CA438" s="22"/>
      <c r="CB438" s="22"/>
      <c r="CC438" s="22"/>
      <c r="CD438" s="22"/>
      <c r="CE438" s="22"/>
      <c r="CF438" s="23"/>
      <c r="CG438" s="19"/>
      <c r="CH438" s="21"/>
      <c r="CI438" s="14"/>
      <c r="CJ438" s="14"/>
      <c r="CK438" s="14"/>
      <c r="CL438" s="21"/>
      <c r="CM438" s="21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/>
      <c r="DK438" s="53"/>
      <c r="DL438" s="53"/>
      <c r="DM438" s="53"/>
      <c r="DN438" s="53"/>
      <c r="DO438" s="53"/>
      <c r="DP438" s="53"/>
      <c r="DQ438" s="53"/>
      <c r="DR438" s="53"/>
      <c r="DS438" s="53"/>
      <c r="DT438" s="53"/>
      <c r="DU438" s="53"/>
      <c r="DV438" s="53"/>
      <c r="DW438" s="53"/>
      <c r="DX438" s="53"/>
      <c r="DY438" s="53"/>
      <c r="DZ438" s="53"/>
      <c r="EA438" s="53"/>
      <c r="EB438" s="53"/>
      <c r="EC438" s="53"/>
      <c r="ED438" s="53"/>
    </row>
    <row r="439" spans="1:134">
      <c r="A439" s="54"/>
      <c r="B439" s="55"/>
      <c r="C439" s="56"/>
      <c r="D439" s="55"/>
      <c r="E439" s="56"/>
      <c r="F439" s="55"/>
      <c r="G439" s="56"/>
      <c r="H439" s="57"/>
      <c r="I439" s="9"/>
      <c r="J439" s="9"/>
      <c r="K439" s="26"/>
      <c r="L439" s="26"/>
      <c r="M439" s="34"/>
      <c r="N439" s="34"/>
      <c r="O439" s="34"/>
      <c r="P439" s="11"/>
      <c r="Q439" s="11"/>
      <c r="R439" s="11"/>
      <c r="S439" s="13"/>
      <c r="AJ439" s="14"/>
      <c r="AK439" s="14"/>
      <c r="AL439" s="14"/>
      <c r="AM439" s="15"/>
      <c r="AN439" s="15"/>
      <c r="AO439" s="15"/>
      <c r="AP439" s="15"/>
      <c r="AQ439" s="15"/>
      <c r="AR439" s="15"/>
      <c r="AS439" s="15"/>
      <c r="AT439" s="16"/>
      <c r="AU439" s="15"/>
      <c r="AV439" s="15"/>
      <c r="AW439" s="19"/>
      <c r="AX439" s="19"/>
      <c r="AY439" s="19"/>
      <c r="AZ439" s="19"/>
      <c r="BA439" s="19"/>
      <c r="BB439" s="19"/>
      <c r="BC439" s="19"/>
      <c r="BD439" s="16"/>
      <c r="BE439" s="15"/>
      <c r="BF439" s="15"/>
      <c r="BG439" s="14"/>
      <c r="BH439" s="14"/>
      <c r="BI439" s="14"/>
      <c r="BJ439" s="36"/>
      <c r="BK439" s="36"/>
      <c r="BL439" s="36"/>
      <c r="BM439" s="36"/>
      <c r="BN439" s="36"/>
      <c r="BO439" s="36"/>
      <c r="BP439" s="36"/>
      <c r="BQ439" s="14"/>
      <c r="BR439" s="14"/>
      <c r="BS439" s="14"/>
      <c r="BT439" s="14"/>
      <c r="BU439" s="14"/>
      <c r="BV439" s="14"/>
      <c r="BW439" s="14"/>
      <c r="BX439" s="14"/>
      <c r="BY439" s="21"/>
      <c r="BZ439" s="22"/>
      <c r="CA439" s="22"/>
      <c r="CB439" s="22"/>
      <c r="CC439" s="22"/>
      <c r="CD439" s="22"/>
      <c r="CE439" s="22"/>
      <c r="CF439" s="23"/>
      <c r="CG439" s="19"/>
      <c r="CH439" s="21"/>
      <c r="CI439" s="14"/>
      <c r="CJ439" s="14"/>
      <c r="CK439" s="14"/>
      <c r="CL439" s="21"/>
      <c r="CM439" s="21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53"/>
      <c r="DA439" s="53"/>
      <c r="DB439" s="53"/>
      <c r="DC439" s="53"/>
      <c r="DD439" s="53"/>
      <c r="DE439" s="53"/>
      <c r="DF439" s="53"/>
      <c r="DG439" s="53"/>
      <c r="DH439" s="53"/>
      <c r="DI439" s="53"/>
      <c r="DJ439" s="53"/>
      <c r="DK439" s="53"/>
      <c r="DL439" s="53"/>
      <c r="DM439" s="53"/>
      <c r="DN439" s="53"/>
      <c r="DO439" s="53"/>
      <c r="DP439" s="53"/>
      <c r="DQ439" s="53"/>
      <c r="DR439" s="53"/>
      <c r="DS439" s="53"/>
      <c r="DT439" s="53"/>
      <c r="DU439" s="53"/>
      <c r="DV439" s="53"/>
      <c r="DW439" s="53"/>
      <c r="DX439" s="53"/>
      <c r="DY439" s="53"/>
      <c r="DZ439" s="53"/>
      <c r="EA439" s="53"/>
      <c r="EB439" s="53"/>
      <c r="EC439" s="53"/>
      <c r="ED439" s="53"/>
    </row>
    <row r="440" spans="1:134">
      <c r="A440" s="54"/>
      <c r="B440" s="55"/>
      <c r="C440" s="56"/>
      <c r="D440" s="55"/>
      <c r="E440" s="56"/>
      <c r="F440" s="55"/>
      <c r="G440" s="56"/>
      <c r="H440" s="57"/>
      <c r="I440" s="9"/>
      <c r="J440" s="9"/>
      <c r="K440" s="26"/>
      <c r="L440" s="26"/>
      <c r="M440" s="34"/>
      <c r="N440" s="34"/>
      <c r="O440" s="34"/>
      <c r="P440" s="11"/>
      <c r="Q440" s="11"/>
      <c r="R440" s="11"/>
      <c r="S440" s="13"/>
      <c r="AJ440" s="14"/>
      <c r="AK440" s="14"/>
      <c r="AL440" s="14"/>
      <c r="AM440" s="15"/>
      <c r="AN440" s="15"/>
      <c r="AO440" s="15"/>
      <c r="AP440" s="15"/>
      <c r="AQ440" s="15"/>
      <c r="AR440" s="15"/>
      <c r="AS440" s="15"/>
      <c r="AT440" s="16"/>
      <c r="AU440" s="15"/>
      <c r="AV440" s="15"/>
      <c r="AW440" s="19"/>
      <c r="AX440" s="19"/>
      <c r="AY440" s="19"/>
      <c r="AZ440" s="19"/>
      <c r="BA440" s="19"/>
      <c r="BB440" s="19"/>
      <c r="BC440" s="19"/>
      <c r="BD440" s="16"/>
      <c r="BE440" s="15"/>
      <c r="BF440" s="15"/>
      <c r="BG440" s="14"/>
      <c r="BH440" s="14"/>
      <c r="BI440" s="14"/>
      <c r="BJ440" s="36"/>
      <c r="BK440" s="36"/>
      <c r="BL440" s="36"/>
      <c r="BM440" s="36"/>
      <c r="BN440" s="36"/>
      <c r="BO440" s="36"/>
      <c r="BP440" s="36"/>
      <c r="BQ440" s="14"/>
      <c r="BR440" s="14"/>
      <c r="BS440" s="14"/>
      <c r="BT440" s="14"/>
      <c r="BU440" s="14"/>
      <c r="BV440" s="14"/>
      <c r="BW440" s="14"/>
      <c r="BX440" s="14"/>
      <c r="BY440" s="21"/>
      <c r="BZ440" s="22"/>
      <c r="CA440" s="22"/>
      <c r="CB440" s="22"/>
      <c r="CC440" s="22"/>
      <c r="CD440" s="22"/>
      <c r="CE440" s="22"/>
      <c r="CF440" s="23"/>
      <c r="CG440" s="19"/>
      <c r="CH440" s="21"/>
      <c r="CI440" s="14"/>
      <c r="CJ440" s="14"/>
      <c r="CK440" s="14"/>
      <c r="CL440" s="21"/>
      <c r="CM440" s="21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53"/>
      <c r="DA440" s="53"/>
      <c r="DB440" s="53"/>
      <c r="DC440" s="53"/>
      <c r="DD440" s="53"/>
      <c r="DE440" s="53"/>
      <c r="DF440" s="53"/>
      <c r="DG440" s="53"/>
      <c r="DH440" s="53"/>
      <c r="DI440" s="53"/>
      <c r="DJ440" s="53"/>
      <c r="DK440" s="53"/>
      <c r="DL440" s="53"/>
      <c r="DM440" s="53"/>
      <c r="DN440" s="53"/>
      <c r="DO440" s="53"/>
      <c r="DP440" s="53"/>
      <c r="DQ440" s="53"/>
      <c r="DR440" s="53"/>
      <c r="DS440" s="53"/>
      <c r="DT440" s="53"/>
      <c r="DU440" s="53"/>
      <c r="DV440" s="53"/>
      <c r="DW440" s="53"/>
      <c r="DX440" s="53"/>
      <c r="DY440" s="53"/>
      <c r="DZ440" s="53"/>
      <c r="EA440" s="53"/>
      <c r="EB440" s="53"/>
      <c r="EC440" s="53"/>
      <c r="ED440" s="53"/>
    </row>
    <row r="441" spans="1:134">
      <c r="A441" s="54"/>
      <c r="B441" s="55"/>
      <c r="C441" s="56"/>
      <c r="D441" s="55"/>
      <c r="E441" s="56"/>
      <c r="F441" s="55"/>
      <c r="G441" s="56"/>
      <c r="H441" s="57"/>
      <c r="I441" s="9"/>
      <c r="J441" s="9"/>
      <c r="K441" s="26"/>
      <c r="L441" s="26"/>
      <c r="M441" s="34"/>
      <c r="N441" s="34"/>
      <c r="O441" s="34"/>
      <c r="P441" s="11"/>
      <c r="Q441" s="11"/>
      <c r="R441" s="11"/>
      <c r="S441" s="13"/>
      <c r="AJ441" s="14"/>
      <c r="AK441" s="14"/>
      <c r="AL441" s="14"/>
      <c r="AM441" s="15"/>
      <c r="AN441" s="15"/>
      <c r="AO441" s="15"/>
      <c r="AP441" s="15"/>
      <c r="AQ441" s="15"/>
      <c r="AR441" s="15"/>
      <c r="AS441" s="15"/>
      <c r="AT441" s="16"/>
      <c r="AU441" s="15"/>
      <c r="AV441" s="15"/>
      <c r="AW441" s="19"/>
      <c r="AX441" s="19"/>
      <c r="AY441" s="19"/>
      <c r="AZ441" s="19"/>
      <c r="BA441" s="19"/>
      <c r="BB441" s="19"/>
      <c r="BC441" s="19"/>
      <c r="BD441" s="16"/>
      <c r="BE441" s="15"/>
      <c r="BF441" s="15"/>
      <c r="BG441" s="14"/>
      <c r="BH441" s="14"/>
      <c r="BI441" s="14"/>
      <c r="BJ441" s="36"/>
      <c r="BK441" s="36"/>
      <c r="BL441" s="36"/>
      <c r="BM441" s="36"/>
      <c r="BN441" s="36"/>
      <c r="BO441" s="36"/>
      <c r="BP441" s="36"/>
      <c r="BQ441" s="14"/>
      <c r="BR441" s="14"/>
      <c r="BS441" s="14"/>
      <c r="BT441" s="14"/>
      <c r="BU441" s="14"/>
      <c r="BV441" s="14"/>
      <c r="BW441" s="14"/>
      <c r="BX441" s="14"/>
      <c r="BY441" s="21"/>
      <c r="BZ441" s="22"/>
      <c r="CA441" s="22"/>
      <c r="CB441" s="22"/>
      <c r="CC441" s="22"/>
      <c r="CD441" s="22"/>
      <c r="CE441" s="22"/>
      <c r="CF441" s="23"/>
      <c r="CG441" s="19"/>
      <c r="CH441" s="21"/>
      <c r="CI441" s="14"/>
      <c r="CJ441" s="14"/>
      <c r="CK441" s="14"/>
      <c r="CL441" s="21"/>
      <c r="CM441" s="21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/>
      <c r="DK441" s="53"/>
      <c r="DL441" s="53"/>
      <c r="DM441" s="53"/>
      <c r="DN441" s="53"/>
      <c r="DO441" s="53"/>
      <c r="DP441" s="53"/>
      <c r="DQ441" s="53"/>
      <c r="DR441" s="53"/>
      <c r="DS441" s="53"/>
      <c r="DT441" s="53"/>
      <c r="DU441" s="53"/>
      <c r="DV441" s="53"/>
      <c r="DW441" s="53"/>
      <c r="DX441" s="53"/>
      <c r="DY441" s="53"/>
      <c r="DZ441" s="53"/>
      <c r="EA441" s="53"/>
      <c r="EB441" s="53"/>
      <c r="EC441" s="53"/>
      <c r="ED441" s="53"/>
    </row>
    <row r="442" spans="1:134">
      <c r="A442" s="54"/>
      <c r="B442" s="55"/>
      <c r="C442" s="56"/>
      <c r="D442" s="55"/>
      <c r="E442" s="56"/>
      <c r="F442" s="55"/>
      <c r="G442" s="56"/>
      <c r="H442" s="57"/>
      <c r="I442" s="9"/>
      <c r="J442" s="9"/>
      <c r="K442" s="26"/>
      <c r="L442" s="26"/>
      <c r="M442" s="34"/>
      <c r="N442" s="34"/>
      <c r="O442" s="34"/>
      <c r="P442" s="11"/>
      <c r="Q442" s="11"/>
      <c r="R442" s="11"/>
      <c r="S442" s="13"/>
      <c r="AJ442" s="14"/>
      <c r="AK442" s="14"/>
      <c r="AL442" s="14"/>
      <c r="AM442" s="15"/>
      <c r="AN442" s="15"/>
      <c r="AO442" s="15"/>
      <c r="AP442" s="15"/>
      <c r="AQ442" s="15"/>
      <c r="AR442" s="15"/>
      <c r="AS442" s="15"/>
      <c r="AT442" s="16"/>
      <c r="AU442" s="15"/>
      <c r="AV442" s="15"/>
      <c r="AW442" s="19"/>
      <c r="AX442" s="19"/>
      <c r="AY442" s="19"/>
      <c r="AZ442" s="19"/>
      <c r="BA442" s="19"/>
      <c r="BB442" s="19"/>
      <c r="BC442" s="19"/>
      <c r="BD442" s="16"/>
      <c r="BE442" s="15"/>
      <c r="BF442" s="15"/>
      <c r="BG442" s="14"/>
      <c r="BH442" s="14"/>
      <c r="BI442" s="14"/>
      <c r="BJ442" s="36"/>
      <c r="BK442" s="36"/>
      <c r="BL442" s="36"/>
      <c r="BM442" s="36"/>
      <c r="BN442" s="36"/>
      <c r="BO442" s="36"/>
      <c r="BP442" s="36"/>
      <c r="BQ442" s="14"/>
      <c r="BR442" s="14"/>
      <c r="BS442" s="14"/>
      <c r="BT442" s="14"/>
      <c r="BU442" s="14"/>
      <c r="BV442" s="14"/>
      <c r="BW442" s="14"/>
      <c r="BX442" s="14"/>
      <c r="BY442" s="21"/>
      <c r="BZ442" s="22"/>
      <c r="CA442" s="22"/>
      <c r="CB442" s="22"/>
      <c r="CC442" s="22"/>
      <c r="CD442" s="22"/>
      <c r="CE442" s="22"/>
      <c r="CF442" s="23"/>
      <c r="CG442" s="19"/>
      <c r="CH442" s="21"/>
      <c r="CI442" s="14"/>
      <c r="CJ442" s="14"/>
      <c r="CK442" s="14"/>
      <c r="CL442" s="21"/>
      <c r="CM442" s="21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53"/>
      <c r="DA442" s="53"/>
      <c r="DB442" s="53"/>
      <c r="DC442" s="53"/>
      <c r="DD442" s="53"/>
      <c r="DE442" s="53"/>
      <c r="DF442" s="53"/>
      <c r="DG442" s="53"/>
      <c r="DH442" s="53"/>
      <c r="DI442" s="53"/>
      <c r="DJ442" s="53"/>
      <c r="DK442" s="53"/>
      <c r="DL442" s="53"/>
      <c r="DM442" s="53"/>
      <c r="DN442" s="53"/>
      <c r="DO442" s="53"/>
      <c r="DP442" s="53"/>
      <c r="DQ442" s="53"/>
      <c r="DR442" s="53"/>
      <c r="DS442" s="53"/>
      <c r="DT442" s="53"/>
      <c r="DU442" s="53"/>
      <c r="DV442" s="53"/>
      <c r="DW442" s="53"/>
      <c r="DX442" s="53"/>
      <c r="DY442" s="53"/>
      <c r="DZ442" s="53"/>
      <c r="EA442" s="53"/>
      <c r="EB442" s="53"/>
      <c r="EC442" s="53"/>
      <c r="ED442" s="53"/>
    </row>
    <row r="443" spans="1:134">
      <c r="A443" s="54"/>
      <c r="B443" s="55"/>
      <c r="C443" s="56"/>
      <c r="D443" s="55"/>
      <c r="E443" s="56"/>
      <c r="F443" s="55"/>
      <c r="G443" s="56"/>
      <c r="H443" s="57"/>
      <c r="I443" s="9"/>
      <c r="J443" s="9"/>
      <c r="K443" s="26"/>
      <c r="L443" s="26"/>
      <c r="M443" s="34"/>
      <c r="N443" s="34"/>
      <c r="O443" s="34"/>
      <c r="P443" s="11"/>
      <c r="Q443" s="11"/>
      <c r="R443" s="11"/>
      <c r="S443" s="13"/>
      <c r="AJ443" s="14"/>
      <c r="AK443" s="14"/>
      <c r="AL443" s="14"/>
      <c r="AM443" s="15"/>
      <c r="AN443" s="15"/>
      <c r="AO443" s="15"/>
      <c r="AP443" s="15"/>
      <c r="AQ443" s="15"/>
      <c r="AR443" s="15"/>
      <c r="AS443" s="15"/>
      <c r="AT443" s="16"/>
      <c r="AU443" s="15"/>
      <c r="AV443" s="15"/>
      <c r="AW443" s="19"/>
      <c r="AX443" s="19"/>
      <c r="AY443" s="19"/>
      <c r="AZ443" s="19"/>
      <c r="BA443" s="19"/>
      <c r="BB443" s="19"/>
      <c r="BC443" s="19"/>
      <c r="BD443" s="16"/>
      <c r="BE443" s="15"/>
      <c r="BF443" s="15"/>
      <c r="BG443" s="14"/>
      <c r="BH443" s="14"/>
      <c r="BI443" s="14"/>
      <c r="BJ443" s="36"/>
      <c r="BK443" s="36"/>
      <c r="BL443" s="36"/>
      <c r="BM443" s="36"/>
      <c r="BN443" s="36"/>
      <c r="BO443" s="36"/>
      <c r="BP443" s="36"/>
      <c r="BQ443" s="14"/>
      <c r="BR443" s="14"/>
      <c r="BS443" s="14"/>
      <c r="BT443" s="14"/>
      <c r="BU443" s="14"/>
      <c r="BV443" s="14"/>
      <c r="BW443" s="14"/>
      <c r="BX443" s="14"/>
      <c r="BY443" s="21"/>
      <c r="BZ443" s="22"/>
      <c r="CA443" s="22"/>
      <c r="CB443" s="22"/>
      <c r="CC443" s="22"/>
      <c r="CD443" s="22"/>
      <c r="CE443" s="22"/>
      <c r="CF443" s="23"/>
      <c r="CG443" s="19"/>
      <c r="CH443" s="21"/>
      <c r="CI443" s="14"/>
      <c r="CJ443" s="14"/>
      <c r="CK443" s="14"/>
      <c r="CL443" s="21"/>
      <c r="CM443" s="21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/>
      <c r="DK443" s="53"/>
      <c r="DL443" s="53"/>
      <c r="DM443" s="53"/>
      <c r="DN443" s="53"/>
      <c r="DO443" s="53"/>
      <c r="DP443" s="53"/>
      <c r="DQ443" s="53"/>
      <c r="DR443" s="53"/>
      <c r="DS443" s="53"/>
      <c r="DT443" s="53"/>
      <c r="DU443" s="53"/>
      <c r="DV443" s="53"/>
      <c r="DW443" s="53"/>
      <c r="DX443" s="53"/>
      <c r="DY443" s="53"/>
      <c r="DZ443" s="53"/>
      <c r="EA443" s="53"/>
      <c r="EB443" s="53"/>
      <c r="EC443" s="53"/>
      <c r="ED443" s="53"/>
    </row>
    <row r="444" spans="1:134">
      <c r="A444" s="54"/>
      <c r="B444" s="55"/>
      <c r="C444" s="56"/>
      <c r="D444" s="55"/>
      <c r="E444" s="56"/>
      <c r="F444" s="55"/>
      <c r="G444" s="56"/>
      <c r="H444" s="57"/>
      <c r="I444" s="9"/>
      <c r="J444" s="9"/>
      <c r="K444" s="26"/>
      <c r="L444" s="26"/>
      <c r="M444" s="34"/>
      <c r="N444" s="34"/>
      <c r="O444" s="34"/>
      <c r="P444" s="11"/>
      <c r="Q444" s="11"/>
      <c r="R444" s="11"/>
      <c r="S444" s="13"/>
      <c r="AJ444" s="14"/>
      <c r="AK444" s="14"/>
      <c r="AL444" s="14"/>
      <c r="AM444" s="15"/>
      <c r="AN444" s="15"/>
      <c r="AO444" s="15"/>
      <c r="AP444" s="15"/>
      <c r="AQ444" s="15"/>
      <c r="AR444" s="15"/>
      <c r="AS444" s="15"/>
      <c r="AT444" s="16"/>
      <c r="AU444" s="15"/>
      <c r="AV444" s="15"/>
      <c r="AW444" s="19"/>
      <c r="AX444" s="19"/>
      <c r="AY444" s="19"/>
      <c r="AZ444" s="19"/>
      <c r="BA444" s="19"/>
      <c r="BB444" s="19"/>
      <c r="BC444" s="19"/>
      <c r="BD444" s="16"/>
      <c r="BE444" s="15"/>
      <c r="BF444" s="15"/>
      <c r="BG444" s="14"/>
      <c r="BH444" s="14"/>
      <c r="BI444" s="14"/>
      <c r="BJ444" s="36"/>
      <c r="BK444" s="36"/>
      <c r="BL444" s="36"/>
      <c r="BM444" s="36"/>
      <c r="BN444" s="36"/>
      <c r="BO444" s="36"/>
      <c r="BP444" s="36"/>
      <c r="BQ444" s="14"/>
      <c r="BR444" s="14"/>
      <c r="BS444" s="14"/>
      <c r="BT444" s="14"/>
      <c r="BU444" s="14"/>
      <c r="BV444" s="14"/>
      <c r="BW444" s="14"/>
      <c r="BX444" s="14"/>
      <c r="BY444" s="21"/>
      <c r="BZ444" s="22"/>
      <c r="CA444" s="22"/>
      <c r="CB444" s="22"/>
      <c r="CC444" s="22"/>
      <c r="CD444" s="22"/>
      <c r="CE444" s="22"/>
      <c r="CF444" s="23"/>
      <c r="CG444" s="19"/>
      <c r="CH444" s="21"/>
      <c r="CI444" s="14"/>
      <c r="CJ444" s="14"/>
      <c r="CK444" s="14"/>
      <c r="CL444" s="21"/>
      <c r="CM444" s="21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/>
      <c r="DK444" s="53"/>
      <c r="DL444" s="53"/>
      <c r="DM444" s="53"/>
      <c r="DN444" s="53"/>
      <c r="DO444" s="53"/>
      <c r="DP444" s="53"/>
      <c r="DQ444" s="53"/>
      <c r="DR444" s="53"/>
      <c r="DS444" s="53"/>
      <c r="DT444" s="53"/>
      <c r="DU444" s="53"/>
      <c r="DV444" s="53"/>
      <c r="DW444" s="53"/>
      <c r="DX444" s="53"/>
      <c r="DY444" s="53"/>
      <c r="DZ444" s="53"/>
      <c r="EA444" s="53"/>
      <c r="EB444" s="53"/>
      <c r="EC444" s="53"/>
      <c r="ED444" s="53"/>
    </row>
    <row r="445" spans="1:134">
      <c r="A445" s="54"/>
      <c r="B445" s="55"/>
      <c r="C445" s="56"/>
      <c r="D445" s="55"/>
      <c r="E445" s="56"/>
      <c r="F445" s="55"/>
      <c r="G445" s="56"/>
      <c r="H445" s="57"/>
      <c r="I445" s="9"/>
      <c r="J445" s="9"/>
      <c r="K445" s="26"/>
      <c r="L445" s="26"/>
      <c r="M445" s="34"/>
      <c r="N445" s="34"/>
      <c r="O445" s="34"/>
      <c r="P445" s="11"/>
      <c r="Q445" s="11"/>
      <c r="R445" s="11"/>
      <c r="S445" s="13"/>
      <c r="AJ445" s="14"/>
      <c r="AK445" s="14"/>
      <c r="AL445" s="14"/>
      <c r="AM445" s="15"/>
      <c r="AN445" s="15"/>
      <c r="AO445" s="15"/>
      <c r="AP445" s="15"/>
      <c r="AQ445" s="15"/>
      <c r="AR445" s="15"/>
      <c r="AS445" s="15"/>
      <c r="AT445" s="16"/>
      <c r="AU445" s="15"/>
      <c r="AV445" s="15"/>
      <c r="AW445" s="19"/>
      <c r="AX445" s="19"/>
      <c r="AY445" s="19"/>
      <c r="AZ445" s="19"/>
      <c r="BA445" s="19"/>
      <c r="BB445" s="19"/>
      <c r="BC445" s="19"/>
      <c r="BD445" s="16"/>
      <c r="BE445" s="15"/>
      <c r="BF445" s="15"/>
      <c r="BG445" s="14"/>
      <c r="BH445" s="14"/>
      <c r="BI445" s="14"/>
      <c r="BJ445" s="36"/>
      <c r="BK445" s="36"/>
      <c r="BL445" s="36"/>
      <c r="BM445" s="36"/>
      <c r="BN445" s="36"/>
      <c r="BO445" s="36"/>
      <c r="BP445" s="36"/>
      <c r="BQ445" s="14"/>
      <c r="BR445" s="14"/>
      <c r="BS445" s="14"/>
      <c r="BT445" s="14"/>
      <c r="BU445" s="14"/>
      <c r="BV445" s="14"/>
      <c r="BW445" s="14"/>
      <c r="BX445" s="14"/>
      <c r="BY445" s="21"/>
      <c r="BZ445" s="22"/>
      <c r="CA445" s="22"/>
      <c r="CB445" s="22"/>
      <c r="CC445" s="22"/>
      <c r="CD445" s="22"/>
      <c r="CE445" s="22"/>
      <c r="CF445" s="23"/>
      <c r="CG445" s="19"/>
      <c r="CH445" s="21"/>
      <c r="CI445" s="14"/>
      <c r="CJ445" s="14"/>
      <c r="CK445" s="14"/>
      <c r="CL445" s="21"/>
      <c r="CM445" s="21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/>
      <c r="DK445" s="53"/>
      <c r="DL445" s="53"/>
      <c r="DM445" s="53"/>
      <c r="DN445" s="53"/>
      <c r="DO445" s="53"/>
      <c r="DP445" s="53"/>
      <c r="DQ445" s="53"/>
      <c r="DR445" s="53"/>
      <c r="DS445" s="53"/>
      <c r="DT445" s="53"/>
      <c r="DU445" s="53"/>
      <c r="DV445" s="53"/>
      <c r="DW445" s="53"/>
      <c r="DX445" s="53"/>
      <c r="DY445" s="53"/>
      <c r="DZ445" s="53"/>
      <c r="EA445" s="53"/>
      <c r="EB445" s="53"/>
      <c r="EC445" s="53"/>
      <c r="ED445" s="53"/>
    </row>
    <row r="446" spans="1:134">
      <c r="A446" s="54"/>
      <c r="B446" s="55"/>
      <c r="C446" s="56"/>
      <c r="D446" s="55"/>
      <c r="E446" s="56"/>
      <c r="F446" s="55"/>
      <c r="G446" s="56"/>
      <c r="H446" s="57"/>
      <c r="I446" s="9"/>
      <c r="J446" s="9"/>
      <c r="K446" s="26"/>
      <c r="L446" s="26"/>
      <c r="M446" s="34"/>
      <c r="N446" s="34"/>
      <c r="O446" s="34"/>
      <c r="P446" s="11"/>
      <c r="Q446" s="11"/>
      <c r="R446" s="11"/>
      <c r="S446" s="13"/>
      <c r="AJ446" s="14"/>
      <c r="AK446" s="14"/>
      <c r="AL446" s="14"/>
      <c r="AM446" s="15"/>
      <c r="AN446" s="15"/>
      <c r="AO446" s="15"/>
      <c r="AP446" s="15"/>
      <c r="AQ446" s="15"/>
      <c r="AR446" s="15"/>
      <c r="AS446" s="15"/>
      <c r="AT446" s="16"/>
      <c r="AU446" s="15"/>
      <c r="AV446" s="15"/>
      <c r="AW446" s="19"/>
      <c r="AX446" s="19"/>
      <c r="AY446" s="19"/>
      <c r="AZ446" s="19"/>
      <c r="BA446" s="19"/>
      <c r="BB446" s="19"/>
      <c r="BC446" s="19"/>
      <c r="BD446" s="16"/>
      <c r="BE446" s="15"/>
      <c r="BF446" s="15"/>
      <c r="BG446" s="14"/>
      <c r="BH446" s="14"/>
      <c r="BI446" s="14"/>
      <c r="BJ446" s="36"/>
      <c r="BK446" s="36"/>
      <c r="BL446" s="36"/>
      <c r="BM446" s="36"/>
      <c r="BN446" s="36"/>
      <c r="BO446" s="36"/>
      <c r="BP446" s="36"/>
      <c r="BQ446" s="14"/>
      <c r="BR446" s="14"/>
      <c r="BS446" s="14"/>
      <c r="BT446" s="14"/>
      <c r="BU446" s="14"/>
      <c r="BV446" s="14"/>
      <c r="BW446" s="14"/>
      <c r="BX446" s="14"/>
      <c r="BY446" s="21"/>
      <c r="BZ446" s="22"/>
      <c r="CA446" s="22"/>
      <c r="CB446" s="22"/>
      <c r="CC446" s="22"/>
      <c r="CD446" s="22"/>
      <c r="CE446" s="22"/>
      <c r="CF446" s="23"/>
      <c r="CG446" s="19"/>
      <c r="CH446" s="21"/>
      <c r="CI446" s="14"/>
      <c r="CJ446" s="14"/>
      <c r="CK446" s="14"/>
      <c r="CL446" s="21"/>
      <c r="CM446" s="21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/>
      <c r="DK446" s="53"/>
      <c r="DL446" s="53"/>
      <c r="DM446" s="53"/>
      <c r="DN446" s="53"/>
      <c r="DO446" s="53"/>
      <c r="DP446" s="53"/>
      <c r="DQ446" s="53"/>
      <c r="DR446" s="53"/>
      <c r="DS446" s="53"/>
      <c r="DT446" s="53"/>
      <c r="DU446" s="53"/>
      <c r="DV446" s="53"/>
      <c r="DW446" s="53"/>
      <c r="DX446" s="53"/>
      <c r="DY446" s="53"/>
      <c r="DZ446" s="53"/>
      <c r="EA446" s="53"/>
      <c r="EB446" s="53"/>
      <c r="EC446" s="53"/>
      <c r="ED446" s="53"/>
    </row>
    <row r="447" spans="1:134">
      <c r="A447" s="54"/>
      <c r="B447" s="55"/>
      <c r="C447" s="56"/>
      <c r="D447" s="55"/>
      <c r="E447" s="56"/>
      <c r="F447" s="55"/>
      <c r="G447" s="56"/>
      <c r="H447" s="57"/>
      <c r="I447" s="9"/>
      <c r="J447" s="9"/>
      <c r="K447" s="26"/>
      <c r="L447" s="26"/>
      <c r="M447" s="34"/>
      <c r="N447" s="34"/>
      <c r="O447" s="34"/>
      <c r="P447" s="11"/>
      <c r="Q447" s="11"/>
      <c r="R447" s="11"/>
      <c r="S447" s="13"/>
      <c r="AJ447" s="14"/>
      <c r="AK447" s="14"/>
      <c r="AL447" s="14"/>
      <c r="AM447" s="15"/>
      <c r="AN447" s="15"/>
      <c r="AO447" s="15"/>
      <c r="AP447" s="15"/>
      <c r="AQ447" s="15"/>
      <c r="AR447" s="15"/>
      <c r="AS447" s="15"/>
      <c r="AT447" s="16"/>
      <c r="AU447" s="15"/>
      <c r="AV447" s="15"/>
      <c r="AW447" s="19"/>
      <c r="AX447" s="19"/>
      <c r="AY447" s="19"/>
      <c r="AZ447" s="19"/>
      <c r="BA447" s="19"/>
      <c r="BB447" s="19"/>
      <c r="BC447" s="19"/>
      <c r="BD447" s="16"/>
      <c r="BE447" s="15"/>
      <c r="BF447" s="15"/>
      <c r="BG447" s="14"/>
      <c r="BH447" s="14"/>
      <c r="BI447" s="14"/>
      <c r="BJ447" s="36"/>
      <c r="BK447" s="36"/>
      <c r="BL447" s="36"/>
      <c r="BM447" s="36"/>
      <c r="BN447" s="36"/>
      <c r="BO447" s="36"/>
      <c r="BP447" s="36"/>
      <c r="BQ447" s="14"/>
      <c r="BR447" s="14"/>
      <c r="BS447" s="14"/>
      <c r="BT447" s="14"/>
      <c r="BU447" s="14"/>
      <c r="BV447" s="14"/>
      <c r="BW447" s="14"/>
      <c r="BX447" s="14"/>
      <c r="BY447" s="21"/>
      <c r="BZ447" s="22"/>
      <c r="CA447" s="22"/>
      <c r="CB447" s="22"/>
      <c r="CC447" s="22"/>
      <c r="CD447" s="22"/>
      <c r="CE447" s="22"/>
      <c r="CF447" s="23"/>
      <c r="CG447" s="19"/>
      <c r="CH447" s="21"/>
      <c r="CI447" s="14"/>
      <c r="CJ447" s="14"/>
      <c r="CK447" s="14"/>
      <c r="CL447" s="21"/>
      <c r="CM447" s="21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53"/>
      <c r="DA447" s="53"/>
      <c r="DB447" s="53"/>
      <c r="DC447" s="53"/>
      <c r="DD447" s="53"/>
      <c r="DE447" s="53"/>
      <c r="DF447" s="53"/>
      <c r="DG447" s="53"/>
      <c r="DH447" s="53"/>
      <c r="DI447" s="53"/>
      <c r="DJ447" s="53"/>
      <c r="DK447" s="53"/>
      <c r="DL447" s="53"/>
      <c r="DM447" s="53"/>
      <c r="DN447" s="53"/>
      <c r="DO447" s="53"/>
      <c r="DP447" s="53"/>
      <c r="DQ447" s="53"/>
      <c r="DR447" s="53"/>
      <c r="DS447" s="53"/>
      <c r="DT447" s="53"/>
      <c r="DU447" s="53"/>
      <c r="DV447" s="53"/>
      <c r="DW447" s="53"/>
      <c r="DX447" s="53"/>
      <c r="DY447" s="53"/>
      <c r="DZ447" s="53"/>
      <c r="EA447" s="53"/>
      <c r="EB447" s="53"/>
      <c r="EC447" s="53"/>
      <c r="ED447" s="53"/>
    </row>
    <row r="448" spans="1:134">
      <c r="A448" s="54"/>
      <c r="B448" s="55"/>
      <c r="C448" s="56"/>
      <c r="D448" s="55"/>
      <c r="E448" s="56"/>
      <c r="F448" s="55"/>
      <c r="G448" s="56"/>
      <c r="H448" s="57"/>
      <c r="I448" s="9"/>
      <c r="J448" s="9"/>
      <c r="K448" s="26"/>
      <c r="L448" s="26"/>
      <c r="M448" s="34"/>
      <c r="N448" s="34"/>
      <c r="O448" s="34"/>
      <c r="P448" s="11"/>
      <c r="Q448" s="11"/>
      <c r="R448" s="11"/>
      <c r="S448" s="13"/>
      <c r="AJ448" s="14"/>
      <c r="AK448" s="14"/>
      <c r="AL448" s="14"/>
      <c r="AM448" s="15"/>
      <c r="AN448" s="15"/>
      <c r="AO448" s="15"/>
      <c r="AP448" s="15"/>
      <c r="AQ448" s="15"/>
      <c r="AR448" s="15"/>
      <c r="AS448" s="15"/>
      <c r="AT448" s="16"/>
      <c r="AU448" s="15"/>
      <c r="AV448" s="15"/>
      <c r="AW448" s="19"/>
      <c r="AX448" s="19"/>
      <c r="AY448" s="19"/>
      <c r="AZ448" s="19"/>
      <c r="BA448" s="19"/>
      <c r="BB448" s="19"/>
      <c r="BC448" s="19"/>
      <c r="BD448" s="16"/>
      <c r="BE448" s="15"/>
      <c r="BF448" s="15"/>
      <c r="BG448" s="14"/>
      <c r="BH448" s="14"/>
      <c r="BI448" s="14"/>
      <c r="BJ448" s="36"/>
      <c r="BK448" s="36"/>
      <c r="BL448" s="36"/>
      <c r="BM448" s="36"/>
      <c r="BN448" s="36"/>
      <c r="BO448" s="36"/>
      <c r="BP448" s="36"/>
      <c r="BQ448" s="14"/>
      <c r="BR448" s="14"/>
      <c r="BS448" s="14"/>
      <c r="BT448" s="14"/>
      <c r="BU448" s="14"/>
      <c r="BV448" s="14"/>
      <c r="BW448" s="14"/>
      <c r="BX448" s="14"/>
      <c r="BY448" s="21"/>
      <c r="BZ448" s="22"/>
      <c r="CA448" s="22"/>
      <c r="CB448" s="22"/>
      <c r="CC448" s="22"/>
      <c r="CD448" s="22"/>
      <c r="CE448" s="22"/>
      <c r="CF448" s="23"/>
      <c r="CG448" s="19"/>
      <c r="CH448" s="21"/>
      <c r="CI448" s="14"/>
      <c r="CJ448" s="14"/>
      <c r="CK448" s="14"/>
      <c r="CL448" s="21"/>
      <c r="CM448" s="21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/>
      <c r="DK448" s="53"/>
      <c r="DL448" s="53"/>
      <c r="DM448" s="53"/>
      <c r="DN448" s="53"/>
      <c r="DO448" s="53"/>
      <c r="DP448" s="53"/>
      <c r="DQ448" s="53"/>
      <c r="DR448" s="53"/>
      <c r="DS448" s="53"/>
      <c r="DT448" s="53"/>
      <c r="DU448" s="53"/>
      <c r="DV448" s="53"/>
      <c r="DW448" s="53"/>
      <c r="DX448" s="53"/>
      <c r="DY448" s="53"/>
      <c r="DZ448" s="53"/>
      <c r="EA448" s="53"/>
      <c r="EB448" s="53"/>
      <c r="EC448" s="53"/>
      <c r="ED448" s="53"/>
    </row>
    <row r="449" spans="1:134">
      <c r="A449" s="54"/>
      <c r="B449" s="55"/>
      <c r="C449" s="56"/>
      <c r="D449" s="55"/>
      <c r="E449" s="56"/>
      <c r="F449" s="55"/>
      <c r="G449" s="56"/>
      <c r="H449" s="57"/>
      <c r="I449" s="9"/>
      <c r="J449" s="9"/>
      <c r="K449" s="26"/>
      <c r="L449" s="26"/>
      <c r="M449" s="34"/>
      <c r="N449" s="34"/>
      <c r="O449" s="34"/>
      <c r="P449" s="11"/>
      <c r="Q449" s="11"/>
      <c r="R449" s="11"/>
      <c r="S449" s="13"/>
      <c r="AJ449" s="14"/>
      <c r="AK449" s="14"/>
      <c r="AL449" s="14"/>
      <c r="AM449" s="15"/>
      <c r="AN449" s="15"/>
      <c r="AO449" s="15"/>
      <c r="AP449" s="15"/>
      <c r="AQ449" s="15"/>
      <c r="AR449" s="15"/>
      <c r="AS449" s="15"/>
      <c r="AT449" s="16"/>
      <c r="AU449" s="15"/>
      <c r="AV449" s="15"/>
      <c r="AW449" s="19"/>
      <c r="AX449" s="19"/>
      <c r="AY449" s="19"/>
      <c r="AZ449" s="19"/>
      <c r="BA449" s="19"/>
      <c r="BB449" s="19"/>
      <c r="BC449" s="19"/>
      <c r="BD449" s="16"/>
      <c r="BE449" s="15"/>
      <c r="BF449" s="15"/>
      <c r="BG449" s="14"/>
      <c r="BH449" s="14"/>
      <c r="BI449" s="14"/>
      <c r="BJ449" s="36"/>
      <c r="BK449" s="36"/>
      <c r="BL449" s="36"/>
      <c r="BM449" s="36"/>
      <c r="BN449" s="36"/>
      <c r="BO449" s="36"/>
      <c r="BP449" s="36"/>
      <c r="BQ449" s="14"/>
      <c r="BR449" s="14"/>
      <c r="BS449" s="14"/>
      <c r="BT449" s="14"/>
      <c r="BU449" s="14"/>
      <c r="BV449" s="14"/>
      <c r="BW449" s="14"/>
      <c r="BX449" s="14"/>
      <c r="BY449" s="21"/>
      <c r="BZ449" s="22"/>
      <c r="CA449" s="22"/>
      <c r="CB449" s="22"/>
      <c r="CC449" s="22"/>
      <c r="CD449" s="22"/>
      <c r="CE449" s="22"/>
      <c r="CF449" s="23"/>
      <c r="CG449" s="19"/>
      <c r="CH449" s="21"/>
      <c r="CI449" s="14"/>
      <c r="CJ449" s="14"/>
      <c r="CK449" s="14"/>
      <c r="CL449" s="21"/>
      <c r="CM449" s="21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53"/>
      <c r="DA449" s="53"/>
      <c r="DB449" s="53"/>
      <c r="DC449" s="53"/>
      <c r="DD449" s="53"/>
      <c r="DE449" s="53"/>
      <c r="DF449" s="53"/>
      <c r="DG449" s="53"/>
      <c r="DH449" s="53"/>
      <c r="DI449" s="53"/>
      <c r="DJ449" s="53"/>
      <c r="DK449" s="53"/>
      <c r="DL449" s="53"/>
      <c r="DM449" s="53"/>
      <c r="DN449" s="53"/>
      <c r="DO449" s="53"/>
      <c r="DP449" s="53"/>
      <c r="DQ449" s="53"/>
      <c r="DR449" s="53"/>
      <c r="DS449" s="53"/>
      <c r="DT449" s="53"/>
      <c r="DU449" s="53"/>
      <c r="DV449" s="53"/>
      <c r="DW449" s="53"/>
      <c r="DX449" s="53"/>
      <c r="DY449" s="53"/>
      <c r="DZ449" s="53"/>
      <c r="EA449" s="53"/>
      <c r="EB449" s="53"/>
      <c r="EC449" s="53"/>
      <c r="ED449" s="53"/>
    </row>
    <row r="450" spans="1:134">
      <c r="A450" s="54"/>
      <c r="B450" s="55"/>
      <c r="C450" s="56"/>
      <c r="D450" s="55"/>
      <c r="E450" s="56"/>
      <c r="F450" s="55"/>
      <c r="G450" s="56"/>
      <c r="H450" s="57"/>
      <c r="I450" s="9"/>
      <c r="J450" s="9"/>
      <c r="K450" s="26"/>
      <c r="L450" s="26"/>
      <c r="M450" s="34"/>
      <c r="N450" s="34"/>
      <c r="O450" s="34"/>
      <c r="P450" s="11"/>
      <c r="Q450" s="11"/>
      <c r="R450" s="11"/>
      <c r="S450" s="13"/>
      <c r="AJ450" s="14"/>
      <c r="AK450" s="14"/>
      <c r="AL450" s="14"/>
      <c r="AM450" s="15"/>
      <c r="AN450" s="15"/>
      <c r="AO450" s="15"/>
      <c r="AP450" s="15"/>
      <c r="AQ450" s="15"/>
      <c r="AR450" s="15"/>
      <c r="AS450" s="15"/>
      <c r="AT450" s="16"/>
      <c r="AU450" s="15"/>
      <c r="AV450" s="15"/>
      <c r="AW450" s="19"/>
      <c r="AX450" s="19"/>
      <c r="AY450" s="19"/>
      <c r="AZ450" s="19"/>
      <c r="BA450" s="19"/>
      <c r="BB450" s="19"/>
      <c r="BC450" s="19"/>
      <c r="BD450" s="16"/>
      <c r="BE450" s="15"/>
      <c r="BF450" s="15"/>
      <c r="BG450" s="14"/>
      <c r="BH450" s="14"/>
      <c r="BI450" s="14"/>
      <c r="BJ450" s="36"/>
      <c r="BK450" s="36"/>
      <c r="BL450" s="36"/>
      <c r="BM450" s="36"/>
      <c r="BN450" s="36"/>
      <c r="BO450" s="36"/>
      <c r="BP450" s="36"/>
      <c r="BQ450" s="14"/>
      <c r="BR450" s="14"/>
      <c r="BS450" s="14"/>
      <c r="BT450" s="14"/>
      <c r="BU450" s="14"/>
      <c r="BV450" s="14"/>
      <c r="BW450" s="14"/>
      <c r="BX450" s="14"/>
      <c r="BY450" s="21"/>
      <c r="BZ450" s="22"/>
      <c r="CA450" s="22"/>
      <c r="CB450" s="22"/>
      <c r="CC450" s="22"/>
      <c r="CD450" s="22"/>
      <c r="CE450" s="22"/>
      <c r="CF450" s="23"/>
      <c r="CG450" s="19"/>
      <c r="CH450" s="21"/>
      <c r="CI450" s="14"/>
      <c r="CJ450" s="14"/>
      <c r="CK450" s="14"/>
      <c r="CL450" s="21"/>
      <c r="CM450" s="21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/>
      <c r="DK450" s="53"/>
      <c r="DL450" s="53"/>
      <c r="DM450" s="53"/>
      <c r="DN450" s="53"/>
      <c r="DO450" s="53"/>
      <c r="DP450" s="53"/>
      <c r="DQ450" s="53"/>
      <c r="DR450" s="53"/>
      <c r="DS450" s="53"/>
      <c r="DT450" s="53"/>
      <c r="DU450" s="53"/>
      <c r="DV450" s="53"/>
      <c r="DW450" s="53"/>
      <c r="DX450" s="53"/>
      <c r="DY450" s="53"/>
      <c r="DZ450" s="53"/>
      <c r="EA450" s="53"/>
      <c r="EB450" s="53"/>
      <c r="EC450" s="53"/>
      <c r="ED450" s="53"/>
    </row>
    <row r="451" spans="1:134">
      <c r="A451" s="54"/>
      <c r="B451" s="55"/>
      <c r="C451" s="56"/>
      <c r="D451" s="55"/>
      <c r="E451" s="56"/>
      <c r="F451" s="55"/>
      <c r="G451" s="56"/>
      <c r="H451" s="57"/>
      <c r="I451" s="9"/>
      <c r="J451" s="9"/>
      <c r="K451" s="26"/>
      <c r="L451" s="26"/>
      <c r="M451" s="34"/>
      <c r="N451" s="34"/>
      <c r="O451" s="34"/>
      <c r="P451" s="11"/>
      <c r="Q451" s="11"/>
      <c r="R451" s="11"/>
      <c r="S451" s="13"/>
      <c r="AJ451" s="14"/>
      <c r="AK451" s="14"/>
      <c r="AL451" s="14"/>
      <c r="AM451" s="15"/>
      <c r="AN451" s="15"/>
      <c r="AO451" s="15"/>
      <c r="AP451" s="15"/>
      <c r="AQ451" s="15"/>
      <c r="AR451" s="15"/>
      <c r="AS451" s="15"/>
      <c r="AT451" s="16"/>
      <c r="AU451" s="15"/>
      <c r="AV451" s="15"/>
      <c r="AW451" s="19"/>
      <c r="AX451" s="19"/>
      <c r="AY451" s="19"/>
      <c r="AZ451" s="19"/>
      <c r="BA451" s="19"/>
      <c r="BB451" s="19"/>
      <c r="BC451" s="19"/>
      <c r="BD451" s="16"/>
      <c r="BE451" s="15"/>
      <c r="BF451" s="15"/>
      <c r="BG451" s="14"/>
      <c r="BH451" s="14"/>
      <c r="BI451" s="14"/>
      <c r="BJ451" s="36"/>
      <c r="BK451" s="36"/>
      <c r="BL451" s="36"/>
      <c r="BM451" s="36"/>
      <c r="BN451" s="36"/>
      <c r="BO451" s="36"/>
      <c r="BP451" s="36"/>
      <c r="BQ451" s="14"/>
      <c r="BR451" s="14"/>
      <c r="BS451" s="14"/>
      <c r="BT451" s="14"/>
      <c r="BU451" s="14"/>
      <c r="BV451" s="14"/>
      <c r="BW451" s="14"/>
      <c r="BX451" s="14"/>
      <c r="BY451" s="21"/>
      <c r="BZ451" s="22"/>
      <c r="CA451" s="22"/>
      <c r="CB451" s="22"/>
      <c r="CC451" s="22"/>
      <c r="CD451" s="22"/>
      <c r="CE451" s="22"/>
      <c r="CF451" s="23"/>
      <c r="CG451" s="19"/>
      <c r="CH451" s="21"/>
      <c r="CI451" s="14"/>
      <c r="CJ451" s="14"/>
      <c r="CK451" s="14"/>
      <c r="CL451" s="21"/>
      <c r="CM451" s="21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/>
      <c r="DK451" s="53"/>
      <c r="DL451" s="53"/>
      <c r="DM451" s="53"/>
      <c r="DN451" s="53"/>
      <c r="DO451" s="53"/>
      <c r="DP451" s="53"/>
      <c r="DQ451" s="53"/>
      <c r="DR451" s="53"/>
      <c r="DS451" s="53"/>
      <c r="DT451" s="53"/>
      <c r="DU451" s="53"/>
      <c r="DV451" s="53"/>
      <c r="DW451" s="53"/>
      <c r="DX451" s="53"/>
      <c r="DY451" s="53"/>
      <c r="DZ451" s="53"/>
      <c r="EA451" s="53"/>
      <c r="EB451" s="53"/>
      <c r="EC451" s="53"/>
      <c r="ED451" s="53"/>
    </row>
    <row r="452" spans="1:134">
      <c r="A452" s="54"/>
      <c r="B452" s="55"/>
      <c r="C452" s="56"/>
      <c r="D452" s="55"/>
      <c r="E452" s="56"/>
      <c r="F452" s="55"/>
      <c r="G452" s="56"/>
      <c r="H452" s="57"/>
      <c r="I452" s="9"/>
      <c r="J452" s="9"/>
      <c r="K452" s="26"/>
      <c r="L452" s="26"/>
      <c r="M452" s="34"/>
      <c r="N452" s="34"/>
      <c r="O452" s="34"/>
      <c r="P452" s="11"/>
      <c r="Q452" s="11"/>
      <c r="R452" s="11"/>
      <c r="S452" s="13"/>
      <c r="AJ452" s="14"/>
      <c r="AK452" s="14"/>
      <c r="AL452" s="14"/>
      <c r="AM452" s="15"/>
      <c r="AN452" s="15"/>
      <c r="AO452" s="15"/>
      <c r="AP452" s="15"/>
      <c r="AQ452" s="15"/>
      <c r="AR452" s="15"/>
      <c r="AS452" s="15"/>
      <c r="AT452" s="16"/>
      <c r="AU452" s="15"/>
      <c r="AV452" s="15"/>
      <c r="AW452" s="19"/>
      <c r="AX452" s="19"/>
      <c r="AY452" s="19"/>
      <c r="AZ452" s="19"/>
      <c r="BA452" s="19"/>
      <c r="BB452" s="19"/>
      <c r="BC452" s="19"/>
      <c r="BD452" s="16"/>
      <c r="BE452" s="15"/>
      <c r="BF452" s="15"/>
      <c r="BG452" s="14"/>
      <c r="BH452" s="14"/>
      <c r="BI452" s="14"/>
      <c r="BJ452" s="36"/>
      <c r="BK452" s="36"/>
      <c r="BL452" s="36"/>
      <c r="BM452" s="36"/>
      <c r="BN452" s="36"/>
      <c r="BO452" s="36"/>
      <c r="BP452" s="36"/>
      <c r="BQ452" s="14"/>
      <c r="BR452" s="14"/>
      <c r="BS452" s="14"/>
      <c r="BT452" s="14"/>
      <c r="BU452" s="14"/>
      <c r="BV452" s="14"/>
      <c r="BW452" s="14"/>
      <c r="BX452" s="14"/>
      <c r="BY452" s="21"/>
      <c r="BZ452" s="22"/>
      <c r="CA452" s="22"/>
      <c r="CB452" s="22"/>
      <c r="CC452" s="22"/>
      <c r="CD452" s="22"/>
      <c r="CE452" s="22"/>
      <c r="CF452" s="23"/>
      <c r="CG452" s="19"/>
      <c r="CH452" s="21"/>
      <c r="CI452" s="14"/>
      <c r="CJ452" s="14"/>
      <c r="CK452" s="14"/>
      <c r="CL452" s="21"/>
      <c r="CM452" s="21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/>
      <c r="DK452" s="53"/>
      <c r="DL452" s="53"/>
      <c r="DM452" s="53"/>
      <c r="DN452" s="53"/>
      <c r="DO452" s="53"/>
      <c r="DP452" s="53"/>
      <c r="DQ452" s="53"/>
      <c r="DR452" s="53"/>
      <c r="DS452" s="53"/>
      <c r="DT452" s="53"/>
      <c r="DU452" s="53"/>
      <c r="DV452" s="53"/>
      <c r="DW452" s="53"/>
      <c r="DX452" s="53"/>
      <c r="DY452" s="53"/>
      <c r="DZ452" s="53"/>
      <c r="EA452" s="53"/>
      <c r="EB452" s="53"/>
      <c r="EC452" s="53"/>
      <c r="ED452" s="53"/>
    </row>
    <row r="453" spans="1:134">
      <c r="A453" s="54"/>
      <c r="B453" s="55"/>
      <c r="C453" s="56"/>
      <c r="D453" s="55"/>
      <c r="E453" s="56"/>
      <c r="F453" s="55"/>
      <c r="G453" s="56"/>
      <c r="H453" s="57"/>
      <c r="I453" s="9"/>
      <c r="J453" s="9"/>
      <c r="K453" s="26"/>
      <c r="L453" s="26"/>
      <c r="M453" s="34"/>
      <c r="N453" s="34"/>
      <c r="O453" s="34"/>
      <c r="P453" s="11"/>
      <c r="Q453" s="11"/>
      <c r="R453" s="11"/>
      <c r="S453" s="13"/>
      <c r="AJ453" s="14"/>
      <c r="AK453" s="14"/>
      <c r="AL453" s="14"/>
      <c r="AM453" s="15"/>
      <c r="AN453" s="15"/>
      <c r="AO453" s="15"/>
      <c r="AP453" s="15"/>
      <c r="AQ453" s="15"/>
      <c r="AR453" s="15"/>
      <c r="AS453" s="15"/>
      <c r="AT453" s="16"/>
      <c r="AU453" s="15"/>
      <c r="AV453" s="15"/>
      <c r="AW453" s="19"/>
      <c r="AX453" s="19"/>
      <c r="AY453" s="19"/>
      <c r="AZ453" s="19"/>
      <c r="BA453" s="19"/>
      <c r="BB453" s="19"/>
      <c r="BC453" s="19"/>
      <c r="BD453" s="16"/>
      <c r="BE453" s="15"/>
      <c r="BF453" s="15"/>
      <c r="BG453" s="14"/>
      <c r="BH453" s="14"/>
      <c r="BI453" s="14"/>
      <c r="BJ453" s="36"/>
      <c r="BK453" s="36"/>
      <c r="BL453" s="36"/>
      <c r="BM453" s="36"/>
      <c r="BN453" s="36"/>
      <c r="BO453" s="36"/>
      <c r="BP453" s="36"/>
      <c r="BQ453" s="14"/>
      <c r="BR453" s="14"/>
      <c r="BS453" s="14"/>
      <c r="BT453" s="14"/>
      <c r="BU453" s="14"/>
      <c r="BV453" s="14"/>
      <c r="BW453" s="14"/>
      <c r="BX453" s="14"/>
      <c r="BY453" s="21"/>
      <c r="BZ453" s="22"/>
      <c r="CA453" s="22"/>
      <c r="CB453" s="22"/>
      <c r="CC453" s="22"/>
      <c r="CD453" s="22"/>
      <c r="CE453" s="22"/>
      <c r="CF453" s="23"/>
      <c r="CG453" s="19"/>
      <c r="CH453" s="21"/>
      <c r="CI453" s="14"/>
      <c r="CJ453" s="14"/>
      <c r="CK453" s="14"/>
      <c r="CL453" s="21"/>
      <c r="CM453" s="21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/>
      <c r="DK453" s="53"/>
      <c r="DL453" s="53"/>
      <c r="DM453" s="53"/>
      <c r="DN453" s="53"/>
      <c r="DO453" s="53"/>
      <c r="DP453" s="53"/>
      <c r="DQ453" s="53"/>
      <c r="DR453" s="53"/>
      <c r="DS453" s="53"/>
      <c r="DT453" s="53"/>
      <c r="DU453" s="53"/>
      <c r="DV453" s="53"/>
      <c r="DW453" s="53"/>
      <c r="DX453" s="53"/>
      <c r="DY453" s="53"/>
      <c r="DZ453" s="53"/>
      <c r="EA453" s="53"/>
      <c r="EB453" s="53"/>
      <c r="EC453" s="53"/>
      <c r="ED453" s="53"/>
    </row>
    <row r="454" spans="1:134">
      <c r="A454" s="54"/>
      <c r="B454" s="55"/>
      <c r="C454" s="56"/>
      <c r="D454" s="55"/>
      <c r="E454" s="56"/>
      <c r="F454" s="55"/>
      <c r="G454" s="56"/>
      <c r="H454" s="57"/>
      <c r="I454" s="9"/>
      <c r="J454" s="9"/>
      <c r="K454" s="26"/>
      <c r="L454" s="26"/>
      <c r="M454" s="34"/>
      <c r="N454" s="34"/>
      <c r="O454" s="34"/>
      <c r="P454" s="11"/>
      <c r="Q454" s="11"/>
      <c r="R454" s="11"/>
      <c r="S454" s="13"/>
      <c r="AJ454" s="14"/>
      <c r="AK454" s="14"/>
      <c r="AL454" s="14"/>
      <c r="AM454" s="15"/>
      <c r="AN454" s="15"/>
      <c r="AO454" s="15"/>
      <c r="AP454" s="15"/>
      <c r="AQ454" s="15"/>
      <c r="AR454" s="15"/>
      <c r="AS454" s="15"/>
      <c r="AT454" s="16"/>
      <c r="AU454" s="15"/>
      <c r="AV454" s="15"/>
      <c r="AW454" s="19"/>
      <c r="AX454" s="19"/>
      <c r="AY454" s="19"/>
      <c r="AZ454" s="19"/>
      <c r="BA454" s="19"/>
      <c r="BB454" s="19"/>
      <c r="BC454" s="19"/>
      <c r="BD454" s="16"/>
      <c r="BE454" s="15"/>
      <c r="BF454" s="15"/>
      <c r="BG454" s="14"/>
      <c r="BH454" s="14"/>
      <c r="BI454" s="14"/>
      <c r="BJ454" s="36"/>
      <c r="BK454" s="36"/>
      <c r="BL454" s="36"/>
      <c r="BM454" s="36"/>
      <c r="BN454" s="36"/>
      <c r="BO454" s="36"/>
      <c r="BP454" s="36"/>
      <c r="BQ454" s="14"/>
      <c r="BR454" s="14"/>
      <c r="BS454" s="14"/>
      <c r="BT454" s="14"/>
      <c r="BU454" s="14"/>
      <c r="BV454" s="14"/>
      <c r="BW454" s="14"/>
      <c r="BX454" s="14"/>
      <c r="BY454" s="21"/>
      <c r="BZ454" s="22"/>
      <c r="CA454" s="22"/>
      <c r="CB454" s="22"/>
      <c r="CC454" s="22"/>
      <c r="CD454" s="22"/>
      <c r="CE454" s="22"/>
      <c r="CF454" s="23"/>
      <c r="CG454" s="19"/>
      <c r="CH454" s="21"/>
      <c r="CI454" s="14"/>
      <c r="CJ454" s="14"/>
      <c r="CK454" s="14"/>
      <c r="CL454" s="21"/>
      <c r="CM454" s="21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/>
      <c r="DK454" s="53"/>
      <c r="DL454" s="53"/>
      <c r="DM454" s="53"/>
      <c r="DN454" s="53"/>
      <c r="DO454" s="53"/>
      <c r="DP454" s="53"/>
      <c r="DQ454" s="53"/>
      <c r="DR454" s="53"/>
      <c r="DS454" s="53"/>
      <c r="DT454" s="53"/>
      <c r="DU454" s="53"/>
      <c r="DV454" s="53"/>
      <c r="DW454" s="53"/>
      <c r="DX454" s="53"/>
      <c r="DY454" s="53"/>
      <c r="DZ454" s="53"/>
      <c r="EA454" s="53"/>
      <c r="EB454" s="53"/>
      <c r="EC454" s="53"/>
      <c r="ED454" s="53"/>
    </row>
    <row r="455" spans="1:134">
      <c r="A455" s="54"/>
      <c r="B455" s="55"/>
      <c r="C455" s="56"/>
      <c r="D455" s="55"/>
      <c r="E455" s="56"/>
      <c r="F455" s="55"/>
      <c r="G455" s="56"/>
      <c r="H455" s="57"/>
      <c r="I455" s="9"/>
      <c r="J455" s="9"/>
      <c r="K455" s="26"/>
      <c r="L455" s="26"/>
      <c r="M455" s="34"/>
      <c r="N455" s="34"/>
      <c r="O455" s="34"/>
      <c r="P455" s="11"/>
      <c r="Q455" s="11"/>
      <c r="R455" s="11"/>
      <c r="S455" s="13"/>
      <c r="AJ455" s="14"/>
      <c r="AK455" s="14"/>
      <c r="AL455" s="14"/>
      <c r="AM455" s="15"/>
      <c r="AN455" s="15"/>
      <c r="AO455" s="15"/>
      <c r="AP455" s="15"/>
      <c r="AQ455" s="15"/>
      <c r="AR455" s="15"/>
      <c r="AS455" s="15"/>
      <c r="AT455" s="16"/>
      <c r="AU455" s="15"/>
      <c r="AV455" s="15"/>
      <c r="AW455" s="19"/>
      <c r="AX455" s="19"/>
      <c r="AY455" s="19"/>
      <c r="AZ455" s="19"/>
      <c r="BA455" s="19"/>
      <c r="BB455" s="19"/>
      <c r="BC455" s="19"/>
      <c r="BD455" s="16"/>
      <c r="BE455" s="15"/>
      <c r="BF455" s="15"/>
      <c r="BG455" s="14"/>
      <c r="BH455" s="14"/>
      <c r="BI455" s="14"/>
      <c r="BJ455" s="36"/>
      <c r="BK455" s="36"/>
      <c r="BL455" s="36"/>
      <c r="BM455" s="36"/>
      <c r="BN455" s="36"/>
      <c r="BO455" s="36"/>
      <c r="BP455" s="36"/>
      <c r="BQ455" s="14"/>
      <c r="BR455" s="14"/>
      <c r="BS455" s="14"/>
      <c r="BT455" s="14"/>
      <c r="BU455" s="14"/>
      <c r="BV455" s="14"/>
      <c r="BW455" s="14"/>
      <c r="BX455" s="14"/>
      <c r="BY455" s="21"/>
      <c r="BZ455" s="22"/>
      <c r="CA455" s="22"/>
      <c r="CB455" s="22"/>
      <c r="CC455" s="22"/>
      <c r="CD455" s="22"/>
      <c r="CE455" s="22"/>
      <c r="CF455" s="23"/>
      <c r="CG455" s="19"/>
      <c r="CH455" s="21"/>
      <c r="CI455" s="14"/>
      <c r="CJ455" s="14"/>
      <c r="CK455" s="14"/>
      <c r="CL455" s="21"/>
      <c r="CM455" s="21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/>
      <c r="DK455" s="53"/>
      <c r="DL455" s="53"/>
      <c r="DM455" s="53"/>
      <c r="DN455" s="53"/>
      <c r="DO455" s="53"/>
      <c r="DP455" s="53"/>
      <c r="DQ455" s="53"/>
      <c r="DR455" s="53"/>
      <c r="DS455" s="53"/>
      <c r="DT455" s="53"/>
      <c r="DU455" s="53"/>
      <c r="DV455" s="53"/>
      <c r="DW455" s="53"/>
      <c r="DX455" s="53"/>
      <c r="DY455" s="53"/>
      <c r="DZ455" s="53"/>
      <c r="EA455" s="53"/>
      <c r="EB455" s="53"/>
      <c r="EC455" s="53"/>
      <c r="ED455" s="53"/>
    </row>
    <row r="456" spans="1:134">
      <c r="A456" s="54"/>
      <c r="B456" s="55"/>
      <c r="C456" s="56"/>
      <c r="D456" s="55"/>
      <c r="E456" s="56"/>
      <c r="F456" s="55"/>
      <c r="G456" s="56"/>
      <c r="H456" s="57"/>
      <c r="I456" s="9"/>
      <c r="J456" s="9"/>
      <c r="K456" s="26"/>
      <c r="L456" s="26"/>
      <c r="M456" s="34"/>
      <c r="N456" s="34"/>
      <c r="O456" s="34"/>
      <c r="P456" s="11"/>
      <c r="Q456" s="11"/>
      <c r="R456" s="11"/>
      <c r="S456" s="13"/>
      <c r="AJ456" s="14"/>
      <c r="AK456" s="14"/>
      <c r="AL456" s="14"/>
      <c r="AM456" s="15"/>
      <c r="AN456" s="15"/>
      <c r="AO456" s="15"/>
      <c r="AP456" s="15"/>
      <c r="AQ456" s="15"/>
      <c r="AR456" s="15"/>
      <c r="AS456" s="15"/>
      <c r="AT456" s="16"/>
      <c r="AU456" s="15"/>
      <c r="AV456" s="15"/>
      <c r="AW456" s="19"/>
      <c r="AX456" s="19"/>
      <c r="AY456" s="19"/>
      <c r="AZ456" s="19"/>
      <c r="BA456" s="19"/>
      <c r="BB456" s="19"/>
      <c r="BC456" s="19"/>
      <c r="BD456" s="16"/>
      <c r="BE456" s="15"/>
      <c r="BF456" s="15"/>
      <c r="BG456" s="14"/>
      <c r="BH456" s="14"/>
      <c r="BI456" s="14"/>
      <c r="BJ456" s="36"/>
      <c r="BK456" s="36"/>
      <c r="BL456" s="36"/>
      <c r="BM456" s="36"/>
      <c r="BN456" s="36"/>
      <c r="BO456" s="36"/>
      <c r="BP456" s="36"/>
      <c r="BQ456" s="14"/>
      <c r="BR456" s="14"/>
      <c r="BS456" s="14"/>
      <c r="BT456" s="14"/>
      <c r="BU456" s="14"/>
      <c r="BV456" s="14"/>
      <c r="BW456" s="14"/>
      <c r="BX456" s="14"/>
      <c r="BY456" s="21"/>
      <c r="BZ456" s="22"/>
      <c r="CA456" s="22"/>
      <c r="CB456" s="22"/>
      <c r="CC456" s="22"/>
      <c r="CD456" s="22"/>
      <c r="CE456" s="22"/>
      <c r="CF456" s="23"/>
      <c r="CG456" s="19"/>
      <c r="CH456" s="21"/>
      <c r="CI456" s="14"/>
      <c r="CJ456" s="14"/>
      <c r="CK456" s="14"/>
      <c r="CL456" s="21"/>
      <c r="CM456" s="21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/>
      <c r="DK456" s="53"/>
      <c r="DL456" s="53"/>
      <c r="DM456" s="53"/>
      <c r="DN456" s="53"/>
      <c r="DO456" s="53"/>
      <c r="DP456" s="53"/>
      <c r="DQ456" s="53"/>
      <c r="DR456" s="53"/>
      <c r="DS456" s="53"/>
      <c r="DT456" s="53"/>
      <c r="DU456" s="53"/>
      <c r="DV456" s="53"/>
      <c r="DW456" s="53"/>
      <c r="DX456" s="53"/>
      <c r="DY456" s="53"/>
      <c r="DZ456" s="53"/>
      <c r="EA456" s="53"/>
      <c r="EB456" s="53"/>
      <c r="EC456" s="53"/>
      <c r="ED456" s="53"/>
    </row>
    <row r="457" spans="1:134">
      <c r="A457" s="54"/>
      <c r="B457" s="55"/>
      <c r="C457" s="56"/>
      <c r="D457" s="55"/>
      <c r="E457" s="56"/>
      <c r="F457" s="55"/>
      <c r="G457" s="56"/>
      <c r="H457" s="57"/>
      <c r="I457" s="9"/>
      <c r="J457" s="9"/>
      <c r="K457" s="26"/>
      <c r="L457" s="26"/>
      <c r="M457" s="34"/>
      <c r="N457" s="34"/>
      <c r="O457" s="34"/>
      <c r="P457" s="11"/>
      <c r="Q457" s="11"/>
      <c r="R457" s="11"/>
      <c r="S457" s="13"/>
      <c r="AJ457" s="14"/>
      <c r="AK457" s="14"/>
      <c r="AL457" s="14"/>
      <c r="AM457" s="15"/>
      <c r="AN457" s="15"/>
      <c r="AO457" s="15"/>
      <c r="AP457" s="15"/>
      <c r="AQ457" s="15"/>
      <c r="AR457" s="15"/>
      <c r="AS457" s="15"/>
      <c r="AT457" s="16"/>
      <c r="AU457" s="15"/>
      <c r="AV457" s="15"/>
      <c r="AW457" s="19"/>
      <c r="AX457" s="19"/>
      <c r="AY457" s="19"/>
      <c r="AZ457" s="19"/>
      <c r="BA457" s="19"/>
      <c r="BB457" s="19"/>
      <c r="BC457" s="19"/>
      <c r="BD457" s="16"/>
      <c r="BE457" s="15"/>
      <c r="BF457" s="15"/>
      <c r="BG457" s="14"/>
      <c r="BH457" s="14"/>
      <c r="BI457" s="14"/>
      <c r="BJ457" s="36"/>
      <c r="BK457" s="36"/>
      <c r="BL457" s="36"/>
      <c r="BM457" s="36"/>
      <c r="BN457" s="36"/>
      <c r="BO457" s="36"/>
      <c r="BP457" s="36"/>
      <c r="BQ457" s="14"/>
      <c r="BR457" s="14"/>
      <c r="BS457" s="14"/>
      <c r="BT457" s="14"/>
      <c r="BU457" s="14"/>
      <c r="BV457" s="14"/>
      <c r="BW457" s="14"/>
      <c r="BX457" s="14"/>
      <c r="BY457" s="21"/>
      <c r="BZ457" s="22"/>
      <c r="CA457" s="22"/>
      <c r="CB457" s="22"/>
      <c r="CC457" s="22"/>
      <c r="CD457" s="22"/>
      <c r="CE457" s="22"/>
      <c r="CF457" s="23"/>
      <c r="CG457" s="19"/>
      <c r="CH457" s="21"/>
      <c r="CI457" s="14"/>
      <c r="CJ457" s="14"/>
      <c r="CK457" s="14"/>
      <c r="CL457" s="21"/>
      <c r="CM457" s="21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/>
      <c r="DK457" s="53"/>
      <c r="DL457" s="53"/>
      <c r="DM457" s="53"/>
      <c r="DN457" s="53"/>
      <c r="DO457" s="53"/>
      <c r="DP457" s="53"/>
      <c r="DQ457" s="53"/>
      <c r="DR457" s="53"/>
      <c r="DS457" s="53"/>
      <c r="DT457" s="53"/>
      <c r="DU457" s="53"/>
      <c r="DV457" s="53"/>
      <c r="DW457" s="53"/>
      <c r="DX457" s="53"/>
      <c r="DY457" s="53"/>
      <c r="DZ457" s="53"/>
      <c r="EA457" s="53"/>
      <c r="EB457" s="53"/>
      <c r="EC457" s="53"/>
      <c r="ED457" s="53"/>
    </row>
    <row r="458" spans="1:134">
      <c r="A458" s="54"/>
      <c r="B458" s="55"/>
      <c r="C458" s="56"/>
      <c r="D458" s="55"/>
      <c r="E458" s="56"/>
      <c r="F458" s="55"/>
      <c r="G458" s="56"/>
      <c r="H458" s="57"/>
      <c r="I458" s="9"/>
      <c r="J458" s="9"/>
      <c r="K458" s="26"/>
      <c r="L458" s="26"/>
      <c r="M458" s="34"/>
      <c r="N458" s="34"/>
      <c r="O458" s="34"/>
      <c r="P458" s="11"/>
      <c r="Q458" s="11"/>
      <c r="R458" s="11"/>
      <c r="S458" s="13"/>
      <c r="AJ458" s="14"/>
      <c r="AK458" s="14"/>
      <c r="AL458" s="14"/>
      <c r="AM458" s="15"/>
      <c r="AN458" s="15"/>
      <c r="AO458" s="15"/>
      <c r="AP458" s="15"/>
      <c r="AQ458" s="15"/>
      <c r="AR458" s="15"/>
      <c r="AS458" s="15"/>
      <c r="AT458" s="16"/>
      <c r="AU458" s="15"/>
      <c r="AV458" s="15"/>
      <c r="AW458" s="19"/>
      <c r="AX458" s="19"/>
      <c r="AY458" s="19"/>
      <c r="AZ458" s="19"/>
      <c r="BA458" s="19"/>
      <c r="BB458" s="19"/>
      <c r="BC458" s="19"/>
      <c r="BD458" s="16"/>
      <c r="BE458" s="15"/>
      <c r="BF458" s="15"/>
      <c r="BG458" s="14"/>
      <c r="BH458" s="14"/>
      <c r="BI458" s="14"/>
      <c r="BJ458" s="36"/>
      <c r="BK458" s="36"/>
      <c r="BL458" s="36"/>
      <c r="BM458" s="36"/>
      <c r="BN458" s="36"/>
      <c r="BO458" s="36"/>
      <c r="BP458" s="36"/>
      <c r="BQ458" s="14"/>
      <c r="BR458" s="14"/>
      <c r="BS458" s="14"/>
      <c r="BT458" s="14"/>
      <c r="BU458" s="14"/>
      <c r="BV458" s="14"/>
      <c r="BW458" s="14"/>
      <c r="BX458" s="14"/>
      <c r="BY458" s="21"/>
      <c r="BZ458" s="22"/>
      <c r="CA458" s="22"/>
      <c r="CB458" s="22"/>
      <c r="CC458" s="22"/>
      <c r="CD458" s="22"/>
      <c r="CE458" s="22"/>
      <c r="CF458" s="23"/>
      <c r="CG458" s="19"/>
      <c r="CH458" s="21"/>
      <c r="CI458" s="14"/>
      <c r="CJ458" s="14"/>
      <c r="CK458" s="14"/>
      <c r="CL458" s="21"/>
      <c r="CM458" s="21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/>
      <c r="DK458" s="53"/>
      <c r="DL458" s="53"/>
      <c r="DM458" s="53"/>
      <c r="DN458" s="53"/>
      <c r="DO458" s="53"/>
      <c r="DP458" s="53"/>
      <c r="DQ458" s="53"/>
      <c r="DR458" s="53"/>
      <c r="DS458" s="53"/>
      <c r="DT458" s="53"/>
      <c r="DU458" s="53"/>
      <c r="DV458" s="53"/>
      <c r="DW458" s="53"/>
      <c r="DX458" s="53"/>
      <c r="DY458" s="53"/>
      <c r="DZ458" s="53"/>
      <c r="EA458" s="53"/>
      <c r="EB458" s="53"/>
      <c r="EC458" s="53"/>
      <c r="ED458" s="53"/>
    </row>
    <row r="459" spans="1:134">
      <c r="A459" s="54"/>
      <c r="B459" s="55"/>
      <c r="C459" s="56"/>
      <c r="D459" s="55"/>
      <c r="E459" s="56"/>
      <c r="F459" s="55"/>
      <c r="G459" s="56"/>
      <c r="H459" s="57"/>
      <c r="I459" s="9"/>
      <c r="J459" s="9"/>
      <c r="K459" s="26"/>
      <c r="L459" s="26"/>
      <c r="M459" s="34"/>
      <c r="N459" s="34"/>
      <c r="O459" s="34"/>
      <c r="P459" s="11"/>
      <c r="Q459" s="11"/>
      <c r="R459" s="11"/>
      <c r="S459" s="13"/>
      <c r="AJ459" s="14"/>
      <c r="AK459" s="14"/>
      <c r="AL459" s="14"/>
      <c r="AM459" s="15"/>
      <c r="AN459" s="15"/>
      <c r="AO459" s="15"/>
      <c r="AP459" s="15"/>
      <c r="AQ459" s="15"/>
      <c r="AR459" s="15"/>
      <c r="AS459" s="15"/>
      <c r="AT459" s="16"/>
      <c r="AU459" s="15"/>
      <c r="AV459" s="15"/>
      <c r="AW459" s="19"/>
      <c r="AX459" s="19"/>
      <c r="AY459" s="19"/>
      <c r="AZ459" s="19"/>
      <c r="BA459" s="19"/>
      <c r="BB459" s="19"/>
      <c r="BC459" s="19"/>
      <c r="BD459" s="16"/>
      <c r="BE459" s="15"/>
      <c r="BF459" s="15"/>
      <c r="BG459" s="14"/>
      <c r="BH459" s="14"/>
      <c r="BI459" s="14"/>
      <c r="BJ459" s="36"/>
      <c r="BK459" s="36"/>
      <c r="BL459" s="36"/>
      <c r="BM459" s="36"/>
      <c r="BN459" s="36"/>
      <c r="BO459" s="36"/>
      <c r="BP459" s="36"/>
      <c r="BQ459" s="14"/>
      <c r="BR459" s="14"/>
      <c r="BS459" s="14"/>
      <c r="BT459" s="14"/>
      <c r="BU459" s="14"/>
      <c r="BV459" s="14"/>
      <c r="BW459" s="14"/>
      <c r="BX459" s="14"/>
      <c r="BY459" s="21"/>
      <c r="BZ459" s="22"/>
      <c r="CA459" s="22"/>
      <c r="CB459" s="22"/>
      <c r="CC459" s="22"/>
      <c r="CD459" s="22"/>
      <c r="CE459" s="22"/>
      <c r="CF459" s="23"/>
      <c r="CG459" s="19"/>
      <c r="CH459" s="21"/>
      <c r="CI459" s="14"/>
      <c r="CJ459" s="14"/>
      <c r="CK459" s="14"/>
      <c r="CL459" s="21"/>
      <c r="CM459" s="21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/>
      <c r="DK459" s="53"/>
      <c r="DL459" s="53"/>
      <c r="DM459" s="53"/>
      <c r="DN459" s="53"/>
      <c r="DO459" s="53"/>
      <c r="DP459" s="53"/>
      <c r="DQ459" s="53"/>
      <c r="DR459" s="53"/>
      <c r="DS459" s="53"/>
      <c r="DT459" s="53"/>
      <c r="DU459" s="53"/>
      <c r="DV459" s="53"/>
      <c r="DW459" s="53"/>
      <c r="DX459" s="53"/>
      <c r="DY459" s="53"/>
      <c r="DZ459" s="53"/>
      <c r="EA459" s="53"/>
      <c r="EB459" s="53"/>
      <c r="EC459" s="53"/>
      <c r="ED459" s="53"/>
    </row>
    <row r="460" spans="1:134">
      <c r="A460" s="54"/>
      <c r="B460" s="55"/>
      <c r="C460" s="56"/>
      <c r="D460" s="55"/>
      <c r="E460" s="56"/>
      <c r="F460" s="55"/>
      <c r="G460" s="56"/>
      <c r="H460" s="57"/>
      <c r="I460" s="9"/>
      <c r="J460" s="9"/>
      <c r="K460" s="26"/>
      <c r="L460" s="26"/>
      <c r="M460" s="34"/>
      <c r="N460" s="34"/>
      <c r="O460" s="34"/>
      <c r="P460" s="11"/>
      <c r="Q460" s="11"/>
      <c r="R460" s="11"/>
      <c r="S460" s="13"/>
      <c r="AJ460" s="14"/>
      <c r="AK460" s="14"/>
      <c r="AL460" s="14"/>
      <c r="AM460" s="15"/>
      <c r="AN460" s="15"/>
      <c r="AO460" s="15"/>
      <c r="AP460" s="15"/>
      <c r="AQ460" s="15"/>
      <c r="AR460" s="15"/>
      <c r="AS460" s="15"/>
      <c r="AT460" s="16"/>
      <c r="AU460" s="15"/>
      <c r="AV460" s="15"/>
      <c r="AW460" s="19"/>
      <c r="AX460" s="19"/>
      <c r="AY460" s="19"/>
      <c r="AZ460" s="19"/>
      <c r="BA460" s="19"/>
      <c r="BB460" s="19"/>
      <c r="BC460" s="19"/>
      <c r="BD460" s="16"/>
      <c r="BE460" s="15"/>
      <c r="BF460" s="15"/>
      <c r="BG460" s="14"/>
      <c r="BH460" s="14"/>
      <c r="BI460" s="14"/>
      <c r="BJ460" s="36"/>
      <c r="BK460" s="36"/>
      <c r="BL460" s="36"/>
      <c r="BM460" s="36"/>
      <c r="BN460" s="36"/>
      <c r="BO460" s="36"/>
      <c r="BP460" s="36"/>
      <c r="BQ460" s="14"/>
      <c r="BR460" s="14"/>
      <c r="BS460" s="14"/>
      <c r="BT460" s="14"/>
      <c r="BU460" s="14"/>
      <c r="BV460" s="14"/>
      <c r="BW460" s="14"/>
      <c r="BX460" s="14"/>
      <c r="BY460" s="21"/>
      <c r="BZ460" s="22"/>
      <c r="CA460" s="22"/>
      <c r="CB460" s="22"/>
      <c r="CC460" s="22"/>
      <c r="CD460" s="22"/>
      <c r="CE460" s="22"/>
      <c r="CF460" s="23"/>
      <c r="CG460" s="19"/>
      <c r="CH460" s="21"/>
      <c r="CI460" s="14"/>
      <c r="CJ460" s="14"/>
      <c r="CK460" s="14"/>
      <c r="CL460" s="21"/>
      <c r="CM460" s="21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/>
      <c r="DK460" s="53"/>
      <c r="DL460" s="53"/>
      <c r="DM460" s="53"/>
      <c r="DN460" s="53"/>
      <c r="DO460" s="53"/>
      <c r="DP460" s="53"/>
      <c r="DQ460" s="53"/>
      <c r="DR460" s="53"/>
      <c r="DS460" s="53"/>
      <c r="DT460" s="53"/>
      <c r="DU460" s="53"/>
      <c r="DV460" s="53"/>
      <c r="DW460" s="53"/>
      <c r="DX460" s="53"/>
      <c r="DY460" s="53"/>
      <c r="DZ460" s="53"/>
      <c r="EA460" s="53"/>
      <c r="EB460" s="53"/>
      <c r="EC460" s="53"/>
      <c r="ED460" s="53"/>
    </row>
    <row r="461" spans="1:134">
      <c r="A461" s="54"/>
      <c r="B461" s="55"/>
      <c r="C461" s="56"/>
      <c r="D461" s="55"/>
      <c r="E461" s="56"/>
      <c r="F461" s="55"/>
      <c r="G461" s="56"/>
      <c r="H461" s="57"/>
      <c r="I461" s="9"/>
      <c r="J461" s="9"/>
      <c r="K461" s="26"/>
      <c r="L461" s="26"/>
      <c r="M461" s="34"/>
      <c r="N461" s="34"/>
      <c r="O461" s="34"/>
      <c r="P461" s="11"/>
      <c r="Q461" s="11"/>
      <c r="R461" s="11"/>
      <c r="S461" s="13"/>
      <c r="AJ461" s="14"/>
      <c r="AK461" s="14"/>
      <c r="AL461" s="14"/>
      <c r="AM461" s="15"/>
      <c r="AN461" s="15"/>
      <c r="AO461" s="15"/>
      <c r="AP461" s="15"/>
      <c r="AQ461" s="15"/>
      <c r="AR461" s="15"/>
      <c r="AS461" s="15"/>
      <c r="AT461" s="16"/>
      <c r="AU461" s="15"/>
      <c r="AV461" s="15"/>
      <c r="AW461" s="19"/>
      <c r="AX461" s="19"/>
      <c r="AY461" s="19"/>
      <c r="AZ461" s="19"/>
      <c r="BA461" s="19"/>
      <c r="BB461" s="19"/>
      <c r="BC461" s="19"/>
      <c r="BD461" s="16"/>
      <c r="BE461" s="15"/>
      <c r="BF461" s="15"/>
      <c r="BG461" s="14"/>
      <c r="BH461" s="14"/>
      <c r="BI461" s="14"/>
      <c r="BJ461" s="36"/>
      <c r="BK461" s="36"/>
      <c r="BL461" s="36"/>
      <c r="BM461" s="36"/>
      <c r="BN461" s="36"/>
      <c r="BO461" s="36"/>
      <c r="BP461" s="36"/>
      <c r="BQ461" s="14"/>
      <c r="BR461" s="14"/>
      <c r="BS461" s="14"/>
      <c r="BT461" s="14"/>
      <c r="BU461" s="14"/>
      <c r="BV461" s="14"/>
      <c r="BW461" s="14"/>
      <c r="BX461" s="14"/>
      <c r="BY461" s="21"/>
      <c r="BZ461" s="22"/>
      <c r="CA461" s="22"/>
      <c r="CB461" s="22"/>
      <c r="CC461" s="22"/>
      <c r="CD461" s="22"/>
      <c r="CE461" s="22"/>
      <c r="CF461" s="23"/>
      <c r="CG461" s="19"/>
      <c r="CH461" s="21"/>
      <c r="CI461" s="14"/>
      <c r="CJ461" s="14"/>
      <c r="CK461" s="14"/>
      <c r="CL461" s="21"/>
      <c r="CM461" s="21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/>
      <c r="DK461" s="53"/>
      <c r="DL461" s="53"/>
      <c r="DM461" s="53"/>
      <c r="DN461" s="53"/>
      <c r="DO461" s="53"/>
      <c r="DP461" s="53"/>
      <c r="DQ461" s="53"/>
      <c r="DR461" s="53"/>
      <c r="DS461" s="53"/>
      <c r="DT461" s="53"/>
      <c r="DU461" s="53"/>
      <c r="DV461" s="53"/>
      <c r="DW461" s="53"/>
      <c r="DX461" s="53"/>
      <c r="DY461" s="53"/>
      <c r="DZ461" s="53"/>
      <c r="EA461" s="53"/>
      <c r="EB461" s="53"/>
      <c r="EC461" s="53"/>
      <c r="ED461" s="53"/>
    </row>
    <row r="462" spans="1:134">
      <c r="A462" s="54"/>
      <c r="B462" s="55"/>
      <c r="C462" s="56"/>
      <c r="D462" s="55"/>
      <c r="E462" s="56"/>
      <c r="F462" s="55"/>
      <c r="G462" s="56"/>
      <c r="H462" s="57"/>
      <c r="I462" s="9"/>
      <c r="J462" s="9"/>
      <c r="K462" s="26"/>
      <c r="L462" s="26"/>
      <c r="M462" s="34"/>
      <c r="N462" s="34"/>
      <c r="O462" s="34"/>
      <c r="P462" s="11"/>
      <c r="Q462" s="11"/>
      <c r="R462" s="11"/>
      <c r="S462" s="13"/>
      <c r="AJ462" s="14"/>
      <c r="AK462" s="14"/>
      <c r="AL462" s="14"/>
      <c r="AM462" s="15"/>
      <c r="AN462" s="15"/>
      <c r="AO462" s="15"/>
      <c r="AP462" s="15"/>
      <c r="AQ462" s="15"/>
      <c r="AR462" s="15"/>
      <c r="AS462" s="15"/>
      <c r="AT462" s="16"/>
      <c r="AU462" s="15"/>
      <c r="AV462" s="15"/>
      <c r="AW462" s="19"/>
      <c r="AX462" s="19"/>
      <c r="AY462" s="19"/>
      <c r="AZ462" s="19"/>
      <c r="BA462" s="19"/>
      <c r="BB462" s="19"/>
      <c r="BC462" s="19"/>
      <c r="BD462" s="16"/>
      <c r="BE462" s="15"/>
      <c r="BF462" s="15"/>
      <c r="BG462" s="14"/>
      <c r="BH462" s="14"/>
      <c r="BI462" s="14"/>
      <c r="BJ462" s="36"/>
      <c r="BK462" s="36"/>
      <c r="BL462" s="36"/>
      <c r="BM462" s="36"/>
      <c r="BN462" s="36"/>
      <c r="BO462" s="36"/>
      <c r="BP462" s="36"/>
      <c r="BQ462" s="14"/>
      <c r="BR462" s="14"/>
      <c r="BS462" s="14"/>
      <c r="BT462" s="14"/>
      <c r="BU462" s="14"/>
      <c r="BV462" s="14"/>
      <c r="BW462" s="14"/>
      <c r="BX462" s="14"/>
      <c r="BY462" s="21"/>
      <c r="BZ462" s="22"/>
      <c r="CA462" s="22"/>
      <c r="CB462" s="22"/>
      <c r="CC462" s="22"/>
      <c r="CD462" s="22"/>
      <c r="CE462" s="22"/>
      <c r="CF462" s="23"/>
      <c r="CG462" s="19"/>
      <c r="CH462" s="21"/>
      <c r="CI462" s="14"/>
      <c r="CJ462" s="14"/>
      <c r="CK462" s="14"/>
      <c r="CL462" s="21"/>
      <c r="CM462" s="21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/>
      <c r="DK462" s="53"/>
      <c r="DL462" s="53"/>
      <c r="DM462" s="53"/>
      <c r="DN462" s="53"/>
      <c r="DO462" s="53"/>
      <c r="DP462" s="53"/>
      <c r="DQ462" s="53"/>
      <c r="DR462" s="53"/>
      <c r="DS462" s="53"/>
      <c r="DT462" s="53"/>
      <c r="DU462" s="53"/>
      <c r="DV462" s="53"/>
      <c r="DW462" s="53"/>
      <c r="DX462" s="53"/>
      <c r="DY462" s="53"/>
      <c r="DZ462" s="53"/>
      <c r="EA462" s="53"/>
      <c r="EB462" s="53"/>
      <c r="EC462" s="53"/>
      <c r="ED462" s="53"/>
    </row>
    <row r="463" spans="1:134">
      <c r="A463" s="54"/>
      <c r="B463" s="55"/>
      <c r="C463" s="56"/>
      <c r="D463" s="55"/>
      <c r="E463" s="56"/>
      <c r="F463" s="55"/>
      <c r="G463" s="56"/>
      <c r="H463" s="57"/>
      <c r="I463" s="9"/>
      <c r="J463" s="9"/>
      <c r="K463" s="26"/>
      <c r="L463" s="26"/>
      <c r="M463" s="34"/>
      <c r="N463" s="34"/>
      <c r="O463" s="34"/>
      <c r="P463" s="11"/>
      <c r="Q463" s="11"/>
      <c r="R463" s="11"/>
      <c r="S463" s="13"/>
      <c r="AJ463" s="14"/>
      <c r="AK463" s="14"/>
      <c r="AL463" s="14"/>
      <c r="AM463" s="15"/>
      <c r="AN463" s="15"/>
      <c r="AO463" s="15"/>
      <c r="AP463" s="15"/>
      <c r="AQ463" s="15"/>
      <c r="AR463" s="15"/>
      <c r="AS463" s="15"/>
      <c r="AT463" s="16"/>
      <c r="AU463" s="15"/>
      <c r="AV463" s="15"/>
      <c r="AW463" s="19"/>
      <c r="AX463" s="19"/>
      <c r="AY463" s="19"/>
      <c r="AZ463" s="19"/>
      <c r="BA463" s="19"/>
      <c r="BB463" s="19"/>
      <c r="BC463" s="19"/>
      <c r="BD463" s="16"/>
      <c r="BE463" s="15"/>
      <c r="BF463" s="15"/>
      <c r="BG463" s="14"/>
      <c r="BH463" s="14"/>
      <c r="BI463" s="14"/>
      <c r="BJ463" s="36"/>
      <c r="BK463" s="36"/>
      <c r="BL463" s="36"/>
      <c r="BM463" s="36"/>
      <c r="BN463" s="36"/>
      <c r="BO463" s="36"/>
      <c r="BP463" s="36"/>
      <c r="BQ463" s="14"/>
      <c r="BR463" s="14"/>
      <c r="BS463" s="14"/>
      <c r="BT463" s="14"/>
      <c r="BU463" s="14"/>
      <c r="BV463" s="14"/>
      <c r="BW463" s="14"/>
      <c r="BX463" s="14"/>
      <c r="BY463" s="21"/>
      <c r="BZ463" s="22"/>
      <c r="CA463" s="22"/>
      <c r="CB463" s="22"/>
      <c r="CC463" s="22"/>
      <c r="CD463" s="22"/>
      <c r="CE463" s="22"/>
      <c r="CF463" s="23"/>
      <c r="CG463" s="19"/>
      <c r="CH463" s="21"/>
      <c r="CI463" s="14"/>
      <c r="CJ463" s="14"/>
      <c r="CK463" s="14"/>
      <c r="CL463" s="21"/>
      <c r="CM463" s="21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/>
      <c r="DK463" s="53"/>
      <c r="DL463" s="53"/>
      <c r="DM463" s="53"/>
      <c r="DN463" s="53"/>
      <c r="DO463" s="53"/>
      <c r="DP463" s="53"/>
      <c r="DQ463" s="53"/>
      <c r="DR463" s="53"/>
      <c r="DS463" s="53"/>
      <c r="DT463" s="53"/>
      <c r="DU463" s="53"/>
      <c r="DV463" s="53"/>
      <c r="DW463" s="53"/>
      <c r="DX463" s="53"/>
      <c r="DY463" s="53"/>
      <c r="DZ463" s="53"/>
      <c r="EA463" s="53"/>
      <c r="EB463" s="53"/>
      <c r="EC463" s="53"/>
      <c r="ED463" s="53"/>
    </row>
    <row r="464" spans="1:134">
      <c r="A464" s="54"/>
      <c r="B464" s="55"/>
      <c r="C464" s="56"/>
      <c r="D464" s="55"/>
      <c r="E464" s="56"/>
      <c r="F464" s="55"/>
      <c r="G464" s="56"/>
      <c r="H464" s="57"/>
      <c r="I464" s="9"/>
      <c r="J464" s="9"/>
      <c r="K464" s="26"/>
      <c r="L464" s="26"/>
      <c r="M464" s="34"/>
      <c r="N464" s="34"/>
      <c r="O464" s="34"/>
      <c r="P464" s="11"/>
      <c r="Q464" s="11"/>
      <c r="R464" s="11"/>
      <c r="S464" s="13"/>
      <c r="AJ464" s="14"/>
      <c r="AK464" s="14"/>
      <c r="AL464" s="14"/>
      <c r="AM464" s="15"/>
      <c r="AN464" s="15"/>
      <c r="AO464" s="15"/>
      <c r="AP464" s="15"/>
      <c r="AQ464" s="15"/>
      <c r="AR464" s="15"/>
      <c r="AS464" s="15"/>
      <c r="AT464" s="16"/>
      <c r="AU464" s="15"/>
      <c r="AV464" s="15"/>
      <c r="AW464" s="19"/>
      <c r="AX464" s="19"/>
      <c r="AY464" s="19"/>
      <c r="AZ464" s="19"/>
      <c r="BA464" s="19"/>
      <c r="BB464" s="19"/>
      <c r="BC464" s="19"/>
      <c r="BD464" s="16"/>
      <c r="BE464" s="15"/>
      <c r="BF464" s="15"/>
      <c r="BG464" s="14"/>
      <c r="BH464" s="14"/>
      <c r="BI464" s="14"/>
      <c r="BJ464" s="36"/>
      <c r="BK464" s="36"/>
      <c r="BL464" s="36"/>
      <c r="BM464" s="36"/>
      <c r="BN464" s="36"/>
      <c r="BO464" s="36"/>
      <c r="BP464" s="36"/>
      <c r="BQ464" s="14"/>
      <c r="BR464" s="14"/>
      <c r="BS464" s="14"/>
      <c r="BT464" s="14"/>
      <c r="BU464" s="14"/>
      <c r="BV464" s="14"/>
      <c r="BW464" s="14"/>
      <c r="BX464" s="14"/>
      <c r="BY464" s="21"/>
      <c r="BZ464" s="22"/>
      <c r="CA464" s="22"/>
      <c r="CB464" s="22"/>
      <c r="CC464" s="22"/>
      <c r="CD464" s="22"/>
      <c r="CE464" s="22"/>
      <c r="CF464" s="23"/>
      <c r="CG464" s="19"/>
      <c r="CH464" s="21"/>
      <c r="CI464" s="14"/>
      <c r="CJ464" s="14"/>
      <c r="CK464" s="14"/>
      <c r="CL464" s="21"/>
      <c r="CM464" s="21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/>
      <c r="DK464" s="53"/>
      <c r="DL464" s="53"/>
      <c r="DM464" s="53"/>
      <c r="DN464" s="53"/>
      <c r="DO464" s="53"/>
      <c r="DP464" s="53"/>
      <c r="DQ464" s="53"/>
      <c r="DR464" s="53"/>
      <c r="DS464" s="53"/>
      <c r="DT464" s="53"/>
      <c r="DU464" s="53"/>
      <c r="DV464" s="53"/>
      <c r="DW464" s="53"/>
      <c r="DX464" s="53"/>
      <c r="DY464" s="53"/>
      <c r="DZ464" s="53"/>
      <c r="EA464" s="53"/>
      <c r="EB464" s="53"/>
      <c r="EC464" s="53"/>
      <c r="ED464" s="53"/>
    </row>
    <row r="465" spans="1:134">
      <c r="A465" s="54"/>
      <c r="B465" s="55"/>
      <c r="C465" s="56"/>
      <c r="D465" s="55"/>
      <c r="E465" s="56"/>
      <c r="F465" s="55"/>
      <c r="G465" s="56"/>
      <c r="H465" s="57"/>
      <c r="I465" s="9"/>
      <c r="J465" s="9"/>
      <c r="K465" s="26"/>
      <c r="L465" s="26"/>
      <c r="M465" s="34"/>
      <c r="N465" s="34"/>
      <c r="O465" s="34"/>
      <c r="P465" s="11"/>
      <c r="Q465" s="11"/>
      <c r="R465" s="11"/>
      <c r="S465" s="13"/>
      <c r="AJ465" s="14"/>
      <c r="AK465" s="14"/>
      <c r="AL465" s="14"/>
      <c r="AM465" s="15"/>
      <c r="AN465" s="15"/>
      <c r="AO465" s="15"/>
      <c r="AP465" s="15"/>
      <c r="AQ465" s="15"/>
      <c r="AR465" s="15"/>
      <c r="AS465" s="15"/>
      <c r="AT465" s="16"/>
      <c r="AU465" s="15"/>
      <c r="AV465" s="15"/>
      <c r="AW465" s="19"/>
      <c r="AX465" s="19"/>
      <c r="AY465" s="19"/>
      <c r="AZ465" s="19"/>
      <c r="BA465" s="19"/>
      <c r="BB465" s="19"/>
      <c r="BC465" s="19"/>
      <c r="BD465" s="16"/>
      <c r="BE465" s="15"/>
      <c r="BF465" s="15"/>
      <c r="BG465" s="14"/>
      <c r="BH465" s="14"/>
      <c r="BI465" s="14"/>
      <c r="BJ465" s="36"/>
      <c r="BK465" s="36"/>
      <c r="BL465" s="36"/>
      <c r="BM465" s="36"/>
      <c r="BN465" s="36"/>
      <c r="BO465" s="36"/>
      <c r="BP465" s="36"/>
      <c r="BQ465" s="14"/>
      <c r="BR465" s="14"/>
      <c r="BS465" s="14"/>
      <c r="BT465" s="14"/>
      <c r="BU465" s="14"/>
      <c r="BV465" s="14"/>
      <c r="BW465" s="14"/>
      <c r="BX465" s="14"/>
      <c r="BY465" s="21"/>
      <c r="BZ465" s="22"/>
      <c r="CA465" s="22"/>
      <c r="CB465" s="22"/>
      <c r="CC465" s="22"/>
      <c r="CD465" s="22"/>
      <c r="CE465" s="22"/>
      <c r="CF465" s="23"/>
      <c r="CG465" s="19"/>
      <c r="CH465" s="21"/>
      <c r="CI465" s="14"/>
      <c r="CJ465" s="14"/>
      <c r="CK465" s="14"/>
      <c r="CL465" s="21"/>
      <c r="CM465" s="21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/>
      <c r="DK465" s="53"/>
      <c r="DL465" s="53"/>
      <c r="DM465" s="53"/>
      <c r="DN465" s="53"/>
      <c r="DO465" s="53"/>
      <c r="DP465" s="53"/>
      <c r="DQ465" s="53"/>
      <c r="DR465" s="53"/>
      <c r="DS465" s="53"/>
      <c r="DT465" s="53"/>
      <c r="DU465" s="53"/>
      <c r="DV465" s="53"/>
      <c r="DW465" s="53"/>
      <c r="DX465" s="53"/>
      <c r="DY465" s="53"/>
      <c r="DZ465" s="53"/>
      <c r="EA465" s="53"/>
      <c r="EB465" s="53"/>
      <c r="EC465" s="53"/>
      <c r="ED465" s="53"/>
    </row>
    <row r="466" spans="1:134">
      <c r="A466" s="54"/>
      <c r="B466" s="55"/>
      <c r="C466" s="56"/>
      <c r="D466" s="55"/>
      <c r="E466" s="56"/>
      <c r="F466" s="55"/>
      <c r="G466" s="56"/>
      <c r="H466" s="57"/>
      <c r="I466" s="9"/>
      <c r="J466" s="9"/>
      <c r="K466" s="26"/>
      <c r="L466" s="26"/>
      <c r="M466" s="34"/>
      <c r="N466" s="34"/>
      <c r="O466" s="34"/>
      <c r="P466" s="11"/>
      <c r="Q466" s="11"/>
      <c r="R466" s="11"/>
      <c r="S466" s="13"/>
      <c r="AJ466" s="14"/>
      <c r="AK466" s="14"/>
      <c r="AL466" s="14"/>
      <c r="AM466" s="15"/>
      <c r="AN466" s="15"/>
      <c r="AO466" s="15"/>
      <c r="AP466" s="15"/>
      <c r="AQ466" s="15"/>
      <c r="AR466" s="15"/>
      <c r="AS466" s="15"/>
      <c r="AT466" s="16"/>
      <c r="AU466" s="15"/>
      <c r="AV466" s="15"/>
      <c r="AW466" s="19"/>
      <c r="AX466" s="19"/>
      <c r="AY466" s="19"/>
      <c r="AZ466" s="19"/>
      <c r="BA466" s="19"/>
      <c r="BB466" s="19"/>
      <c r="BC466" s="19"/>
      <c r="BD466" s="16"/>
      <c r="BE466" s="15"/>
      <c r="BF466" s="15"/>
      <c r="BG466" s="14"/>
      <c r="BH466" s="14"/>
      <c r="BI466" s="14"/>
      <c r="BJ466" s="36"/>
      <c r="BK466" s="36"/>
      <c r="BL466" s="36"/>
      <c r="BM466" s="36"/>
      <c r="BN466" s="36"/>
      <c r="BO466" s="36"/>
      <c r="BP466" s="36"/>
      <c r="BQ466" s="14"/>
      <c r="BR466" s="14"/>
      <c r="BS466" s="14"/>
      <c r="BT466" s="14"/>
      <c r="BU466" s="14"/>
      <c r="BV466" s="14"/>
      <c r="BW466" s="14"/>
      <c r="BX466" s="14"/>
      <c r="BY466" s="21"/>
      <c r="BZ466" s="22"/>
      <c r="CA466" s="22"/>
      <c r="CB466" s="22"/>
      <c r="CC466" s="22"/>
      <c r="CD466" s="22"/>
      <c r="CE466" s="22"/>
      <c r="CF466" s="23"/>
      <c r="CG466" s="19"/>
      <c r="CH466" s="21"/>
      <c r="CI466" s="14"/>
      <c r="CJ466" s="14"/>
      <c r="CK466" s="14"/>
      <c r="CL466" s="21"/>
      <c r="CM466" s="21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/>
      <c r="DK466" s="53"/>
      <c r="DL466" s="53"/>
      <c r="DM466" s="53"/>
      <c r="DN466" s="53"/>
      <c r="DO466" s="53"/>
      <c r="DP466" s="53"/>
      <c r="DQ466" s="53"/>
      <c r="DR466" s="53"/>
      <c r="DS466" s="53"/>
      <c r="DT466" s="53"/>
      <c r="DU466" s="53"/>
      <c r="DV466" s="53"/>
      <c r="DW466" s="53"/>
      <c r="DX466" s="53"/>
      <c r="DY466" s="53"/>
      <c r="DZ466" s="53"/>
      <c r="EA466" s="53"/>
      <c r="EB466" s="53"/>
      <c r="EC466" s="53"/>
      <c r="ED466" s="53"/>
    </row>
    <row r="467" spans="1:134">
      <c r="A467" s="54"/>
      <c r="B467" s="55"/>
      <c r="C467" s="56"/>
      <c r="D467" s="55"/>
      <c r="E467" s="56"/>
      <c r="F467" s="55"/>
      <c r="G467" s="56"/>
      <c r="H467" s="57"/>
      <c r="I467" s="9"/>
      <c r="J467" s="9"/>
      <c r="K467" s="26"/>
      <c r="L467" s="26"/>
      <c r="M467" s="34"/>
      <c r="N467" s="34"/>
      <c r="O467" s="34"/>
      <c r="P467" s="11"/>
      <c r="Q467" s="11"/>
      <c r="R467" s="11"/>
      <c r="S467" s="13"/>
      <c r="AJ467" s="14"/>
      <c r="AK467" s="14"/>
      <c r="AL467" s="14"/>
      <c r="AM467" s="15"/>
      <c r="AN467" s="15"/>
      <c r="AO467" s="15"/>
      <c r="AP467" s="15"/>
      <c r="AQ467" s="15"/>
      <c r="AR467" s="15"/>
      <c r="AS467" s="15"/>
      <c r="AT467" s="16"/>
      <c r="AU467" s="15"/>
      <c r="AV467" s="15"/>
      <c r="AW467" s="19"/>
      <c r="AX467" s="19"/>
      <c r="AY467" s="19"/>
      <c r="AZ467" s="19"/>
      <c r="BA467" s="19"/>
      <c r="BB467" s="19"/>
      <c r="BC467" s="19"/>
      <c r="BD467" s="16"/>
      <c r="BE467" s="15"/>
      <c r="BF467" s="15"/>
      <c r="BG467" s="14"/>
      <c r="BH467" s="14"/>
      <c r="BI467" s="14"/>
      <c r="BJ467" s="36"/>
      <c r="BK467" s="36"/>
      <c r="BL467" s="36"/>
      <c r="BM467" s="36"/>
      <c r="BN467" s="36"/>
      <c r="BO467" s="36"/>
      <c r="BP467" s="36"/>
      <c r="BQ467" s="14"/>
      <c r="BR467" s="14"/>
      <c r="BS467" s="14"/>
      <c r="BT467" s="14"/>
      <c r="BU467" s="14"/>
      <c r="BV467" s="14"/>
      <c r="BW467" s="14"/>
      <c r="BX467" s="14"/>
      <c r="BY467" s="21"/>
      <c r="BZ467" s="22"/>
      <c r="CA467" s="22"/>
      <c r="CB467" s="22"/>
      <c r="CC467" s="22"/>
      <c r="CD467" s="22"/>
      <c r="CE467" s="22"/>
      <c r="CF467" s="23"/>
      <c r="CG467" s="19"/>
      <c r="CH467" s="21"/>
      <c r="CI467" s="14"/>
      <c r="CJ467" s="14"/>
      <c r="CK467" s="14"/>
      <c r="CL467" s="21"/>
      <c r="CM467" s="21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/>
      <c r="DK467" s="53"/>
      <c r="DL467" s="53"/>
      <c r="DM467" s="53"/>
      <c r="DN467" s="53"/>
      <c r="DO467" s="53"/>
      <c r="DP467" s="53"/>
      <c r="DQ467" s="53"/>
      <c r="DR467" s="53"/>
      <c r="DS467" s="53"/>
      <c r="DT467" s="53"/>
      <c r="DU467" s="53"/>
      <c r="DV467" s="53"/>
      <c r="DW467" s="53"/>
      <c r="DX467" s="53"/>
      <c r="DY467" s="53"/>
      <c r="DZ467" s="53"/>
      <c r="EA467" s="53"/>
      <c r="EB467" s="53"/>
      <c r="EC467" s="53"/>
      <c r="ED467" s="53"/>
    </row>
    <row r="468" spans="1:134">
      <c r="A468" s="54"/>
      <c r="B468" s="55"/>
      <c r="C468" s="56"/>
      <c r="D468" s="55"/>
      <c r="E468" s="56"/>
      <c r="F468" s="55"/>
      <c r="G468" s="56"/>
      <c r="H468" s="57"/>
      <c r="I468" s="9"/>
      <c r="J468" s="9"/>
      <c r="K468" s="26"/>
      <c r="L468" s="26"/>
      <c r="M468" s="34"/>
      <c r="N468" s="34"/>
      <c r="O468" s="34"/>
      <c r="P468" s="11"/>
      <c r="Q468" s="11"/>
      <c r="R468" s="11"/>
      <c r="S468" s="13"/>
      <c r="AJ468" s="14"/>
      <c r="AK468" s="14"/>
      <c r="AL468" s="14"/>
      <c r="AM468" s="15"/>
      <c r="AN468" s="15"/>
      <c r="AO468" s="15"/>
      <c r="AP468" s="15"/>
      <c r="AQ468" s="15"/>
      <c r="AR468" s="15"/>
      <c r="AS468" s="15"/>
      <c r="AT468" s="16"/>
      <c r="AU468" s="15"/>
      <c r="AV468" s="15"/>
      <c r="AW468" s="19"/>
      <c r="AX468" s="19"/>
      <c r="AY468" s="19"/>
      <c r="AZ468" s="19"/>
      <c r="BA468" s="19"/>
      <c r="BB468" s="19"/>
      <c r="BC468" s="19"/>
      <c r="BD468" s="16"/>
      <c r="BE468" s="15"/>
      <c r="BF468" s="15"/>
      <c r="BG468" s="14"/>
      <c r="BH468" s="14"/>
      <c r="BI468" s="14"/>
      <c r="BJ468" s="36"/>
      <c r="BK468" s="36"/>
      <c r="BL468" s="36"/>
      <c r="BM468" s="36"/>
      <c r="BN468" s="36"/>
      <c r="BO468" s="36"/>
      <c r="BP468" s="36"/>
      <c r="BQ468" s="14"/>
      <c r="BR468" s="14"/>
      <c r="BS468" s="14"/>
      <c r="BT468" s="14"/>
      <c r="BU468" s="14"/>
      <c r="BV468" s="14"/>
      <c r="BW468" s="14"/>
      <c r="BX468" s="14"/>
      <c r="BY468" s="21"/>
      <c r="BZ468" s="22"/>
      <c r="CA468" s="22"/>
      <c r="CB468" s="22"/>
      <c r="CC468" s="22"/>
      <c r="CD468" s="22"/>
      <c r="CE468" s="22"/>
      <c r="CF468" s="23"/>
      <c r="CG468" s="19"/>
      <c r="CH468" s="21"/>
      <c r="CI468" s="14"/>
      <c r="CJ468" s="14"/>
      <c r="CK468" s="14"/>
      <c r="CL468" s="21"/>
      <c r="CM468" s="21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/>
      <c r="DK468" s="53"/>
      <c r="DL468" s="53"/>
      <c r="DM468" s="53"/>
      <c r="DN468" s="53"/>
      <c r="DO468" s="53"/>
      <c r="DP468" s="53"/>
      <c r="DQ468" s="53"/>
      <c r="DR468" s="53"/>
      <c r="DS468" s="53"/>
      <c r="DT468" s="53"/>
      <c r="DU468" s="53"/>
      <c r="DV468" s="53"/>
      <c r="DW468" s="53"/>
      <c r="DX468" s="53"/>
      <c r="DY468" s="53"/>
      <c r="DZ468" s="53"/>
      <c r="EA468" s="53"/>
      <c r="EB468" s="53"/>
      <c r="EC468" s="53"/>
      <c r="ED468" s="53"/>
    </row>
    <row r="469" spans="1:134">
      <c r="A469" s="54"/>
      <c r="B469" s="55"/>
      <c r="C469" s="56"/>
      <c r="D469" s="55"/>
      <c r="E469" s="56"/>
      <c r="F469" s="55"/>
      <c r="G469" s="56"/>
      <c r="H469" s="57"/>
      <c r="I469" s="9"/>
      <c r="J469" s="9"/>
      <c r="K469" s="26"/>
      <c r="L469" s="26"/>
      <c r="M469" s="34"/>
      <c r="N469" s="34"/>
      <c r="O469" s="34"/>
      <c r="P469" s="11"/>
      <c r="Q469" s="11"/>
      <c r="R469" s="11"/>
      <c r="S469" s="13"/>
      <c r="AJ469" s="14"/>
      <c r="AK469" s="14"/>
      <c r="AL469" s="14"/>
      <c r="AM469" s="15"/>
      <c r="AN469" s="15"/>
      <c r="AO469" s="15"/>
      <c r="AP469" s="15"/>
      <c r="AQ469" s="15"/>
      <c r="AR469" s="15"/>
      <c r="AS469" s="15"/>
      <c r="AT469" s="16"/>
      <c r="AU469" s="15"/>
      <c r="AV469" s="15"/>
      <c r="AW469" s="19"/>
      <c r="AX469" s="19"/>
      <c r="AY469" s="19"/>
      <c r="AZ469" s="19"/>
      <c r="BA469" s="19"/>
      <c r="BB469" s="19"/>
      <c r="BC469" s="19"/>
      <c r="BD469" s="16"/>
      <c r="BE469" s="15"/>
      <c r="BF469" s="15"/>
      <c r="BG469" s="14"/>
      <c r="BH469" s="14"/>
      <c r="BI469" s="14"/>
      <c r="BJ469" s="36"/>
      <c r="BK469" s="36"/>
      <c r="BL469" s="36"/>
      <c r="BM469" s="36"/>
      <c r="BN469" s="36"/>
      <c r="BO469" s="36"/>
      <c r="BP469" s="36"/>
      <c r="BQ469" s="14"/>
      <c r="BR469" s="14"/>
      <c r="BS469" s="14"/>
      <c r="BT469" s="14"/>
      <c r="BU469" s="14"/>
      <c r="BV469" s="14"/>
      <c r="BW469" s="14"/>
      <c r="BX469" s="14"/>
      <c r="BY469" s="21"/>
      <c r="BZ469" s="22"/>
      <c r="CA469" s="22"/>
      <c r="CB469" s="22"/>
      <c r="CC469" s="22"/>
      <c r="CD469" s="22"/>
      <c r="CE469" s="22"/>
      <c r="CF469" s="23"/>
      <c r="CG469" s="19"/>
      <c r="CH469" s="21"/>
      <c r="CI469" s="14"/>
      <c r="CJ469" s="14"/>
      <c r="CK469" s="14"/>
      <c r="CL469" s="21"/>
      <c r="CM469" s="21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  <c r="DN469" s="53"/>
      <c r="DO469" s="53"/>
      <c r="DP469" s="53"/>
      <c r="DQ469" s="53"/>
      <c r="DR469" s="53"/>
      <c r="DS469" s="53"/>
      <c r="DT469" s="53"/>
      <c r="DU469" s="53"/>
      <c r="DV469" s="53"/>
      <c r="DW469" s="53"/>
      <c r="DX469" s="53"/>
      <c r="DY469" s="53"/>
      <c r="DZ469" s="53"/>
      <c r="EA469" s="53"/>
      <c r="EB469" s="53"/>
      <c r="EC469" s="53"/>
      <c r="ED469" s="53"/>
    </row>
    <row r="470" spans="1:134">
      <c r="A470" s="54"/>
      <c r="B470" s="55"/>
      <c r="C470" s="56"/>
      <c r="D470" s="55"/>
      <c r="E470" s="56"/>
      <c r="F470" s="55"/>
      <c r="G470" s="56"/>
      <c r="H470" s="57"/>
      <c r="I470" s="9"/>
      <c r="J470" s="9"/>
      <c r="K470" s="26"/>
      <c r="L470" s="26"/>
      <c r="M470" s="34"/>
      <c r="N470" s="34"/>
      <c r="O470" s="34"/>
      <c r="P470" s="11"/>
      <c r="Q470" s="11"/>
      <c r="R470" s="11"/>
      <c r="S470" s="13"/>
      <c r="AJ470" s="14"/>
      <c r="AK470" s="14"/>
      <c r="AL470" s="14"/>
      <c r="AM470" s="15"/>
      <c r="AN470" s="15"/>
      <c r="AO470" s="15"/>
      <c r="AP470" s="15"/>
      <c r="AQ470" s="15"/>
      <c r="AR470" s="15"/>
      <c r="AS470" s="15"/>
      <c r="AT470" s="16"/>
      <c r="AU470" s="15"/>
      <c r="AV470" s="15"/>
      <c r="AW470" s="19"/>
      <c r="AX470" s="19"/>
      <c r="AY470" s="19"/>
      <c r="AZ470" s="19"/>
      <c r="BA470" s="19"/>
      <c r="BB470" s="19"/>
      <c r="BC470" s="19"/>
      <c r="BD470" s="16"/>
      <c r="BE470" s="15"/>
      <c r="BF470" s="15"/>
      <c r="BG470" s="14"/>
      <c r="BH470" s="14"/>
      <c r="BI470" s="14"/>
      <c r="BJ470" s="36"/>
      <c r="BK470" s="36"/>
      <c r="BL470" s="36"/>
      <c r="BM470" s="36"/>
      <c r="BN470" s="36"/>
      <c r="BO470" s="36"/>
      <c r="BP470" s="36"/>
      <c r="BQ470" s="14"/>
      <c r="BR470" s="14"/>
      <c r="BS470" s="14"/>
      <c r="BT470" s="14"/>
      <c r="BU470" s="14"/>
      <c r="BV470" s="14"/>
      <c r="BW470" s="14"/>
      <c r="BX470" s="14"/>
      <c r="BY470" s="21"/>
      <c r="BZ470" s="22"/>
      <c r="CA470" s="22"/>
      <c r="CB470" s="22"/>
      <c r="CC470" s="22"/>
      <c r="CD470" s="22"/>
      <c r="CE470" s="22"/>
      <c r="CF470" s="23"/>
      <c r="CG470" s="19"/>
      <c r="CH470" s="21"/>
      <c r="CI470" s="14"/>
      <c r="CJ470" s="14"/>
      <c r="CK470" s="14"/>
      <c r="CL470" s="21"/>
      <c r="CM470" s="21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  <c r="DN470" s="53"/>
      <c r="DO470" s="53"/>
      <c r="DP470" s="53"/>
      <c r="DQ470" s="53"/>
      <c r="DR470" s="53"/>
      <c r="DS470" s="53"/>
      <c r="DT470" s="53"/>
      <c r="DU470" s="53"/>
      <c r="DV470" s="53"/>
      <c r="DW470" s="53"/>
      <c r="DX470" s="53"/>
      <c r="DY470" s="53"/>
      <c r="DZ470" s="53"/>
      <c r="EA470" s="53"/>
      <c r="EB470" s="53"/>
      <c r="EC470" s="53"/>
      <c r="ED470" s="53"/>
    </row>
    <row r="471" spans="1:134">
      <c r="A471" s="54"/>
      <c r="B471" s="55"/>
      <c r="C471" s="56"/>
      <c r="D471" s="55"/>
      <c r="E471" s="56"/>
      <c r="F471" s="55"/>
      <c r="G471" s="56"/>
      <c r="H471" s="57"/>
      <c r="I471" s="9"/>
      <c r="J471" s="9"/>
      <c r="K471" s="26"/>
      <c r="L471" s="26"/>
      <c r="M471" s="34"/>
      <c r="N471" s="34"/>
      <c r="O471" s="34"/>
      <c r="P471" s="11"/>
      <c r="Q471" s="11"/>
      <c r="R471" s="11"/>
      <c r="S471" s="13"/>
      <c r="AJ471" s="14"/>
      <c r="AK471" s="14"/>
      <c r="AL471" s="14"/>
      <c r="AM471" s="15"/>
      <c r="AN471" s="15"/>
      <c r="AO471" s="15"/>
      <c r="AP471" s="15"/>
      <c r="AQ471" s="15"/>
      <c r="AR471" s="15"/>
      <c r="AS471" s="15"/>
      <c r="AT471" s="16"/>
      <c r="AU471" s="15"/>
      <c r="AV471" s="15"/>
      <c r="AW471" s="19"/>
      <c r="AX471" s="19"/>
      <c r="AY471" s="19"/>
      <c r="AZ471" s="19"/>
      <c r="BA471" s="19"/>
      <c r="BB471" s="19"/>
      <c r="BC471" s="19"/>
      <c r="BD471" s="16"/>
      <c r="BE471" s="15"/>
      <c r="BF471" s="15"/>
      <c r="BG471" s="14"/>
      <c r="BH471" s="14"/>
      <c r="BI471" s="14"/>
      <c r="BJ471" s="36"/>
      <c r="BK471" s="36"/>
      <c r="BL471" s="36"/>
      <c r="BM471" s="36"/>
      <c r="BN471" s="36"/>
      <c r="BO471" s="36"/>
      <c r="BP471" s="36"/>
      <c r="BQ471" s="14"/>
      <c r="BR471" s="14"/>
      <c r="BS471" s="14"/>
      <c r="BT471" s="14"/>
      <c r="BU471" s="14"/>
      <c r="BV471" s="14"/>
      <c r="BW471" s="14"/>
      <c r="BX471" s="14"/>
      <c r="BY471" s="21"/>
      <c r="BZ471" s="22"/>
      <c r="CA471" s="22"/>
      <c r="CB471" s="22"/>
      <c r="CC471" s="22"/>
      <c r="CD471" s="22"/>
      <c r="CE471" s="22"/>
      <c r="CF471" s="23"/>
      <c r="CG471" s="19"/>
      <c r="CH471" s="21"/>
      <c r="CI471" s="14"/>
      <c r="CJ471" s="14"/>
      <c r="CK471" s="14"/>
      <c r="CL471" s="21"/>
      <c r="CM471" s="21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53"/>
      <c r="DA471" s="53"/>
      <c r="DB471" s="53"/>
      <c r="DC471" s="53"/>
      <c r="DD471" s="53"/>
      <c r="DE471" s="53"/>
      <c r="DF471" s="53"/>
      <c r="DG471" s="53"/>
      <c r="DH471" s="53"/>
      <c r="DI471" s="53"/>
      <c r="DJ471" s="53"/>
      <c r="DK471" s="53"/>
      <c r="DL471" s="53"/>
      <c r="DM471" s="53"/>
      <c r="DN471" s="53"/>
      <c r="DO471" s="53"/>
      <c r="DP471" s="53"/>
      <c r="DQ471" s="53"/>
      <c r="DR471" s="53"/>
      <c r="DS471" s="53"/>
      <c r="DT471" s="53"/>
      <c r="DU471" s="53"/>
      <c r="DV471" s="53"/>
      <c r="DW471" s="53"/>
      <c r="DX471" s="53"/>
      <c r="DY471" s="53"/>
      <c r="DZ471" s="53"/>
      <c r="EA471" s="53"/>
      <c r="EB471" s="53"/>
      <c r="EC471" s="53"/>
      <c r="ED471" s="53"/>
    </row>
    <row r="472" spans="1:134">
      <c r="A472" s="54"/>
      <c r="B472" s="55"/>
      <c r="C472" s="56"/>
      <c r="D472" s="55"/>
      <c r="E472" s="56"/>
      <c r="F472" s="55"/>
      <c r="G472" s="56"/>
      <c r="H472" s="57"/>
      <c r="I472" s="9"/>
      <c r="J472" s="9"/>
      <c r="K472" s="26"/>
      <c r="L472" s="26"/>
      <c r="M472" s="34"/>
      <c r="N472" s="34"/>
      <c r="O472" s="34"/>
      <c r="P472" s="11"/>
      <c r="Q472" s="11"/>
      <c r="R472" s="11"/>
      <c r="S472" s="13"/>
      <c r="AJ472" s="14"/>
      <c r="AK472" s="14"/>
      <c r="AL472" s="14"/>
      <c r="AM472" s="15"/>
      <c r="AN472" s="15"/>
      <c r="AO472" s="15"/>
      <c r="AP472" s="15"/>
      <c r="AQ472" s="15"/>
      <c r="AR472" s="15"/>
      <c r="AS472" s="15"/>
      <c r="AT472" s="16"/>
      <c r="AU472" s="15"/>
      <c r="AV472" s="15"/>
      <c r="AW472" s="19"/>
      <c r="AX472" s="19"/>
      <c r="AY472" s="19"/>
      <c r="AZ472" s="19"/>
      <c r="BA472" s="19"/>
      <c r="BB472" s="19"/>
      <c r="BC472" s="19"/>
      <c r="BD472" s="16"/>
      <c r="BE472" s="15"/>
      <c r="BF472" s="15"/>
      <c r="BG472" s="14"/>
      <c r="BH472" s="14"/>
      <c r="BI472" s="14"/>
      <c r="BJ472" s="36"/>
      <c r="BK472" s="36"/>
      <c r="BL472" s="36"/>
      <c r="BM472" s="36"/>
      <c r="BN472" s="36"/>
      <c r="BO472" s="36"/>
      <c r="BP472" s="36"/>
      <c r="BQ472" s="14"/>
      <c r="BR472" s="14"/>
      <c r="BS472" s="14"/>
      <c r="BT472" s="14"/>
      <c r="BU472" s="14"/>
      <c r="BV472" s="14"/>
      <c r="BW472" s="14"/>
      <c r="BX472" s="14"/>
      <c r="BY472" s="21"/>
      <c r="BZ472" s="22"/>
      <c r="CA472" s="22"/>
      <c r="CB472" s="22"/>
      <c r="CC472" s="22"/>
      <c r="CD472" s="22"/>
      <c r="CE472" s="22"/>
      <c r="CF472" s="23"/>
      <c r="CG472" s="19"/>
      <c r="CH472" s="21"/>
      <c r="CI472" s="14"/>
      <c r="CJ472" s="14"/>
      <c r="CK472" s="14"/>
      <c r="CL472" s="21"/>
      <c r="CM472" s="21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/>
      <c r="DK472" s="53"/>
      <c r="DL472" s="53"/>
      <c r="DM472" s="53"/>
      <c r="DN472" s="53"/>
      <c r="DO472" s="53"/>
      <c r="DP472" s="53"/>
      <c r="DQ472" s="53"/>
      <c r="DR472" s="53"/>
      <c r="DS472" s="53"/>
      <c r="DT472" s="53"/>
      <c r="DU472" s="53"/>
      <c r="DV472" s="53"/>
      <c r="DW472" s="53"/>
      <c r="DX472" s="53"/>
      <c r="DY472" s="53"/>
      <c r="DZ472" s="53"/>
      <c r="EA472" s="53"/>
      <c r="EB472" s="53"/>
      <c r="EC472" s="53"/>
      <c r="ED472" s="53"/>
    </row>
    <row r="473" spans="1:134">
      <c r="A473" s="54"/>
      <c r="B473" s="55"/>
      <c r="C473" s="56"/>
      <c r="D473" s="55"/>
      <c r="E473" s="56"/>
      <c r="F473" s="55"/>
      <c r="G473" s="56"/>
      <c r="H473" s="57"/>
      <c r="I473" s="9"/>
      <c r="J473" s="9"/>
      <c r="K473" s="26"/>
      <c r="L473" s="26"/>
      <c r="M473" s="34"/>
      <c r="N473" s="34"/>
      <c r="O473" s="34"/>
      <c r="P473" s="11"/>
      <c r="Q473" s="11"/>
      <c r="R473" s="11"/>
      <c r="S473" s="13"/>
      <c r="AJ473" s="14"/>
      <c r="AK473" s="14"/>
      <c r="AL473" s="14"/>
      <c r="AM473" s="15"/>
      <c r="AN473" s="15"/>
      <c r="AO473" s="15"/>
      <c r="AP473" s="15"/>
      <c r="AQ473" s="15"/>
      <c r="AR473" s="15"/>
      <c r="AS473" s="15"/>
      <c r="AT473" s="16"/>
      <c r="AU473" s="15"/>
      <c r="AV473" s="15"/>
      <c r="AW473" s="19"/>
      <c r="AX473" s="19"/>
      <c r="AY473" s="19"/>
      <c r="AZ473" s="19"/>
      <c r="BA473" s="19"/>
      <c r="BB473" s="19"/>
      <c r="BC473" s="19"/>
      <c r="BD473" s="16"/>
      <c r="BE473" s="15"/>
      <c r="BF473" s="15"/>
      <c r="BG473" s="14"/>
      <c r="BH473" s="14"/>
      <c r="BI473" s="14"/>
      <c r="BJ473" s="36"/>
      <c r="BK473" s="36"/>
      <c r="BL473" s="36"/>
      <c r="BM473" s="36"/>
      <c r="BN473" s="36"/>
      <c r="BO473" s="36"/>
      <c r="BP473" s="36"/>
      <c r="BQ473" s="14"/>
      <c r="BR473" s="14"/>
      <c r="BS473" s="14"/>
      <c r="BT473" s="14"/>
      <c r="BU473" s="14"/>
      <c r="BV473" s="14"/>
      <c r="BW473" s="14"/>
      <c r="BX473" s="14"/>
      <c r="BY473" s="21"/>
      <c r="BZ473" s="22"/>
      <c r="CA473" s="22"/>
      <c r="CB473" s="22"/>
      <c r="CC473" s="22"/>
      <c r="CD473" s="22"/>
      <c r="CE473" s="22"/>
      <c r="CF473" s="23"/>
      <c r="CG473" s="19"/>
      <c r="CH473" s="21"/>
      <c r="CI473" s="14"/>
      <c r="CJ473" s="14"/>
      <c r="CK473" s="14"/>
      <c r="CL473" s="21"/>
      <c r="CM473" s="21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/>
      <c r="DK473" s="53"/>
      <c r="DL473" s="53"/>
      <c r="DM473" s="53"/>
      <c r="DN473" s="53"/>
      <c r="DO473" s="53"/>
      <c r="DP473" s="53"/>
      <c r="DQ473" s="53"/>
      <c r="DR473" s="53"/>
      <c r="DS473" s="53"/>
      <c r="DT473" s="53"/>
      <c r="DU473" s="53"/>
      <c r="DV473" s="53"/>
      <c r="DW473" s="53"/>
      <c r="DX473" s="53"/>
      <c r="DY473" s="53"/>
      <c r="DZ473" s="53"/>
      <c r="EA473" s="53"/>
      <c r="EB473" s="53"/>
      <c r="EC473" s="53"/>
      <c r="ED473" s="53"/>
    </row>
    <row r="474" spans="1:134">
      <c r="A474" s="54"/>
      <c r="B474" s="55"/>
      <c r="C474" s="56"/>
      <c r="D474" s="55"/>
      <c r="E474" s="56"/>
      <c r="F474" s="55"/>
      <c r="G474" s="56"/>
      <c r="H474" s="57"/>
      <c r="I474" s="9"/>
      <c r="J474" s="9"/>
      <c r="K474" s="26"/>
      <c r="L474" s="26"/>
      <c r="M474" s="34"/>
      <c r="N474" s="34"/>
      <c r="O474" s="34"/>
      <c r="P474" s="11"/>
      <c r="Q474" s="11"/>
      <c r="R474" s="11"/>
      <c r="S474" s="13"/>
      <c r="AJ474" s="14"/>
      <c r="AK474" s="14"/>
      <c r="AL474" s="14"/>
      <c r="AM474" s="15"/>
      <c r="AN474" s="15"/>
      <c r="AO474" s="15"/>
      <c r="AP474" s="15"/>
      <c r="AQ474" s="15"/>
      <c r="AR474" s="15"/>
      <c r="AS474" s="15"/>
      <c r="AT474" s="16"/>
      <c r="AU474" s="15"/>
      <c r="AV474" s="15"/>
      <c r="AW474" s="19"/>
      <c r="AX474" s="19"/>
      <c r="AY474" s="19"/>
      <c r="AZ474" s="19"/>
      <c r="BA474" s="19"/>
      <c r="BB474" s="19"/>
      <c r="BC474" s="19"/>
      <c r="BD474" s="16"/>
      <c r="BE474" s="15"/>
      <c r="BF474" s="15"/>
      <c r="BG474" s="14"/>
      <c r="BH474" s="14"/>
      <c r="BI474" s="14"/>
      <c r="BJ474" s="36"/>
      <c r="BK474" s="36"/>
      <c r="BL474" s="36"/>
      <c r="BM474" s="36"/>
      <c r="BN474" s="36"/>
      <c r="BO474" s="36"/>
      <c r="BP474" s="36"/>
      <c r="BQ474" s="14"/>
      <c r="BR474" s="14"/>
      <c r="BS474" s="14"/>
      <c r="BT474" s="14"/>
      <c r="BU474" s="14"/>
      <c r="BV474" s="14"/>
      <c r="BW474" s="14"/>
      <c r="BX474" s="14"/>
      <c r="BY474" s="21"/>
      <c r="BZ474" s="22"/>
      <c r="CA474" s="22"/>
      <c r="CB474" s="22"/>
      <c r="CC474" s="22"/>
      <c r="CD474" s="22"/>
      <c r="CE474" s="22"/>
      <c r="CF474" s="23"/>
      <c r="CG474" s="19"/>
      <c r="CH474" s="21"/>
      <c r="CI474" s="14"/>
      <c r="CJ474" s="14"/>
      <c r="CK474" s="14"/>
      <c r="CL474" s="21"/>
      <c r="CM474" s="21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/>
      <c r="DK474" s="53"/>
      <c r="DL474" s="53"/>
      <c r="DM474" s="53"/>
      <c r="DN474" s="53"/>
      <c r="DO474" s="53"/>
      <c r="DP474" s="53"/>
      <c r="DQ474" s="53"/>
      <c r="DR474" s="53"/>
      <c r="DS474" s="53"/>
      <c r="DT474" s="53"/>
      <c r="DU474" s="53"/>
      <c r="DV474" s="53"/>
      <c r="DW474" s="53"/>
      <c r="DX474" s="53"/>
      <c r="DY474" s="53"/>
      <c r="DZ474" s="53"/>
      <c r="EA474" s="53"/>
      <c r="EB474" s="53"/>
      <c r="EC474" s="53"/>
      <c r="ED474" s="53"/>
    </row>
    <row r="475" spans="1:134">
      <c r="A475" s="54"/>
      <c r="B475" s="55"/>
      <c r="C475" s="56"/>
      <c r="D475" s="55"/>
      <c r="E475" s="56"/>
      <c r="F475" s="55"/>
      <c r="G475" s="56"/>
      <c r="H475" s="57"/>
      <c r="I475" s="9"/>
      <c r="J475" s="9"/>
      <c r="K475" s="26"/>
      <c r="L475" s="26"/>
      <c r="M475" s="34"/>
      <c r="N475" s="34"/>
      <c r="O475" s="34"/>
      <c r="P475" s="11"/>
      <c r="Q475" s="11"/>
      <c r="R475" s="11"/>
      <c r="S475" s="13"/>
      <c r="AJ475" s="14"/>
      <c r="AK475" s="14"/>
      <c r="AL475" s="14"/>
      <c r="AM475" s="15"/>
      <c r="AN475" s="15"/>
      <c r="AO475" s="15"/>
      <c r="AP475" s="15"/>
      <c r="AQ475" s="15"/>
      <c r="AR475" s="15"/>
      <c r="AS475" s="15"/>
      <c r="AT475" s="16"/>
      <c r="AU475" s="15"/>
      <c r="AV475" s="15"/>
      <c r="AW475" s="19"/>
      <c r="AX475" s="19"/>
      <c r="AY475" s="19"/>
      <c r="AZ475" s="19"/>
      <c r="BA475" s="19"/>
      <c r="BB475" s="19"/>
      <c r="BC475" s="19"/>
      <c r="BD475" s="16"/>
      <c r="BE475" s="15"/>
      <c r="BF475" s="15"/>
      <c r="BG475" s="14"/>
      <c r="BH475" s="14"/>
      <c r="BI475" s="14"/>
      <c r="BJ475" s="36"/>
      <c r="BK475" s="36"/>
      <c r="BL475" s="36"/>
      <c r="BM475" s="36"/>
      <c r="BN475" s="36"/>
      <c r="BO475" s="36"/>
      <c r="BP475" s="36"/>
      <c r="BQ475" s="14"/>
      <c r="BR475" s="14"/>
      <c r="BS475" s="14"/>
      <c r="BT475" s="14"/>
      <c r="BU475" s="14"/>
      <c r="BV475" s="14"/>
      <c r="BW475" s="14"/>
      <c r="BX475" s="14"/>
      <c r="BY475" s="21"/>
      <c r="BZ475" s="22"/>
      <c r="CA475" s="22"/>
      <c r="CB475" s="22"/>
      <c r="CC475" s="22"/>
      <c r="CD475" s="22"/>
      <c r="CE475" s="22"/>
      <c r="CF475" s="23"/>
      <c r="CG475" s="19"/>
      <c r="CH475" s="21"/>
      <c r="CI475" s="14"/>
      <c r="CJ475" s="14"/>
      <c r="CK475" s="14"/>
      <c r="CL475" s="21"/>
      <c r="CM475" s="21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/>
      <c r="DK475" s="53"/>
      <c r="DL475" s="53"/>
      <c r="DM475" s="53"/>
      <c r="DN475" s="53"/>
      <c r="DO475" s="53"/>
      <c r="DP475" s="53"/>
      <c r="DQ475" s="53"/>
      <c r="DR475" s="53"/>
      <c r="DS475" s="53"/>
      <c r="DT475" s="53"/>
      <c r="DU475" s="53"/>
      <c r="DV475" s="53"/>
      <c r="DW475" s="53"/>
      <c r="DX475" s="53"/>
      <c r="DY475" s="53"/>
      <c r="DZ475" s="53"/>
      <c r="EA475" s="53"/>
      <c r="EB475" s="53"/>
      <c r="EC475" s="53"/>
      <c r="ED475" s="53"/>
    </row>
    <row r="476" spans="1:134">
      <c r="A476" s="54"/>
      <c r="B476" s="55"/>
      <c r="C476" s="56"/>
      <c r="D476" s="55"/>
      <c r="E476" s="56"/>
      <c r="F476" s="55"/>
      <c r="G476" s="56"/>
      <c r="H476" s="57"/>
      <c r="I476" s="9"/>
      <c r="J476" s="9"/>
      <c r="K476" s="26"/>
      <c r="L476" s="26"/>
      <c r="M476" s="34"/>
      <c r="N476" s="34"/>
      <c r="O476" s="34"/>
      <c r="P476" s="11"/>
      <c r="Q476" s="11"/>
      <c r="R476" s="11"/>
      <c r="S476" s="13"/>
      <c r="AJ476" s="14"/>
      <c r="AK476" s="14"/>
      <c r="AL476" s="14"/>
      <c r="AM476" s="15"/>
      <c r="AN476" s="15"/>
      <c r="AO476" s="15"/>
      <c r="AP476" s="15"/>
      <c r="AQ476" s="15"/>
      <c r="AR476" s="15"/>
      <c r="AS476" s="15"/>
      <c r="AT476" s="16"/>
      <c r="AU476" s="15"/>
      <c r="AV476" s="15"/>
      <c r="AW476" s="19"/>
      <c r="AX476" s="19"/>
      <c r="AY476" s="19"/>
      <c r="AZ476" s="19"/>
      <c r="BA476" s="19"/>
      <c r="BB476" s="19"/>
      <c r="BC476" s="19"/>
      <c r="BD476" s="16"/>
      <c r="BE476" s="15"/>
      <c r="BF476" s="15"/>
      <c r="BG476" s="14"/>
      <c r="BH476" s="14"/>
      <c r="BI476" s="14"/>
      <c r="BJ476" s="36"/>
      <c r="BK476" s="36"/>
      <c r="BL476" s="36"/>
      <c r="BM476" s="36"/>
      <c r="BN476" s="36"/>
      <c r="BO476" s="36"/>
      <c r="BP476" s="36"/>
      <c r="BQ476" s="14"/>
      <c r="BR476" s="14"/>
      <c r="BS476" s="14"/>
      <c r="BT476" s="14"/>
      <c r="BU476" s="14"/>
      <c r="BV476" s="14"/>
      <c r="BW476" s="14"/>
      <c r="BX476" s="14"/>
      <c r="BY476" s="21"/>
      <c r="BZ476" s="22"/>
      <c r="CA476" s="22"/>
      <c r="CB476" s="22"/>
      <c r="CC476" s="22"/>
      <c r="CD476" s="22"/>
      <c r="CE476" s="22"/>
      <c r="CF476" s="23"/>
      <c r="CG476" s="19"/>
      <c r="CH476" s="21"/>
      <c r="CI476" s="14"/>
      <c r="CJ476" s="14"/>
      <c r="CK476" s="14"/>
      <c r="CL476" s="21"/>
      <c r="CM476" s="21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/>
      <c r="DK476" s="53"/>
      <c r="DL476" s="53"/>
      <c r="DM476" s="53"/>
      <c r="DN476" s="53"/>
      <c r="DO476" s="53"/>
      <c r="DP476" s="53"/>
      <c r="DQ476" s="53"/>
      <c r="DR476" s="53"/>
      <c r="DS476" s="53"/>
      <c r="DT476" s="53"/>
      <c r="DU476" s="53"/>
      <c r="DV476" s="53"/>
      <c r="DW476" s="53"/>
      <c r="DX476" s="53"/>
      <c r="DY476" s="53"/>
      <c r="DZ476" s="53"/>
      <c r="EA476" s="53"/>
      <c r="EB476" s="53"/>
      <c r="EC476" s="53"/>
      <c r="ED476" s="53"/>
    </row>
    <row r="477" spans="1:134">
      <c r="A477" s="54"/>
      <c r="B477" s="55"/>
      <c r="C477" s="56"/>
      <c r="D477" s="55"/>
      <c r="E477" s="56"/>
      <c r="F477" s="55"/>
      <c r="G477" s="56"/>
      <c r="H477" s="57"/>
      <c r="I477" s="9"/>
      <c r="J477" s="9"/>
      <c r="K477" s="26"/>
      <c r="L477" s="26"/>
      <c r="M477" s="34"/>
      <c r="N477" s="34"/>
      <c r="O477" s="34"/>
      <c r="P477" s="11"/>
      <c r="Q477" s="11"/>
      <c r="R477" s="11"/>
      <c r="S477" s="13"/>
      <c r="AJ477" s="14"/>
      <c r="AK477" s="14"/>
      <c r="AL477" s="14"/>
      <c r="AM477" s="15"/>
      <c r="AN477" s="15"/>
      <c r="AO477" s="15"/>
      <c r="AP477" s="15"/>
      <c r="AQ477" s="15"/>
      <c r="AR477" s="15"/>
      <c r="AS477" s="15"/>
      <c r="AT477" s="16"/>
      <c r="AU477" s="15"/>
      <c r="AV477" s="15"/>
      <c r="AW477" s="19"/>
      <c r="AX477" s="19"/>
      <c r="AY477" s="19"/>
      <c r="AZ477" s="19"/>
      <c r="BA477" s="19"/>
      <c r="BB477" s="19"/>
      <c r="BC477" s="19"/>
      <c r="BD477" s="16"/>
      <c r="BE477" s="15"/>
      <c r="BF477" s="15"/>
      <c r="BG477" s="14"/>
      <c r="BH477" s="14"/>
      <c r="BI477" s="14"/>
      <c r="BJ477" s="36"/>
      <c r="BK477" s="36"/>
      <c r="BL477" s="36"/>
      <c r="BM477" s="36"/>
      <c r="BN477" s="36"/>
      <c r="BO477" s="36"/>
      <c r="BP477" s="36"/>
      <c r="BQ477" s="14"/>
      <c r="BR477" s="14"/>
      <c r="BS477" s="14"/>
      <c r="BT477" s="14"/>
      <c r="BU477" s="14"/>
      <c r="BV477" s="14"/>
      <c r="BW477" s="14"/>
      <c r="BX477" s="14"/>
      <c r="BY477" s="21"/>
      <c r="BZ477" s="22"/>
      <c r="CA477" s="22"/>
      <c r="CB477" s="22"/>
      <c r="CC477" s="22"/>
      <c r="CD477" s="22"/>
      <c r="CE477" s="22"/>
      <c r="CF477" s="23"/>
      <c r="CG477" s="19"/>
      <c r="CH477" s="21"/>
      <c r="CI477" s="14"/>
      <c r="CJ477" s="14"/>
      <c r="CK477" s="14"/>
      <c r="CL477" s="21"/>
      <c r="CM477" s="21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53"/>
      <c r="DA477" s="53"/>
      <c r="DB477" s="53"/>
      <c r="DC477" s="53"/>
      <c r="DD477" s="53"/>
      <c r="DE477" s="53"/>
      <c r="DF477" s="53"/>
      <c r="DG477" s="53"/>
      <c r="DH477" s="53"/>
      <c r="DI477" s="53"/>
      <c r="DJ477" s="53"/>
      <c r="DK477" s="53"/>
      <c r="DL477" s="53"/>
      <c r="DM477" s="53"/>
      <c r="DN477" s="53"/>
      <c r="DO477" s="53"/>
      <c r="DP477" s="53"/>
      <c r="DQ477" s="53"/>
      <c r="DR477" s="53"/>
      <c r="DS477" s="53"/>
      <c r="DT477" s="53"/>
      <c r="DU477" s="53"/>
      <c r="DV477" s="53"/>
      <c r="DW477" s="53"/>
      <c r="DX477" s="53"/>
      <c r="DY477" s="53"/>
      <c r="DZ477" s="53"/>
      <c r="EA477" s="53"/>
      <c r="EB477" s="53"/>
      <c r="EC477" s="53"/>
      <c r="ED477" s="53"/>
    </row>
    <row r="478" spans="1:134">
      <c r="A478" s="54"/>
      <c r="B478" s="55"/>
      <c r="C478" s="56"/>
      <c r="D478" s="55"/>
      <c r="E478" s="56"/>
      <c r="F478" s="55"/>
      <c r="G478" s="56"/>
      <c r="H478" s="57"/>
      <c r="I478" s="9"/>
      <c r="J478" s="9"/>
      <c r="K478" s="26"/>
      <c r="L478" s="26"/>
      <c r="M478" s="34"/>
      <c r="N478" s="34"/>
      <c r="O478" s="34"/>
      <c r="P478" s="11"/>
      <c r="Q478" s="11"/>
      <c r="R478" s="11"/>
      <c r="S478" s="13"/>
      <c r="AJ478" s="14"/>
      <c r="AK478" s="14"/>
      <c r="AL478" s="14"/>
      <c r="AM478" s="15"/>
      <c r="AN478" s="15"/>
      <c r="AO478" s="15"/>
      <c r="AP478" s="15"/>
      <c r="AQ478" s="15"/>
      <c r="AR478" s="15"/>
      <c r="AS478" s="15"/>
      <c r="AT478" s="16"/>
      <c r="AU478" s="15"/>
      <c r="AV478" s="15"/>
      <c r="AW478" s="19"/>
      <c r="AX478" s="19"/>
      <c r="AY478" s="19"/>
      <c r="AZ478" s="19"/>
      <c r="BA478" s="19"/>
      <c r="BB478" s="19"/>
      <c r="BC478" s="19"/>
      <c r="BD478" s="16"/>
      <c r="BE478" s="15"/>
      <c r="BF478" s="15"/>
      <c r="BG478" s="14"/>
      <c r="BH478" s="14"/>
      <c r="BI478" s="14"/>
      <c r="BJ478" s="36"/>
      <c r="BK478" s="36"/>
      <c r="BL478" s="36"/>
      <c r="BM478" s="36"/>
      <c r="BN478" s="36"/>
      <c r="BO478" s="36"/>
      <c r="BP478" s="36"/>
      <c r="BQ478" s="14"/>
      <c r="BR478" s="14"/>
      <c r="BS478" s="14"/>
      <c r="BT478" s="14"/>
      <c r="BU478" s="14"/>
      <c r="BV478" s="14"/>
      <c r="BW478" s="14"/>
      <c r="BX478" s="14"/>
      <c r="BY478" s="21"/>
      <c r="BZ478" s="22"/>
      <c r="CA478" s="22"/>
      <c r="CB478" s="22"/>
      <c r="CC478" s="22"/>
      <c r="CD478" s="22"/>
      <c r="CE478" s="22"/>
      <c r="CF478" s="23"/>
      <c r="CG478" s="19"/>
      <c r="CH478" s="21"/>
      <c r="CI478" s="14"/>
      <c r="CJ478" s="14"/>
      <c r="CK478" s="14"/>
      <c r="CL478" s="21"/>
      <c r="CM478" s="21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/>
      <c r="DK478" s="53"/>
      <c r="DL478" s="53"/>
      <c r="DM478" s="53"/>
      <c r="DN478" s="53"/>
      <c r="DO478" s="53"/>
      <c r="DP478" s="53"/>
      <c r="DQ478" s="53"/>
      <c r="DR478" s="53"/>
      <c r="DS478" s="53"/>
      <c r="DT478" s="53"/>
      <c r="DU478" s="53"/>
      <c r="DV478" s="53"/>
      <c r="DW478" s="53"/>
      <c r="DX478" s="53"/>
      <c r="DY478" s="53"/>
      <c r="DZ478" s="53"/>
      <c r="EA478" s="53"/>
      <c r="EB478" s="53"/>
      <c r="EC478" s="53"/>
      <c r="ED478" s="53"/>
    </row>
    <row r="479" spans="1:134">
      <c r="A479" s="54"/>
      <c r="B479" s="55"/>
      <c r="C479" s="56"/>
      <c r="D479" s="55"/>
      <c r="E479" s="56"/>
      <c r="F479" s="55"/>
      <c r="G479" s="56"/>
      <c r="H479" s="57"/>
      <c r="I479" s="9"/>
      <c r="J479" s="9"/>
      <c r="K479" s="26"/>
      <c r="L479" s="26"/>
      <c r="M479" s="34"/>
      <c r="N479" s="34"/>
      <c r="O479" s="34"/>
      <c r="P479" s="11"/>
      <c r="Q479" s="11"/>
      <c r="R479" s="11"/>
      <c r="S479" s="13"/>
      <c r="AJ479" s="14"/>
      <c r="AK479" s="14"/>
      <c r="AL479" s="14"/>
      <c r="AM479" s="15"/>
      <c r="AN479" s="15"/>
      <c r="AO479" s="15"/>
      <c r="AP479" s="15"/>
      <c r="AQ479" s="15"/>
      <c r="AR479" s="15"/>
      <c r="AS479" s="15"/>
      <c r="AT479" s="16"/>
      <c r="AU479" s="15"/>
      <c r="AV479" s="15"/>
      <c r="AW479" s="19"/>
      <c r="AX479" s="19"/>
      <c r="AY479" s="19"/>
      <c r="AZ479" s="19"/>
      <c r="BA479" s="19"/>
      <c r="BB479" s="19"/>
      <c r="BC479" s="19"/>
      <c r="BD479" s="16"/>
      <c r="BE479" s="15"/>
      <c r="BF479" s="15"/>
      <c r="BG479" s="14"/>
      <c r="BH479" s="14"/>
      <c r="BI479" s="14"/>
      <c r="BJ479" s="36"/>
      <c r="BK479" s="36"/>
      <c r="BL479" s="36"/>
      <c r="BM479" s="36"/>
      <c r="BN479" s="36"/>
      <c r="BO479" s="36"/>
      <c r="BP479" s="36"/>
      <c r="BQ479" s="14"/>
      <c r="BR479" s="14"/>
      <c r="BS479" s="14"/>
      <c r="BT479" s="14"/>
      <c r="BU479" s="14"/>
      <c r="BV479" s="14"/>
      <c r="BW479" s="14"/>
      <c r="BX479" s="14"/>
      <c r="BY479" s="21"/>
      <c r="BZ479" s="22"/>
      <c r="CA479" s="22"/>
      <c r="CB479" s="22"/>
      <c r="CC479" s="22"/>
      <c r="CD479" s="22"/>
      <c r="CE479" s="22"/>
      <c r="CF479" s="23"/>
      <c r="CG479" s="19"/>
      <c r="CH479" s="21"/>
      <c r="CI479" s="14"/>
      <c r="CJ479" s="14"/>
      <c r="CK479" s="14"/>
      <c r="CL479" s="21"/>
      <c r="CM479" s="21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/>
      <c r="DK479" s="53"/>
      <c r="DL479" s="53"/>
      <c r="DM479" s="53"/>
      <c r="DN479" s="53"/>
      <c r="DO479" s="53"/>
      <c r="DP479" s="53"/>
      <c r="DQ479" s="53"/>
      <c r="DR479" s="53"/>
      <c r="DS479" s="53"/>
      <c r="DT479" s="53"/>
      <c r="DU479" s="53"/>
      <c r="DV479" s="53"/>
      <c r="DW479" s="53"/>
      <c r="DX479" s="53"/>
      <c r="DY479" s="53"/>
      <c r="DZ479" s="53"/>
      <c r="EA479" s="53"/>
      <c r="EB479" s="53"/>
      <c r="EC479" s="53"/>
      <c r="ED479" s="53"/>
    </row>
    <row r="480" spans="1:134">
      <c r="A480" s="54"/>
      <c r="B480" s="55"/>
      <c r="C480" s="56"/>
      <c r="D480" s="55"/>
      <c r="E480" s="56"/>
      <c r="F480" s="55"/>
      <c r="G480" s="56"/>
      <c r="H480" s="57"/>
      <c r="I480" s="9"/>
      <c r="J480" s="9"/>
      <c r="K480" s="26"/>
      <c r="L480" s="26"/>
      <c r="M480" s="34"/>
      <c r="N480" s="34"/>
      <c r="O480" s="34"/>
      <c r="P480" s="11"/>
      <c r="Q480" s="11"/>
      <c r="R480" s="11"/>
      <c r="S480" s="13"/>
      <c r="AJ480" s="14"/>
      <c r="AK480" s="14"/>
      <c r="AL480" s="14"/>
      <c r="AM480" s="15"/>
      <c r="AN480" s="15"/>
      <c r="AO480" s="15"/>
      <c r="AP480" s="15"/>
      <c r="AQ480" s="15"/>
      <c r="AR480" s="15"/>
      <c r="AS480" s="15"/>
      <c r="AT480" s="16"/>
      <c r="AU480" s="15"/>
      <c r="AV480" s="15"/>
      <c r="AW480" s="19"/>
      <c r="AX480" s="19"/>
      <c r="AY480" s="19"/>
      <c r="AZ480" s="19"/>
      <c r="BA480" s="19"/>
      <c r="BB480" s="19"/>
      <c r="BC480" s="19"/>
      <c r="BD480" s="16"/>
      <c r="BE480" s="15"/>
      <c r="BF480" s="15"/>
      <c r="BG480" s="14"/>
      <c r="BH480" s="14"/>
      <c r="BI480" s="14"/>
      <c r="BJ480" s="36"/>
      <c r="BK480" s="36"/>
      <c r="BL480" s="36"/>
      <c r="BM480" s="36"/>
      <c r="BN480" s="36"/>
      <c r="BO480" s="36"/>
      <c r="BP480" s="36"/>
      <c r="BQ480" s="14"/>
      <c r="BR480" s="14"/>
      <c r="BS480" s="14"/>
      <c r="BT480" s="14"/>
      <c r="BU480" s="14"/>
      <c r="BV480" s="14"/>
      <c r="BW480" s="14"/>
      <c r="BX480" s="14"/>
      <c r="BY480" s="21"/>
      <c r="BZ480" s="22"/>
      <c r="CA480" s="22"/>
      <c r="CB480" s="22"/>
      <c r="CC480" s="22"/>
      <c r="CD480" s="22"/>
      <c r="CE480" s="22"/>
      <c r="CF480" s="23"/>
      <c r="CG480" s="19"/>
      <c r="CH480" s="21"/>
      <c r="CI480" s="14"/>
      <c r="CJ480" s="14"/>
      <c r="CK480" s="14"/>
      <c r="CL480" s="21"/>
      <c r="CM480" s="21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/>
      <c r="DK480" s="53"/>
      <c r="DL480" s="53"/>
      <c r="DM480" s="53"/>
      <c r="DN480" s="53"/>
      <c r="DO480" s="53"/>
      <c r="DP480" s="53"/>
      <c r="DQ480" s="53"/>
      <c r="DR480" s="53"/>
      <c r="DS480" s="53"/>
      <c r="DT480" s="53"/>
      <c r="DU480" s="53"/>
      <c r="DV480" s="53"/>
      <c r="DW480" s="53"/>
      <c r="DX480" s="53"/>
      <c r="DY480" s="53"/>
      <c r="DZ480" s="53"/>
      <c r="EA480" s="53"/>
      <c r="EB480" s="53"/>
      <c r="EC480" s="53"/>
      <c r="ED480" s="53"/>
    </row>
    <row r="481" spans="1:134">
      <c r="A481" s="54"/>
      <c r="B481" s="55"/>
      <c r="C481" s="56"/>
      <c r="D481" s="55"/>
      <c r="E481" s="56"/>
      <c r="F481" s="55"/>
      <c r="G481" s="56"/>
      <c r="H481" s="57"/>
      <c r="I481" s="9"/>
      <c r="J481" s="9"/>
      <c r="K481" s="26"/>
      <c r="L481" s="26"/>
      <c r="M481" s="34"/>
      <c r="N481" s="34"/>
      <c r="O481" s="34"/>
      <c r="P481" s="11"/>
      <c r="Q481" s="11"/>
      <c r="R481" s="11"/>
      <c r="S481" s="13"/>
      <c r="AJ481" s="14"/>
      <c r="AK481" s="14"/>
      <c r="AL481" s="14"/>
      <c r="AM481" s="15"/>
      <c r="AN481" s="15"/>
      <c r="AO481" s="15"/>
      <c r="AP481" s="15"/>
      <c r="AQ481" s="15"/>
      <c r="AR481" s="15"/>
      <c r="AS481" s="15"/>
      <c r="AT481" s="16"/>
      <c r="AU481" s="15"/>
      <c r="AV481" s="15"/>
      <c r="AW481" s="19"/>
      <c r="AX481" s="19"/>
      <c r="AY481" s="19"/>
      <c r="AZ481" s="19"/>
      <c r="BA481" s="19"/>
      <c r="BB481" s="19"/>
      <c r="BC481" s="19"/>
      <c r="BD481" s="16"/>
      <c r="BE481" s="15"/>
      <c r="BF481" s="15"/>
      <c r="BG481" s="14"/>
      <c r="BH481" s="14"/>
      <c r="BI481" s="14"/>
      <c r="BJ481" s="36"/>
      <c r="BK481" s="36"/>
      <c r="BL481" s="36"/>
      <c r="BM481" s="36"/>
      <c r="BN481" s="36"/>
      <c r="BO481" s="36"/>
      <c r="BP481" s="36"/>
      <c r="BQ481" s="14"/>
      <c r="BR481" s="14"/>
      <c r="BS481" s="14"/>
      <c r="BT481" s="14"/>
      <c r="BU481" s="14"/>
      <c r="BV481" s="14"/>
      <c r="BW481" s="14"/>
      <c r="BX481" s="14"/>
      <c r="BY481" s="21"/>
      <c r="BZ481" s="22"/>
      <c r="CA481" s="22"/>
      <c r="CB481" s="22"/>
      <c r="CC481" s="22"/>
      <c r="CD481" s="22"/>
      <c r="CE481" s="22"/>
      <c r="CF481" s="23"/>
      <c r="CG481" s="19"/>
      <c r="CH481" s="21"/>
      <c r="CI481" s="14"/>
      <c r="CJ481" s="14"/>
      <c r="CK481" s="14"/>
      <c r="CL481" s="21"/>
      <c r="CM481" s="21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/>
      <c r="DK481" s="53"/>
      <c r="DL481" s="53"/>
      <c r="DM481" s="53"/>
      <c r="DN481" s="53"/>
      <c r="DO481" s="53"/>
      <c r="DP481" s="53"/>
      <c r="DQ481" s="53"/>
      <c r="DR481" s="53"/>
      <c r="DS481" s="53"/>
      <c r="DT481" s="53"/>
      <c r="DU481" s="53"/>
      <c r="DV481" s="53"/>
      <c r="DW481" s="53"/>
      <c r="DX481" s="53"/>
      <c r="DY481" s="53"/>
      <c r="DZ481" s="53"/>
      <c r="EA481" s="53"/>
      <c r="EB481" s="53"/>
      <c r="EC481" s="53"/>
      <c r="ED481" s="53"/>
    </row>
    <row r="482" spans="1:134">
      <c r="A482" s="54"/>
      <c r="B482" s="55"/>
      <c r="C482" s="56"/>
      <c r="D482" s="55"/>
      <c r="E482" s="56"/>
      <c r="F482" s="55"/>
      <c r="G482" s="56"/>
      <c r="H482" s="57"/>
      <c r="I482" s="9"/>
      <c r="J482" s="9"/>
      <c r="K482" s="26"/>
      <c r="L482" s="26"/>
      <c r="M482" s="34"/>
      <c r="N482" s="34"/>
      <c r="O482" s="34"/>
      <c r="P482" s="11"/>
      <c r="Q482" s="11"/>
      <c r="R482" s="11"/>
      <c r="S482" s="13"/>
      <c r="AJ482" s="14"/>
      <c r="AK482" s="14"/>
      <c r="AL482" s="14"/>
      <c r="AM482" s="15"/>
      <c r="AN482" s="15"/>
      <c r="AO482" s="15"/>
      <c r="AP482" s="15"/>
      <c r="AQ482" s="15"/>
      <c r="AR482" s="15"/>
      <c r="AS482" s="15"/>
      <c r="AT482" s="16"/>
      <c r="AU482" s="15"/>
      <c r="AV482" s="15"/>
      <c r="AW482" s="19"/>
      <c r="AX482" s="19"/>
      <c r="AY482" s="19"/>
      <c r="AZ482" s="19"/>
      <c r="BA482" s="19"/>
      <c r="BB482" s="19"/>
      <c r="BC482" s="19"/>
      <c r="BD482" s="16"/>
      <c r="BE482" s="15"/>
      <c r="BF482" s="15"/>
      <c r="BG482" s="14"/>
      <c r="BH482" s="14"/>
      <c r="BI482" s="14"/>
      <c r="BJ482" s="36"/>
      <c r="BK482" s="36"/>
      <c r="BL482" s="36"/>
      <c r="BM482" s="36"/>
      <c r="BN482" s="36"/>
      <c r="BO482" s="36"/>
      <c r="BP482" s="36"/>
      <c r="BQ482" s="14"/>
      <c r="BR482" s="14"/>
      <c r="BS482" s="14"/>
      <c r="BT482" s="14"/>
      <c r="BU482" s="14"/>
      <c r="BV482" s="14"/>
      <c r="BW482" s="14"/>
      <c r="BX482" s="14"/>
      <c r="BY482" s="21"/>
      <c r="BZ482" s="22"/>
      <c r="CA482" s="22"/>
      <c r="CB482" s="22"/>
      <c r="CC482" s="22"/>
      <c r="CD482" s="22"/>
      <c r="CE482" s="22"/>
      <c r="CF482" s="23"/>
      <c r="CG482" s="19"/>
      <c r="CH482" s="21"/>
      <c r="CI482" s="14"/>
      <c r="CJ482" s="14"/>
      <c r="CK482" s="14"/>
      <c r="CL482" s="21"/>
      <c r="CM482" s="21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/>
      <c r="DK482" s="53"/>
      <c r="DL482" s="53"/>
      <c r="DM482" s="53"/>
      <c r="DN482" s="53"/>
      <c r="DO482" s="53"/>
      <c r="DP482" s="53"/>
      <c r="DQ482" s="53"/>
      <c r="DR482" s="53"/>
      <c r="DS482" s="53"/>
      <c r="DT482" s="53"/>
      <c r="DU482" s="53"/>
      <c r="DV482" s="53"/>
      <c r="DW482" s="53"/>
      <c r="DX482" s="53"/>
      <c r="DY482" s="53"/>
      <c r="DZ482" s="53"/>
      <c r="EA482" s="53"/>
      <c r="EB482" s="53"/>
      <c r="EC482" s="53"/>
      <c r="ED482" s="53"/>
    </row>
    <row r="483" spans="1:134">
      <c r="A483" s="54"/>
      <c r="B483" s="55"/>
      <c r="C483" s="56"/>
      <c r="D483" s="55"/>
      <c r="E483" s="56"/>
      <c r="F483" s="55"/>
      <c r="G483" s="56"/>
      <c r="H483" s="57"/>
      <c r="I483" s="9"/>
      <c r="J483" s="9"/>
      <c r="K483" s="26"/>
      <c r="L483" s="26"/>
      <c r="M483" s="34"/>
      <c r="N483" s="34"/>
      <c r="O483" s="34"/>
      <c r="P483" s="11"/>
      <c r="Q483" s="11"/>
      <c r="R483" s="11"/>
      <c r="S483" s="13"/>
      <c r="AJ483" s="14"/>
      <c r="AK483" s="14"/>
      <c r="AL483" s="14"/>
      <c r="AM483" s="15"/>
      <c r="AN483" s="15"/>
      <c r="AO483" s="15"/>
      <c r="AP483" s="15"/>
      <c r="AQ483" s="15"/>
      <c r="AR483" s="15"/>
      <c r="AS483" s="15"/>
      <c r="AT483" s="16"/>
      <c r="AU483" s="15"/>
      <c r="AV483" s="15"/>
      <c r="AW483" s="19"/>
      <c r="AX483" s="19"/>
      <c r="AY483" s="19"/>
      <c r="AZ483" s="19"/>
      <c r="BA483" s="19"/>
      <c r="BB483" s="19"/>
      <c r="BC483" s="19"/>
      <c r="BD483" s="16"/>
      <c r="BE483" s="15"/>
      <c r="BF483" s="15"/>
      <c r="BG483" s="14"/>
      <c r="BH483" s="14"/>
      <c r="BI483" s="14"/>
      <c r="BJ483" s="36"/>
      <c r="BK483" s="36"/>
      <c r="BL483" s="36"/>
      <c r="BM483" s="36"/>
      <c r="BN483" s="36"/>
      <c r="BO483" s="36"/>
      <c r="BP483" s="36"/>
      <c r="BQ483" s="14"/>
      <c r="BR483" s="14"/>
      <c r="BS483" s="14"/>
      <c r="BT483" s="14"/>
      <c r="BU483" s="14"/>
      <c r="BV483" s="14"/>
      <c r="BW483" s="14"/>
      <c r="BX483" s="14"/>
      <c r="BY483" s="21"/>
      <c r="BZ483" s="22"/>
      <c r="CA483" s="22"/>
      <c r="CB483" s="22"/>
      <c r="CC483" s="22"/>
      <c r="CD483" s="22"/>
      <c r="CE483" s="22"/>
      <c r="CF483" s="23"/>
      <c r="CG483" s="19"/>
      <c r="CH483" s="21"/>
      <c r="CI483" s="14"/>
      <c r="CJ483" s="14"/>
      <c r="CK483" s="14"/>
      <c r="CL483" s="21"/>
      <c r="CM483" s="21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/>
      <c r="DK483" s="53"/>
      <c r="DL483" s="53"/>
      <c r="DM483" s="53"/>
      <c r="DN483" s="53"/>
      <c r="DO483" s="53"/>
      <c r="DP483" s="53"/>
      <c r="DQ483" s="53"/>
      <c r="DR483" s="53"/>
      <c r="DS483" s="53"/>
      <c r="DT483" s="53"/>
      <c r="DU483" s="53"/>
      <c r="DV483" s="53"/>
      <c r="DW483" s="53"/>
      <c r="DX483" s="53"/>
      <c r="DY483" s="53"/>
      <c r="DZ483" s="53"/>
      <c r="EA483" s="53"/>
      <c r="EB483" s="53"/>
      <c r="EC483" s="53"/>
      <c r="ED483" s="53"/>
    </row>
    <row r="484" spans="1:134">
      <c r="A484" s="54"/>
      <c r="B484" s="55"/>
      <c r="C484" s="56"/>
      <c r="D484" s="55"/>
      <c r="E484" s="56"/>
      <c r="F484" s="55"/>
      <c r="G484" s="56"/>
      <c r="H484" s="57"/>
      <c r="I484" s="9"/>
      <c r="J484" s="9"/>
      <c r="K484" s="26"/>
      <c r="L484" s="26"/>
      <c r="M484" s="34"/>
      <c r="N484" s="34"/>
      <c r="O484" s="34"/>
      <c r="P484" s="11"/>
      <c r="Q484" s="11"/>
      <c r="R484" s="11"/>
      <c r="S484" s="13"/>
      <c r="AJ484" s="14"/>
      <c r="AK484" s="14"/>
      <c r="AL484" s="14"/>
      <c r="AM484" s="15"/>
      <c r="AN484" s="15"/>
      <c r="AO484" s="15"/>
      <c r="AP484" s="15"/>
      <c r="AQ484" s="15"/>
      <c r="AR484" s="15"/>
      <c r="AS484" s="15"/>
      <c r="AT484" s="16"/>
      <c r="AU484" s="15"/>
      <c r="AV484" s="15"/>
      <c r="AW484" s="19"/>
      <c r="AX484" s="19"/>
      <c r="AY484" s="19"/>
      <c r="AZ484" s="19"/>
      <c r="BA484" s="19"/>
      <c r="BB484" s="19"/>
      <c r="BC484" s="19"/>
      <c r="BD484" s="16"/>
      <c r="BE484" s="15"/>
      <c r="BF484" s="15"/>
      <c r="BG484" s="14"/>
      <c r="BH484" s="14"/>
      <c r="BI484" s="14"/>
      <c r="BJ484" s="36"/>
      <c r="BK484" s="36"/>
      <c r="BL484" s="36"/>
      <c r="BM484" s="36"/>
      <c r="BN484" s="36"/>
      <c r="BO484" s="36"/>
      <c r="BP484" s="36"/>
      <c r="BQ484" s="14"/>
      <c r="BR484" s="14"/>
      <c r="BS484" s="14"/>
      <c r="BT484" s="14"/>
      <c r="BU484" s="14"/>
      <c r="BV484" s="14"/>
      <c r="BW484" s="14"/>
      <c r="BX484" s="14"/>
      <c r="BY484" s="21"/>
      <c r="BZ484" s="22"/>
      <c r="CA484" s="22"/>
      <c r="CB484" s="22"/>
      <c r="CC484" s="22"/>
      <c r="CD484" s="22"/>
      <c r="CE484" s="22"/>
      <c r="CF484" s="23"/>
      <c r="CG484" s="19"/>
      <c r="CH484" s="21"/>
      <c r="CI484" s="14"/>
      <c r="CJ484" s="14"/>
      <c r="CK484" s="14"/>
      <c r="CL484" s="21"/>
      <c r="CM484" s="21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/>
      <c r="DK484" s="53"/>
      <c r="DL484" s="53"/>
      <c r="DM484" s="53"/>
      <c r="DN484" s="53"/>
      <c r="DO484" s="53"/>
      <c r="DP484" s="53"/>
      <c r="DQ484" s="53"/>
      <c r="DR484" s="53"/>
      <c r="DS484" s="53"/>
      <c r="DT484" s="53"/>
      <c r="DU484" s="53"/>
      <c r="DV484" s="53"/>
      <c r="DW484" s="53"/>
      <c r="DX484" s="53"/>
      <c r="DY484" s="53"/>
      <c r="DZ484" s="53"/>
      <c r="EA484" s="53"/>
      <c r="EB484" s="53"/>
      <c r="EC484" s="53"/>
      <c r="ED484" s="53"/>
    </row>
    <row r="485" spans="1:134">
      <c r="A485" s="54"/>
      <c r="B485" s="55"/>
      <c r="C485" s="56"/>
      <c r="D485" s="55"/>
      <c r="E485" s="56"/>
      <c r="F485" s="55"/>
      <c r="G485" s="56"/>
      <c r="H485" s="57"/>
      <c r="I485" s="9"/>
      <c r="J485" s="9"/>
      <c r="K485" s="26"/>
      <c r="L485" s="26"/>
      <c r="M485" s="34"/>
      <c r="N485" s="34"/>
      <c r="O485" s="34"/>
      <c r="P485" s="11"/>
      <c r="Q485" s="11"/>
      <c r="R485" s="11"/>
      <c r="S485" s="13"/>
      <c r="AJ485" s="14"/>
      <c r="AK485" s="14"/>
      <c r="AL485" s="14"/>
      <c r="AM485" s="15"/>
      <c r="AN485" s="15"/>
      <c r="AO485" s="15"/>
      <c r="AP485" s="15"/>
      <c r="AQ485" s="15"/>
      <c r="AR485" s="15"/>
      <c r="AS485" s="15"/>
      <c r="AT485" s="16"/>
      <c r="AU485" s="15"/>
      <c r="AV485" s="15"/>
      <c r="AW485" s="19"/>
      <c r="AX485" s="19"/>
      <c r="AY485" s="19"/>
      <c r="AZ485" s="19"/>
      <c r="BA485" s="19"/>
      <c r="BB485" s="19"/>
      <c r="BC485" s="19"/>
      <c r="BD485" s="16"/>
      <c r="BE485" s="15"/>
      <c r="BF485" s="15"/>
      <c r="BG485" s="14"/>
      <c r="BH485" s="14"/>
      <c r="BI485" s="14"/>
      <c r="BJ485" s="36"/>
      <c r="BK485" s="36"/>
      <c r="BL485" s="36"/>
      <c r="BM485" s="36"/>
      <c r="BN485" s="36"/>
      <c r="BO485" s="36"/>
      <c r="BP485" s="36"/>
      <c r="BQ485" s="14"/>
      <c r="BR485" s="14"/>
      <c r="BS485" s="14"/>
      <c r="BT485" s="14"/>
      <c r="BU485" s="14"/>
      <c r="BV485" s="14"/>
      <c r="BW485" s="14"/>
      <c r="BX485" s="14"/>
      <c r="BY485" s="21"/>
      <c r="BZ485" s="22"/>
      <c r="CA485" s="22"/>
      <c r="CB485" s="22"/>
      <c r="CC485" s="22"/>
      <c r="CD485" s="22"/>
      <c r="CE485" s="22"/>
      <c r="CF485" s="23"/>
      <c r="CG485" s="19"/>
      <c r="CH485" s="21"/>
      <c r="CI485" s="14"/>
      <c r="CJ485" s="14"/>
      <c r="CK485" s="14"/>
      <c r="CL485" s="21"/>
      <c r="CM485" s="21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/>
      <c r="DK485" s="53"/>
      <c r="DL485" s="53"/>
      <c r="DM485" s="53"/>
      <c r="DN485" s="53"/>
      <c r="DO485" s="53"/>
      <c r="DP485" s="53"/>
      <c r="DQ485" s="53"/>
      <c r="DR485" s="53"/>
      <c r="DS485" s="53"/>
      <c r="DT485" s="53"/>
      <c r="DU485" s="53"/>
      <c r="DV485" s="53"/>
      <c r="DW485" s="53"/>
      <c r="DX485" s="53"/>
      <c r="DY485" s="53"/>
      <c r="DZ485" s="53"/>
      <c r="EA485" s="53"/>
      <c r="EB485" s="53"/>
      <c r="EC485" s="53"/>
      <c r="ED485" s="53"/>
    </row>
    <row r="486" spans="1:134">
      <c r="A486" s="54"/>
      <c r="B486" s="55"/>
      <c r="C486" s="56"/>
      <c r="D486" s="55"/>
      <c r="E486" s="56"/>
      <c r="F486" s="55"/>
      <c r="G486" s="56"/>
      <c r="H486" s="57"/>
      <c r="I486" s="9"/>
      <c r="J486" s="9"/>
      <c r="K486" s="26"/>
      <c r="L486" s="26"/>
      <c r="M486" s="34"/>
      <c r="N486" s="34"/>
      <c r="O486" s="34"/>
      <c r="P486" s="11"/>
      <c r="Q486" s="11"/>
      <c r="R486" s="11"/>
      <c r="S486" s="13"/>
      <c r="AJ486" s="14"/>
      <c r="AK486" s="14"/>
      <c r="AL486" s="14"/>
      <c r="AM486" s="15"/>
      <c r="AN486" s="15"/>
      <c r="AO486" s="15"/>
      <c r="AP486" s="15"/>
      <c r="AQ486" s="15"/>
      <c r="AR486" s="15"/>
      <c r="AS486" s="15"/>
      <c r="AT486" s="16"/>
      <c r="AU486" s="15"/>
      <c r="AV486" s="15"/>
      <c r="AW486" s="19"/>
      <c r="AX486" s="19"/>
      <c r="AY486" s="19"/>
      <c r="AZ486" s="19"/>
      <c r="BA486" s="19"/>
      <c r="BB486" s="19"/>
      <c r="BC486" s="19"/>
      <c r="BD486" s="16"/>
      <c r="BE486" s="15"/>
      <c r="BF486" s="15"/>
      <c r="BG486" s="14"/>
      <c r="BH486" s="14"/>
      <c r="BI486" s="14"/>
      <c r="BJ486" s="36"/>
      <c r="BK486" s="36"/>
      <c r="BL486" s="36"/>
      <c r="BM486" s="36"/>
      <c r="BN486" s="36"/>
      <c r="BO486" s="36"/>
      <c r="BP486" s="36"/>
      <c r="BQ486" s="14"/>
      <c r="BR486" s="14"/>
      <c r="BS486" s="14"/>
      <c r="BT486" s="14"/>
      <c r="BU486" s="14"/>
      <c r="BV486" s="14"/>
      <c r="BW486" s="14"/>
      <c r="BX486" s="14"/>
      <c r="BY486" s="21"/>
      <c r="BZ486" s="22"/>
      <c r="CA486" s="22"/>
      <c r="CB486" s="22"/>
      <c r="CC486" s="22"/>
      <c r="CD486" s="22"/>
      <c r="CE486" s="22"/>
      <c r="CF486" s="23"/>
      <c r="CG486" s="19"/>
      <c r="CH486" s="21"/>
      <c r="CI486" s="14"/>
      <c r="CJ486" s="14"/>
      <c r="CK486" s="14"/>
      <c r="CL486" s="21"/>
      <c r="CM486" s="21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/>
      <c r="DK486" s="53"/>
      <c r="DL486" s="53"/>
      <c r="DM486" s="53"/>
      <c r="DN486" s="53"/>
      <c r="DO486" s="53"/>
      <c r="DP486" s="53"/>
      <c r="DQ486" s="53"/>
      <c r="DR486" s="53"/>
      <c r="DS486" s="53"/>
      <c r="DT486" s="53"/>
      <c r="DU486" s="53"/>
      <c r="DV486" s="53"/>
      <c r="DW486" s="53"/>
      <c r="DX486" s="53"/>
      <c r="DY486" s="53"/>
      <c r="DZ486" s="53"/>
      <c r="EA486" s="53"/>
      <c r="EB486" s="53"/>
      <c r="EC486" s="53"/>
      <c r="ED486" s="53"/>
    </row>
    <row r="487" spans="1:134">
      <c r="A487" s="54"/>
      <c r="B487" s="55"/>
      <c r="C487" s="56"/>
      <c r="D487" s="55"/>
      <c r="E487" s="56"/>
      <c r="F487" s="55"/>
      <c r="G487" s="56"/>
      <c r="H487" s="57"/>
      <c r="I487" s="9"/>
      <c r="J487" s="9"/>
      <c r="K487" s="26"/>
      <c r="L487" s="26"/>
      <c r="M487" s="34"/>
      <c r="N487" s="34"/>
      <c r="O487" s="34"/>
      <c r="P487" s="11"/>
      <c r="Q487" s="11"/>
      <c r="R487" s="11"/>
      <c r="S487" s="13"/>
      <c r="AJ487" s="14"/>
      <c r="AK487" s="14"/>
      <c r="AL487" s="14"/>
      <c r="AM487" s="15"/>
      <c r="AN487" s="15"/>
      <c r="AO487" s="15"/>
      <c r="AP487" s="15"/>
      <c r="AQ487" s="15"/>
      <c r="AR487" s="15"/>
      <c r="AS487" s="15"/>
      <c r="AT487" s="16"/>
      <c r="AU487" s="15"/>
      <c r="AV487" s="15"/>
      <c r="AW487" s="19"/>
      <c r="AX487" s="19"/>
      <c r="AY487" s="19"/>
      <c r="AZ487" s="19"/>
      <c r="BA487" s="19"/>
      <c r="BB487" s="19"/>
      <c r="BC487" s="19"/>
      <c r="BD487" s="16"/>
      <c r="BE487" s="15"/>
      <c r="BF487" s="15"/>
      <c r="BG487" s="14"/>
      <c r="BH487" s="14"/>
      <c r="BI487" s="14"/>
      <c r="BJ487" s="36"/>
      <c r="BK487" s="36"/>
      <c r="BL487" s="36"/>
      <c r="BM487" s="36"/>
      <c r="BN487" s="36"/>
      <c r="BO487" s="36"/>
      <c r="BP487" s="36"/>
      <c r="BQ487" s="14"/>
      <c r="BR487" s="14"/>
      <c r="BS487" s="14"/>
      <c r="BT487" s="14"/>
      <c r="BU487" s="14"/>
      <c r="BV487" s="14"/>
      <c r="BW487" s="14"/>
      <c r="BX487" s="14"/>
      <c r="BY487" s="21"/>
      <c r="BZ487" s="22"/>
      <c r="CA487" s="22"/>
      <c r="CB487" s="22"/>
      <c r="CC487" s="22"/>
      <c r="CD487" s="22"/>
      <c r="CE487" s="22"/>
      <c r="CF487" s="23"/>
      <c r="CG487" s="19"/>
      <c r="CH487" s="21"/>
      <c r="CI487" s="14"/>
      <c r="CJ487" s="14"/>
      <c r="CK487" s="14"/>
      <c r="CL487" s="21"/>
      <c r="CM487" s="21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/>
      <c r="DK487" s="53"/>
      <c r="DL487" s="53"/>
      <c r="DM487" s="53"/>
      <c r="DN487" s="53"/>
      <c r="DO487" s="53"/>
      <c r="DP487" s="53"/>
      <c r="DQ487" s="53"/>
      <c r="DR487" s="53"/>
      <c r="DS487" s="53"/>
      <c r="DT487" s="53"/>
      <c r="DU487" s="53"/>
      <c r="DV487" s="53"/>
      <c r="DW487" s="53"/>
      <c r="DX487" s="53"/>
      <c r="DY487" s="53"/>
      <c r="DZ487" s="53"/>
      <c r="EA487" s="53"/>
      <c r="EB487" s="53"/>
      <c r="EC487" s="53"/>
      <c r="ED487" s="53"/>
    </row>
    <row r="488" spans="1:134">
      <c r="A488" s="54"/>
      <c r="B488" s="55"/>
      <c r="C488" s="56"/>
      <c r="D488" s="55"/>
      <c r="E488" s="56"/>
      <c r="F488" s="55"/>
      <c r="G488" s="56"/>
      <c r="H488" s="57"/>
      <c r="I488" s="9"/>
      <c r="J488" s="9"/>
      <c r="K488" s="26"/>
      <c r="L488" s="26"/>
      <c r="M488" s="34"/>
      <c r="N488" s="34"/>
      <c r="O488" s="34"/>
      <c r="P488" s="11"/>
      <c r="Q488" s="11"/>
      <c r="R488" s="11"/>
      <c r="S488" s="13"/>
      <c r="AJ488" s="14"/>
      <c r="AK488" s="14"/>
      <c r="AL488" s="14"/>
      <c r="AM488" s="15"/>
      <c r="AN488" s="15"/>
      <c r="AO488" s="15"/>
      <c r="AP488" s="15"/>
      <c r="AQ488" s="15"/>
      <c r="AR488" s="15"/>
      <c r="AS488" s="15"/>
      <c r="AT488" s="16"/>
      <c r="AU488" s="15"/>
      <c r="AV488" s="15"/>
      <c r="AW488" s="19"/>
      <c r="AX488" s="19"/>
      <c r="AY488" s="19"/>
      <c r="AZ488" s="19"/>
      <c r="BA488" s="19"/>
      <c r="BB488" s="19"/>
      <c r="BC488" s="19"/>
      <c r="BD488" s="16"/>
      <c r="BE488" s="15"/>
      <c r="BF488" s="15"/>
      <c r="BG488" s="14"/>
      <c r="BH488" s="14"/>
      <c r="BI488" s="14"/>
      <c r="BJ488" s="36"/>
      <c r="BK488" s="36"/>
      <c r="BL488" s="36"/>
      <c r="BM488" s="36"/>
      <c r="BN488" s="36"/>
      <c r="BO488" s="36"/>
      <c r="BP488" s="36"/>
      <c r="BQ488" s="14"/>
      <c r="BR488" s="14"/>
      <c r="BS488" s="14"/>
      <c r="BT488" s="14"/>
      <c r="BU488" s="14"/>
      <c r="BV488" s="14"/>
      <c r="BW488" s="14"/>
      <c r="BX488" s="14"/>
      <c r="BY488" s="21"/>
      <c r="BZ488" s="22"/>
      <c r="CA488" s="22"/>
      <c r="CB488" s="22"/>
      <c r="CC488" s="22"/>
      <c r="CD488" s="22"/>
      <c r="CE488" s="22"/>
      <c r="CF488" s="23"/>
      <c r="CG488" s="19"/>
      <c r="CH488" s="21"/>
      <c r="CI488" s="14"/>
      <c r="CJ488" s="14"/>
      <c r="CK488" s="14"/>
      <c r="CL488" s="21"/>
      <c r="CM488" s="21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/>
      <c r="DK488" s="53"/>
      <c r="DL488" s="53"/>
      <c r="DM488" s="53"/>
      <c r="DN488" s="53"/>
      <c r="DO488" s="53"/>
      <c r="DP488" s="53"/>
      <c r="DQ488" s="53"/>
      <c r="DR488" s="53"/>
      <c r="DS488" s="53"/>
      <c r="DT488" s="53"/>
      <c r="DU488" s="53"/>
      <c r="DV488" s="53"/>
      <c r="DW488" s="53"/>
      <c r="DX488" s="53"/>
      <c r="DY488" s="53"/>
      <c r="DZ488" s="53"/>
      <c r="EA488" s="53"/>
      <c r="EB488" s="53"/>
      <c r="EC488" s="53"/>
      <c r="ED488" s="53"/>
    </row>
    <row r="489" spans="1:134">
      <c r="A489" s="54"/>
      <c r="B489" s="55"/>
      <c r="C489" s="56"/>
      <c r="D489" s="55"/>
      <c r="E489" s="56"/>
      <c r="F489" s="55"/>
      <c r="G489" s="56"/>
      <c r="H489" s="57"/>
      <c r="I489" s="9"/>
      <c r="J489" s="9"/>
      <c r="K489" s="26"/>
      <c r="L489" s="26"/>
      <c r="M489" s="34"/>
      <c r="N489" s="34"/>
      <c r="O489" s="34"/>
      <c r="P489" s="11"/>
      <c r="Q489" s="11"/>
      <c r="R489" s="11"/>
      <c r="S489" s="13"/>
      <c r="AJ489" s="14"/>
      <c r="AK489" s="14"/>
      <c r="AL489" s="14"/>
      <c r="AM489" s="15"/>
      <c r="AN489" s="15"/>
      <c r="AO489" s="15"/>
      <c r="AP489" s="15"/>
      <c r="AQ489" s="15"/>
      <c r="AR489" s="15"/>
      <c r="AS489" s="15"/>
      <c r="AT489" s="16"/>
      <c r="AU489" s="15"/>
      <c r="AV489" s="15"/>
      <c r="AW489" s="19"/>
      <c r="AX489" s="19"/>
      <c r="AY489" s="19"/>
      <c r="AZ489" s="19"/>
      <c r="BA489" s="19"/>
      <c r="BB489" s="19"/>
      <c r="BC489" s="19"/>
      <c r="BD489" s="16"/>
      <c r="BE489" s="15"/>
      <c r="BF489" s="15"/>
      <c r="BG489" s="14"/>
      <c r="BH489" s="14"/>
      <c r="BI489" s="14"/>
      <c r="BJ489" s="36"/>
      <c r="BK489" s="36"/>
      <c r="BL489" s="36"/>
      <c r="BM489" s="36"/>
      <c r="BN489" s="36"/>
      <c r="BO489" s="36"/>
      <c r="BP489" s="36"/>
      <c r="BQ489" s="14"/>
      <c r="BR489" s="14"/>
      <c r="BS489" s="14"/>
      <c r="BT489" s="14"/>
      <c r="BU489" s="14"/>
      <c r="BV489" s="14"/>
      <c r="BW489" s="14"/>
      <c r="BX489" s="14"/>
      <c r="BY489" s="21"/>
      <c r="BZ489" s="22"/>
      <c r="CA489" s="22"/>
      <c r="CB489" s="22"/>
      <c r="CC489" s="22"/>
      <c r="CD489" s="22"/>
      <c r="CE489" s="22"/>
      <c r="CF489" s="23"/>
      <c r="CG489" s="19"/>
      <c r="CH489" s="21"/>
      <c r="CI489" s="14"/>
      <c r="CJ489" s="14"/>
      <c r="CK489" s="14"/>
      <c r="CL489" s="21"/>
      <c r="CM489" s="21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/>
      <c r="DK489" s="53"/>
      <c r="DL489" s="53"/>
      <c r="DM489" s="53"/>
      <c r="DN489" s="53"/>
      <c r="DO489" s="53"/>
      <c r="DP489" s="53"/>
      <c r="DQ489" s="53"/>
      <c r="DR489" s="53"/>
      <c r="DS489" s="53"/>
      <c r="DT489" s="53"/>
      <c r="DU489" s="53"/>
      <c r="DV489" s="53"/>
      <c r="DW489" s="53"/>
      <c r="DX489" s="53"/>
      <c r="DY489" s="53"/>
      <c r="DZ489" s="53"/>
      <c r="EA489" s="53"/>
      <c r="EB489" s="53"/>
      <c r="EC489" s="53"/>
      <c r="ED489" s="53"/>
    </row>
    <row r="490" spans="1:134">
      <c r="A490" s="54"/>
      <c r="B490" s="55"/>
      <c r="C490" s="56"/>
      <c r="D490" s="55"/>
      <c r="E490" s="56"/>
      <c r="F490" s="55"/>
      <c r="G490" s="56"/>
      <c r="H490" s="57"/>
      <c r="I490" s="9"/>
      <c r="J490" s="9"/>
      <c r="K490" s="26"/>
      <c r="L490" s="26"/>
      <c r="M490" s="34"/>
      <c r="N490" s="34"/>
      <c r="O490" s="34"/>
      <c r="P490" s="11"/>
      <c r="Q490" s="11"/>
      <c r="R490" s="11"/>
      <c r="S490" s="13"/>
      <c r="AJ490" s="14"/>
      <c r="AK490" s="14"/>
      <c r="AL490" s="14"/>
      <c r="AM490" s="15"/>
      <c r="AN490" s="15"/>
      <c r="AO490" s="15"/>
      <c r="AP490" s="15"/>
      <c r="AQ490" s="15"/>
      <c r="AR490" s="15"/>
      <c r="AS490" s="15"/>
      <c r="AT490" s="16"/>
      <c r="AU490" s="15"/>
      <c r="AV490" s="15"/>
      <c r="AW490" s="19"/>
      <c r="AX490" s="19"/>
      <c r="AY490" s="19"/>
      <c r="AZ490" s="19"/>
      <c r="BA490" s="19"/>
      <c r="BB490" s="19"/>
      <c r="BC490" s="19"/>
      <c r="BD490" s="16"/>
      <c r="BE490" s="15"/>
      <c r="BF490" s="15"/>
      <c r="BG490" s="14"/>
      <c r="BH490" s="14"/>
      <c r="BI490" s="14"/>
      <c r="BJ490" s="36"/>
      <c r="BK490" s="36"/>
      <c r="BL490" s="36"/>
      <c r="BM490" s="36"/>
      <c r="BN490" s="36"/>
      <c r="BO490" s="36"/>
      <c r="BP490" s="36"/>
      <c r="BQ490" s="14"/>
      <c r="BR490" s="14"/>
      <c r="BS490" s="14"/>
      <c r="BT490" s="14"/>
      <c r="BU490" s="14"/>
      <c r="BV490" s="14"/>
      <c r="BW490" s="14"/>
      <c r="BX490" s="14"/>
      <c r="BY490" s="21"/>
      <c r="BZ490" s="22"/>
      <c r="CA490" s="22"/>
      <c r="CB490" s="22"/>
      <c r="CC490" s="22"/>
      <c r="CD490" s="22"/>
      <c r="CE490" s="22"/>
      <c r="CF490" s="23"/>
      <c r="CG490" s="19"/>
      <c r="CH490" s="21"/>
      <c r="CI490" s="14"/>
      <c r="CJ490" s="14"/>
      <c r="CK490" s="14"/>
      <c r="CL490" s="21"/>
      <c r="CM490" s="21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/>
      <c r="DK490" s="53"/>
      <c r="DL490" s="53"/>
      <c r="DM490" s="53"/>
      <c r="DN490" s="53"/>
      <c r="DO490" s="53"/>
      <c r="DP490" s="53"/>
      <c r="DQ490" s="53"/>
      <c r="DR490" s="53"/>
      <c r="DS490" s="53"/>
      <c r="DT490" s="53"/>
      <c r="DU490" s="53"/>
      <c r="DV490" s="53"/>
      <c r="DW490" s="53"/>
      <c r="DX490" s="53"/>
      <c r="DY490" s="53"/>
      <c r="DZ490" s="53"/>
      <c r="EA490" s="53"/>
      <c r="EB490" s="53"/>
      <c r="EC490" s="53"/>
      <c r="ED490" s="53"/>
    </row>
    <row r="491" spans="1:134">
      <c r="A491" s="54"/>
      <c r="B491" s="55"/>
      <c r="C491" s="56"/>
      <c r="D491" s="55"/>
      <c r="E491" s="56"/>
      <c r="F491" s="55"/>
      <c r="G491" s="56"/>
      <c r="H491" s="57"/>
      <c r="I491" s="9"/>
      <c r="J491" s="9"/>
      <c r="K491" s="26"/>
      <c r="L491" s="26"/>
      <c r="M491" s="34"/>
      <c r="N491" s="34"/>
      <c r="O491" s="34"/>
      <c r="P491" s="11"/>
      <c r="Q491" s="11"/>
      <c r="R491" s="11"/>
      <c r="S491" s="13"/>
      <c r="AJ491" s="14"/>
      <c r="AK491" s="14"/>
      <c r="AL491" s="14"/>
      <c r="AM491" s="15"/>
      <c r="AN491" s="15"/>
      <c r="AO491" s="15"/>
      <c r="AP491" s="15"/>
      <c r="AQ491" s="15"/>
      <c r="AR491" s="15"/>
      <c r="AS491" s="15"/>
      <c r="AT491" s="16"/>
      <c r="AU491" s="15"/>
      <c r="AV491" s="15"/>
      <c r="AW491" s="19"/>
      <c r="AX491" s="19"/>
      <c r="AY491" s="19"/>
      <c r="AZ491" s="19"/>
      <c r="BA491" s="19"/>
      <c r="BB491" s="19"/>
      <c r="BC491" s="19"/>
      <c r="BD491" s="16"/>
      <c r="BE491" s="15"/>
      <c r="BF491" s="15"/>
      <c r="BG491" s="14"/>
      <c r="BH491" s="14"/>
      <c r="BI491" s="14"/>
      <c r="BJ491" s="36"/>
      <c r="BK491" s="36"/>
      <c r="BL491" s="36"/>
      <c r="BM491" s="36"/>
      <c r="BN491" s="36"/>
      <c r="BO491" s="36"/>
      <c r="BP491" s="36"/>
      <c r="BQ491" s="14"/>
      <c r="BR491" s="14"/>
      <c r="BS491" s="14"/>
      <c r="BT491" s="14"/>
      <c r="BU491" s="14"/>
      <c r="BV491" s="14"/>
      <c r="BW491" s="14"/>
      <c r="BX491" s="14"/>
      <c r="BY491" s="21"/>
      <c r="BZ491" s="22"/>
      <c r="CA491" s="22"/>
      <c r="CB491" s="22"/>
      <c r="CC491" s="22"/>
      <c r="CD491" s="22"/>
      <c r="CE491" s="22"/>
      <c r="CF491" s="23"/>
      <c r="CG491" s="19"/>
      <c r="CH491" s="21"/>
      <c r="CI491" s="14"/>
      <c r="CJ491" s="14"/>
      <c r="CK491" s="14"/>
      <c r="CL491" s="21"/>
      <c r="CM491" s="21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/>
      <c r="DK491" s="53"/>
      <c r="DL491" s="53"/>
      <c r="DM491" s="53"/>
      <c r="DN491" s="53"/>
      <c r="DO491" s="53"/>
      <c r="DP491" s="53"/>
      <c r="DQ491" s="53"/>
      <c r="DR491" s="53"/>
      <c r="DS491" s="53"/>
      <c r="DT491" s="53"/>
      <c r="DU491" s="53"/>
      <c r="DV491" s="53"/>
      <c r="DW491" s="53"/>
      <c r="DX491" s="53"/>
      <c r="DY491" s="53"/>
      <c r="DZ491" s="53"/>
      <c r="EA491" s="53"/>
      <c r="EB491" s="53"/>
      <c r="EC491" s="53"/>
      <c r="ED491" s="53"/>
    </row>
    <row r="492" spans="1:134">
      <c r="A492" s="54"/>
      <c r="B492" s="55"/>
      <c r="C492" s="56"/>
      <c r="D492" s="55"/>
      <c r="E492" s="56"/>
      <c r="F492" s="55"/>
      <c r="G492" s="56"/>
      <c r="H492" s="57"/>
      <c r="I492" s="9"/>
      <c r="J492" s="9"/>
      <c r="K492" s="26"/>
      <c r="L492" s="26"/>
      <c r="M492" s="34"/>
      <c r="N492" s="34"/>
      <c r="O492" s="34"/>
      <c r="P492" s="11"/>
      <c r="Q492" s="11"/>
      <c r="R492" s="11"/>
      <c r="S492" s="13"/>
      <c r="AJ492" s="14"/>
      <c r="AK492" s="14"/>
      <c r="AL492" s="14"/>
      <c r="AM492" s="15"/>
      <c r="AN492" s="15"/>
      <c r="AO492" s="15"/>
      <c r="AP492" s="15"/>
      <c r="AQ492" s="15"/>
      <c r="AR492" s="15"/>
      <c r="AS492" s="15"/>
      <c r="AT492" s="16"/>
      <c r="AU492" s="15"/>
      <c r="AV492" s="15"/>
      <c r="AW492" s="19"/>
      <c r="AX492" s="19"/>
      <c r="AY492" s="19"/>
      <c r="AZ492" s="19"/>
      <c r="BA492" s="19"/>
      <c r="BB492" s="19"/>
      <c r="BC492" s="19"/>
      <c r="BD492" s="16"/>
      <c r="BE492" s="15"/>
      <c r="BF492" s="15"/>
      <c r="BG492" s="14"/>
      <c r="BH492" s="14"/>
      <c r="BI492" s="14"/>
      <c r="BJ492" s="36"/>
      <c r="BK492" s="36"/>
      <c r="BL492" s="36"/>
      <c r="BM492" s="36"/>
      <c r="BN492" s="36"/>
      <c r="BO492" s="36"/>
      <c r="BP492" s="36"/>
      <c r="BQ492" s="14"/>
      <c r="BR492" s="14"/>
      <c r="BS492" s="14"/>
      <c r="BT492" s="14"/>
      <c r="BU492" s="14"/>
      <c r="BV492" s="14"/>
      <c r="BW492" s="14"/>
      <c r="BX492" s="14"/>
      <c r="BY492" s="21"/>
      <c r="BZ492" s="22"/>
      <c r="CA492" s="22"/>
      <c r="CB492" s="22"/>
      <c r="CC492" s="22"/>
      <c r="CD492" s="22"/>
      <c r="CE492" s="22"/>
      <c r="CF492" s="23"/>
      <c r="CG492" s="19"/>
      <c r="CH492" s="21"/>
      <c r="CI492" s="14"/>
      <c r="CJ492" s="14"/>
      <c r="CK492" s="14"/>
      <c r="CL492" s="21"/>
      <c r="CM492" s="21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/>
      <c r="DK492" s="53"/>
      <c r="DL492" s="53"/>
      <c r="DM492" s="53"/>
      <c r="DN492" s="53"/>
      <c r="DO492" s="53"/>
      <c r="DP492" s="53"/>
      <c r="DQ492" s="53"/>
      <c r="DR492" s="53"/>
      <c r="DS492" s="53"/>
      <c r="DT492" s="53"/>
      <c r="DU492" s="53"/>
      <c r="DV492" s="53"/>
      <c r="DW492" s="53"/>
      <c r="DX492" s="53"/>
      <c r="DY492" s="53"/>
      <c r="DZ492" s="53"/>
      <c r="EA492" s="53"/>
      <c r="EB492" s="53"/>
      <c r="EC492" s="53"/>
      <c r="ED492" s="53"/>
    </row>
    <row r="493" spans="1:134">
      <c r="A493" s="54"/>
      <c r="B493" s="55"/>
      <c r="C493" s="56"/>
      <c r="D493" s="55"/>
      <c r="E493" s="56"/>
      <c r="F493" s="55"/>
      <c r="G493" s="56"/>
      <c r="H493" s="57"/>
      <c r="I493" s="9"/>
      <c r="J493" s="9"/>
      <c r="K493" s="26"/>
      <c r="L493" s="26"/>
      <c r="M493" s="34"/>
      <c r="N493" s="34"/>
      <c r="O493" s="34"/>
      <c r="P493" s="11"/>
      <c r="Q493" s="11"/>
      <c r="R493" s="11"/>
      <c r="S493" s="13"/>
      <c r="AJ493" s="14"/>
      <c r="AK493" s="14"/>
      <c r="AL493" s="14"/>
      <c r="AM493" s="15"/>
      <c r="AN493" s="15"/>
      <c r="AO493" s="15"/>
      <c r="AP493" s="15"/>
      <c r="AQ493" s="15"/>
      <c r="AR493" s="15"/>
      <c r="AS493" s="15"/>
      <c r="AT493" s="16"/>
      <c r="AU493" s="15"/>
      <c r="AV493" s="15"/>
      <c r="AW493" s="19"/>
      <c r="AX493" s="19"/>
      <c r="AY493" s="19"/>
      <c r="AZ493" s="19"/>
      <c r="BA493" s="19"/>
      <c r="BB493" s="19"/>
      <c r="BC493" s="19"/>
      <c r="BD493" s="16"/>
      <c r="BE493" s="15"/>
      <c r="BF493" s="15"/>
      <c r="BG493" s="14"/>
      <c r="BH493" s="14"/>
      <c r="BI493" s="14"/>
      <c r="BJ493" s="36"/>
      <c r="BK493" s="36"/>
      <c r="BL493" s="36"/>
      <c r="BM493" s="36"/>
      <c r="BN493" s="36"/>
      <c r="BO493" s="36"/>
      <c r="BP493" s="36"/>
      <c r="BQ493" s="14"/>
      <c r="BR493" s="14"/>
      <c r="BS493" s="14"/>
      <c r="BT493" s="14"/>
      <c r="BU493" s="14"/>
      <c r="BV493" s="14"/>
      <c r="BW493" s="14"/>
      <c r="BX493" s="14"/>
      <c r="BY493" s="21"/>
      <c r="BZ493" s="22"/>
      <c r="CA493" s="22"/>
      <c r="CB493" s="22"/>
      <c r="CC493" s="22"/>
      <c r="CD493" s="22"/>
      <c r="CE493" s="22"/>
      <c r="CF493" s="23"/>
      <c r="CG493" s="19"/>
      <c r="CH493" s="21"/>
      <c r="CI493" s="14"/>
      <c r="CJ493" s="14"/>
      <c r="CK493" s="14"/>
      <c r="CL493" s="21"/>
      <c r="CM493" s="21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/>
      <c r="DK493" s="53"/>
      <c r="DL493" s="53"/>
      <c r="DM493" s="53"/>
      <c r="DN493" s="53"/>
      <c r="DO493" s="53"/>
      <c r="DP493" s="53"/>
      <c r="DQ493" s="53"/>
      <c r="DR493" s="53"/>
      <c r="DS493" s="53"/>
      <c r="DT493" s="53"/>
      <c r="DU493" s="53"/>
      <c r="DV493" s="53"/>
      <c r="DW493" s="53"/>
      <c r="DX493" s="53"/>
      <c r="DY493" s="53"/>
      <c r="DZ493" s="53"/>
      <c r="EA493" s="53"/>
      <c r="EB493" s="53"/>
      <c r="EC493" s="53"/>
      <c r="ED493" s="53"/>
    </row>
    <row r="494" spans="1:134">
      <c r="A494" s="54"/>
      <c r="B494" s="55"/>
      <c r="C494" s="56"/>
      <c r="D494" s="55"/>
      <c r="E494" s="56"/>
      <c r="F494" s="55"/>
      <c r="G494" s="56"/>
      <c r="H494" s="57"/>
      <c r="I494" s="9"/>
      <c r="J494" s="9"/>
      <c r="K494" s="26"/>
      <c r="L494" s="26"/>
      <c r="M494" s="34"/>
      <c r="N494" s="34"/>
      <c r="O494" s="34"/>
      <c r="P494" s="11"/>
      <c r="Q494" s="11"/>
      <c r="R494" s="11"/>
      <c r="S494" s="13"/>
      <c r="AJ494" s="14"/>
      <c r="AK494" s="14"/>
      <c r="AL494" s="14"/>
      <c r="AM494" s="15"/>
      <c r="AN494" s="15"/>
      <c r="AO494" s="15"/>
      <c r="AP494" s="15"/>
      <c r="AQ494" s="15"/>
      <c r="AR494" s="15"/>
      <c r="AS494" s="15"/>
      <c r="AT494" s="16"/>
      <c r="AU494" s="15"/>
      <c r="AV494" s="15"/>
      <c r="AW494" s="19"/>
      <c r="AX494" s="19"/>
      <c r="AY494" s="19"/>
      <c r="AZ494" s="19"/>
      <c r="BA494" s="19"/>
      <c r="BB494" s="19"/>
      <c r="BC494" s="19"/>
      <c r="BD494" s="16"/>
      <c r="BE494" s="15"/>
      <c r="BF494" s="15"/>
      <c r="BG494" s="14"/>
      <c r="BH494" s="14"/>
      <c r="BI494" s="14"/>
      <c r="BJ494" s="36"/>
      <c r="BK494" s="36"/>
      <c r="BL494" s="36"/>
      <c r="BM494" s="36"/>
      <c r="BN494" s="36"/>
      <c r="BO494" s="36"/>
      <c r="BP494" s="36"/>
      <c r="BQ494" s="14"/>
      <c r="BR494" s="14"/>
      <c r="BS494" s="14"/>
      <c r="BT494" s="14"/>
      <c r="BU494" s="14"/>
      <c r="BV494" s="14"/>
      <c r="BW494" s="14"/>
      <c r="BX494" s="14"/>
      <c r="BY494" s="21"/>
      <c r="BZ494" s="22"/>
      <c r="CA494" s="22"/>
      <c r="CB494" s="22"/>
      <c r="CC494" s="22"/>
      <c r="CD494" s="22"/>
      <c r="CE494" s="22"/>
      <c r="CF494" s="23"/>
      <c r="CG494" s="19"/>
      <c r="CH494" s="21"/>
      <c r="CI494" s="14"/>
      <c r="CJ494" s="14"/>
      <c r="CK494" s="14"/>
      <c r="CL494" s="21"/>
      <c r="CM494" s="21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/>
      <c r="DK494" s="53"/>
      <c r="DL494" s="53"/>
      <c r="DM494" s="53"/>
      <c r="DN494" s="53"/>
      <c r="DO494" s="53"/>
      <c r="DP494" s="53"/>
      <c r="DQ494" s="53"/>
      <c r="DR494" s="53"/>
      <c r="DS494" s="53"/>
      <c r="DT494" s="53"/>
      <c r="DU494" s="53"/>
      <c r="DV494" s="53"/>
      <c r="DW494" s="53"/>
      <c r="DX494" s="53"/>
      <c r="DY494" s="53"/>
      <c r="DZ494" s="53"/>
      <c r="EA494" s="53"/>
      <c r="EB494" s="53"/>
      <c r="EC494" s="53"/>
      <c r="ED494" s="53"/>
    </row>
    <row r="495" spans="1:134">
      <c r="A495" s="54"/>
      <c r="B495" s="55"/>
      <c r="C495" s="56"/>
      <c r="D495" s="55"/>
      <c r="E495" s="56"/>
      <c r="F495" s="55"/>
      <c r="G495" s="56"/>
      <c r="H495" s="57"/>
      <c r="I495" s="9"/>
      <c r="J495" s="9"/>
      <c r="K495" s="26"/>
      <c r="L495" s="26"/>
      <c r="M495" s="34"/>
      <c r="N495" s="34"/>
      <c r="O495" s="34"/>
      <c r="P495" s="11"/>
      <c r="Q495" s="11"/>
      <c r="R495" s="11"/>
      <c r="S495" s="13"/>
      <c r="AJ495" s="14"/>
      <c r="AK495" s="14"/>
      <c r="AL495" s="14"/>
      <c r="AM495" s="15"/>
      <c r="AN495" s="15"/>
      <c r="AO495" s="15"/>
      <c r="AP495" s="15"/>
      <c r="AQ495" s="15"/>
      <c r="AR495" s="15"/>
      <c r="AS495" s="15"/>
      <c r="AT495" s="16"/>
      <c r="AU495" s="15"/>
      <c r="AV495" s="15"/>
      <c r="AW495" s="19"/>
      <c r="AX495" s="19"/>
      <c r="AY495" s="19"/>
      <c r="AZ495" s="19"/>
      <c r="BA495" s="19"/>
      <c r="BB495" s="19"/>
      <c r="BC495" s="19"/>
      <c r="BD495" s="16"/>
      <c r="BE495" s="15"/>
      <c r="BF495" s="15"/>
      <c r="BG495" s="14"/>
      <c r="BH495" s="14"/>
      <c r="BI495" s="14"/>
      <c r="BJ495" s="36"/>
      <c r="BK495" s="36"/>
      <c r="BL495" s="36"/>
      <c r="BM495" s="36"/>
      <c r="BN495" s="36"/>
      <c r="BO495" s="36"/>
      <c r="BP495" s="36"/>
      <c r="BQ495" s="14"/>
      <c r="BR495" s="14"/>
      <c r="BS495" s="14"/>
      <c r="BT495" s="14"/>
      <c r="BU495" s="14"/>
      <c r="BV495" s="14"/>
      <c r="BW495" s="14"/>
      <c r="BX495" s="14"/>
      <c r="BY495" s="21"/>
      <c r="BZ495" s="22"/>
      <c r="CA495" s="22"/>
      <c r="CB495" s="22"/>
      <c r="CC495" s="22"/>
      <c r="CD495" s="22"/>
      <c r="CE495" s="22"/>
      <c r="CF495" s="23"/>
      <c r="CG495" s="19"/>
      <c r="CH495" s="21"/>
      <c r="CI495" s="14"/>
      <c r="CJ495" s="14"/>
      <c r="CK495" s="14"/>
      <c r="CL495" s="21"/>
      <c r="CM495" s="21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53"/>
      <c r="DA495" s="53"/>
      <c r="DB495" s="53"/>
      <c r="DC495" s="53"/>
      <c r="DD495" s="53"/>
      <c r="DE495" s="53"/>
      <c r="DF495" s="53"/>
      <c r="DG495" s="53"/>
      <c r="DH495" s="53"/>
      <c r="DI495" s="53"/>
      <c r="DJ495" s="53"/>
      <c r="DK495" s="53"/>
      <c r="DL495" s="53"/>
      <c r="DM495" s="53"/>
      <c r="DN495" s="53"/>
      <c r="DO495" s="53"/>
      <c r="DP495" s="53"/>
      <c r="DQ495" s="53"/>
      <c r="DR495" s="53"/>
      <c r="DS495" s="53"/>
      <c r="DT495" s="53"/>
      <c r="DU495" s="53"/>
      <c r="DV495" s="53"/>
      <c r="DW495" s="53"/>
      <c r="DX495" s="53"/>
      <c r="DY495" s="53"/>
      <c r="DZ495" s="53"/>
      <c r="EA495" s="53"/>
      <c r="EB495" s="53"/>
      <c r="EC495" s="53"/>
      <c r="ED495" s="53"/>
    </row>
    <row r="496" spans="1:134">
      <c r="A496" s="54"/>
      <c r="B496" s="55"/>
      <c r="C496" s="56"/>
      <c r="D496" s="55"/>
      <c r="E496" s="56"/>
      <c r="F496" s="55"/>
      <c r="G496" s="56"/>
      <c r="H496" s="57"/>
      <c r="I496" s="9"/>
      <c r="J496" s="9"/>
      <c r="K496" s="26"/>
      <c r="L496" s="26"/>
      <c r="M496" s="34"/>
      <c r="N496" s="34"/>
      <c r="O496" s="34"/>
      <c r="P496" s="11"/>
      <c r="Q496" s="11"/>
      <c r="R496" s="11"/>
      <c r="S496" s="13"/>
      <c r="AJ496" s="14"/>
      <c r="AK496" s="14"/>
      <c r="AL496" s="14"/>
      <c r="AM496" s="15"/>
      <c r="AN496" s="15"/>
      <c r="AO496" s="15"/>
      <c r="AP496" s="15"/>
      <c r="AQ496" s="15"/>
      <c r="AR496" s="15"/>
      <c r="AS496" s="15"/>
      <c r="AT496" s="16"/>
      <c r="AU496" s="15"/>
      <c r="AV496" s="15"/>
      <c r="AW496" s="19"/>
      <c r="AX496" s="19"/>
      <c r="AY496" s="19"/>
      <c r="AZ496" s="19"/>
      <c r="BA496" s="19"/>
      <c r="BB496" s="19"/>
      <c r="BC496" s="19"/>
      <c r="BD496" s="16"/>
      <c r="BE496" s="15"/>
      <c r="BF496" s="15"/>
      <c r="BG496" s="14"/>
      <c r="BH496" s="14"/>
      <c r="BI496" s="14"/>
      <c r="BJ496" s="36"/>
      <c r="BK496" s="36"/>
      <c r="BL496" s="36"/>
      <c r="BM496" s="36"/>
      <c r="BN496" s="36"/>
      <c r="BO496" s="36"/>
      <c r="BP496" s="36"/>
      <c r="BQ496" s="14"/>
      <c r="BR496" s="14"/>
      <c r="BS496" s="14"/>
      <c r="BT496" s="14"/>
      <c r="BU496" s="14"/>
      <c r="BV496" s="14"/>
      <c r="BW496" s="14"/>
      <c r="BX496" s="14"/>
      <c r="BY496" s="21"/>
      <c r="BZ496" s="22"/>
      <c r="CA496" s="22"/>
      <c r="CB496" s="22"/>
      <c r="CC496" s="22"/>
      <c r="CD496" s="22"/>
      <c r="CE496" s="22"/>
      <c r="CF496" s="23"/>
      <c r="CG496" s="19"/>
      <c r="CH496" s="21"/>
      <c r="CI496" s="14"/>
      <c r="CJ496" s="14"/>
      <c r="CK496" s="14"/>
      <c r="CL496" s="21"/>
      <c r="CM496" s="21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/>
      <c r="DK496" s="53"/>
      <c r="DL496" s="53"/>
      <c r="DM496" s="53"/>
      <c r="DN496" s="53"/>
      <c r="DO496" s="53"/>
      <c r="DP496" s="53"/>
      <c r="DQ496" s="53"/>
      <c r="DR496" s="53"/>
      <c r="DS496" s="53"/>
      <c r="DT496" s="53"/>
      <c r="DU496" s="53"/>
      <c r="DV496" s="53"/>
      <c r="DW496" s="53"/>
      <c r="DX496" s="53"/>
      <c r="DY496" s="53"/>
      <c r="DZ496" s="53"/>
      <c r="EA496" s="53"/>
      <c r="EB496" s="53"/>
      <c r="EC496" s="53"/>
      <c r="ED496" s="53"/>
    </row>
    <row r="497" spans="1:134">
      <c r="A497" s="54"/>
      <c r="B497" s="55"/>
      <c r="C497" s="56"/>
      <c r="D497" s="55"/>
      <c r="E497" s="56"/>
      <c r="F497" s="55"/>
      <c r="G497" s="56"/>
      <c r="H497" s="57"/>
      <c r="I497" s="9"/>
      <c r="J497" s="9"/>
      <c r="K497" s="26"/>
      <c r="L497" s="26"/>
      <c r="M497" s="34"/>
      <c r="N497" s="34"/>
      <c r="O497" s="34"/>
      <c r="P497" s="11"/>
      <c r="Q497" s="11"/>
      <c r="R497" s="11"/>
      <c r="S497" s="13"/>
      <c r="AJ497" s="14"/>
      <c r="AK497" s="14"/>
      <c r="AL497" s="14"/>
      <c r="AM497" s="15"/>
      <c r="AN497" s="15"/>
      <c r="AO497" s="15"/>
      <c r="AP497" s="15"/>
      <c r="AQ497" s="15"/>
      <c r="AR497" s="15"/>
      <c r="AS497" s="15"/>
      <c r="AT497" s="16"/>
      <c r="AU497" s="15"/>
      <c r="AV497" s="15"/>
      <c r="AW497" s="19"/>
      <c r="AX497" s="19"/>
      <c r="AY497" s="19"/>
      <c r="AZ497" s="19"/>
      <c r="BA497" s="19"/>
      <c r="BB497" s="19"/>
      <c r="BC497" s="19"/>
      <c r="BD497" s="16"/>
      <c r="BE497" s="15"/>
      <c r="BF497" s="15"/>
      <c r="BG497" s="14"/>
      <c r="BH497" s="14"/>
      <c r="BI497" s="14"/>
      <c r="BJ497" s="36"/>
      <c r="BK497" s="36"/>
      <c r="BL497" s="36"/>
      <c r="BM497" s="36"/>
      <c r="BN497" s="36"/>
      <c r="BO497" s="36"/>
      <c r="BP497" s="36"/>
      <c r="BQ497" s="14"/>
      <c r="BR497" s="14"/>
      <c r="BS497" s="14"/>
      <c r="BT497" s="14"/>
      <c r="BU497" s="14"/>
      <c r="BV497" s="14"/>
      <c r="BW497" s="14"/>
      <c r="BX497" s="14"/>
      <c r="BY497" s="21"/>
      <c r="BZ497" s="22"/>
      <c r="CA497" s="22"/>
      <c r="CB497" s="22"/>
      <c r="CC497" s="22"/>
      <c r="CD497" s="22"/>
      <c r="CE497" s="22"/>
      <c r="CF497" s="23"/>
      <c r="CG497" s="19"/>
      <c r="CH497" s="21"/>
      <c r="CI497" s="14"/>
      <c r="CJ497" s="14"/>
      <c r="CK497" s="14"/>
      <c r="CL497" s="21"/>
      <c r="CM497" s="21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/>
      <c r="DK497" s="53"/>
      <c r="DL497" s="53"/>
      <c r="DM497" s="53"/>
      <c r="DN497" s="53"/>
      <c r="DO497" s="53"/>
      <c r="DP497" s="53"/>
      <c r="DQ497" s="53"/>
      <c r="DR497" s="53"/>
      <c r="DS497" s="53"/>
      <c r="DT497" s="53"/>
      <c r="DU497" s="53"/>
      <c r="DV497" s="53"/>
      <c r="DW497" s="53"/>
      <c r="DX497" s="53"/>
      <c r="DY497" s="53"/>
      <c r="DZ497" s="53"/>
      <c r="EA497" s="53"/>
      <c r="EB497" s="53"/>
      <c r="EC497" s="53"/>
      <c r="ED497" s="53"/>
    </row>
    <row r="498" spans="1:134">
      <c r="A498" s="54"/>
      <c r="B498" s="55"/>
      <c r="C498" s="56"/>
      <c r="D498" s="55"/>
      <c r="E498" s="56"/>
      <c r="F498" s="55"/>
      <c r="G498" s="56"/>
      <c r="H498" s="57"/>
      <c r="I498" s="9"/>
      <c r="J498" s="9"/>
      <c r="K498" s="26"/>
      <c r="L498" s="26"/>
      <c r="M498" s="34"/>
      <c r="N498" s="34"/>
      <c r="O498" s="34"/>
      <c r="P498" s="11"/>
      <c r="Q498" s="11"/>
      <c r="R498" s="11"/>
      <c r="S498" s="13"/>
      <c r="AJ498" s="14"/>
      <c r="AK498" s="14"/>
      <c r="AL498" s="14"/>
      <c r="AM498" s="15"/>
      <c r="AN498" s="15"/>
      <c r="AO498" s="15"/>
      <c r="AP498" s="15"/>
      <c r="AQ498" s="15"/>
      <c r="AR498" s="15"/>
      <c r="AS498" s="15"/>
      <c r="AT498" s="16"/>
      <c r="AU498" s="15"/>
      <c r="AV498" s="15"/>
      <c r="AW498" s="19"/>
      <c r="AX498" s="19"/>
      <c r="AY498" s="19"/>
      <c r="AZ498" s="19"/>
      <c r="BA498" s="19"/>
      <c r="BB498" s="19"/>
      <c r="BC498" s="19"/>
      <c r="BD498" s="16"/>
      <c r="BE498" s="15"/>
      <c r="BF498" s="15"/>
      <c r="BG498" s="14"/>
      <c r="BH498" s="14"/>
      <c r="BI498" s="14"/>
      <c r="BJ498" s="36"/>
      <c r="BK498" s="36"/>
      <c r="BL498" s="36"/>
      <c r="BM498" s="36"/>
      <c r="BN498" s="36"/>
      <c r="BO498" s="36"/>
      <c r="BP498" s="36"/>
      <c r="BQ498" s="14"/>
      <c r="BR498" s="14"/>
      <c r="BS498" s="14"/>
      <c r="BT498" s="14"/>
      <c r="BU498" s="14"/>
      <c r="BV498" s="14"/>
      <c r="BW498" s="14"/>
      <c r="BX498" s="14"/>
      <c r="BY498" s="21"/>
      <c r="BZ498" s="22"/>
      <c r="CA498" s="22"/>
      <c r="CB498" s="22"/>
      <c r="CC498" s="22"/>
      <c r="CD498" s="22"/>
      <c r="CE498" s="22"/>
      <c r="CF498" s="23"/>
      <c r="CG498" s="19"/>
      <c r="CH498" s="21"/>
      <c r="CI498" s="14"/>
      <c r="CJ498" s="14"/>
      <c r="CK498" s="14"/>
      <c r="CL498" s="21"/>
      <c r="CM498" s="21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/>
      <c r="DK498" s="53"/>
      <c r="DL498" s="53"/>
      <c r="DM498" s="53"/>
      <c r="DN498" s="53"/>
      <c r="DO498" s="53"/>
      <c r="DP498" s="53"/>
      <c r="DQ498" s="53"/>
      <c r="DR498" s="53"/>
      <c r="DS498" s="53"/>
      <c r="DT498" s="53"/>
      <c r="DU498" s="53"/>
      <c r="DV498" s="53"/>
      <c r="DW498" s="53"/>
      <c r="DX498" s="53"/>
      <c r="DY498" s="53"/>
      <c r="DZ498" s="53"/>
      <c r="EA498" s="53"/>
      <c r="EB498" s="53"/>
      <c r="EC498" s="53"/>
      <c r="ED498" s="53"/>
    </row>
    <row r="499" spans="1:134">
      <c r="A499" s="54"/>
      <c r="B499" s="55"/>
      <c r="C499" s="56"/>
      <c r="D499" s="55"/>
      <c r="E499" s="56"/>
      <c r="F499" s="55"/>
      <c r="G499" s="56"/>
      <c r="H499" s="57"/>
      <c r="I499" s="9"/>
      <c r="J499" s="9"/>
      <c r="K499" s="26"/>
      <c r="L499" s="26"/>
      <c r="M499" s="34"/>
      <c r="N499" s="34"/>
      <c r="O499" s="34"/>
      <c r="P499" s="11"/>
      <c r="Q499" s="11"/>
      <c r="R499" s="11"/>
      <c r="S499" s="13"/>
      <c r="AJ499" s="14"/>
      <c r="AK499" s="14"/>
      <c r="AL499" s="14"/>
      <c r="AM499" s="15"/>
      <c r="AN499" s="15"/>
      <c r="AO499" s="15"/>
      <c r="AP499" s="15"/>
      <c r="AQ499" s="15"/>
      <c r="AR499" s="15"/>
      <c r="AS499" s="15"/>
      <c r="AT499" s="16"/>
      <c r="AU499" s="15"/>
      <c r="AV499" s="15"/>
      <c r="AW499" s="19"/>
      <c r="AX499" s="19"/>
      <c r="AY499" s="19"/>
      <c r="AZ499" s="19"/>
      <c r="BA499" s="19"/>
      <c r="BB499" s="19"/>
      <c r="BC499" s="19"/>
      <c r="BD499" s="16"/>
      <c r="BE499" s="15"/>
      <c r="BF499" s="15"/>
      <c r="BG499" s="14"/>
      <c r="BH499" s="14"/>
      <c r="BI499" s="14"/>
      <c r="BJ499" s="36"/>
      <c r="BK499" s="36"/>
      <c r="BL499" s="36"/>
      <c r="BM499" s="36"/>
      <c r="BN499" s="36"/>
      <c r="BO499" s="36"/>
      <c r="BP499" s="36"/>
      <c r="BQ499" s="14"/>
      <c r="BR499" s="14"/>
      <c r="BS499" s="14"/>
      <c r="BT499" s="14"/>
      <c r="BU499" s="14"/>
      <c r="BV499" s="14"/>
      <c r="BW499" s="14"/>
      <c r="BX499" s="14"/>
      <c r="BY499" s="21"/>
      <c r="BZ499" s="22"/>
      <c r="CA499" s="22"/>
      <c r="CB499" s="22"/>
      <c r="CC499" s="22"/>
      <c r="CD499" s="22"/>
      <c r="CE499" s="22"/>
      <c r="CF499" s="23"/>
      <c r="CG499" s="19"/>
      <c r="CH499" s="21"/>
      <c r="CI499" s="14"/>
      <c r="CJ499" s="14"/>
      <c r="CK499" s="14"/>
      <c r="CL499" s="21"/>
      <c r="CM499" s="21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/>
      <c r="DK499" s="53"/>
      <c r="DL499" s="53"/>
      <c r="DM499" s="53"/>
      <c r="DN499" s="53"/>
      <c r="DO499" s="53"/>
      <c r="DP499" s="53"/>
      <c r="DQ499" s="53"/>
      <c r="DR499" s="53"/>
      <c r="DS499" s="53"/>
      <c r="DT499" s="53"/>
      <c r="DU499" s="53"/>
      <c r="DV499" s="53"/>
      <c r="DW499" s="53"/>
      <c r="DX499" s="53"/>
      <c r="DY499" s="53"/>
      <c r="DZ499" s="53"/>
      <c r="EA499" s="53"/>
      <c r="EB499" s="53"/>
      <c r="EC499" s="53"/>
      <c r="ED499" s="53"/>
    </row>
    <row r="500" spans="1:134">
      <c r="A500" s="54"/>
      <c r="B500" s="55"/>
      <c r="C500" s="56"/>
      <c r="D500" s="55"/>
      <c r="E500" s="56"/>
      <c r="F500" s="55"/>
      <c r="G500" s="56"/>
      <c r="H500" s="57"/>
      <c r="I500" s="9"/>
      <c r="J500" s="9"/>
      <c r="K500" s="26"/>
      <c r="L500" s="26"/>
      <c r="M500" s="34"/>
      <c r="N500" s="34"/>
      <c r="O500" s="34"/>
      <c r="P500" s="11"/>
      <c r="Q500" s="11"/>
      <c r="R500" s="11"/>
      <c r="S500" s="13"/>
      <c r="AJ500" s="14"/>
      <c r="AK500" s="14"/>
      <c r="AL500" s="14"/>
      <c r="AM500" s="15"/>
      <c r="AN500" s="15"/>
      <c r="AO500" s="15"/>
      <c r="AP500" s="15"/>
      <c r="AQ500" s="15"/>
      <c r="AR500" s="15"/>
      <c r="AS500" s="15"/>
      <c r="AT500" s="16"/>
      <c r="AU500" s="15"/>
      <c r="AV500" s="15"/>
      <c r="AW500" s="19"/>
      <c r="AX500" s="19"/>
      <c r="AY500" s="19"/>
      <c r="AZ500" s="19"/>
      <c r="BA500" s="19"/>
      <c r="BB500" s="19"/>
      <c r="BC500" s="19"/>
      <c r="BD500" s="16"/>
      <c r="BE500" s="15"/>
      <c r="BF500" s="15"/>
      <c r="BG500" s="14"/>
      <c r="BH500" s="14"/>
      <c r="BI500" s="14"/>
      <c r="BJ500" s="36"/>
      <c r="BK500" s="36"/>
      <c r="BL500" s="36"/>
      <c r="BM500" s="36"/>
      <c r="BN500" s="36"/>
      <c r="BO500" s="36"/>
      <c r="BP500" s="36"/>
      <c r="BQ500" s="14"/>
      <c r="BR500" s="14"/>
      <c r="BS500" s="14"/>
      <c r="BT500" s="14"/>
      <c r="BU500" s="14"/>
      <c r="BV500" s="14"/>
      <c r="BW500" s="14"/>
      <c r="BX500" s="14"/>
      <c r="BY500" s="21"/>
      <c r="BZ500" s="22"/>
      <c r="CA500" s="22"/>
      <c r="CB500" s="22"/>
      <c r="CC500" s="22"/>
      <c r="CD500" s="22"/>
      <c r="CE500" s="22"/>
      <c r="CF500" s="23"/>
      <c r="CG500" s="19"/>
      <c r="CH500" s="21"/>
      <c r="CI500" s="14"/>
      <c r="CJ500" s="14"/>
      <c r="CK500" s="14"/>
      <c r="CL500" s="21"/>
      <c r="CM500" s="21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/>
      <c r="DK500" s="53"/>
      <c r="DL500" s="53"/>
      <c r="DM500" s="53"/>
      <c r="DN500" s="53"/>
      <c r="DO500" s="53"/>
      <c r="DP500" s="53"/>
      <c r="DQ500" s="53"/>
      <c r="DR500" s="53"/>
      <c r="DS500" s="53"/>
      <c r="DT500" s="53"/>
      <c r="DU500" s="53"/>
      <c r="DV500" s="53"/>
      <c r="DW500" s="53"/>
      <c r="DX500" s="53"/>
      <c r="DY500" s="53"/>
      <c r="DZ500" s="53"/>
      <c r="EA500" s="53"/>
      <c r="EB500" s="53"/>
      <c r="EC500" s="53"/>
      <c r="ED500" s="53"/>
    </row>
    <row r="501" spans="1:134">
      <c r="A501" s="54"/>
      <c r="B501" s="55"/>
      <c r="C501" s="56"/>
      <c r="D501" s="55"/>
      <c r="E501" s="56"/>
      <c r="F501" s="55"/>
      <c r="G501" s="56"/>
      <c r="H501" s="57"/>
      <c r="I501" s="9"/>
      <c r="J501" s="9"/>
      <c r="K501" s="26"/>
      <c r="L501" s="26"/>
      <c r="M501" s="34"/>
      <c r="N501" s="34"/>
      <c r="O501" s="34"/>
      <c r="P501" s="11"/>
      <c r="Q501" s="11"/>
      <c r="R501" s="11"/>
      <c r="S501" s="13"/>
      <c r="AJ501" s="14"/>
      <c r="AK501" s="14"/>
      <c r="AL501" s="14"/>
      <c r="AM501" s="15"/>
      <c r="AN501" s="15"/>
      <c r="AO501" s="15"/>
      <c r="AP501" s="15"/>
      <c r="AQ501" s="15"/>
      <c r="AR501" s="15"/>
      <c r="AS501" s="15"/>
      <c r="AT501" s="16"/>
      <c r="AU501" s="15"/>
      <c r="AV501" s="15"/>
      <c r="AW501" s="19"/>
      <c r="AX501" s="19"/>
      <c r="AY501" s="19"/>
      <c r="AZ501" s="19"/>
      <c r="BA501" s="19"/>
      <c r="BB501" s="19"/>
      <c r="BC501" s="19"/>
      <c r="BD501" s="16"/>
      <c r="BE501" s="15"/>
      <c r="BF501" s="15"/>
      <c r="BG501" s="14"/>
      <c r="BH501" s="14"/>
      <c r="BI501" s="14"/>
      <c r="BJ501" s="36"/>
      <c r="BK501" s="36"/>
      <c r="BL501" s="36"/>
      <c r="BM501" s="36"/>
      <c r="BN501" s="36"/>
      <c r="BO501" s="36"/>
      <c r="BP501" s="36"/>
      <c r="BQ501" s="14"/>
      <c r="BR501" s="14"/>
      <c r="BS501" s="14"/>
      <c r="BT501" s="14"/>
      <c r="BU501" s="14"/>
      <c r="BV501" s="14"/>
      <c r="BW501" s="14"/>
      <c r="BX501" s="14"/>
      <c r="BY501" s="21"/>
      <c r="BZ501" s="22"/>
      <c r="CA501" s="22"/>
      <c r="CB501" s="22"/>
      <c r="CC501" s="22"/>
      <c r="CD501" s="22"/>
      <c r="CE501" s="22"/>
      <c r="CF501" s="23"/>
      <c r="CG501" s="19"/>
      <c r="CH501" s="21"/>
      <c r="CI501" s="14"/>
      <c r="CJ501" s="14"/>
      <c r="CK501" s="14"/>
      <c r="CL501" s="21"/>
      <c r="CM501" s="21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/>
      <c r="DK501" s="53"/>
      <c r="DL501" s="53"/>
      <c r="DM501" s="53"/>
      <c r="DN501" s="53"/>
      <c r="DO501" s="53"/>
      <c r="DP501" s="53"/>
      <c r="DQ501" s="53"/>
      <c r="DR501" s="53"/>
      <c r="DS501" s="53"/>
      <c r="DT501" s="53"/>
      <c r="DU501" s="53"/>
      <c r="DV501" s="53"/>
      <c r="DW501" s="53"/>
      <c r="DX501" s="53"/>
      <c r="DY501" s="53"/>
      <c r="DZ501" s="53"/>
      <c r="EA501" s="53"/>
      <c r="EB501" s="53"/>
      <c r="EC501" s="53"/>
      <c r="ED501" s="53"/>
    </row>
    <row r="502" spans="1:134">
      <c r="A502" s="54"/>
      <c r="B502" s="55"/>
      <c r="C502" s="56"/>
      <c r="D502" s="55"/>
      <c r="E502" s="56"/>
      <c r="F502" s="55"/>
      <c r="G502" s="56"/>
      <c r="H502" s="57"/>
      <c r="I502" s="9"/>
      <c r="J502" s="9"/>
      <c r="K502" s="26"/>
      <c r="L502" s="26"/>
      <c r="M502" s="34"/>
      <c r="N502" s="34"/>
      <c r="O502" s="34"/>
      <c r="P502" s="11"/>
      <c r="Q502" s="11"/>
      <c r="R502" s="11"/>
      <c r="S502" s="13"/>
      <c r="AJ502" s="14"/>
      <c r="AK502" s="14"/>
      <c r="AL502" s="14"/>
      <c r="AM502" s="15"/>
      <c r="AN502" s="15"/>
      <c r="AO502" s="15"/>
      <c r="AP502" s="15"/>
      <c r="AQ502" s="15"/>
      <c r="AR502" s="15"/>
      <c r="AS502" s="15"/>
      <c r="AT502" s="16"/>
      <c r="AU502" s="15"/>
      <c r="AV502" s="15"/>
      <c r="AW502" s="19"/>
      <c r="AX502" s="19"/>
      <c r="AY502" s="19"/>
      <c r="AZ502" s="19"/>
      <c r="BA502" s="19"/>
      <c r="BB502" s="19"/>
      <c r="BC502" s="19"/>
      <c r="BD502" s="16"/>
      <c r="BE502" s="15"/>
      <c r="BF502" s="15"/>
      <c r="BG502" s="14"/>
      <c r="BH502" s="14"/>
      <c r="BI502" s="14"/>
      <c r="BJ502" s="36"/>
      <c r="BK502" s="36"/>
      <c r="BL502" s="36"/>
      <c r="BM502" s="36"/>
      <c r="BN502" s="36"/>
      <c r="BO502" s="36"/>
      <c r="BP502" s="36"/>
      <c r="BQ502" s="14"/>
      <c r="BR502" s="14"/>
      <c r="BS502" s="14"/>
      <c r="BT502" s="14"/>
      <c r="BU502" s="14"/>
      <c r="BV502" s="14"/>
      <c r="BW502" s="14"/>
      <c r="BX502" s="14"/>
      <c r="BY502" s="21"/>
      <c r="BZ502" s="22"/>
      <c r="CA502" s="22"/>
      <c r="CB502" s="22"/>
      <c r="CC502" s="22"/>
      <c r="CD502" s="22"/>
      <c r="CE502" s="22"/>
      <c r="CF502" s="23"/>
      <c r="CG502" s="19"/>
      <c r="CH502" s="21"/>
      <c r="CI502" s="14"/>
      <c r="CJ502" s="14"/>
      <c r="CK502" s="14"/>
      <c r="CL502" s="21"/>
      <c r="CM502" s="21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/>
      <c r="DK502" s="53"/>
      <c r="DL502" s="53"/>
      <c r="DM502" s="53"/>
      <c r="DN502" s="53"/>
      <c r="DO502" s="53"/>
      <c r="DP502" s="53"/>
      <c r="DQ502" s="53"/>
      <c r="DR502" s="53"/>
      <c r="DS502" s="53"/>
      <c r="DT502" s="53"/>
      <c r="DU502" s="53"/>
      <c r="DV502" s="53"/>
      <c r="DW502" s="53"/>
      <c r="DX502" s="53"/>
      <c r="DY502" s="53"/>
      <c r="DZ502" s="53"/>
      <c r="EA502" s="53"/>
      <c r="EB502" s="53"/>
      <c r="EC502" s="53"/>
      <c r="ED502" s="53"/>
    </row>
    <row r="503" spans="1:134">
      <c r="A503" s="54"/>
      <c r="B503" s="55"/>
      <c r="C503" s="56"/>
      <c r="D503" s="55"/>
      <c r="E503" s="56"/>
      <c r="F503" s="55"/>
      <c r="G503" s="56"/>
      <c r="H503" s="57"/>
      <c r="I503" s="9"/>
      <c r="J503" s="9"/>
      <c r="K503" s="26"/>
      <c r="L503" s="26"/>
      <c r="M503" s="34"/>
      <c r="N503" s="34"/>
      <c r="O503" s="34"/>
      <c r="P503" s="11"/>
      <c r="Q503" s="11"/>
      <c r="R503" s="11"/>
      <c r="S503" s="13"/>
      <c r="AJ503" s="14"/>
      <c r="AK503" s="14"/>
      <c r="AL503" s="14"/>
      <c r="AM503" s="15"/>
      <c r="AN503" s="15"/>
      <c r="AO503" s="15"/>
      <c r="AP503" s="15"/>
      <c r="AQ503" s="15"/>
      <c r="AR503" s="15"/>
      <c r="AS503" s="15"/>
      <c r="AT503" s="16"/>
      <c r="AU503" s="15"/>
      <c r="AV503" s="15"/>
      <c r="AW503" s="19"/>
      <c r="AX503" s="19"/>
      <c r="AY503" s="19"/>
      <c r="AZ503" s="19"/>
      <c r="BA503" s="19"/>
      <c r="BB503" s="19"/>
      <c r="BC503" s="19"/>
      <c r="BD503" s="16"/>
      <c r="BE503" s="15"/>
      <c r="BF503" s="15"/>
      <c r="BG503" s="14"/>
      <c r="BH503" s="14"/>
      <c r="BI503" s="14"/>
      <c r="BJ503" s="36"/>
      <c r="BK503" s="36"/>
      <c r="BL503" s="36"/>
      <c r="BM503" s="36"/>
      <c r="BN503" s="36"/>
      <c r="BO503" s="36"/>
      <c r="BP503" s="36"/>
      <c r="BQ503" s="14"/>
      <c r="BR503" s="14"/>
      <c r="BS503" s="14"/>
      <c r="BT503" s="14"/>
      <c r="BU503" s="14"/>
      <c r="BV503" s="14"/>
      <c r="BW503" s="14"/>
      <c r="BX503" s="14"/>
      <c r="BY503" s="21"/>
      <c r="BZ503" s="22"/>
      <c r="CA503" s="22"/>
      <c r="CB503" s="22"/>
      <c r="CC503" s="22"/>
      <c r="CD503" s="22"/>
      <c r="CE503" s="22"/>
      <c r="CF503" s="23"/>
      <c r="CG503" s="19"/>
      <c r="CH503" s="21"/>
      <c r="CI503" s="14"/>
      <c r="CJ503" s="14"/>
      <c r="CK503" s="14"/>
      <c r="CL503" s="21"/>
      <c r="CM503" s="21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53"/>
      <c r="DA503" s="53"/>
      <c r="DB503" s="53"/>
      <c r="DC503" s="53"/>
      <c r="DD503" s="53"/>
      <c r="DE503" s="53"/>
      <c r="DF503" s="53"/>
      <c r="DG503" s="53"/>
      <c r="DH503" s="53"/>
      <c r="DI503" s="53"/>
      <c r="DJ503" s="53"/>
      <c r="DK503" s="53"/>
      <c r="DL503" s="53"/>
      <c r="DM503" s="53"/>
      <c r="DN503" s="53"/>
      <c r="DO503" s="53"/>
      <c r="DP503" s="53"/>
      <c r="DQ503" s="53"/>
      <c r="DR503" s="53"/>
      <c r="DS503" s="53"/>
      <c r="DT503" s="53"/>
      <c r="DU503" s="53"/>
      <c r="DV503" s="53"/>
      <c r="DW503" s="53"/>
      <c r="DX503" s="53"/>
      <c r="DY503" s="53"/>
      <c r="DZ503" s="53"/>
      <c r="EA503" s="53"/>
      <c r="EB503" s="53"/>
      <c r="EC503" s="53"/>
      <c r="ED503" s="53"/>
    </row>
    <row r="504" spans="1:134">
      <c r="A504" s="54"/>
      <c r="B504" s="55"/>
      <c r="C504" s="56"/>
      <c r="D504" s="55"/>
      <c r="E504" s="56"/>
      <c r="F504" s="55"/>
      <c r="G504" s="56"/>
      <c r="H504" s="57"/>
      <c r="I504" s="9"/>
      <c r="J504" s="9"/>
      <c r="K504" s="26"/>
      <c r="L504" s="26"/>
      <c r="M504" s="34"/>
      <c r="N504" s="34"/>
      <c r="O504" s="34"/>
      <c r="P504" s="11"/>
      <c r="Q504" s="11"/>
      <c r="R504" s="11"/>
      <c r="S504" s="13"/>
      <c r="AJ504" s="14"/>
      <c r="AK504" s="14"/>
      <c r="AL504" s="14"/>
      <c r="AM504" s="15"/>
      <c r="AN504" s="15"/>
      <c r="AO504" s="15"/>
      <c r="AP504" s="15"/>
      <c r="AQ504" s="15"/>
      <c r="AR504" s="15"/>
      <c r="AS504" s="15"/>
      <c r="AT504" s="16"/>
      <c r="AU504" s="15"/>
      <c r="AV504" s="15"/>
      <c r="AW504" s="19"/>
      <c r="AX504" s="19"/>
      <c r="AY504" s="19"/>
      <c r="AZ504" s="19"/>
      <c r="BA504" s="19"/>
      <c r="BB504" s="19"/>
      <c r="BC504" s="19"/>
      <c r="BD504" s="16"/>
      <c r="BE504" s="15"/>
      <c r="BF504" s="15"/>
      <c r="BG504" s="14"/>
      <c r="BH504" s="14"/>
      <c r="BI504" s="14"/>
      <c r="BJ504" s="36"/>
      <c r="BK504" s="36"/>
      <c r="BL504" s="36"/>
      <c r="BM504" s="36"/>
      <c r="BN504" s="36"/>
      <c r="BO504" s="36"/>
      <c r="BP504" s="36"/>
      <c r="BQ504" s="14"/>
      <c r="BR504" s="14"/>
      <c r="BS504" s="14"/>
      <c r="BT504" s="14"/>
      <c r="BU504" s="14"/>
      <c r="BV504" s="14"/>
      <c r="BW504" s="14"/>
      <c r="BX504" s="14"/>
      <c r="BY504" s="21"/>
      <c r="BZ504" s="22"/>
      <c r="CA504" s="22"/>
      <c r="CB504" s="22"/>
      <c r="CC504" s="22"/>
      <c r="CD504" s="22"/>
      <c r="CE504" s="22"/>
      <c r="CF504" s="23"/>
      <c r="CG504" s="19"/>
      <c r="CH504" s="21"/>
      <c r="CI504" s="14"/>
      <c r="CJ504" s="14"/>
      <c r="CK504" s="14"/>
      <c r="CL504" s="21"/>
      <c r="CM504" s="21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/>
      <c r="DK504" s="53"/>
      <c r="DL504" s="53"/>
      <c r="DM504" s="53"/>
      <c r="DN504" s="53"/>
      <c r="DO504" s="53"/>
      <c r="DP504" s="53"/>
      <c r="DQ504" s="53"/>
      <c r="DR504" s="53"/>
      <c r="DS504" s="53"/>
      <c r="DT504" s="53"/>
      <c r="DU504" s="53"/>
      <c r="DV504" s="53"/>
      <c r="DW504" s="53"/>
      <c r="DX504" s="53"/>
      <c r="DY504" s="53"/>
      <c r="DZ504" s="53"/>
      <c r="EA504" s="53"/>
      <c r="EB504" s="53"/>
      <c r="EC504" s="53"/>
      <c r="ED504" s="53"/>
    </row>
    <row r="505" spans="1:134">
      <c r="A505" s="54"/>
      <c r="B505" s="55"/>
      <c r="C505" s="56"/>
      <c r="D505" s="55"/>
      <c r="E505" s="56"/>
      <c r="F505" s="55"/>
      <c r="G505" s="56"/>
      <c r="H505" s="57"/>
      <c r="I505" s="9"/>
      <c r="J505" s="9"/>
      <c r="K505" s="26"/>
      <c r="L505" s="26"/>
      <c r="M505" s="34"/>
      <c r="N505" s="34"/>
      <c r="O505" s="34"/>
      <c r="P505" s="11"/>
      <c r="Q505" s="11"/>
      <c r="R505" s="11"/>
      <c r="S505" s="13"/>
      <c r="AJ505" s="14"/>
      <c r="AK505" s="14"/>
      <c r="AL505" s="14"/>
      <c r="AM505" s="15"/>
      <c r="AN505" s="15"/>
      <c r="AO505" s="15"/>
      <c r="AP505" s="15"/>
      <c r="AQ505" s="15"/>
      <c r="AR505" s="15"/>
      <c r="AS505" s="15"/>
      <c r="AT505" s="16"/>
      <c r="AU505" s="15"/>
      <c r="AV505" s="15"/>
      <c r="AW505" s="19"/>
      <c r="AX505" s="19"/>
      <c r="AY505" s="19"/>
      <c r="AZ505" s="19"/>
      <c r="BA505" s="19"/>
      <c r="BB505" s="19"/>
      <c r="BC505" s="19"/>
      <c r="BD505" s="16"/>
      <c r="BE505" s="15"/>
      <c r="BF505" s="15"/>
      <c r="BG505" s="14"/>
      <c r="BH505" s="14"/>
      <c r="BI505" s="14"/>
      <c r="BJ505" s="36"/>
      <c r="BK505" s="36"/>
      <c r="BL505" s="36"/>
      <c r="BM505" s="36"/>
      <c r="BN505" s="36"/>
      <c r="BO505" s="36"/>
      <c r="BP505" s="36"/>
      <c r="BQ505" s="14"/>
      <c r="BR505" s="14"/>
      <c r="BS505" s="14"/>
      <c r="BT505" s="14"/>
      <c r="BU505" s="14"/>
      <c r="BV505" s="14"/>
      <c r="BW505" s="14"/>
      <c r="BX505" s="14"/>
      <c r="BY505" s="21"/>
      <c r="BZ505" s="22"/>
      <c r="CA505" s="22"/>
      <c r="CB505" s="22"/>
      <c r="CC505" s="22"/>
      <c r="CD505" s="22"/>
      <c r="CE505" s="22"/>
      <c r="CF505" s="23"/>
      <c r="CG505" s="19"/>
      <c r="CH505" s="21"/>
      <c r="CI505" s="14"/>
      <c r="CJ505" s="14"/>
      <c r="CK505" s="14"/>
      <c r="CL505" s="21"/>
      <c r="CM505" s="21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/>
      <c r="DK505" s="53"/>
      <c r="DL505" s="53"/>
      <c r="DM505" s="53"/>
      <c r="DN505" s="53"/>
      <c r="DO505" s="53"/>
      <c r="DP505" s="53"/>
      <c r="DQ505" s="53"/>
      <c r="DR505" s="53"/>
      <c r="DS505" s="53"/>
      <c r="DT505" s="53"/>
      <c r="DU505" s="53"/>
      <c r="DV505" s="53"/>
      <c r="DW505" s="53"/>
      <c r="DX505" s="53"/>
      <c r="DY505" s="53"/>
      <c r="DZ505" s="53"/>
      <c r="EA505" s="53"/>
      <c r="EB505" s="53"/>
      <c r="EC505" s="53"/>
      <c r="ED505" s="53"/>
    </row>
    <row r="506" spans="1:134">
      <c r="A506" s="54"/>
      <c r="B506" s="55"/>
      <c r="C506" s="56"/>
      <c r="D506" s="55"/>
      <c r="E506" s="56"/>
      <c r="F506" s="55"/>
      <c r="G506" s="56"/>
      <c r="H506" s="57"/>
      <c r="I506" s="9"/>
      <c r="J506" s="9"/>
      <c r="K506" s="26"/>
      <c r="L506" s="26"/>
      <c r="M506" s="34"/>
      <c r="N506" s="34"/>
      <c r="O506" s="34"/>
      <c r="P506" s="11"/>
      <c r="Q506" s="11"/>
      <c r="R506" s="11"/>
      <c r="S506" s="13"/>
      <c r="AJ506" s="14"/>
      <c r="AK506" s="14"/>
      <c r="AL506" s="14"/>
      <c r="AM506" s="15"/>
      <c r="AN506" s="15"/>
      <c r="AO506" s="15"/>
      <c r="AP506" s="15"/>
      <c r="AQ506" s="15"/>
      <c r="AR506" s="15"/>
      <c r="AS506" s="15"/>
      <c r="AT506" s="16"/>
      <c r="AU506" s="15"/>
      <c r="AV506" s="15"/>
      <c r="AW506" s="19"/>
      <c r="AX506" s="19"/>
      <c r="AY506" s="19"/>
      <c r="AZ506" s="19"/>
      <c r="BA506" s="19"/>
      <c r="BB506" s="19"/>
      <c r="BC506" s="19"/>
      <c r="BD506" s="16"/>
      <c r="BE506" s="15"/>
      <c r="BF506" s="15"/>
      <c r="BG506" s="14"/>
      <c r="BH506" s="14"/>
      <c r="BI506" s="14"/>
      <c r="BJ506" s="36"/>
      <c r="BK506" s="36"/>
      <c r="BL506" s="36"/>
      <c r="BM506" s="36"/>
      <c r="BN506" s="36"/>
      <c r="BO506" s="36"/>
      <c r="BP506" s="36"/>
      <c r="BQ506" s="14"/>
      <c r="BR506" s="14"/>
      <c r="BS506" s="14"/>
      <c r="BT506" s="14"/>
      <c r="BU506" s="14"/>
      <c r="BV506" s="14"/>
      <c r="BW506" s="14"/>
      <c r="BX506" s="14"/>
      <c r="BY506" s="21"/>
      <c r="BZ506" s="22"/>
      <c r="CA506" s="22"/>
      <c r="CB506" s="22"/>
      <c r="CC506" s="22"/>
      <c r="CD506" s="22"/>
      <c r="CE506" s="22"/>
      <c r="CF506" s="23"/>
      <c r="CG506" s="19"/>
      <c r="CH506" s="21"/>
      <c r="CI506" s="14"/>
      <c r="CJ506" s="14"/>
      <c r="CK506" s="14"/>
      <c r="CL506" s="21"/>
      <c r="CM506" s="21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/>
      <c r="DK506" s="53"/>
      <c r="DL506" s="53"/>
      <c r="DM506" s="53"/>
      <c r="DN506" s="53"/>
      <c r="DO506" s="53"/>
      <c r="DP506" s="53"/>
      <c r="DQ506" s="53"/>
      <c r="DR506" s="53"/>
      <c r="DS506" s="53"/>
      <c r="DT506" s="53"/>
      <c r="DU506" s="53"/>
      <c r="DV506" s="53"/>
      <c r="DW506" s="53"/>
      <c r="DX506" s="53"/>
      <c r="DY506" s="53"/>
      <c r="DZ506" s="53"/>
      <c r="EA506" s="53"/>
      <c r="EB506" s="53"/>
      <c r="EC506" s="53"/>
      <c r="ED506" s="53"/>
    </row>
    <row r="507" spans="1:134">
      <c r="A507" s="54"/>
      <c r="B507" s="55"/>
      <c r="C507" s="56"/>
      <c r="D507" s="55"/>
      <c r="E507" s="56"/>
      <c r="F507" s="55"/>
      <c r="G507" s="56"/>
      <c r="H507" s="57"/>
      <c r="I507" s="9"/>
      <c r="J507" s="9"/>
      <c r="K507" s="26"/>
      <c r="L507" s="26"/>
      <c r="M507" s="34"/>
      <c r="N507" s="34"/>
      <c r="O507" s="34"/>
      <c r="P507" s="11"/>
      <c r="Q507" s="11"/>
      <c r="R507" s="11"/>
      <c r="S507" s="13"/>
      <c r="AJ507" s="14"/>
      <c r="AK507" s="14"/>
      <c r="AL507" s="14"/>
      <c r="AM507" s="15"/>
      <c r="AN507" s="15"/>
      <c r="AO507" s="15"/>
      <c r="AP507" s="15"/>
      <c r="AQ507" s="15"/>
      <c r="AR507" s="15"/>
      <c r="AS507" s="15"/>
      <c r="AT507" s="16"/>
      <c r="AU507" s="15"/>
      <c r="AV507" s="15"/>
      <c r="AW507" s="19"/>
      <c r="AX507" s="19"/>
      <c r="AY507" s="19"/>
      <c r="AZ507" s="19"/>
      <c r="BA507" s="19"/>
      <c r="BB507" s="19"/>
      <c r="BC507" s="19"/>
      <c r="BD507" s="16"/>
      <c r="BE507" s="15"/>
      <c r="BF507" s="15"/>
      <c r="BG507" s="14"/>
      <c r="BH507" s="14"/>
      <c r="BI507" s="14"/>
      <c r="BJ507" s="36"/>
      <c r="BK507" s="36"/>
      <c r="BL507" s="36"/>
      <c r="BM507" s="36"/>
      <c r="BN507" s="36"/>
      <c r="BO507" s="36"/>
      <c r="BP507" s="36"/>
      <c r="BQ507" s="14"/>
      <c r="BR507" s="14"/>
      <c r="BS507" s="14"/>
      <c r="BT507" s="14"/>
      <c r="BU507" s="14"/>
      <c r="BV507" s="14"/>
      <c r="BW507" s="14"/>
      <c r="BX507" s="14"/>
      <c r="BY507" s="21"/>
      <c r="BZ507" s="22"/>
      <c r="CA507" s="22"/>
      <c r="CB507" s="22"/>
      <c r="CC507" s="22"/>
      <c r="CD507" s="22"/>
      <c r="CE507" s="22"/>
      <c r="CF507" s="23"/>
      <c r="CG507" s="19"/>
      <c r="CH507" s="21"/>
      <c r="CI507" s="14"/>
      <c r="CJ507" s="14"/>
      <c r="CK507" s="14"/>
      <c r="CL507" s="21"/>
      <c r="CM507" s="21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/>
      <c r="DK507" s="53"/>
      <c r="DL507" s="53"/>
      <c r="DM507" s="53"/>
      <c r="DN507" s="53"/>
      <c r="DO507" s="53"/>
      <c r="DP507" s="53"/>
      <c r="DQ507" s="53"/>
      <c r="DR507" s="53"/>
      <c r="DS507" s="53"/>
      <c r="DT507" s="53"/>
      <c r="DU507" s="53"/>
      <c r="DV507" s="53"/>
      <c r="DW507" s="53"/>
      <c r="DX507" s="53"/>
      <c r="DY507" s="53"/>
      <c r="DZ507" s="53"/>
      <c r="EA507" s="53"/>
      <c r="EB507" s="53"/>
      <c r="EC507" s="53"/>
      <c r="ED507" s="53"/>
    </row>
    <row r="508" spans="1:134">
      <c r="A508" s="54"/>
      <c r="B508" s="55"/>
      <c r="C508" s="56"/>
      <c r="D508" s="55"/>
      <c r="E508" s="56"/>
      <c r="F508" s="55"/>
      <c r="G508" s="56"/>
      <c r="H508" s="57"/>
      <c r="I508" s="9"/>
      <c r="J508" s="9"/>
      <c r="K508" s="26"/>
      <c r="L508" s="26"/>
      <c r="M508" s="34"/>
      <c r="N508" s="34"/>
      <c r="O508" s="34"/>
      <c r="P508" s="11"/>
      <c r="Q508" s="11"/>
      <c r="R508" s="11"/>
      <c r="S508" s="13"/>
      <c r="AJ508" s="14"/>
      <c r="AK508" s="14"/>
      <c r="AL508" s="14"/>
      <c r="AM508" s="15"/>
      <c r="AN508" s="15"/>
      <c r="AO508" s="15"/>
      <c r="AP508" s="15"/>
      <c r="AQ508" s="15"/>
      <c r="AR508" s="15"/>
      <c r="AS508" s="15"/>
      <c r="AT508" s="16"/>
      <c r="AU508" s="15"/>
      <c r="AV508" s="15"/>
      <c r="AW508" s="19"/>
      <c r="AX508" s="19"/>
      <c r="AY508" s="19"/>
      <c r="AZ508" s="19"/>
      <c r="BA508" s="19"/>
      <c r="BB508" s="19"/>
      <c r="BC508" s="19"/>
      <c r="BD508" s="16"/>
      <c r="BE508" s="15"/>
      <c r="BF508" s="15"/>
      <c r="BG508" s="14"/>
      <c r="BH508" s="14"/>
      <c r="BI508" s="14"/>
      <c r="BJ508" s="36"/>
      <c r="BK508" s="36"/>
      <c r="BL508" s="36"/>
      <c r="BM508" s="36"/>
      <c r="BN508" s="36"/>
      <c r="BO508" s="36"/>
      <c r="BP508" s="36"/>
      <c r="BQ508" s="14"/>
      <c r="BR508" s="14"/>
      <c r="BS508" s="14"/>
      <c r="BT508" s="14"/>
      <c r="BU508" s="14"/>
      <c r="BV508" s="14"/>
      <c r="BW508" s="14"/>
      <c r="BX508" s="14"/>
      <c r="BY508" s="21"/>
      <c r="BZ508" s="22"/>
      <c r="CA508" s="22"/>
      <c r="CB508" s="22"/>
      <c r="CC508" s="22"/>
      <c r="CD508" s="22"/>
      <c r="CE508" s="22"/>
      <c r="CF508" s="23"/>
      <c r="CG508" s="19"/>
      <c r="CH508" s="21"/>
      <c r="CI508" s="14"/>
      <c r="CJ508" s="14"/>
      <c r="CK508" s="14"/>
      <c r="CL508" s="21"/>
      <c r="CM508" s="21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/>
      <c r="DK508" s="53"/>
      <c r="DL508" s="53"/>
      <c r="DM508" s="53"/>
      <c r="DN508" s="53"/>
      <c r="DO508" s="53"/>
      <c r="DP508" s="53"/>
      <c r="DQ508" s="53"/>
      <c r="DR508" s="53"/>
      <c r="DS508" s="53"/>
      <c r="DT508" s="53"/>
      <c r="DU508" s="53"/>
      <c r="DV508" s="53"/>
      <c r="DW508" s="53"/>
      <c r="DX508" s="53"/>
      <c r="DY508" s="53"/>
      <c r="DZ508" s="53"/>
      <c r="EA508" s="53"/>
      <c r="EB508" s="53"/>
      <c r="EC508" s="53"/>
      <c r="ED508" s="53"/>
    </row>
    <row r="509" spans="1:134">
      <c r="A509" s="54"/>
      <c r="B509" s="55"/>
      <c r="C509" s="56"/>
      <c r="D509" s="55"/>
      <c r="E509" s="56"/>
      <c r="F509" s="55"/>
      <c r="G509" s="56"/>
      <c r="H509" s="57"/>
      <c r="I509" s="9"/>
      <c r="J509" s="9"/>
      <c r="K509" s="26"/>
      <c r="L509" s="26"/>
      <c r="M509" s="34"/>
      <c r="N509" s="34"/>
      <c r="O509" s="34"/>
      <c r="P509" s="11"/>
      <c r="Q509" s="11"/>
      <c r="R509" s="11"/>
      <c r="S509" s="13"/>
      <c r="AJ509" s="14"/>
      <c r="AK509" s="14"/>
      <c r="AL509" s="14"/>
      <c r="AM509" s="15"/>
      <c r="AN509" s="15"/>
      <c r="AO509" s="15"/>
      <c r="AP509" s="15"/>
      <c r="AQ509" s="15"/>
      <c r="AR509" s="15"/>
      <c r="AS509" s="15"/>
      <c r="AT509" s="16"/>
      <c r="AU509" s="15"/>
      <c r="AV509" s="15"/>
      <c r="AW509" s="19"/>
      <c r="AX509" s="19"/>
      <c r="AY509" s="19"/>
      <c r="AZ509" s="19"/>
      <c r="BA509" s="19"/>
      <c r="BB509" s="19"/>
      <c r="BC509" s="19"/>
      <c r="BD509" s="16"/>
      <c r="BE509" s="15"/>
      <c r="BF509" s="15"/>
      <c r="BG509" s="14"/>
      <c r="BH509" s="14"/>
      <c r="BI509" s="14"/>
      <c r="BJ509" s="36"/>
      <c r="BK509" s="36"/>
      <c r="BL509" s="36"/>
      <c r="BM509" s="36"/>
      <c r="BN509" s="36"/>
      <c r="BO509" s="36"/>
      <c r="BP509" s="36"/>
      <c r="BQ509" s="14"/>
      <c r="BR509" s="14"/>
      <c r="BS509" s="14"/>
      <c r="BT509" s="14"/>
      <c r="BU509" s="14"/>
      <c r="BV509" s="14"/>
      <c r="BW509" s="14"/>
      <c r="BX509" s="14"/>
      <c r="BY509" s="21"/>
      <c r="BZ509" s="22"/>
      <c r="CA509" s="22"/>
      <c r="CB509" s="22"/>
      <c r="CC509" s="22"/>
      <c r="CD509" s="22"/>
      <c r="CE509" s="22"/>
      <c r="CF509" s="23"/>
      <c r="CG509" s="19"/>
      <c r="CH509" s="21"/>
      <c r="CI509" s="14"/>
      <c r="CJ509" s="14"/>
      <c r="CK509" s="14"/>
      <c r="CL509" s="21"/>
      <c r="CM509" s="21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/>
      <c r="DK509" s="53"/>
      <c r="DL509" s="53"/>
      <c r="DM509" s="53"/>
      <c r="DN509" s="53"/>
      <c r="DO509" s="53"/>
      <c r="DP509" s="53"/>
      <c r="DQ509" s="53"/>
      <c r="DR509" s="53"/>
      <c r="DS509" s="53"/>
      <c r="DT509" s="53"/>
      <c r="DU509" s="53"/>
      <c r="DV509" s="53"/>
      <c r="DW509" s="53"/>
      <c r="DX509" s="53"/>
      <c r="DY509" s="53"/>
      <c r="DZ509" s="53"/>
      <c r="EA509" s="53"/>
      <c r="EB509" s="53"/>
      <c r="EC509" s="53"/>
      <c r="ED509" s="53"/>
    </row>
    <row r="510" spans="1:134">
      <c r="A510" s="54"/>
      <c r="B510" s="55"/>
      <c r="C510" s="56"/>
      <c r="D510" s="55"/>
      <c r="E510" s="56"/>
      <c r="F510" s="55"/>
      <c r="G510" s="56"/>
      <c r="H510" s="57"/>
      <c r="I510" s="9"/>
      <c r="J510" s="9"/>
      <c r="K510" s="26"/>
      <c r="L510" s="26"/>
      <c r="M510" s="34"/>
      <c r="N510" s="34"/>
      <c r="O510" s="34"/>
      <c r="P510" s="11"/>
      <c r="Q510" s="11"/>
      <c r="R510" s="11"/>
      <c r="S510" s="13"/>
      <c r="AJ510" s="14"/>
      <c r="AK510" s="14"/>
      <c r="AL510" s="14"/>
      <c r="AM510" s="15"/>
      <c r="AN510" s="15"/>
      <c r="AO510" s="15"/>
      <c r="AP510" s="15"/>
      <c r="AQ510" s="15"/>
      <c r="AR510" s="15"/>
      <c r="AS510" s="15"/>
      <c r="AT510" s="16"/>
      <c r="AU510" s="15"/>
      <c r="AV510" s="15"/>
      <c r="AW510" s="19"/>
      <c r="AX510" s="19"/>
      <c r="AY510" s="19"/>
      <c r="AZ510" s="19"/>
      <c r="BA510" s="19"/>
      <c r="BB510" s="19"/>
      <c r="BC510" s="19"/>
      <c r="BD510" s="16"/>
      <c r="BE510" s="15"/>
      <c r="BF510" s="15"/>
      <c r="BG510" s="14"/>
      <c r="BH510" s="14"/>
      <c r="BI510" s="14"/>
      <c r="BJ510" s="36"/>
      <c r="BK510" s="36"/>
      <c r="BL510" s="36"/>
      <c r="BM510" s="36"/>
      <c r="BN510" s="36"/>
      <c r="BO510" s="36"/>
      <c r="BP510" s="36"/>
      <c r="BQ510" s="14"/>
      <c r="BR510" s="14"/>
      <c r="BS510" s="14"/>
      <c r="BT510" s="14"/>
      <c r="BU510" s="14"/>
      <c r="BV510" s="14"/>
      <c r="BW510" s="14"/>
      <c r="BX510" s="14"/>
      <c r="BY510" s="21"/>
      <c r="BZ510" s="22"/>
      <c r="CA510" s="22"/>
      <c r="CB510" s="22"/>
      <c r="CC510" s="22"/>
      <c r="CD510" s="22"/>
      <c r="CE510" s="22"/>
      <c r="CF510" s="23"/>
      <c r="CG510" s="19"/>
      <c r="CH510" s="21"/>
      <c r="CI510" s="14"/>
      <c r="CJ510" s="14"/>
      <c r="CK510" s="14"/>
      <c r="CL510" s="21"/>
      <c r="CM510" s="21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/>
      <c r="DK510" s="53"/>
      <c r="DL510" s="53"/>
      <c r="DM510" s="53"/>
      <c r="DN510" s="53"/>
      <c r="DO510" s="53"/>
      <c r="DP510" s="53"/>
      <c r="DQ510" s="53"/>
      <c r="DR510" s="53"/>
      <c r="DS510" s="53"/>
      <c r="DT510" s="53"/>
      <c r="DU510" s="53"/>
      <c r="DV510" s="53"/>
      <c r="DW510" s="53"/>
      <c r="DX510" s="53"/>
      <c r="DY510" s="53"/>
      <c r="DZ510" s="53"/>
      <c r="EA510" s="53"/>
      <c r="EB510" s="53"/>
      <c r="EC510" s="53"/>
      <c r="ED510" s="53"/>
    </row>
    <row r="511" spans="1:134">
      <c r="A511" s="54"/>
      <c r="B511" s="55"/>
      <c r="C511" s="56"/>
      <c r="D511" s="55"/>
      <c r="E511" s="56"/>
      <c r="F511" s="55"/>
      <c r="G511" s="56"/>
      <c r="H511" s="57"/>
      <c r="I511" s="9"/>
      <c r="J511" s="9"/>
      <c r="K511" s="26"/>
      <c r="L511" s="26"/>
      <c r="M511" s="34"/>
      <c r="N511" s="34"/>
      <c r="O511" s="34"/>
      <c r="P511" s="11"/>
      <c r="Q511" s="11"/>
      <c r="R511" s="11"/>
      <c r="S511" s="13"/>
      <c r="AJ511" s="14"/>
      <c r="AK511" s="14"/>
      <c r="AL511" s="14"/>
      <c r="AM511" s="15"/>
      <c r="AN511" s="15"/>
      <c r="AO511" s="15"/>
      <c r="AP511" s="15"/>
      <c r="AQ511" s="15"/>
      <c r="AR511" s="15"/>
      <c r="AS511" s="15"/>
      <c r="AT511" s="16"/>
      <c r="AU511" s="15"/>
      <c r="AV511" s="15"/>
      <c r="AW511" s="19"/>
      <c r="AX511" s="19"/>
      <c r="AY511" s="19"/>
      <c r="AZ511" s="19"/>
      <c r="BA511" s="19"/>
      <c r="BB511" s="19"/>
      <c r="BC511" s="19"/>
      <c r="BD511" s="16"/>
      <c r="BE511" s="15"/>
      <c r="BF511" s="15"/>
      <c r="BG511" s="14"/>
      <c r="BH511" s="14"/>
      <c r="BI511" s="14"/>
      <c r="BJ511" s="36"/>
      <c r="BK511" s="36"/>
      <c r="BL511" s="36"/>
      <c r="BM511" s="36"/>
      <c r="BN511" s="36"/>
      <c r="BO511" s="36"/>
      <c r="BP511" s="36"/>
      <c r="BQ511" s="14"/>
      <c r="BR511" s="14"/>
      <c r="BS511" s="14"/>
      <c r="BT511" s="14"/>
      <c r="BU511" s="14"/>
      <c r="BV511" s="14"/>
      <c r="BW511" s="14"/>
      <c r="BX511" s="14"/>
      <c r="BY511" s="21"/>
      <c r="BZ511" s="22"/>
      <c r="CA511" s="22"/>
      <c r="CB511" s="22"/>
      <c r="CC511" s="22"/>
      <c r="CD511" s="22"/>
      <c r="CE511" s="22"/>
      <c r="CF511" s="23"/>
      <c r="CG511" s="19"/>
      <c r="CH511" s="21"/>
      <c r="CI511" s="14"/>
      <c r="CJ511" s="14"/>
      <c r="CK511" s="14"/>
      <c r="CL511" s="21"/>
      <c r="CM511" s="21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/>
      <c r="DK511" s="53"/>
      <c r="DL511" s="53"/>
      <c r="DM511" s="53"/>
      <c r="DN511" s="53"/>
      <c r="DO511" s="53"/>
      <c r="DP511" s="53"/>
      <c r="DQ511" s="53"/>
      <c r="DR511" s="53"/>
      <c r="DS511" s="53"/>
      <c r="DT511" s="53"/>
      <c r="DU511" s="53"/>
      <c r="DV511" s="53"/>
      <c r="DW511" s="53"/>
      <c r="DX511" s="53"/>
      <c r="DY511" s="53"/>
      <c r="DZ511" s="53"/>
      <c r="EA511" s="53"/>
      <c r="EB511" s="53"/>
      <c r="EC511" s="53"/>
      <c r="ED511" s="53"/>
    </row>
    <row r="512" spans="1:134">
      <c r="A512" s="54"/>
      <c r="B512" s="55"/>
      <c r="C512" s="56"/>
      <c r="D512" s="55"/>
      <c r="E512" s="56"/>
      <c r="F512" s="55"/>
      <c r="G512" s="56"/>
      <c r="H512" s="57"/>
      <c r="I512" s="9"/>
      <c r="J512" s="9"/>
      <c r="K512" s="26"/>
      <c r="L512" s="26"/>
      <c r="M512" s="34"/>
      <c r="N512" s="34"/>
      <c r="O512" s="34"/>
      <c r="P512" s="11"/>
      <c r="Q512" s="11"/>
      <c r="R512" s="11"/>
      <c r="S512" s="13"/>
      <c r="AJ512" s="14"/>
      <c r="AK512" s="14"/>
      <c r="AL512" s="14"/>
      <c r="AM512" s="15"/>
      <c r="AN512" s="15"/>
      <c r="AO512" s="15"/>
      <c r="AP512" s="15"/>
      <c r="AQ512" s="15"/>
      <c r="AR512" s="15"/>
      <c r="AS512" s="15"/>
      <c r="AT512" s="16"/>
      <c r="AU512" s="15"/>
      <c r="AV512" s="15"/>
      <c r="AW512" s="19"/>
      <c r="AX512" s="19"/>
      <c r="AY512" s="19"/>
      <c r="AZ512" s="19"/>
      <c r="BA512" s="19"/>
      <c r="BB512" s="19"/>
      <c r="BC512" s="19"/>
      <c r="BD512" s="16"/>
      <c r="BE512" s="15"/>
      <c r="BF512" s="15"/>
      <c r="BG512" s="14"/>
      <c r="BH512" s="14"/>
      <c r="BI512" s="14"/>
      <c r="BJ512" s="36"/>
      <c r="BK512" s="36"/>
      <c r="BL512" s="36"/>
      <c r="BM512" s="36"/>
      <c r="BN512" s="36"/>
      <c r="BO512" s="36"/>
      <c r="BP512" s="36"/>
      <c r="BQ512" s="14"/>
      <c r="BR512" s="14"/>
      <c r="BS512" s="14"/>
      <c r="BT512" s="14"/>
      <c r="BU512" s="14"/>
      <c r="BV512" s="14"/>
      <c r="BW512" s="14"/>
      <c r="BX512" s="14"/>
      <c r="BY512" s="21"/>
      <c r="BZ512" s="22"/>
      <c r="CA512" s="22"/>
      <c r="CB512" s="22"/>
      <c r="CC512" s="22"/>
      <c r="CD512" s="22"/>
      <c r="CE512" s="22"/>
      <c r="CF512" s="23"/>
      <c r="CG512" s="19"/>
      <c r="CH512" s="21"/>
      <c r="CI512" s="14"/>
      <c r="CJ512" s="14"/>
      <c r="CK512" s="14"/>
      <c r="CL512" s="21"/>
      <c r="CM512" s="21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53"/>
      <c r="DA512" s="53"/>
      <c r="DB512" s="53"/>
      <c r="DC512" s="53"/>
      <c r="DD512" s="53"/>
      <c r="DE512" s="53"/>
      <c r="DF512" s="53"/>
      <c r="DG512" s="53"/>
      <c r="DH512" s="53"/>
      <c r="DI512" s="53"/>
      <c r="DJ512" s="53"/>
      <c r="DK512" s="53"/>
      <c r="DL512" s="53"/>
      <c r="DM512" s="53"/>
      <c r="DN512" s="53"/>
      <c r="DO512" s="53"/>
      <c r="DP512" s="53"/>
      <c r="DQ512" s="53"/>
      <c r="DR512" s="53"/>
      <c r="DS512" s="53"/>
      <c r="DT512" s="53"/>
      <c r="DU512" s="53"/>
      <c r="DV512" s="53"/>
      <c r="DW512" s="53"/>
      <c r="DX512" s="53"/>
      <c r="DY512" s="53"/>
      <c r="DZ512" s="53"/>
      <c r="EA512" s="53"/>
      <c r="EB512" s="53"/>
      <c r="EC512" s="53"/>
      <c r="ED512" s="53"/>
    </row>
    <row r="513" spans="1:134">
      <c r="A513" s="54"/>
      <c r="B513" s="55"/>
      <c r="C513" s="56"/>
      <c r="D513" s="55"/>
      <c r="E513" s="56"/>
      <c r="F513" s="55"/>
      <c r="G513" s="56"/>
      <c r="H513" s="57"/>
      <c r="I513" s="9"/>
      <c r="J513" s="9"/>
      <c r="K513" s="26"/>
      <c r="L513" s="26"/>
      <c r="M513" s="34"/>
      <c r="N513" s="34"/>
      <c r="O513" s="34"/>
      <c r="P513" s="11"/>
      <c r="Q513" s="11"/>
      <c r="R513" s="11"/>
      <c r="S513" s="13"/>
      <c r="AJ513" s="14"/>
      <c r="AK513" s="14"/>
      <c r="AL513" s="14"/>
      <c r="AM513" s="15"/>
      <c r="AN513" s="15"/>
      <c r="AO513" s="15"/>
      <c r="AP513" s="15"/>
      <c r="AQ513" s="15"/>
      <c r="AR513" s="15"/>
      <c r="AS513" s="15"/>
      <c r="AT513" s="16"/>
      <c r="AU513" s="15"/>
      <c r="AV513" s="15"/>
      <c r="AW513" s="19"/>
      <c r="AX513" s="19"/>
      <c r="AY513" s="19"/>
      <c r="AZ513" s="19"/>
      <c r="BA513" s="19"/>
      <c r="BB513" s="19"/>
      <c r="BC513" s="19"/>
      <c r="BD513" s="16"/>
      <c r="BE513" s="15"/>
      <c r="BF513" s="15"/>
      <c r="BG513" s="14"/>
      <c r="BH513" s="14"/>
      <c r="BI513" s="14"/>
      <c r="BJ513" s="36"/>
      <c r="BK513" s="36"/>
      <c r="BL513" s="36"/>
      <c r="BM513" s="36"/>
      <c r="BN513" s="36"/>
      <c r="BO513" s="36"/>
      <c r="BP513" s="36"/>
      <c r="BQ513" s="14"/>
      <c r="BR513" s="14"/>
      <c r="BS513" s="14"/>
      <c r="BT513" s="14"/>
      <c r="BU513" s="14"/>
      <c r="BV513" s="14"/>
      <c r="BW513" s="14"/>
      <c r="BX513" s="14"/>
      <c r="BY513" s="21"/>
      <c r="BZ513" s="22"/>
      <c r="CA513" s="22"/>
      <c r="CB513" s="22"/>
      <c r="CC513" s="22"/>
      <c r="CD513" s="22"/>
      <c r="CE513" s="22"/>
      <c r="CF513" s="23"/>
      <c r="CG513" s="19"/>
      <c r="CH513" s="21"/>
      <c r="CI513" s="14"/>
      <c r="CJ513" s="14"/>
      <c r="CK513" s="14"/>
      <c r="CL513" s="21"/>
      <c r="CM513" s="21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/>
      <c r="DK513" s="53"/>
      <c r="DL513" s="53"/>
      <c r="DM513" s="53"/>
      <c r="DN513" s="53"/>
      <c r="DO513" s="53"/>
      <c r="DP513" s="53"/>
      <c r="DQ513" s="53"/>
      <c r="DR513" s="53"/>
      <c r="DS513" s="53"/>
      <c r="DT513" s="53"/>
      <c r="DU513" s="53"/>
      <c r="DV513" s="53"/>
      <c r="DW513" s="53"/>
      <c r="DX513" s="53"/>
      <c r="DY513" s="53"/>
      <c r="DZ513" s="53"/>
      <c r="EA513" s="53"/>
      <c r="EB513" s="53"/>
      <c r="EC513" s="53"/>
      <c r="ED513" s="53"/>
    </row>
    <row r="514" spans="1:134">
      <c r="A514" s="54"/>
      <c r="B514" s="55"/>
      <c r="C514" s="56"/>
      <c r="D514" s="55"/>
      <c r="E514" s="56"/>
      <c r="F514" s="55"/>
      <c r="G514" s="56"/>
      <c r="H514" s="57"/>
      <c r="I514" s="9"/>
      <c r="J514" s="9"/>
      <c r="K514" s="26"/>
      <c r="L514" s="26"/>
      <c r="M514" s="34"/>
      <c r="N514" s="34"/>
      <c r="O514" s="34"/>
      <c r="P514" s="11"/>
      <c r="Q514" s="11"/>
      <c r="R514" s="11"/>
      <c r="S514" s="13"/>
      <c r="AJ514" s="14"/>
      <c r="AK514" s="14"/>
      <c r="AL514" s="14"/>
      <c r="AM514" s="15"/>
      <c r="AN514" s="15"/>
      <c r="AO514" s="15"/>
      <c r="AP514" s="15"/>
      <c r="AQ514" s="15"/>
      <c r="AR514" s="15"/>
      <c r="AS514" s="15"/>
      <c r="AT514" s="16"/>
      <c r="AU514" s="15"/>
      <c r="AV514" s="15"/>
      <c r="AW514" s="19"/>
      <c r="AX514" s="19"/>
      <c r="AY514" s="19"/>
      <c r="AZ514" s="19"/>
      <c r="BA514" s="19"/>
      <c r="BB514" s="19"/>
      <c r="BC514" s="19"/>
      <c r="BD514" s="16"/>
      <c r="BE514" s="15"/>
      <c r="BF514" s="15"/>
      <c r="BG514" s="14"/>
      <c r="BH514" s="14"/>
      <c r="BI514" s="14"/>
      <c r="BJ514" s="36"/>
      <c r="BK514" s="36"/>
      <c r="BL514" s="36"/>
      <c r="BM514" s="36"/>
      <c r="BN514" s="36"/>
      <c r="BO514" s="36"/>
      <c r="BP514" s="36"/>
      <c r="BQ514" s="14"/>
      <c r="BR514" s="14"/>
      <c r="BS514" s="14"/>
      <c r="BT514" s="14"/>
      <c r="BU514" s="14"/>
      <c r="BV514" s="14"/>
      <c r="BW514" s="14"/>
      <c r="BX514" s="14"/>
      <c r="BY514" s="21"/>
      <c r="BZ514" s="22"/>
      <c r="CA514" s="22"/>
      <c r="CB514" s="22"/>
      <c r="CC514" s="22"/>
      <c r="CD514" s="22"/>
      <c r="CE514" s="22"/>
      <c r="CF514" s="23"/>
      <c r="CG514" s="19"/>
      <c r="CH514" s="21"/>
      <c r="CI514" s="14"/>
      <c r="CJ514" s="14"/>
      <c r="CK514" s="14"/>
      <c r="CL514" s="21"/>
      <c r="CM514" s="21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/>
      <c r="DK514" s="53"/>
      <c r="DL514" s="53"/>
      <c r="DM514" s="53"/>
      <c r="DN514" s="53"/>
      <c r="DO514" s="53"/>
      <c r="DP514" s="53"/>
      <c r="DQ514" s="53"/>
      <c r="DR514" s="53"/>
      <c r="DS514" s="53"/>
      <c r="DT514" s="53"/>
      <c r="DU514" s="53"/>
      <c r="DV514" s="53"/>
      <c r="DW514" s="53"/>
      <c r="DX514" s="53"/>
      <c r="DY514" s="53"/>
      <c r="DZ514" s="53"/>
      <c r="EA514" s="53"/>
      <c r="EB514" s="53"/>
      <c r="EC514" s="53"/>
      <c r="ED514" s="53"/>
    </row>
    <row r="515" spans="1:134">
      <c r="A515" s="54"/>
      <c r="B515" s="55"/>
      <c r="C515" s="56"/>
      <c r="D515" s="55"/>
      <c r="E515" s="56"/>
      <c r="F515" s="55"/>
      <c r="G515" s="56"/>
      <c r="H515" s="57"/>
      <c r="I515" s="9"/>
      <c r="J515" s="9"/>
      <c r="K515" s="26"/>
      <c r="L515" s="26"/>
      <c r="M515" s="34"/>
      <c r="N515" s="34"/>
      <c r="O515" s="34"/>
      <c r="P515" s="11"/>
      <c r="Q515" s="11"/>
      <c r="R515" s="11"/>
      <c r="S515" s="13"/>
      <c r="AJ515" s="14"/>
      <c r="AK515" s="14"/>
      <c r="AL515" s="14"/>
      <c r="AM515" s="15"/>
      <c r="AN515" s="15"/>
      <c r="AO515" s="15"/>
      <c r="AP515" s="15"/>
      <c r="AQ515" s="15"/>
      <c r="AR515" s="15"/>
      <c r="AS515" s="15"/>
      <c r="AT515" s="16"/>
      <c r="AU515" s="15"/>
      <c r="AV515" s="15"/>
      <c r="AW515" s="19"/>
      <c r="AX515" s="19"/>
      <c r="AY515" s="19"/>
      <c r="AZ515" s="19"/>
      <c r="BA515" s="19"/>
      <c r="BB515" s="19"/>
      <c r="BC515" s="19"/>
      <c r="BD515" s="16"/>
      <c r="BE515" s="15"/>
      <c r="BF515" s="15"/>
      <c r="BG515" s="14"/>
      <c r="BH515" s="14"/>
      <c r="BI515" s="14"/>
      <c r="BJ515" s="36"/>
      <c r="BK515" s="36"/>
      <c r="BL515" s="36"/>
      <c r="BM515" s="36"/>
      <c r="BN515" s="36"/>
      <c r="BO515" s="36"/>
      <c r="BP515" s="36"/>
      <c r="BQ515" s="14"/>
      <c r="BR515" s="14"/>
      <c r="BS515" s="14"/>
      <c r="BT515" s="14"/>
      <c r="BU515" s="14"/>
      <c r="BV515" s="14"/>
      <c r="BW515" s="14"/>
      <c r="BX515" s="14"/>
      <c r="BY515" s="21"/>
      <c r="BZ515" s="22"/>
      <c r="CA515" s="22"/>
      <c r="CB515" s="22"/>
      <c r="CC515" s="22"/>
      <c r="CD515" s="22"/>
      <c r="CE515" s="22"/>
      <c r="CF515" s="23"/>
      <c r="CG515" s="19"/>
      <c r="CH515" s="21"/>
      <c r="CI515" s="14"/>
      <c r="CJ515" s="14"/>
      <c r="CK515" s="14"/>
      <c r="CL515" s="21"/>
      <c r="CM515" s="21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  <c r="DR515" s="53"/>
      <c r="DS515" s="53"/>
      <c r="DT515" s="53"/>
      <c r="DU515" s="53"/>
      <c r="DV515" s="53"/>
      <c r="DW515" s="53"/>
      <c r="DX515" s="53"/>
      <c r="DY515" s="53"/>
      <c r="DZ515" s="53"/>
      <c r="EA515" s="53"/>
      <c r="EB515" s="53"/>
      <c r="EC515" s="53"/>
      <c r="ED515" s="53"/>
    </row>
    <row r="516" spans="1:134">
      <c r="A516" s="54"/>
      <c r="B516" s="55"/>
      <c r="C516" s="56"/>
      <c r="D516" s="55"/>
      <c r="E516" s="56"/>
      <c r="F516" s="55"/>
      <c r="G516" s="56"/>
      <c r="H516" s="57"/>
      <c r="I516" s="9"/>
      <c r="J516" s="9"/>
      <c r="K516" s="26"/>
      <c r="L516" s="26"/>
      <c r="M516" s="34"/>
      <c r="N516" s="34"/>
      <c r="O516" s="34"/>
      <c r="P516" s="11"/>
      <c r="Q516" s="11"/>
      <c r="R516" s="11"/>
      <c r="S516" s="13"/>
      <c r="AJ516" s="14"/>
      <c r="AK516" s="14"/>
      <c r="AL516" s="14"/>
      <c r="AM516" s="15"/>
      <c r="AN516" s="15"/>
      <c r="AO516" s="15"/>
      <c r="AP516" s="15"/>
      <c r="AQ516" s="15"/>
      <c r="AR516" s="15"/>
      <c r="AS516" s="15"/>
      <c r="AT516" s="16"/>
      <c r="AU516" s="15"/>
      <c r="AV516" s="15"/>
      <c r="AW516" s="19"/>
      <c r="AX516" s="19"/>
      <c r="AY516" s="19"/>
      <c r="AZ516" s="19"/>
      <c r="BA516" s="19"/>
      <c r="BB516" s="19"/>
      <c r="BC516" s="19"/>
      <c r="BD516" s="16"/>
      <c r="BE516" s="15"/>
      <c r="BF516" s="15"/>
      <c r="BG516" s="14"/>
      <c r="BH516" s="14"/>
      <c r="BI516" s="14"/>
      <c r="BJ516" s="36"/>
      <c r="BK516" s="36"/>
      <c r="BL516" s="36"/>
      <c r="BM516" s="36"/>
      <c r="BN516" s="36"/>
      <c r="BO516" s="36"/>
      <c r="BP516" s="36"/>
      <c r="BQ516" s="14"/>
      <c r="BR516" s="14"/>
      <c r="BS516" s="14"/>
      <c r="BT516" s="14"/>
      <c r="BU516" s="14"/>
      <c r="BV516" s="14"/>
      <c r="BW516" s="14"/>
      <c r="BX516" s="14"/>
      <c r="BY516" s="21"/>
      <c r="BZ516" s="22"/>
      <c r="CA516" s="22"/>
      <c r="CB516" s="22"/>
      <c r="CC516" s="22"/>
      <c r="CD516" s="22"/>
      <c r="CE516" s="22"/>
      <c r="CF516" s="23"/>
      <c r="CG516" s="19"/>
      <c r="CH516" s="21"/>
      <c r="CI516" s="14"/>
      <c r="CJ516" s="14"/>
      <c r="CK516" s="14"/>
      <c r="CL516" s="21"/>
      <c r="CM516" s="21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/>
      <c r="DK516" s="53"/>
      <c r="DL516" s="53"/>
      <c r="DM516" s="53"/>
      <c r="DN516" s="53"/>
      <c r="DO516" s="53"/>
      <c r="DP516" s="53"/>
      <c r="DQ516" s="53"/>
      <c r="DR516" s="53"/>
      <c r="DS516" s="53"/>
      <c r="DT516" s="53"/>
      <c r="DU516" s="53"/>
      <c r="DV516" s="53"/>
      <c r="DW516" s="53"/>
      <c r="DX516" s="53"/>
      <c r="DY516" s="53"/>
      <c r="DZ516" s="53"/>
      <c r="EA516" s="53"/>
      <c r="EB516" s="53"/>
      <c r="EC516" s="53"/>
      <c r="ED516" s="53"/>
    </row>
    <row r="517" spans="1:134">
      <c r="A517" s="54"/>
      <c r="B517" s="55"/>
      <c r="C517" s="56"/>
      <c r="D517" s="55"/>
      <c r="E517" s="56"/>
      <c r="F517" s="55"/>
      <c r="G517" s="56"/>
      <c r="H517" s="57"/>
      <c r="I517" s="9"/>
      <c r="J517" s="9"/>
      <c r="K517" s="26"/>
      <c r="L517" s="26"/>
      <c r="M517" s="34"/>
      <c r="N517" s="34"/>
      <c r="O517" s="34"/>
      <c r="P517" s="11"/>
      <c r="Q517" s="11"/>
      <c r="R517" s="11"/>
      <c r="S517" s="13"/>
      <c r="AJ517" s="14"/>
      <c r="AK517" s="14"/>
      <c r="AL517" s="14"/>
      <c r="AM517" s="15"/>
      <c r="AN517" s="15"/>
      <c r="AO517" s="15"/>
      <c r="AP517" s="15"/>
      <c r="AQ517" s="15"/>
      <c r="AR517" s="15"/>
      <c r="AS517" s="15"/>
      <c r="AT517" s="16"/>
      <c r="AU517" s="15"/>
      <c r="AV517" s="15"/>
      <c r="AW517" s="19"/>
      <c r="AX517" s="19"/>
      <c r="AY517" s="19"/>
      <c r="AZ517" s="19"/>
      <c r="BA517" s="19"/>
      <c r="BB517" s="19"/>
      <c r="BC517" s="19"/>
      <c r="BD517" s="16"/>
      <c r="BE517" s="15"/>
      <c r="BF517" s="15"/>
      <c r="BG517" s="14"/>
      <c r="BH517" s="14"/>
      <c r="BI517" s="14"/>
      <c r="BJ517" s="36"/>
      <c r="BK517" s="36"/>
      <c r="BL517" s="36"/>
      <c r="BM517" s="36"/>
      <c r="BN517" s="36"/>
      <c r="BO517" s="36"/>
      <c r="BP517" s="36"/>
      <c r="BQ517" s="14"/>
      <c r="BR517" s="14"/>
      <c r="BS517" s="14"/>
      <c r="BT517" s="14"/>
      <c r="BU517" s="14"/>
      <c r="BV517" s="14"/>
      <c r="BW517" s="14"/>
      <c r="BX517" s="14"/>
      <c r="BY517" s="21"/>
      <c r="BZ517" s="22"/>
      <c r="CA517" s="22"/>
      <c r="CB517" s="22"/>
      <c r="CC517" s="22"/>
      <c r="CD517" s="22"/>
      <c r="CE517" s="22"/>
      <c r="CF517" s="23"/>
      <c r="CG517" s="19"/>
      <c r="CH517" s="21"/>
      <c r="CI517" s="14"/>
      <c r="CJ517" s="14"/>
      <c r="CK517" s="14"/>
      <c r="CL517" s="21"/>
      <c r="CM517" s="21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/>
      <c r="DK517" s="53"/>
      <c r="DL517" s="53"/>
      <c r="DM517" s="53"/>
      <c r="DN517" s="53"/>
      <c r="DO517" s="53"/>
      <c r="DP517" s="53"/>
      <c r="DQ517" s="53"/>
      <c r="DR517" s="53"/>
      <c r="DS517" s="53"/>
      <c r="DT517" s="53"/>
      <c r="DU517" s="53"/>
      <c r="DV517" s="53"/>
      <c r="DW517" s="53"/>
      <c r="DX517" s="53"/>
      <c r="DY517" s="53"/>
      <c r="DZ517" s="53"/>
      <c r="EA517" s="53"/>
      <c r="EB517" s="53"/>
      <c r="EC517" s="53"/>
      <c r="ED517" s="53"/>
    </row>
    <row r="518" spans="1:134">
      <c r="A518" s="54"/>
      <c r="B518" s="55"/>
      <c r="C518" s="56"/>
      <c r="D518" s="55"/>
      <c r="E518" s="56"/>
      <c r="F518" s="55"/>
      <c r="G518" s="56"/>
      <c r="H518" s="57"/>
      <c r="I518" s="9"/>
      <c r="J518" s="9"/>
      <c r="K518" s="26"/>
      <c r="L518" s="26"/>
      <c r="M518" s="34"/>
      <c r="N518" s="34"/>
      <c r="O518" s="34"/>
      <c r="P518" s="11"/>
      <c r="Q518" s="11"/>
      <c r="R518" s="11"/>
      <c r="S518" s="13"/>
      <c r="AJ518" s="14"/>
      <c r="AK518" s="14"/>
      <c r="AL518" s="14"/>
      <c r="AM518" s="15"/>
      <c r="AN518" s="15"/>
      <c r="AO518" s="15"/>
      <c r="AP518" s="15"/>
      <c r="AQ518" s="15"/>
      <c r="AR518" s="15"/>
      <c r="AS518" s="15"/>
      <c r="AT518" s="16"/>
      <c r="AU518" s="15"/>
      <c r="AV518" s="15"/>
      <c r="AW518" s="19"/>
      <c r="AX518" s="19"/>
      <c r="AY518" s="19"/>
      <c r="AZ518" s="19"/>
      <c r="BA518" s="19"/>
      <c r="BB518" s="19"/>
      <c r="BC518" s="19"/>
      <c r="BD518" s="16"/>
      <c r="BE518" s="15"/>
      <c r="BF518" s="15"/>
      <c r="BG518" s="14"/>
      <c r="BH518" s="14"/>
      <c r="BI518" s="14"/>
      <c r="BJ518" s="36"/>
      <c r="BK518" s="36"/>
      <c r="BL518" s="36"/>
      <c r="BM518" s="36"/>
      <c r="BN518" s="36"/>
      <c r="BO518" s="36"/>
      <c r="BP518" s="36"/>
      <c r="BQ518" s="14"/>
      <c r="BR518" s="14"/>
      <c r="BS518" s="14"/>
      <c r="BT518" s="14"/>
      <c r="BU518" s="14"/>
      <c r="BV518" s="14"/>
      <c r="BW518" s="14"/>
      <c r="BX518" s="14"/>
      <c r="BY518" s="21"/>
      <c r="BZ518" s="22"/>
      <c r="CA518" s="22"/>
      <c r="CB518" s="22"/>
      <c r="CC518" s="22"/>
      <c r="CD518" s="22"/>
      <c r="CE518" s="22"/>
      <c r="CF518" s="23"/>
      <c r="CG518" s="19"/>
      <c r="CH518" s="21"/>
      <c r="CI518" s="14"/>
      <c r="CJ518" s="14"/>
      <c r="CK518" s="14"/>
      <c r="CL518" s="21"/>
      <c r="CM518" s="21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/>
      <c r="DK518" s="53"/>
      <c r="DL518" s="53"/>
      <c r="DM518" s="53"/>
      <c r="DN518" s="53"/>
      <c r="DO518" s="53"/>
      <c r="DP518" s="53"/>
      <c r="DQ518" s="53"/>
      <c r="DR518" s="53"/>
      <c r="DS518" s="53"/>
      <c r="DT518" s="53"/>
      <c r="DU518" s="53"/>
      <c r="DV518" s="53"/>
      <c r="DW518" s="53"/>
      <c r="DX518" s="53"/>
      <c r="DY518" s="53"/>
      <c r="DZ518" s="53"/>
      <c r="EA518" s="53"/>
      <c r="EB518" s="53"/>
      <c r="EC518" s="53"/>
      <c r="ED518" s="53"/>
    </row>
    <row r="519" spans="1:134">
      <c r="A519" s="54"/>
      <c r="B519" s="55"/>
      <c r="C519" s="56"/>
      <c r="D519" s="55"/>
      <c r="E519" s="56"/>
      <c r="F519" s="55"/>
      <c r="G519" s="56"/>
      <c r="H519" s="57"/>
      <c r="I519" s="9"/>
      <c r="J519" s="9"/>
      <c r="K519" s="26"/>
      <c r="L519" s="26"/>
      <c r="M519" s="34"/>
      <c r="N519" s="34"/>
      <c r="O519" s="34"/>
      <c r="P519" s="11"/>
      <c r="Q519" s="11"/>
      <c r="R519" s="11"/>
      <c r="S519" s="13"/>
      <c r="AJ519" s="14"/>
      <c r="AK519" s="14"/>
      <c r="AL519" s="14"/>
      <c r="AM519" s="15"/>
      <c r="AN519" s="15"/>
      <c r="AO519" s="15"/>
      <c r="AP519" s="15"/>
      <c r="AQ519" s="15"/>
      <c r="AR519" s="15"/>
      <c r="AS519" s="15"/>
      <c r="AT519" s="16"/>
      <c r="AU519" s="15"/>
      <c r="AV519" s="15"/>
      <c r="AW519" s="19"/>
      <c r="AX519" s="19"/>
      <c r="AY519" s="19"/>
      <c r="AZ519" s="19"/>
      <c r="BA519" s="19"/>
      <c r="BB519" s="19"/>
      <c r="BC519" s="19"/>
      <c r="BD519" s="16"/>
      <c r="BE519" s="15"/>
      <c r="BF519" s="15"/>
      <c r="BG519" s="14"/>
      <c r="BH519" s="14"/>
      <c r="BI519" s="14"/>
      <c r="BJ519" s="36"/>
      <c r="BK519" s="36"/>
      <c r="BL519" s="36"/>
      <c r="BM519" s="36"/>
      <c r="BN519" s="36"/>
      <c r="BO519" s="36"/>
      <c r="BP519" s="36"/>
      <c r="BQ519" s="14"/>
      <c r="BR519" s="14"/>
      <c r="BS519" s="14"/>
      <c r="BT519" s="14"/>
      <c r="BU519" s="14"/>
      <c r="BV519" s="14"/>
      <c r="BW519" s="14"/>
      <c r="BX519" s="14"/>
      <c r="BY519" s="21"/>
      <c r="BZ519" s="22"/>
      <c r="CA519" s="22"/>
      <c r="CB519" s="22"/>
      <c r="CC519" s="22"/>
      <c r="CD519" s="22"/>
      <c r="CE519" s="22"/>
      <c r="CF519" s="23"/>
      <c r="CG519" s="19"/>
      <c r="CH519" s="21"/>
      <c r="CI519" s="14"/>
      <c r="CJ519" s="14"/>
      <c r="CK519" s="14"/>
      <c r="CL519" s="21"/>
      <c r="CM519" s="21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53"/>
      <c r="DA519" s="53"/>
      <c r="DB519" s="53"/>
      <c r="DC519" s="53"/>
      <c r="DD519" s="53"/>
      <c r="DE519" s="53"/>
      <c r="DF519" s="53"/>
      <c r="DG519" s="53"/>
      <c r="DH519" s="53"/>
      <c r="DI519" s="53"/>
      <c r="DJ519" s="53"/>
      <c r="DK519" s="53"/>
      <c r="DL519" s="53"/>
      <c r="DM519" s="53"/>
      <c r="DN519" s="53"/>
      <c r="DO519" s="53"/>
      <c r="DP519" s="53"/>
      <c r="DQ519" s="53"/>
      <c r="DR519" s="53"/>
      <c r="DS519" s="53"/>
      <c r="DT519" s="53"/>
      <c r="DU519" s="53"/>
      <c r="DV519" s="53"/>
      <c r="DW519" s="53"/>
      <c r="DX519" s="53"/>
      <c r="DY519" s="53"/>
      <c r="DZ519" s="53"/>
      <c r="EA519" s="53"/>
      <c r="EB519" s="53"/>
      <c r="EC519" s="53"/>
      <c r="ED519" s="53"/>
    </row>
    <row r="520" spans="1:134">
      <c r="A520" s="54"/>
      <c r="B520" s="55"/>
      <c r="C520" s="56"/>
      <c r="D520" s="55"/>
      <c r="E520" s="56"/>
      <c r="F520" s="55"/>
      <c r="G520" s="56"/>
      <c r="H520" s="57"/>
      <c r="I520" s="9"/>
      <c r="J520" s="9"/>
      <c r="K520" s="26"/>
      <c r="L520" s="26"/>
      <c r="M520" s="34"/>
      <c r="N520" s="34"/>
      <c r="O520" s="34"/>
      <c r="P520" s="11"/>
      <c r="Q520" s="11"/>
      <c r="R520" s="11"/>
      <c r="S520" s="13"/>
      <c r="AJ520" s="14"/>
      <c r="AK520" s="14"/>
      <c r="AL520" s="14"/>
      <c r="AM520" s="15"/>
      <c r="AN520" s="15"/>
      <c r="AO520" s="15"/>
      <c r="AP520" s="15"/>
      <c r="AQ520" s="15"/>
      <c r="AR520" s="15"/>
      <c r="AS520" s="15"/>
      <c r="AT520" s="16"/>
      <c r="AU520" s="15"/>
      <c r="AV520" s="15"/>
      <c r="AW520" s="19"/>
      <c r="AX520" s="19"/>
      <c r="AY520" s="19"/>
      <c r="AZ520" s="19"/>
      <c r="BA520" s="19"/>
      <c r="BB520" s="19"/>
      <c r="BC520" s="19"/>
      <c r="BD520" s="16"/>
      <c r="BE520" s="15"/>
      <c r="BF520" s="15"/>
      <c r="BG520" s="14"/>
      <c r="BH520" s="14"/>
      <c r="BI520" s="14"/>
      <c r="BJ520" s="36"/>
      <c r="BK520" s="36"/>
      <c r="BL520" s="36"/>
      <c r="BM520" s="36"/>
      <c r="BN520" s="36"/>
      <c r="BO520" s="36"/>
      <c r="BP520" s="36"/>
      <c r="BQ520" s="14"/>
      <c r="BR520" s="14"/>
      <c r="BS520" s="14"/>
      <c r="BT520" s="14"/>
      <c r="BU520" s="14"/>
      <c r="BV520" s="14"/>
      <c r="BW520" s="14"/>
      <c r="BX520" s="14"/>
      <c r="BY520" s="21"/>
      <c r="BZ520" s="22"/>
      <c r="CA520" s="22"/>
      <c r="CB520" s="22"/>
      <c r="CC520" s="22"/>
      <c r="CD520" s="22"/>
      <c r="CE520" s="22"/>
      <c r="CF520" s="23"/>
      <c r="CG520" s="19"/>
      <c r="CH520" s="21"/>
      <c r="CI520" s="14"/>
      <c r="CJ520" s="14"/>
      <c r="CK520" s="14"/>
      <c r="CL520" s="21"/>
      <c r="CM520" s="21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/>
      <c r="DK520" s="53"/>
      <c r="DL520" s="53"/>
      <c r="DM520" s="53"/>
      <c r="DN520" s="53"/>
      <c r="DO520" s="53"/>
      <c r="DP520" s="53"/>
      <c r="DQ520" s="53"/>
      <c r="DR520" s="53"/>
      <c r="DS520" s="53"/>
      <c r="DT520" s="53"/>
      <c r="DU520" s="53"/>
      <c r="DV520" s="53"/>
      <c r="DW520" s="53"/>
      <c r="DX520" s="53"/>
      <c r="DY520" s="53"/>
      <c r="DZ520" s="53"/>
      <c r="EA520" s="53"/>
      <c r="EB520" s="53"/>
      <c r="EC520" s="53"/>
      <c r="ED520" s="53"/>
    </row>
    <row r="521" spans="1:134">
      <c r="A521" s="54"/>
      <c r="B521" s="55"/>
      <c r="C521" s="56"/>
      <c r="D521" s="55"/>
      <c r="E521" s="56"/>
      <c r="F521" s="55"/>
      <c r="G521" s="56"/>
      <c r="H521" s="57"/>
      <c r="I521" s="9"/>
      <c r="J521" s="9"/>
      <c r="K521" s="26"/>
      <c r="L521" s="26"/>
      <c r="M521" s="34"/>
      <c r="N521" s="34"/>
      <c r="O521" s="34"/>
      <c r="P521" s="11"/>
      <c r="Q521" s="11"/>
      <c r="R521" s="11"/>
      <c r="S521" s="13"/>
      <c r="AJ521" s="14"/>
      <c r="AK521" s="14"/>
      <c r="AL521" s="14"/>
      <c r="AM521" s="15"/>
      <c r="AN521" s="15"/>
      <c r="AO521" s="15"/>
      <c r="AP521" s="15"/>
      <c r="AQ521" s="15"/>
      <c r="AR521" s="15"/>
      <c r="AS521" s="15"/>
      <c r="AT521" s="16"/>
      <c r="AU521" s="15"/>
      <c r="AV521" s="15"/>
      <c r="AW521" s="19"/>
      <c r="AX521" s="19"/>
      <c r="AY521" s="19"/>
      <c r="AZ521" s="19"/>
      <c r="BA521" s="19"/>
      <c r="BB521" s="19"/>
      <c r="BC521" s="19"/>
      <c r="BD521" s="16"/>
      <c r="BE521" s="15"/>
      <c r="BF521" s="15"/>
      <c r="BG521" s="14"/>
      <c r="BH521" s="14"/>
      <c r="BI521" s="14"/>
      <c r="BJ521" s="36"/>
      <c r="BK521" s="36"/>
      <c r="BL521" s="36"/>
      <c r="BM521" s="36"/>
      <c r="BN521" s="36"/>
      <c r="BO521" s="36"/>
      <c r="BP521" s="36"/>
      <c r="BQ521" s="14"/>
      <c r="BR521" s="14"/>
      <c r="BS521" s="14"/>
      <c r="BT521" s="14"/>
      <c r="BU521" s="14"/>
      <c r="BV521" s="14"/>
      <c r="BW521" s="14"/>
      <c r="BX521" s="14"/>
      <c r="BY521" s="21"/>
      <c r="BZ521" s="22"/>
      <c r="CA521" s="22"/>
      <c r="CB521" s="22"/>
      <c r="CC521" s="22"/>
      <c r="CD521" s="22"/>
      <c r="CE521" s="22"/>
      <c r="CF521" s="23"/>
      <c r="CG521" s="19"/>
      <c r="CH521" s="21"/>
      <c r="CI521" s="14"/>
      <c r="CJ521" s="14"/>
      <c r="CK521" s="14"/>
      <c r="CL521" s="21"/>
      <c r="CM521" s="21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/>
      <c r="DK521" s="53"/>
      <c r="DL521" s="53"/>
      <c r="DM521" s="53"/>
      <c r="DN521" s="53"/>
      <c r="DO521" s="53"/>
      <c r="DP521" s="53"/>
      <c r="DQ521" s="53"/>
      <c r="DR521" s="53"/>
      <c r="DS521" s="53"/>
      <c r="DT521" s="53"/>
      <c r="DU521" s="53"/>
      <c r="DV521" s="53"/>
      <c r="DW521" s="53"/>
      <c r="DX521" s="53"/>
      <c r="DY521" s="53"/>
      <c r="DZ521" s="53"/>
      <c r="EA521" s="53"/>
      <c r="EB521" s="53"/>
      <c r="EC521" s="53"/>
      <c r="ED521" s="53"/>
    </row>
    <row r="522" spans="1:134">
      <c r="A522" s="54"/>
      <c r="B522" s="55"/>
      <c r="C522" s="56"/>
      <c r="D522" s="55"/>
      <c r="E522" s="56"/>
      <c r="F522" s="55"/>
      <c r="G522" s="56"/>
      <c r="H522" s="57"/>
      <c r="I522" s="9"/>
      <c r="J522" s="9"/>
      <c r="K522" s="26"/>
      <c r="L522" s="26"/>
      <c r="M522" s="34"/>
      <c r="N522" s="34"/>
      <c r="O522" s="34"/>
      <c r="P522" s="11"/>
      <c r="Q522" s="11"/>
      <c r="R522" s="11"/>
      <c r="S522" s="13"/>
      <c r="AJ522" s="14"/>
      <c r="AK522" s="14"/>
      <c r="AL522" s="14"/>
      <c r="AM522" s="15"/>
      <c r="AN522" s="15"/>
      <c r="AO522" s="15"/>
      <c r="AP522" s="15"/>
      <c r="AQ522" s="15"/>
      <c r="AR522" s="15"/>
      <c r="AS522" s="15"/>
      <c r="AT522" s="16"/>
      <c r="AU522" s="15"/>
      <c r="AV522" s="15"/>
      <c r="AW522" s="19"/>
      <c r="AX522" s="19"/>
      <c r="AY522" s="19"/>
      <c r="AZ522" s="19"/>
      <c r="BA522" s="19"/>
      <c r="BB522" s="19"/>
      <c r="BC522" s="19"/>
      <c r="BD522" s="16"/>
      <c r="BE522" s="15"/>
      <c r="BF522" s="15"/>
      <c r="BG522" s="14"/>
      <c r="BH522" s="14"/>
      <c r="BI522" s="14"/>
      <c r="BJ522" s="36"/>
      <c r="BK522" s="36"/>
      <c r="BL522" s="36"/>
      <c r="BM522" s="36"/>
      <c r="BN522" s="36"/>
      <c r="BO522" s="36"/>
      <c r="BP522" s="36"/>
      <c r="BQ522" s="14"/>
      <c r="BR522" s="14"/>
      <c r="BS522" s="14"/>
      <c r="BT522" s="14"/>
      <c r="BU522" s="14"/>
      <c r="BV522" s="14"/>
      <c r="BW522" s="14"/>
      <c r="BX522" s="14"/>
      <c r="BY522" s="21"/>
      <c r="BZ522" s="22"/>
      <c r="CA522" s="22"/>
      <c r="CB522" s="22"/>
      <c r="CC522" s="22"/>
      <c r="CD522" s="22"/>
      <c r="CE522" s="22"/>
      <c r="CF522" s="23"/>
      <c r="CG522" s="19"/>
      <c r="CH522" s="21"/>
      <c r="CI522" s="14"/>
      <c r="CJ522" s="14"/>
      <c r="CK522" s="14"/>
      <c r="CL522" s="21"/>
      <c r="CM522" s="21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/>
      <c r="DK522" s="53"/>
      <c r="DL522" s="53"/>
      <c r="DM522" s="53"/>
      <c r="DN522" s="53"/>
      <c r="DO522" s="53"/>
      <c r="DP522" s="53"/>
      <c r="DQ522" s="53"/>
      <c r="DR522" s="53"/>
      <c r="DS522" s="53"/>
      <c r="DT522" s="53"/>
      <c r="DU522" s="53"/>
      <c r="DV522" s="53"/>
      <c r="DW522" s="53"/>
      <c r="DX522" s="53"/>
      <c r="DY522" s="53"/>
      <c r="DZ522" s="53"/>
      <c r="EA522" s="53"/>
      <c r="EB522" s="53"/>
      <c r="EC522" s="53"/>
      <c r="ED522" s="53"/>
    </row>
    <row r="523" spans="1:134">
      <c r="A523" s="54"/>
      <c r="B523" s="55"/>
      <c r="C523" s="56"/>
      <c r="D523" s="55"/>
      <c r="E523" s="56"/>
      <c r="F523" s="55"/>
      <c r="G523" s="56"/>
      <c r="H523" s="57"/>
      <c r="I523" s="9"/>
      <c r="J523" s="9"/>
      <c r="K523" s="26"/>
      <c r="L523" s="26"/>
      <c r="M523" s="34"/>
      <c r="N523" s="34"/>
      <c r="O523" s="34"/>
      <c r="P523" s="11"/>
      <c r="Q523" s="11"/>
      <c r="R523" s="11"/>
      <c r="S523" s="13"/>
      <c r="AJ523" s="14"/>
      <c r="AK523" s="14"/>
      <c r="AL523" s="14"/>
      <c r="AM523" s="15"/>
      <c r="AN523" s="15"/>
      <c r="AO523" s="15"/>
      <c r="AP523" s="15"/>
      <c r="AQ523" s="15"/>
      <c r="AR523" s="15"/>
      <c r="AS523" s="15"/>
      <c r="AT523" s="16"/>
      <c r="AU523" s="15"/>
      <c r="AV523" s="15"/>
      <c r="AW523" s="19"/>
      <c r="AX523" s="19"/>
      <c r="AY523" s="19"/>
      <c r="AZ523" s="19"/>
      <c r="BA523" s="19"/>
      <c r="BB523" s="19"/>
      <c r="BC523" s="19"/>
      <c r="BD523" s="16"/>
      <c r="BE523" s="15"/>
      <c r="BF523" s="15"/>
      <c r="BG523" s="14"/>
      <c r="BH523" s="14"/>
      <c r="BI523" s="14"/>
      <c r="BJ523" s="36"/>
      <c r="BK523" s="36"/>
      <c r="BL523" s="36"/>
      <c r="BM523" s="36"/>
      <c r="BN523" s="36"/>
      <c r="BO523" s="36"/>
      <c r="BP523" s="36"/>
      <c r="BQ523" s="14"/>
      <c r="BR523" s="14"/>
      <c r="BS523" s="14"/>
      <c r="BT523" s="14"/>
      <c r="BU523" s="14"/>
      <c r="BV523" s="14"/>
      <c r="BW523" s="14"/>
      <c r="BX523" s="14"/>
      <c r="BY523" s="21"/>
      <c r="BZ523" s="22"/>
      <c r="CA523" s="22"/>
      <c r="CB523" s="22"/>
      <c r="CC523" s="22"/>
      <c r="CD523" s="22"/>
      <c r="CE523" s="22"/>
      <c r="CF523" s="23"/>
      <c r="CG523" s="19"/>
      <c r="CH523" s="21"/>
      <c r="CI523" s="14"/>
      <c r="CJ523" s="14"/>
      <c r="CK523" s="14"/>
      <c r="CL523" s="21"/>
      <c r="CM523" s="21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/>
      <c r="DK523" s="53"/>
      <c r="DL523" s="53"/>
      <c r="DM523" s="53"/>
      <c r="DN523" s="53"/>
      <c r="DO523" s="53"/>
      <c r="DP523" s="53"/>
      <c r="DQ523" s="53"/>
      <c r="DR523" s="53"/>
      <c r="DS523" s="53"/>
      <c r="DT523" s="53"/>
      <c r="DU523" s="53"/>
      <c r="DV523" s="53"/>
      <c r="DW523" s="53"/>
      <c r="DX523" s="53"/>
      <c r="DY523" s="53"/>
      <c r="DZ523" s="53"/>
      <c r="EA523" s="53"/>
      <c r="EB523" s="53"/>
      <c r="EC523" s="53"/>
      <c r="ED523" s="53"/>
    </row>
    <row r="524" spans="1:134">
      <c r="A524" s="54"/>
      <c r="B524" s="55"/>
      <c r="C524" s="56"/>
      <c r="D524" s="55"/>
      <c r="E524" s="56"/>
      <c r="F524" s="55"/>
      <c r="G524" s="56"/>
      <c r="H524" s="57"/>
      <c r="I524" s="9"/>
      <c r="J524" s="9"/>
      <c r="K524" s="26"/>
      <c r="L524" s="26"/>
      <c r="M524" s="34"/>
      <c r="N524" s="34"/>
      <c r="O524" s="34"/>
      <c r="P524" s="11"/>
      <c r="Q524" s="11"/>
      <c r="R524" s="11"/>
      <c r="S524" s="13"/>
      <c r="AJ524" s="14"/>
      <c r="AK524" s="14"/>
      <c r="AL524" s="14"/>
      <c r="AM524" s="15"/>
      <c r="AN524" s="15"/>
      <c r="AO524" s="15"/>
      <c r="AP524" s="15"/>
      <c r="AQ524" s="15"/>
      <c r="AR524" s="15"/>
      <c r="AS524" s="15"/>
      <c r="AT524" s="16"/>
      <c r="AU524" s="15"/>
      <c r="AV524" s="15"/>
      <c r="AW524" s="19"/>
      <c r="AX524" s="19"/>
      <c r="AY524" s="19"/>
      <c r="AZ524" s="19"/>
      <c r="BA524" s="19"/>
      <c r="BB524" s="19"/>
      <c r="BC524" s="19"/>
      <c r="BD524" s="16"/>
      <c r="BE524" s="15"/>
      <c r="BF524" s="15"/>
      <c r="BG524" s="14"/>
      <c r="BH524" s="14"/>
      <c r="BI524" s="14"/>
      <c r="BJ524" s="36"/>
      <c r="BK524" s="36"/>
      <c r="BL524" s="36"/>
      <c r="BM524" s="36"/>
      <c r="BN524" s="36"/>
      <c r="BO524" s="36"/>
      <c r="BP524" s="36"/>
      <c r="BQ524" s="14"/>
      <c r="BR524" s="14"/>
      <c r="BS524" s="14"/>
      <c r="BT524" s="14"/>
      <c r="BU524" s="14"/>
      <c r="BV524" s="14"/>
      <c r="BW524" s="14"/>
      <c r="BX524" s="14"/>
      <c r="BY524" s="21"/>
      <c r="BZ524" s="22"/>
      <c r="CA524" s="22"/>
      <c r="CB524" s="22"/>
      <c r="CC524" s="22"/>
      <c r="CD524" s="22"/>
      <c r="CE524" s="22"/>
      <c r="CF524" s="23"/>
      <c r="CG524" s="19"/>
      <c r="CH524" s="21"/>
      <c r="CI524" s="14"/>
      <c r="CJ524" s="14"/>
      <c r="CK524" s="14"/>
      <c r="CL524" s="21"/>
      <c r="CM524" s="21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  <c r="DN524" s="53"/>
      <c r="DO524" s="53"/>
      <c r="DP524" s="53"/>
      <c r="DQ524" s="53"/>
      <c r="DR524" s="53"/>
      <c r="DS524" s="53"/>
      <c r="DT524" s="53"/>
      <c r="DU524" s="53"/>
      <c r="DV524" s="53"/>
      <c r="DW524" s="53"/>
      <c r="DX524" s="53"/>
      <c r="DY524" s="53"/>
      <c r="DZ524" s="53"/>
      <c r="EA524" s="53"/>
      <c r="EB524" s="53"/>
      <c r="EC524" s="53"/>
      <c r="ED524" s="53"/>
    </row>
    <row r="525" spans="1:134">
      <c r="A525" s="54"/>
      <c r="B525" s="55"/>
      <c r="C525" s="56"/>
      <c r="D525" s="55"/>
      <c r="E525" s="56"/>
      <c r="F525" s="55"/>
      <c r="G525" s="56"/>
      <c r="H525" s="57"/>
      <c r="I525" s="9"/>
      <c r="J525" s="9"/>
      <c r="K525" s="26"/>
      <c r="L525" s="26"/>
      <c r="M525" s="34"/>
      <c r="N525" s="34"/>
      <c r="O525" s="34"/>
      <c r="P525" s="11"/>
      <c r="Q525" s="11"/>
      <c r="R525" s="11"/>
      <c r="S525" s="13"/>
      <c r="AJ525" s="14"/>
      <c r="AK525" s="14"/>
      <c r="AL525" s="14"/>
      <c r="AM525" s="15"/>
      <c r="AN525" s="15"/>
      <c r="AO525" s="15"/>
      <c r="AP525" s="15"/>
      <c r="AQ525" s="15"/>
      <c r="AR525" s="15"/>
      <c r="AS525" s="15"/>
      <c r="AT525" s="16"/>
      <c r="AU525" s="15"/>
      <c r="AV525" s="15"/>
      <c r="AW525" s="19"/>
      <c r="AX525" s="19"/>
      <c r="AY525" s="19"/>
      <c r="AZ525" s="19"/>
      <c r="BA525" s="19"/>
      <c r="BB525" s="19"/>
      <c r="BC525" s="19"/>
      <c r="BD525" s="16"/>
      <c r="BE525" s="15"/>
      <c r="BF525" s="15"/>
      <c r="BG525" s="14"/>
      <c r="BH525" s="14"/>
      <c r="BI525" s="14"/>
      <c r="BJ525" s="36"/>
      <c r="BK525" s="36"/>
      <c r="BL525" s="36"/>
      <c r="BM525" s="36"/>
      <c r="BN525" s="36"/>
      <c r="BO525" s="36"/>
      <c r="BP525" s="36"/>
      <c r="BQ525" s="14"/>
      <c r="BR525" s="14"/>
      <c r="BS525" s="14"/>
      <c r="BT525" s="14"/>
      <c r="BU525" s="14"/>
      <c r="BV525" s="14"/>
      <c r="BW525" s="14"/>
      <c r="BX525" s="14"/>
      <c r="BY525" s="21"/>
      <c r="BZ525" s="22"/>
      <c r="CA525" s="22"/>
      <c r="CB525" s="22"/>
      <c r="CC525" s="22"/>
      <c r="CD525" s="22"/>
      <c r="CE525" s="22"/>
      <c r="CF525" s="23"/>
      <c r="CG525" s="19"/>
      <c r="CH525" s="21"/>
      <c r="CI525" s="14"/>
      <c r="CJ525" s="14"/>
      <c r="CK525" s="14"/>
      <c r="CL525" s="21"/>
      <c r="CM525" s="21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/>
      <c r="DK525" s="53"/>
      <c r="DL525" s="53"/>
      <c r="DM525" s="53"/>
      <c r="DN525" s="53"/>
      <c r="DO525" s="53"/>
      <c r="DP525" s="53"/>
      <c r="DQ525" s="53"/>
      <c r="DR525" s="53"/>
      <c r="DS525" s="53"/>
      <c r="DT525" s="53"/>
      <c r="DU525" s="53"/>
      <c r="DV525" s="53"/>
      <c r="DW525" s="53"/>
      <c r="DX525" s="53"/>
      <c r="DY525" s="53"/>
      <c r="DZ525" s="53"/>
      <c r="EA525" s="53"/>
      <c r="EB525" s="53"/>
      <c r="EC525" s="53"/>
      <c r="ED525" s="53"/>
    </row>
    <row r="526" spans="1:134">
      <c r="A526" s="54"/>
      <c r="B526" s="55"/>
      <c r="C526" s="56"/>
      <c r="D526" s="55"/>
      <c r="E526" s="56"/>
      <c r="F526" s="55"/>
      <c r="G526" s="56"/>
      <c r="H526" s="57"/>
      <c r="I526" s="9"/>
      <c r="J526" s="9"/>
      <c r="K526" s="26"/>
      <c r="L526" s="26"/>
      <c r="M526" s="34"/>
      <c r="N526" s="34"/>
      <c r="O526" s="34"/>
      <c r="P526" s="11"/>
      <c r="Q526" s="11"/>
      <c r="R526" s="11"/>
      <c r="S526" s="13"/>
      <c r="AJ526" s="14"/>
      <c r="AK526" s="14"/>
      <c r="AL526" s="14"/>
      <c r="AM526" s="15"/>
      <c r="AN526" s="15"/>
      <c r="AO526" s="15"/>
      <c r="AP526" s="15"/>
      <c r="AQ526" s="15"/>
      <c r="AR526" s="15"/>
      <c r="AS526" s="15"/>
      <c r="AT526" s="16"/>
      <c r="AU526" s="15"/>
      <c r="AV526" s="15"/>
      <c r="AW526" s="19"/>
      <c r="AX526" s="19"/>
      <c r="AY526" s="19"/>
      <c r="AZ526" s="19"/>
      <c r="BA526" s="19"/>
      <c r="BB526" s="19"/>
      <c r="BC526" s="19"/>
      <c r="BD526" s="16"/>
      <c r="BE526" s="15"/>
      <c r="BF526" s="15"/>
      <c r="BG526" s="14"/>
      <c r="BH526" s="14"/>
      <c r="BI526" s="14"/>
      <c r="BJ526" s="36"/>
      <c r="BK526" s="36"/>
      <c r="BL526" s="36"/>
      <c r="BM526" s="36"/>
      <c r="BN526" s="36"/>
      <c r="BO526" s="36"/>
      <c r="BP526" s="36"/>
      <c r="BQ526" s="14"/>
      <c r="BR526" s="14"/>
      <c r="BS526" s="14"/>
      <c r="BT526" s="14"/>
      <c r="BU526" s="14"/>
      <c r="BV526" s="14"/>
      <c r="BW526" s="14"/>
      <c r="BX526" s="14"/>
      <c r="BY526" s="21"/>
      <c r="BZ526" s="22"/>
      <c r="CA526" s="22"/>
      <c r="CB526" s="22"/>
      <c r="CC526" s="22"/>
      <c r="CD526" s="22"/>
      <c r="CE526" s="22"/>
      <c r="CF526" s="23"/>
      <c r="CG526" s="19"/>
      <c r="CH526" s="21"/>
      <c r="CI526" s="14"/>
      <c r="CJ526" s="14"/>
      <c r="CK526" s="14"/>
      <c r="CL526" s="21"/>
      <c r="CM526" s="21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/>
      <c r="DK526" s="53"/>
      <c r="DL526" s="53"/>
      <c r="DM526" s="53"/>
      <c r="DN526" s="53"/>
      <c r="DO526" s="53"/>
      <c r="DP526" s="53"/>
      <c r="DQ526" s="53"/>
      <c r="DR526" s="53"/>
      <c r="DS526" s="53"/>
      <c r="DT526" s="53"/>
      <c r="DU526" s="53"/>
      <c r="DV526" s="53"/>
      <c r="DW526" s="53"/>
      <c r="DX526" s="53"/>
      <c r="DY526" s="53"/>
      <c r="DZ526" s="53"/>
      <c r="EA526" s="53"/>
      <c r="EB526" s="53"/>
      <c r="EC526" s="53"/>
      <c r="ED526" s="53"/>
    </row>
    <row r="527" spans="1:134">
      <c r="A527" s="54"/>
      <c r="B527" s="55"/>
      <c r="C527" s="56"/>
      <c r="D527" s="55"/>
      <c r="E527" s="56"/>
      <c r="F527" s="55"/>
      <c r="G527" s="56"/>
      <c r="H527" s="57"/>
      <c r="I527" s="9"/>
      <c r="J527" s="9"/>
      <c r="K527" s="26"/>
      <c r="L527" s="26"/>
      <c r="M527" s="34"/>
      <c r="N527" s="34"/>
      <c r="O527" s="34"/>
      <c r="P527" s="11"/>
      <c r="Q527" s="11"/>
      <c r="R527" s="11"/>
      <c r="S527" s="13"/>
      <c r="AJ527" s="14"/>
      <c r="AK527" s="14"/>
      <c r="AL527" s="14"/>
      <c r="AM527" s="15"/>
      <c r="AN527" s="15"/>
      <c r="AO527" s="15"/>
      <c r="AP527" s="15"/>
      <c r="AQ527" s="15"/>
      <c r="AR527" s="15"/>
      <c r="AS527" s="15"/>
      <c r="AT527" s="16"/>
      <c r="AU527" s="15"/>
      <c r="AV527" s="15"/>
      <c r="AW527" s="19"/>
      <c r="AX527" s="19"/>
      <c r="AY527" s="19"/>
      <c r="AZ527" s="19"/>
      <c r="BA527" s="19"/>
      <c r="BB527" s="19"/>
      <c r="BC527" s="19"/>
      <c r="BD527" s="16"/>
      <c r="BE527" s="15"/>
      <c r="BF527" s="15"/>
      <c r="BG527" s="14"/>
      <c r="BH527" s="14"/>
      <c r="BI527" s="14"/>
      <c r="BJ527" s="36"/>
      <c r="BK527" s="36"/>
      <c r="BL527" s="36"/>
      <c r="BM527" s="36"/>
      <c r="BN527" s="36"/>
      <c r="BO527" s="36"/>
      <c r="BP527" s="36"/>
      <c r="BQ527" s="14"/>
      <c r="BR527" s="14"/>
      <c r="BS527" s="14"/>
      <c r="BT527" s="14"/>
      <c r="BU527" s="14"/>
      <c r="BV527" s="14"/>
      <c r="BW527" s="14"/>
      <c r="BX527" s="14"/>
      <c r="BY527" s="21"/>
      <c r="BZ527" s="22"/>
      <c r="CA527" s="22"/>
      <c r="CB527" s="22"/>
      <c r="CC527" s="22"/>
      <c r="CD527" s="22"/>
      <c r="CE527" s="22"/>
      <c r="CF527" s="23"/>
      <c r="CG527" s="19"/>
      <c r="CH527" s="21"/>
      <c r="CI527" s="14"/>
      <c r="CJ527" s="14"/>
      <c r="CK527" s="14"/>
      <c r="CL527" s="21"/>
      <c r="CM527" s="21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/>
      <c r="DK527" s="53"/>
      <c r="DL527" s="53"/>
      <c r="DM527" s="53"/>
      <c r="DN527" s="53"/>
      <c r="DO527" s="53"/>
      <c r="DP527" s="53"/>
      <c r="DQ527" s="53"/>
      <c r="DR527" s="53"/>
      <c r="DS527" s="53"/>
      <c r="DT527" s="53"/>
      <c r="DU527" s="53"/>
      <c r="DV527" s="53"/>
      <c r="DW527" s="53"/>
      <c r="DX527" s="53"/>
      <c r="DY527" s="53"/>
      <c r="DZ527" s="53"/>
      <c r="EA527" s="53"/>
      <c r="EB527" s="53"/>
      <c r="EC527" s="53"/>
      <c r="ED527" s="53"/>
    </row>
    <row r="528" spans="1:134">
      <c r="A528" s="54"/>
      <c r="B528" s="55"/>
      <c r="C528" s="56"/>
      <c r="D528" s="55"/>
      <c r="E528" s="56"/>
      <c r="F528" s="55"/>
      <c r="G528" s="56"/>
      <c r="H528" s="57"/>
      <c r="I528" s="9"/>
      <c r="J528" s="9"/>
      <c r="K528" s="26"/>
      <c r="L528" s="26"/>
      <c r="M528" s="34"/>
      <c r="N528" s="34"/>
      <c r="O528" s="34"/>
      <c r="P528" s="11"/>
      <c r="Q528" s="11"/>
      <c r="R528" s="11"/>
      <c r="S528" s="13"/>
      <c r="AJ528" s="14"/>
      <c r="AK528" s="14"/>
      <c r="AL528" s="14"/>
      <c r="AM528" s="15"/>
      <c r="AN528" s="15"/>
      <c r="AO528" s="15"/>
      <c r="AP528" s="15"/>
      <c r="AQ528" s="15"/>
      <c r="AR528" s="15"/>
      <c r="AS528" s="15"/>
      <c r="AT528" s="16"/>
      <c r="AU528" s="15"/>
      <c r="AV528" s="15"/>
      <c r="AW528" s="19"/>
      <c r="AX528" s="19"/>
      <c r="AY528" s="19"/>
      <c r="AZ528" s="19"/>
      <c r="BA528" s="19"/>
      <c r="BB528" s="19"/>
      <c r="BC528" s="19"/>
      <c r="BD528" s="16"/>
      <c r="BE528" s="15"/>
      <c r="BF528" s="15"/>
      <c r="BG528" s="14"/>
      <c r="BH528" s="14"/>
      <c r="BI528" s="14"/>
      <c r="BJ528" s="36"/>
      <c r="BK528" s="36"/>
      <c r="BL528" s="36"/>
      <c r="BM528" s="36"/>
      <c r="BN528" s="36"/>
      <c r="BO528" s="36"/>
      <c r="BP528" s="36"/>
      <c r="BQ528" s="14"/>
      <c r="BR528" s="14"/>
      <c r="BS528" s="14"/>
      <c r="BT528" s="14"/>
      <c r="BU528" s="14"/>
      <c r="BV528" s="14"/>
      <c r="BW528" s="14"/>
      <c r="BX528" s="14"/>
      <c r="BY528" s="21"/>
      <c r="BZ528" s="22"/>
      <c r="CA528" s="22"/>
      <c r="CB528" s="22"/>
      <c r="CC528" s="22"/>
      <c r="CD528" s="22"/>
      <c r="CE528" s="22"/>
      <c r="CF528" s="23"/>
      <c r="CG528" s="19"/>
      <c r="CH528" s="21"/>
      <c r="CI528" s="14"/>
      <c r="CJ528" s="14"/>
      <c r="CK528" s="14"/>
      <c r="CL528" s="21"/>
      <c r="CM528" s="21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/>
      <c r="DK528" s="53"/>
      <c r="DL528" s="53"/>
      <c r="DM528" s="53"/>
      <c r="DN528" s="53"/>
      <c r="DO528" s="53"/>
      <c r="DP528" s="53"/>
      <c r="DQ528" s="53"/>
      <c r="DR528" s="53"/>
      <c r="DS528" s="53"/>
      <c r="DT528" s="53"/>
      <c r="DU528" s="53"/>
      <c r="DV528" s="53"/>
      <c r="DW528" s="53"/>
      <c r="DX528" s="53"/>
      <c r="DY528" s="53"/>
      <c r="DZ528" s="53"/>
      <c r="EA528" s="53"/>
      <c r="EB528" s="53"/>
      <c r="EC528" s="53"/>
      <c r="ED528" s="53"/>
    </row>
    <row r="529" spans="1:134">
      <c r="A529" s="54"/>
      <c r="B529" s="55"/>
      <c r="C529" s="56"/>
      <c r="D529" s="55"/>
      <c r="E529" s="56"/>
      <c r="F529" s="55"/>
      <c r="G529" s="56"/>
      <c r="H529" s="57"/>
      <c r="I529" s="9"/>
      <c r="J529" s="9"/>
      <c r="K529" s="26"/>
      <c r="L529" s="26"/>
      <c r="M529" s="34"/>
      <c r="N529" s="34"/>
      <c r="O529" s="34"/>
      <c r="P529" s="11"/>
      <c r="Q529" s="11"/>
      <c r="R529" s="11"/>
      <c r="S529" s="13"/>
      <c r="AJ529" s="14"/>
      <c r="AK529" s="14"/>
      <c r="AL529" s="14"/>
      <c r="AM529" s="15"/>
      <c r="AN529" s="15"/>
      <c r="AO529" s="15"/>
      <c r="AP529" s="15"/>
      <c r="AQ529" s="15"/>
      <c r="AR529" s="15"/>
      <c r="AS529" s="15"/>
      <c r="AT529" s="16"/>
      <c r="AU529" s="15"/>
      <c r="AV529" s="15"/>
      <c r="AW529" s="19"/>
      <c r="AX529" s="19"/>
      <c r="AY529" s="19"/>
      <c r="AZ529" s="19"/>
      <c r="BA529" s="19"/>
      <c r="BB529" s="19"/>
      <c r="BC529" s="19"/>
      <c r="BD529" s="16"/>
      <c r="BE529" s="15"/>
      <c r="BF529" s="15"/>
      <c r="BG529" s="14"/>
      <c r="BH529" s="14"/>
      <c r="BI529" s="14"/>
      <c r="BJ529" s="36"/>
      <c r="BK529" s="36"/>
      <c r="BL529" s="36"/>
      <c r="BM529" s="36"/>
      <c r="BN529" s="36"/>
      <c r="BO529" s="36"/>
      <c r="BP529" s="36"/>
      <c r="BQ529" s="14"/>
      <c r="BR529" s="14"/>
      <c r="BS529" s="14"/>
      <c r="BT529" s="14"/>
      <c r="BU529" s="14"/>
      <c r="BV529" s="14"/>
      <c r="BW529" s="14"/>
      <c r="BX529" s="14"/>
      <c r="BY529" s="21"/>
      <c r="BZ529" s="22"/>
      <c r="CA529" s="22"/>
      <c r="CB529" s="22"/>
      <c r="CC529" s="22"/>
      <c r="CD529" s="22"/>
      <c r="CE529" s="22"/>
      <c r="CF529" s="23"/>
      <c r="CG529" s="19"/>
      <c r="CH529" s="21"/>
      <c r="CI529" s="14"/>
      <c r="CJ529" s="14"/>
      <c r="CK529" s="14"/>
      <c r="CL529" s="21"/>
      <c r="CM529" s="21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/>
      <c r="DK529" s="53"/>
      <c r="DL529" s="53"/>
      <c r="DM529" s="53"/>
      <c r="DN529" s="53"/>
      <c r="DO529" s="53"/>
      <c r="DP529" s="53"/>
      <c r="DQ529" s="53"/>
      <c r="DR529" s="53"/>
      <c r="DS529" s="53"/>
      <c r="DT529" s="53"/>
      <c r="DU529" s="53"/>
      <c r="DV529" s="53"/>
      <c r="DW529" s="53"/>
      <c r="DX529" s="53"/>
      <c r="DY529" s="53"/>
      <c r="DZ529" s="53"/>
      <c r="EA529" s="53"/>
      <c r="EB529" s="53"/>
      <c r="EC529" s="53"/>
      <c r="ED529" s="53"/>
    </row>
    <row r="530" spans="1:134">
      <c r="A530" s="54"/>
      <c r="B530" s="55"/>
      <c r="C530" s="56"/>
      <c r="D530" s="55"/>
      <c r="E530" s="56"/>
      <c r="F530" s="55"/>
      <c r="G530" s="56"/>
      <c r="H530" s="57"/>
      <c r="I530" s="9"/>
      <c r="J530" s="9"/>
      <c r="K530" s="26"/>
      <c r="L530" s="26"/>
      <c r="M530" s="34"/>
      <c r="N530" s="34"/>
      <c r="O530" s="34"/>
      <c r="P530" s="11"/>
      <c r="Q530" s="11"/>
      <c r="R530" s="11"/>
      <c r="S530" s="13"/>
      <c r="AJ530" s="14"/>
      <c r="AK530" s="14"/>
      <c r="AL530" s="14"/>
      <c r="AM530" s="15"/>
      <c r="AN530" s="15"/>
      <c r="AO530" s="15"/>
      <c r="AP530" s="15"/>
      <c r="AQ530" s="15"/>
      <c r="AR530" s="15"/>
      <c r="AS530" s="15"/>
      <c r="AT530" s="16"/>
      <c r="AU530" s="15"/>
      <c r="AV530" s="15"/>
      <c r="AW530" s="19"/>
      <c r="AX530" s="19"/>
      <c r="AY530" s="19"/>
      <c r="AZ530" s="19"/>
      <c r="BA530" s="19"/>
      <c r="BB530" s="19"/>
      <c r="BC530" s="19"/>
      <c r="BD530" s="16"/>
      <c r="BE530" s="15"/>
      <c r="BF530" s="15"/>
      <c r="BG530" s="14"/>
      <c r="BH530" s="14"/>
      <c r="BI530" s="14"/>
      <c r="BJ530" s="36"/>
      <c r="BK530" s="36"/>
      <c r="BL530" s="36"/>
      <c r="BM530" s="36"/>
      <c r="BN530" s="36"/>
      <c r="BO530" s="36"/>
      <c r="BP530" s="36"/>
      <c r="BQ530" s="14"/>
      <c r="BR530" s="14"/>
      <c r="BS530" s="14"/>
      <c r="BT530" s="14"/>
      <c r="BU530" s="14"/>
      <c r="BV530" s="14"/>
      <c r="BW530" s="14"/>
      <c r="BX530" s="14"/>
      <c r="BY530" s="21"/>
      <c r="BZ530" s="22"/>
      <c r="CA530" s="22"/>
      <c r="CB530" s="22"/>
      <c r="CC530" s="22"/>
      <c r="CD530" s="22"/>
      <c r="CE530" s="22"/>
      <c r="CF530" s="23"/>
      <c r="CG530" s="19"/>
      <c r="CH530" s="21"/>
      <c r="CI530" s="14"/>
      <c r="CJ530" s="14"/>
      <c r="CK530" s="14"/>
      <c r="CL530" s="21"/>
      <c r="CM530" s="21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/>
      <c r="DK530" s="53"/>
      <c r="DL530" s="53"/>
      <c r="DM530" s="53"/>
      <c r="DN530" s="53"/>
      <c r="DO530" s="53"/>
      <c r="DP530" s="53"/>
      <c r="DQ530" s="53"/>
      <c r="DR530" s="53"/>
      <c r="DS530" s="53"/>
      <c r="DT530" s="53"/>
      <c r="DU530" s="53"/>
      <c r="DV530" s="53"/>
      <c r="DW530" s="53"/>
      <c r="DX530" s="53"/>
      <c r="DY530" s="53"/>
      <c r="DZ530" s="53"/>
      <c r="EA530" s="53"/>
      <c r="EB530" s="53"/>
      <c r="EC530" s="53"/>
      <c r="ED530" s="53"/>
    </row>
    <row r="531" spans="1:134">
      <c r="A531" s="54"/>
      <c r="B531" s="55"/>
      <c r="C531" s="56"/>
      <c r="D531" s="55"/>
      <c r="E531" s="56"/>
      <c r="F531" s="55"/>
      <c r="G531" s="56"/>
      <c r="H531" s="57"/>
      <c r="I531" s="9"/>
      <c r="J531" s="9"/>
      <c r="K531" s="26"/>
      <c r="L531" s="26"/>
      <c r="M531" s="34"/>
      <c r="N531" s="34"/>
      <c r="O531" s="34"/>
      <c r="P531" s="11"/>
      <c r="Q531" s="11"/>
      <c r="R531" s="11"/>
      <c r="S531" s="13"/>
      <c r="AJ531" s="14"/>
      <c r="AK531" s="14"/>
      <c r="AL531" s="14"/>
      <c r="AM531" s="15"/>
      <c r="AN531" s="15"/>
      <c r="AO531" s="15"/>
      <c r="AP531" s="15"/>
      <c r="AQ531" s="15"/>
      <c r="AR531" s="15"/>
      <c r="AS531" s="15"/>
      <c r="AT531" s="16"/>
      <c r="AU531" s="15"/>
      <c r="AV531" s="15"/>
      <c r="AW531" s="19"/>
      <c r="AX531" s="19"/>
      <c r="AY531" s="19"/>
      <c r="AZ531" s="19"/>
      <c r="BA531" s="19"/>
      <c r="BB531" s="19"/>
      <c r="BC531" s="19"/>
      <c r="BD531" s="16"/>
      <c r="BE531" s="15"/>
      <c r="BF531" s="15"/>
      <c r="BG531" s="14"/>
      <c r="BH531" s="14"/>
      <c r="BI531" s="14"/>
      <c r="BJ531" s="36"/>
      <c r="BK531" s="36"/>
      <c r="BL531" s="36"/>
      <c r="BM531" s="36"/>
      <c r="BN531" s="36"/>
      <c r="BO531" s="36"/>
      <c r="BP531" s="36"/>
      <c r="BQ531" s="14"/>
      <c r="BR531" s="14"/>
      <c r="BS531" s="14"/>
      <c r="BT531" s="14"/>
      <c r="BU531" s="14"/>
      <c r="BV531" s="14"/>
      <c r="BW531" s="14"/>
      <c r="BX531" s="14"/>
      <c r="BY531" s="21"/>
      <c r="BZ531" s="22"/>
      <c r="CA531" s="22"/>
      <c r="CB531" s="22"/>
      <c r="CC531" s="22"/>
      <c r="CD531" s="22"/>
      <c r="CE531" s="22"/>
      <c r="CF531" s="23"/>
      <c r="CG531" s="19"/>
      <c r="CH531" s="21"/>
      <c r="CI531" s="14"/>
      <c r="CJ531" s="14"/>
      <c r="CK531" s="14"/>
      <c r="CL531" s="21"/>
      <c r="CM531" s="21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/>
      <c r="DK531" s="53"/>
      <c r="DL531" s="53"/>
      <c r="DM531" s="53"/>
      <c r="DN531" s="53"/>
      <c r="DO531" s="53"/>
      <c r="DP531" s="53"/>
      <c r="DQ531" s="53"/>
      <c r="DR531" s="53"/>
      <c r="DS531" s="53"/>
      <c r="DT531" s="53"/>
      <c r="DU531" s="53"/>
      <c r="DV531" s="53"/>
      <c r="DW531" s="53"/>
      <c r="DX531" s="53"/>
      <c r="DY531" s="53"/>
      <c r="DZ531" s="53"/>
      <c r="EA531" s="53"/>
      <c r="EB531" s="53"/>
      <c r="EC531" s="53"/>
      <c r="ED531" s="53"/>
    </row>
    <row r="532" spans="1:134">
      <c r="A532" s="54"/>
      <c r="B532" s="55"/>
      <c r="C532" s="56"/>
      <c r="D532" s="55"/>
      <c r="E532" s="56"/>
      <c r="F532" s="55"/>
      <c r="G532" s="56"/>
      <c r="H532" s="57"/>
      <c r="I532" s="9"/>
      <c r="J532" s="9"/>
      <c r="K532" s="26"/>
      <c r="L532" s="26"/>
      <c r="M532" s="34"/>
      <c r="N532" s="34"/>
      <c r="O532" s="34"/>
      <c r="P532" s="11"/>
      <c r="Q532" s="11"/>
      <c r="R532" s="11"/>
      <c r="S532" s="13"/>
      <c r="AJ532" s="14"/>
      <c r="AK532" s="14"/>
      <c r="AL532" s="14"/>
      <c r="AM532" s="15"/>
      <c r="AN532" s="15"/>
      <c r="AO532" s="15"/>
      <c r="AP532" s="15"/>
      <c r="AQ532" s="15"/>
      <c r="AR532" s="15"/>
      <c r="AS532" s="15"/>
      <c r="AT532" s="16"/>
      <c r="AU532" s="15"/>
      <c r="AV532" s="15"/>
      <c r="AW532" s="19"/>
      <c r="AX532" s="19"/>
      <c r="AY532" s="19"/>
      <c r="AZ532" s="19"/>
      <c r="BA532" s="19"/>
      <c r="BB532" s="19"/>
      <c r="BC532" s="19"/>
      <c r="BD532" s="16"/>
      <c r="BE532" s="15"/>
      <c r="BF532" s="15"/>
      <c r="BG532" s="14"/>
      <c r="BH532" s="14"/>
      <c r="BI532" s="14"/>
      <c r="BJ532" s="36"/>
      <c r="BK532" s="36"/>
      <c r="BL532" s="36"/>
      <c r="BM532" s="36"/>
      <c r="BN532" s="36"/>
      <c r="BO532" s="36"/>
      <c r="BP532" s="36"/>
      <c r="BQ532" s="14"/>
      <c r="BR532" s="14"/>
      <c r="BS532" s="14"/>
      <c r="BT532" s="14"/>
      <c r="BU532" s="14"/>
      <c r="BV532" s="14"/>
      <c r="BW532" s="14"/>
      <c r="BX532" s="14"/>
      <c r="BY532" s="21"/>
      <c r="BZ532" s="22"/>
      <c r="CA532" s="22"/>
      <c r="CB532" s="22"/>
      <c r="CC532" s="22"/>
      <c r="CD532" s="22"/>
      <c r="CE532" s="22"/>
      <c r="CF532" s="23"/>
      <c r="CG532" s="19"/>
      <c r="CH532" s="21"/>
      <c r="CI532" s="14"/>
      <c r="CJ532" s="14"/>
      <c r="CK532" s="14"/>
      <c r="CL532" s="21"/>
      <c r="CM532" s="21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/>
      <c r="DK532" s="53"/>
      <c r="DL532" s="53"/>
      <c r="DM532" s="53"/>
      <c r="DN532" s="53"/>
      <c r="DO532" s="53"/>
      <c r="DP532" s="53"/>
      <c r="DQ532" s="53"/>
      <c r="DR532" s="53"/>
      <c r="DS532" s="53"/>
      <c r="DT532" s="53"/>
      <c r="DU532" s="53"/>
      <c r="DV532" s="53"/>
      <c r="DW532" s="53"/>
      <c r="DX532" s="53"/>
      <c r="DY532" s="53"/>
      <c r="DZ532" s="53"/>
      <c r="EA532" s="53"/>
      <c r="EB532" s="53"/>
      <c r="EC532" s="53"/>
      <c r="ED532" s="53"/>
    </row>
    <row r="533" spans="1:134">
      <c r="A533" s="54"/>
      <c r="B533" s="55"/>
      <c r="C533" s="56"/>
      <c r="D533" s="55"/>
      <c r="E533" s="56"/>
      <c r="F533" s="55"/>
      <c r="G533" s="56"/>
      <c r="H533" s="57"/>
      <c r="I533" s="9"/>
      <c r="J533" s="9"/>
      <c r="K533" s="26"/>
      <c r="L533" s="26"/>
      <c r="M533" s="34"/>
      <c r="N533" s="34"/>
      <c r="O533" s="34"/>
      <c r="P533" s="11"/>
      <c r="Q533" s="11"/>
      <c r="R533" s="11"/>
      <c r="S533" s="13"/>
      <c r="AJ533" s="14"/>
      <c r="AK533" s="14"/>
      <c r="AL533" s="14"/>
      <c r="AM533" s="15"/>
      <c r="AN533" s="15"/>
      <c r="AO533" s="15"/>
      <c r="AP533" s="15"/>
      <c r="AQ533" s="15"/>
      <c r="AR533" s="15"/>
      <c r="AS533" s="15"/>
      <c r="AT533" s="16"/>
      <c r="AU533" s="15"/>
      <c r="AV533" s="15"/>
      <c r="AW533" s="19"/>
      <c r="AX533" s="19"/>
      <c r="AY533" s="19"/>
      <c r="AZ533" s="19"/>
      <c r="BA533" s="19"/>
      <c r="BB533" s="19"/>
      <c r="BC533" s="19"/>
      <c r="BD533" s="16"/>
      <c r="BE533" s="15"/>
      <c r="BF533" s="15"/>
      <c r="BG533" s="14"/>
      <c r="BH533" s="14"/>
      <c r="BI533" s="14"/>
      <c r="BJ533" s="36"/>
      <c r="BK533" s="36"/>
      <c r="BL533" s="36"/>
      <c r="BM533" s="36"/>
      <c r="BN533" s="36"/>
      <c r="BO533" s="36"/>
      <c r="BP533" s="36"/>
      <c r="BQ533" s="14"/>
      <c r="BR533" s="14"/>
      <c r="BS533" s="14"/>
      <c r="BT533" s="14"/>
      <c r="BU533" s="14"/>
      <c r="BV533" s="14"/>
      <c r="BW533" s="14"/>
      <c r="BX533" s="14"/>
      <c r="BY533" s="21"/>
      <c r="BZ533" s="22"/>
      <c r="CA533" s="22"/>
      <c r="CB533" s="22"/>
      <c r="CC533" s="22"/>
      <c r="CD533" s="22"/>
      <c r="CE533" s="22"/>
      <c r="CF533" s="23"/>
      <c r="CG533" s="19"/>
      <c r="CH533" s="21"/>
      <c r="CI533" s="14"/>
      <c r="CJ533" s="14"/>
      <c r="CK533" s="14"/>
      <c r="CL533" s="21"/>
      <c r="CM533" s="21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/>
      <c r="DK533" s="53"/>
      <c r="DL533" s="53"/>
      <c r="DM533" s="53"/>
      <c r="DN533" s="53"/>
      <c r="DO533" s="53"/>
      <c r="DP533" s="53"/>
      <c r="DQ533" s="53"/>
      <c r="DR533" s="53"/>
      <c r="DS533" s="53"/>
      <c r="DT533" s="53"/>
      <c r="DU533" s="53"/>
      <c r="DV533" s="53"/>
      <c r="DW533" s="53"/>
      <c r="DX533" s="53"/>
      <c r="DY533" s="53"/>
      <c r="DZ533" s="53"/>
      <c r="EA533" s="53"/>
      <c r="EB533" s="53"/>
      <c r="EC533" s="53"/>
      <c r="ED533" s="53"/>
    </row>
    <row r="534" spans="1:134">
      <c r="A534" s="54"/>
      <c r="B534" s="55"/>
      <c r="C534" s="56"/>
      <c r="D534" s="55"/>
      <c r="E534" s="56"/>
      <c r="F534" s="55"/>
      <c r="G534" s="56"/>
      <c r="H534" s="57"/>
      <c r="I534" s="9"/>
      <c r="J534" s="9"/>
      <c r="K534" s="26"/>
      <c r="L534" s="26"/>
      <c r="M534" s="34"/>
      <c r="N534" s="34"/>
      <c r="O534" s="34"/>
      <c r="P534" s="11"/>
      <c r="Q534" s="11"/>
      <c r="R534" s="11"/>
      <c r="S534" s="13"/>
      <c r="AJ534" s="14"/>
      <c r="AK534" s="14"/>
      <c r="AL534" s="14"/>
      <c r="AM534" s="15"/>
      <c r="AN534" s="15"/>
      <c r="AO534" s="15"/>
      <c r="AP534" s="15"/>
      <c r="AQ534" s="15"/>
      <c r="AR534" s="15"/>
      <c r="AS534" s="15"/>
      <c r="AT534" s="16"/>
      <c r="AU534" s="15"/>
      <c r="AV534" s="15"/>
      <c r="AW534" s="19"/>
      <c r="AX534" s="19"/>
      <c r="AY534" s="19"/>
      <c r="AZ534" s="19"/>
      <c r="BA534" s="19"/>
      <c r="BB534" s="19"/>
      <c r="BC534" s="19"/>
      <c r="BD534" s="16"/>
      <c r="BE534" s="15"/>
      <c r="BF534" s="15"/>
      <c r="BG534" s="14"/>
      <c r="BH534" s="14"/>
      <c r="BI534" s="14"/>
      <c r="BJ534" s="36"/>
      <c r="BK534" s="36"/>
      <c r="BL534" s="36"/>
      <c r="BM534" s="36"/>
      <c r="BN534" s="36"/>
      <c r="BO534" s="36"/>
      <c r="BP534" s="36"/>
      <c r="BQ534" s="14"/>
      <c r="BR534" s="14"/>
      <c r="BS534" s="14"/>
      <c r="BT534" s="14"/>
      <c r="BU534" s="14"/>
      <c r="BV534" s="14"/>
      <c r="BW534" s="14"/>
      <c r="BX534" s="14"/>
      <c r="BY534" s="21"/>
      <c r="BZ534" s="22"/>
      <c r="CA534" s="22"/>
      <c r="CB534" s="22"/>
      <c r="CC534" s="22"/>
      <c r="CD534" s="22"/>
      <c r="CE534" s="22"/>
      <c r="CF534" s="23"/>
      <c r="CG534" s="19"/>
      <c r="CH534" s="21"/>
      <c r="CI534" s="14"/>
      <c r="CJ534" s="14"/>
      <c r="CK534" s="14"/>
      <c r="CL534" s="21"/>
      <c r="CM534" s="21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/>
      <c r="DK534" s="53"/>
      <c r="DL534" s="53"/>
      <c r="DM534" s="53"/>
      <c r="DN534" s="53"/>
      <c r="DO534" s="53"/>
      <c r="DP534" s="53"/>
      <c r="DQ534" s="53"/>
      <c r="DR534" s="53"/>
      <c r="DS534" s="53"/>
      <c r="DT534" s="53"/>
      <c r="DU534" s="53"/>
      <c r="DV534" s="53"/>
      <c r="DW534" s="53"/>
      <c r="DX534" s="53"/>
      <c r="DY534" s="53"/>
      <c r="DZ534" s="53"/>
      <c r="EA534" s="53"/>
      <c r="EB534" s="53"/>
      <c r="EC534" s="53"/>
      <c r="ED534" s="53"/>
    </row>
    <row r="535" spans="1:134">
      <c r="A535" s="54"/>
      <c r="B535" s="55"/>
      <c r="C535" s="56"/>
      <c r="D535" s="55"/>
      <c r="E535" s="56"/>
      <c r="F535" s="55"/>
      <c r="G535" s="56"/>
      <c r="H535" s="57"/>
      <c r="I535" s="9"/>
      <c r="J535" s="9"/>
      <c r="K535" s="26"/>
      <c r="L535" s="26"/>
      <c r="M535" s="34"/>
      <c r="N535" s="34"/>
      <c r="O535" s="34"/>
      <c r="P535" s="11"/>
      <c r="Q535" s="11"/>
      <c r="R535" s="11"/>
      <c r="S535" s="13"/>
      <c r="AJ535" s="14"/>
      <c r="AK535" s="14"/>
      <c r="AL535" s="14"/>
      <c r="AM535" s="15"/>
      <c r="AN535" s="15"/>
      <c r="AO535" s="15"/>
      <c r="AP535" s="15"/>
      <c r="AQ535" s="15"/>
      <c r="AR535" s="15"/>
      <c r="AS535" s="15"/>
      <c r="AT535" s="16"/>
      <c r="AU535" s="15"/>
      <c r="AV535" s="15"/>
      <c r="AW535" s="19"/>
      <c r="AX535" s="19"/>
      <c r="AY535" s="19"/>
      <c r="AZ535" s="19"/>
      <c r="BA535" s="19"/>
      <c r="BB535" s="19"/>
      <c r="BC535" s="19"/>
      <c r="BD535" s="16"/>
      <c r="BE535" s="15"/>
      <c r="BF535" s="15"/>
      <c r="BG535" s="14"/>
      <c r="BH535" s="14"/>
      <c r="BI535" s="14"/>
      <c r="BJ535" s="36"/>
      <c r="BK535" s="36"/>
      <c r="BL535" s="36"/>
      <c r="BM535" s="36"/>
      <c r="BN535" s="36"/>
      <c r="BO535" s="36"/>
      <c r="BP535" s="36"/>
      <c r="BQ535" s="14"/>
      <c r="BR535" s="14"/>
      <c r="BS535" s="14"/>
      <c r="BT535" s="14"/>
      <c r="BU535" s="14"/>
      <c r="BV535" s="14"/>
      <c r="BW535" s="14"/>
      <c r="BX535" s="14"/>
      <c r="BY535" s="21"/>
      <c r="BZ535" s="22"/>
      <c r="CA535" s="22"/>
      <c r="CB535" s="22"/>
      <c r="CC535" s="22"/>
      <c r="CD535" s="22"/>
      <c r="CE535" s="22"/>
      <c r="CF535" s="23"/>
      <c r="CG535" s="19"/>
      <c r="CH535" s="21"/>
      <c r="CI535" s="14"/>
      <c r="CJ535" s="14"/>
      <c r="CK535" s="14"/>
      <c r="CL535" s="21"/>
      <c r="CM535" s="21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/>
      <c r="DK535" s="53"/>
      <c r="DL535" s="53"/>
      <c r="DM535" s="53"/>
      <c r="DN535" s="53"/>
      <c r="DO535" s="53"/>
      <c r="DP535" s="53"/>
      <c r="DQ535" s="53"/>
      <c r="DR535" s="53"/>
      <c r="DS535" s="53"/>
      <c r="DT535" s="53"/>
      <c r="DU535" s="53"/>
      <c r="DV535" s="53"/>
      <c r="DW535" s="53"/>
      <c r="DX535" s="53"/>
      <c r="DY535" s="53"/>
      <c r="DZ535" s="53"/>
      <c r="EA535" s="53"/>
      <c r="EB535" s="53"/>
      <c r="EC535" s="53"/>
      <c r="ED535" s="53"/>
    </row>
    <row r="536" spans="1:134">
      <c r="A536" s="54"/>
      <c r="B536" s="55"/>
      <c r="C536" s="56"/>
      <c r="D536" s="55"/>
      <c r="E536" s="56"/>
      <c r="F536" s="55"/>
      <c r="G536" s="56"/>
      <c r="H536" s="57"/>
      <c r="I536" s="9"/>
      <c r="J536" s="9"/>
      <c r="K536" s="26"/>
      <c r="L536" s="26"/>
      <c r="M536" s="34"/>
      <c r="N536" s="34"/>
      <c r="O536" s="34"/>
      <c r="P536" s="11"/>
      <c r="Q536" s="11"/>
      <c r="R536" s="11"/>
      <c r="S536" s="13"/>
      <c r="AJ536" s="14"/>
      <c r="AK536" s="14"/>
      <c r="AL536" s="14"/>
      <c r="AM536" s="15"/>
      <c r="AN536" s="15"/>
      <c r="AO536" s="15"/>
      <c r="AP536" s="15"/>
      <c r="AQ536" s="15"/>
      <c r="AR536" s="15"/>
      <c r="AS536" s="15"/>
      <c r="AT536" s="16"/>
      <c r="AU536" s="15"/>
      <c r="AV536" s="15"/>
      <c r="AW536" s="19"/>
      <c r="AX536" s="19"/>
      <c r="AY536" s="19"/>
      <c r="AZ536" s="19"/>
      <c r="BA536" s="19"/>
      <c r="BB536" s="19"/>
      <c r="BC536" s="19"/>
      <c r="BD536" s="16"/>
      <c r="BE536" s="15"/>
      <c r="BF536" s="15"/>
      <c r="BG536" s="14"/>
      <c r="BH536" s="14"/>
      <c r="BI536" s="14"/>
      <c r="BJ536" s="36"/>
      <c r="BK536" s="36"/>
      <c r="BL536" s="36"/>
      <c r="BM536" s="36"/>
      <c r="BN536" s="36"/>
      <c r="BO536" s="36"/>
      <c r="BP536" s="36"/>
      <c r="BQ536" s="14"/>
      <c r="BR536" s="14"/>
      <c r="BS536" s="14"/>
      <c r="BT536" s="14"/>
      <c r="BU536" s="14"/>
      <c r="BV536" s="14"/>
      <c r="BW536" s="14"/>
      <c r="BX536" s="14"/>
      <c r="BY536" s="21"/>
      <c r="BZ536" s="22"/>
      <c r="CA536" s="22"/>
      <c r="CB536" s="22"/>
      <c r="CC536" s="22"/>
      <c r="CD536" s="22"/>
      <c r="CE536" s="22"/>
      <c r="CF536" s="23"/>
      <c r="CG536" s="19"/>
      <c r="CH536" s="21"/>
      <c r="CI536" s="14"/>
      <c r="CJ536" s="14"/>
      <c r="CK536" s="14"/>
      <c r="CL536" s="21"/>
      <c r="CM536" s="21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/>
      <c r="DK536" s="53"/>
      <c r="DL536" s="53"/>
      <c r="DM536" s="53"/>
      <c r="DN536" s="53"/>
      <c r="DO536" s="53"/>
      <c r="DP536" s="53"/>
      <c r="DQ536" s="53"/>
      <c r="DR536" s="53"/>
      <c r="DS536" s="53"/>
      <c r="DT536" s="53"/>
      <c r="DU536" s="53"/>
      <c r="DV536" s="53"/>
      <c r="DW536" s="53"/>
      <c r="DX536" s="53"/>
      <c r="DY536" s="53"/>
      <c r="DZ536" s="53"/>
      <c r="EA536" s="53"/>
      <c r="EB536" s="53"/>
      <c r="EC536" s="53"/>
      <c r="ED536" s="53"/>
    </row>
    <row r="537" spans="1:134">
      <c r="A537" s="54"/>
      <c r="B537" s="55"/>
      <c r="C537" s="56"/>
      <c r="D537" s="55"/>
      <c r="E537" s="56"/>
      <c r="F537" s="55"/>
      <c r="G537" s="56"/>
      <c r="H537" s="57"/>
      <c r="I537" s="9"/>
      <c r="J537" s="9"/>
      <c r="K537" s="26"/>
      <c r="L537" s="26"/>
      <c r="M537" s="34"/>
      <c r="N537" s="34"/>
      <c r="O537" s="34"/>
      <c r="P537" s="11"/>
      <c r="Q537" s="11"/>
      <c r="R537" s="11"/>
      <c r="S537" s="13"/>
      <c r="AJ537" s="14"/>
      <c r="AK537" s="14"/>
      <c r="AL537" s="14"/>
      <c r="AM537" s="15"/>
      <c r="AN537" s="15"/>
      <c r="AO537" s="15"/>
      <c r="AP537" s="15"/>
      <c r="AQ537" s="15"/>
      <c r="AR537" s="15"/>
      <c r="AS537" s="15"/>
      <c r="AT537" s="16"/>
      <c r="AU537" s="15"/>
      <c r="AV537" s="15"/>
      <c r="AW537" s="19"/>
      <c r="AX537" s="19"/>
      <c r="AY537" s="19"/>
      <c r="AZ537" s="19"/>
      <c r="BA537" s="19"/>
      <c r="BB537" s="19"/>
      <c r="BC537" s="19"/>
      <c r="BD537" s="16"/>
      <c r="BE537" s="15"/>
      <c r="BF537" s="15"/>
      <c r="BG537" s="14"/>
      <c r="BH537" s="14"/>
      <c r="BI537" s="14"/>
      <c r="BJ537" s="36"/>
      <c r="BK537" s="36"/>
      <c r="BL537" s="36"/>
      <c r="BM537" s="36"/>
      <c r="BN537" s="36"/>
      <c r="BO537" s="36"/>
      <c r="BP537" s="36"/>
      <c r="BQ537" s="14"/>
      <c r="BR537" s="14"/>
      <c r="BS537" s="14"/>
      <c r="BT537" s="14"/>
      <c r="BU537" s="14"/>
      <c r="BV537" s="14"/>
      <c r="BW537" s="14"/>
      <c r="BX537" s="14"/>
      <c r="BY537" s="21"/>
      <c r="BZ537" s="22"/>
      <c r="CA537" s="22"/>
      <c r="CB537" s="22"/>
      <c r="CC537" s="22"/>
      <c r="CD537" s="22"/>
      <c r="CE537" s="22"/>
      <c r="CF537" s="23"/>
      <c r="CG537" s="19"/>
      <c r="CH537" s="21"/>
      <c r="CI537" s="14"/>
      <c r="CJ537" s="14"/>
      <c r="CK537" s="14"/>
      <c r="CL537" s="21"/>
      <c r="CM537" s="21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/>
      <c r="DK537" s="53"/>
      <c r="DL537" s="53"/>
      <c r="DM537" s="53"/>
      <c r="DN537" s="53"/>
      <c r="DO537" s="53"/>
      <c r="DP537" s="53"/>
      <c r="DQ537" s="53"/>
      <c r="DR537" s="53"/>
      <c r="DS537" s="53"/>
      <c r="DT537" s="53"/>
      <c r="DU537" s="53"/>
      <c r="DV537" s="53"/>
      <c r="DW537" s="53"/>
      <c r="DX537" s="53"/>
      <c r="DY537" s="53"/>
      <c r="DZ537" s="53"/>
      <c r="EA537" s="53"/>
      <c r="EB537" s="53"/>
      <c r="EC537" s="53"/>
      <c r="ED537" s="53"/>
    </row>
    <row r="538" spans="1:134">
      <c r="A538" s="54"/>
      <c r="B538" s="55"/>
      <c r="C538" s="56"/>
      <c r="D538" s="55"/>
      <c r="E538" s="56"/>
      <c r="F538" s="55"/>
      <c r="G538" s="56"/>
      <c r="H538" s="57"/>
      <c r="I538" s="9"/>
      <c r="J538" s="9"/>
      <c r="K538" s="26"/>
      <c r="L538" s="26"/>
      <c r="M538" s="34"/>
      <c r="N538" s="34"/>
      <c r="O538" s="34"/>
      <c r="P538" s="11"/>
      <c r="Q538" s="11"/>
      <c r="R538" s="11"/>
      <c r="S538" s="13"/>
      <c r="AJ538" s="14"/>
      <c r="AK538" s="14"/>
      <c r="AL538" s="14"/>
      <c r="AM538" s="15"/>
      <c r="AN538" s="15"/>
      <c r="AO538" s="15"/>
      <c r="AP538" s="15"/>
      <c r="AQ538" s="15"/>
      <c r="AR538" s="15"/>
      <c r="AS538" s="15"/>
      <c r="AT538" s="16"/>
      <c r="AU538" s="15"/>
      <c r="AV538" s="15"/>
      <c r="AW538" s="19"/>
      <c r="AX538" s="19"/>
      <c r="AY538" s="19"/>
      <c r="AZ538" s="19"/>
      <c r="BA538" s="19"/>
      <c r="BB538" s="19"/>
      <c r="BC538" s="19"/>
      <c r="BD538" s="16"/>
      <c r="BE538" s="15"/>
      <c r="BF538" s="15"/>
      <c r="BG538" s="14"/>
      <c r="BH538" s="14"/>
      <c r="BI538" s="14"/>
      <c r="BJ538" s="36"/>
      <c r="BK538" s="36"/>
      <c r="BL538" s="36"/>
      <c r="BM538" s="36"/>
      <c r="BN538" s="36"/>
      <c r="BO538" s="36"/>
      <c r="BP538" s="36"/>
      <c r="BQ538" s="14"/>
      <c r="BR538" s="14"/>
      <c r="BS538" s="14"/>
      <c r="BT538" s="14"/>
      <c r="BU538" s="14"/>
      <c r="BV538" s="14"/>
      <c r="BW538" s="14"/>
      <c r="BX538" s="14"/>
      <c r="BY538" s="21"/>
      <c r="BZ538" s="22"/>
      <c r="CA538" s="22"/>
      <c r="CB538" s="22"/>
      <c r="CC538" s="22"/>
      <c r="CD538" s="22"/>
      <c r="CE538" s="22"/>
      <c r="CF538" s="23"/>
      <c r="CG538" s="19"/>
      <c r="CH538" s="21"/>
      <c r="CI538" s="14"/>
      <c r="CJ538" s="14"/>
      <c r="CK538" s="14"/>
      <c r="CL538" s="21"/>
      <c r="CM538" s="21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53"/>
      <c r="DA538" s="53"/>
      <c r="DB538" s="53"/>
      <c r="DC538" s="53"/>
      <c r="DD538" s="53"/>
      <c r="DE538" s="53"/>
      <c r="DF538" s="53"/>
      <c r="DG538" s="53"/>
      <c r="DH538" s="53"/>
      <c r="DI538" s="53"/>
      <c r="DJ538" s="53"/>
      <c r="DK538" s="53"/>
      <c r="DL538" s="53"/>
      <c r="DM538" s="53"/>
      <c r="DN538" s="53"/>
      <c r="DO538" s="53"/>
      <c r="DP538" s="53"/>
      <c r="DQ538" s="53"/>
      <c r="DR538" s="53"/>
      <c r="DS538" s="53"/>
      <c r="DT538" s="53"/>
      <c r="DU538" s="53"/>
      <c r="DV538" s="53"/>
      <c r="DW538" s="53"/>
      <c r="DX538" s="53"/>
      <c r="DY538" s="53"/>
      <c r="DZ538" s="53"/>
      <c r="EA538" s="53"/>
      <c r="EB538" s="53"/>
      <c r="EC538" s="53"/>
      <c r="ED538" s="53"/>
    </row>
    <row r="539" spans="1:134">
      <c r="A539" s="54"/>
      <c r="B539" s="55"/>
      <c r="C539" s="56"/>
      <c r="D539" s="55"/>
      <c r="E539" s="56"/>
      <c r="F539" s="55"/>
      <c r="G539" s="56"/>
      <c r="H539" s="57"/>
      <c r="I539" s="9"/>
      <c r="J539" s="9"/>
      <c r="K539" s="26"/>
      <c r="L539" s="26"/>
      <c r="M539" s="34"/>
      <c r="N539" s="34"/>
      <c r="O539" s="34"/>
      <c r="P539" s="11"/>
      <c r="Q539" s="11"/>
      <c r="R539" s="11"/>
      <c r="S539" s="13"/>
      <c r="AJ539" s="14"/>
      <c r="AK539" s="14"/>
      <c r="AL539" s="14"/>
      <c r="AM539" s="15"/>
      <c r="AN539" s="15"/>
      <c r="AO539" s="15"/>
      <c r="AP539" s="15"/>
      <c r="AQ539" s="15"/>
      <c r="AR539" s="15"/>
      <c r="AS539" s="15"/>
      <c r="AT539" s="16"/>
      <c r="AU539" s="15"/>
      <c r="AV539" s="15"/>
      <c r="AW539" s="19"/>
      <c r="AX539" s="19"/>
      <c r="AY539" s="19"/>
      <c r="AZ539" s="19"/>
      <c r="BA539" s="19"/>
      <c r="BB539" s="19"/>
      <c r="BC539" s="19"/>
      <c r="BD539" s="16"/>
      <c r="BE539" s="15"/>
      <c r="BF539" s="15"/>
      <c r="BG539" s="14"/>
      <c r="BH539" s="14"/>
      <c r="BI539" s="14"/>
      <c r="BJ539" s="36"/>
      <c r="BK539" s="36"/>
      <c r="BL539" s="36"/>
      <c r="BM539" s="36"/>
      <c r="BN539" s="36"/>
      <c r="BO539" s="36"/>
      <c r="BP539" s="36"/>
      <c r="BQ539" s="14"/>
      <c r="BR539" s="14"/>
      <c r="BS539" s="14"/>
      <c r="BT539" s="14"/>
      <c r="BU539" s="14"/>
      <c r="BV539" s="14"/>
      <c r="BW539" s="14"/>
      <c r="BX539" s="14"/>
      <c r="BY539" s="21"/>
      <c r="BZ539" s="22"/>
      <c r="CA539" s="22"/>
      <c r="CB539" s="22"/>
      <c r="CC539" s="22"/>
      <c r="CD539" s="22"/>
      <c r="CE539" s="22"/>
      <c r="CF539" s="23"/>
      <c r="CG539" s="19"/>
      <c r="CH539" s="21"/>
      <c r="CI539" s="14"/>
      <c r="CJ539" s="14"/>
      <c r="CK539" s="14"/>
      <c r="CL539" s="21"/>
      <c r="CM539" s="21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/>
      <c r="DK539" s="53"/>
      <c r="DL539" s="53"/>
      <c r="DM539" s="53"/>
      <c r="DN539" s="53"/>
      <c r="DO539" s="53"/>
      <c r="DP539" s="53"/>
      <c r="DQ539" s="53"/>
      <c r="DR539" s="53"/>
      <c r="DS539" s="53"/>
      <c r="DT539" s="53"/>
      <c r="DU539" s="53"/>
      <c r="DV539" s="53"/>
      <c r="DW539" s="53"/>
      <c r="DX539" s="53"/>
      <c r="DY539" s="53"/>
      <c r="DZ539" s="53"/>
      <c r="EA539" s="53"/>
      <c r="EB539" s="53"/>
      <c r="EC539" s="53"/>
      <c r="ED539" s="53"/>
    </row>
    <row r="540" spans="1:134">
      <c r="A540" s="54"/>
      <c r="B540" s="55"/>
      <c r="C540" s="56"/>
      <c r="D540" s="55"/>
      <c r="E540" s="56"/>
      <c r="F540" s="55"/>
      <c r="G540" s="56"/>
      <c r="H540" s="57"/>
      <c r="I540" s="9"/>
      <c r="J540" s="9"/>
      <c r="K540" s="26"/>
      <c r="L540" s="26"/>
      <c r="M540" s="34"/>
      <c r="N540" s="34"/>
      <c r="O540" s="34"/>
      <c r="P540" s="11"/>
      <c r="Q540" s="11"/>
      <c r="R540" s="11"/>
      <c r="S540" s="13"/>
      <c r="AJ540" s="14"/>
      <c r="AK540" s="14"/>
      <c r="AL540" s="14"/>
      <c r="AM540" s="15"/>
      <c r="AN540" s="15"/>
      <c r="AO540" s="15"/>
      <c r="AP540" s="15"/>
      <c r="AQ540" s="15"/>
      <c r="AR540" s="15"/>
      <c r="AS540" s="15"/>
      <c r="AT540" s="16"/>
      <c r="AU540" s="15"/>
      <c r="AV540" s="15"/>
      <c r="AW540" s="19"/>
      <c r="AX540" s="19"/>
      <c r="AY540" s="19"/>
      <c r="AZ540" s="19"/>
      <c r="BA540" s="19"/>
      <c r="BB540" s="19"/>
      <c r="BC540" s="19"/>
      <c r="BD540" s="16"/>
      <c r="BE540" s="15"/>
      <c r="BF540" s="15"/>
      <c r="BG540" s="14"/>
      <c r="BH540" s="14"/>
      <c r="BI540" s="14"/>
      <c r="BJ540" s="36"/>
      <c r="BK540" s="36"/>
      <c r="BL540" s="36"/>
      <c r="BM540" s="36"/>
      <c r="BN540" s="36"/>
      <c r="BO540" s="36"/>
      <c r="BP540" s="36"/>
      <c r="BQ540" s="14"/>
      <c r="BR540" s="14"/>
      <c r="BS540" s="14"/>
      <c r="BT540" s="14"/>
      <c r="BU540" s="14"/>
      <c r="BV540" s="14"/>
      <c r="BW540" s="14"/>
      <c r="BX540" s="14"/>
      <c r="BY540" s="21"/>
      <c r="BZ540" s="22"/>
      <c r="CA540" s="22"/>
      <c r="CB540" s="22"/>
      <c r="CC540" s="22"/>
      <c r="CD540" s="22"/>
      <c r="CE540" s="22"/>
      <c r="CF540" s="23"/>
      <c r="CG540" s="19"/>
      <c r="CH540" s="21"/>
      <c r="CI540" s="14"/>
      <c r="CJ540" s="14"/>
      <c r="CK540" s="14"/>
      <c r="CL540" s="21"/>
      <c r="CM540" s="21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/>
      <c r="DK540" s="53"/>
      <c r="DL540" s="53"/>
      <c r="DM540" s="53"/>
      <c r="DN540" s="53"/>
      <c r="DO540" s="53"/>
      <c r="DP540" s="53"/>
      <c r="DQ540" s="53"/>
      <c r="DR540" s="53"/>
      <c r="DS540" s="53"/>
      <c r="DT540" s="53"/>
      <c r="DU540" s="53"/>
      <c r="DV540" s="53"/>
      <c r="DW540" s="53"/>
      <c r="DX540" s="53"/>
      <c r="DY540" s="53"/>
      <c r="DZ540" s="53"/>
      <c r="EA540" s="53"/>
      <c r="EB540" s="53"/>
      <c r="EC540" s="53"/>
      <c r="ED540" s="53"/>
    </row>
    <row r="541" spans="1:134">
      <c r="A541" s="54"/>
      <c r="B541" s="55"/>
      <c r="C541" s="56"/>
      <c r="D541" s="55"/>
      <c r="E541" s="56"/>
      <c r="F541" s="55"/>
      <c r="G541" s="56"/>
      <c r="H541" s="57"/>
      <c r="I541" s="9"/>
      <c r="J541" s="9"/>
      <c r="K541" s="26"/>
      <c r="L541" s="26"/>
      <c r="M541" s="34"/>
      <c r="N541" s="34"/>
      <c r="O541" s="34"/>
      <c r="P541" s="11"/>
      <c r="Q541" s="11"/>
      <c r="R541" s="11"/>
      <c r="S541" s="13"/>
      <c r="AJ541" s="14"/>
      <c r="AK541" s="14"/>
      <c r="AL541" s="14"/>
      <c r="AM541" s="15"/>
      <c r="AN541" s="15"/>
      <c r="AO541" s="15"/>
      <c r="AP541" s="15"/>
      <c r="AQ541" s="15"/>
      <c r="AR541" s="15"/>
      <c r="AS541" s="15"/>
      <c r="AT541" s="16"/>
      <c r="AU541" s="15"/>
      <c r="AV541" s="15"/>
      <c r="AW541" s="19"/>
      <c r="AX541" s="19"/>
      <c r="AY541" s="19"/>
      <c r="AZ541" s="19"/>
      <c r="BA541" s="19"/>
      <c r="BB541" s="19"/>
      <c r="BC541" s="19"/>
      <c r="BD541" s="16"/>
      <c r="BE541" s="15"/>
      <c r="BF541" s="15"/>
      <c r="BG541" s="14"/>
      <c r="BH541" s="14"/>
      <c r="BI541" s="14"/>
      <c r="BJ541" s="36"/>
      <c r="BK541" s="36"/>
      <c r="BL541" s="36"/>
      <c r="BM541" s="36"/>
      <c r="BN541" s="36"/>
      <c r="BO541" s="36"/>
      <c r="BP541" s="36"/>
      <c r="BQ541" s="14"/>
      <c r="BR541" s="14"/>
      <c r="BS541" s="14"/>
      <c r="BT541" s="14"/>
      <c r="BU541" s="14"/>
      <c r="BV541" s="14"/>
      <c r="BW541" s="14"/>
      <c r="BX541" s="14"/>
      <c r="BY541" s="21"/>
      <c r="BZ541" s="22"/>
      <c r="CA541" s="22"/>
      <c r="CB541" s="22"/>
      <c r="CC541" s="22"/>
      <c r="CD541" s="22"/>
      <c r="CE541" s="22"/>
      <c r="CF541" s="23"/>
      <c r="CG541" s="19"/>
      <c r="CH541" s="21"/>
      <c r="CI541" s="14"/>
      <c r="CJ541" s="14"/>
      <c r="CK541" s="14"/>
      <c r="CL541" s="21"/>
      <c r="CM541" s="21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/>
      <c r="DK541" s="53"/>
      <c r="DL541" s="53"/>
      <c r="DM541" s="53"/>
      <c r="DN541" s="53"/>
      <c r="DO541" s="53"/>
      <c r="DP541" s="53"/>
      <c r="DQ541" s="53"/>
      <c r="DR541" s="53"/>
      <c r="DS541" s="53"/>
      <c r="DT541" s="53"/>
      <c r="DU541" s="53"/>
      <c r="DV541" s="53"/>
      <c r="DW541" s="53"/>
      <c r="DX541" s="53"/>
      <c r="DY541" s="53"/>
      <c r="DZ541" s="53"/>
      <c r="EA541" s="53"/>
      <c r="EB541" s="53"/>
      <c r="EC541" s="53"/>
      <c r="ED541" s="53"/>
    </row>
    <row r="542" spans="1:134">
      <c r="A542" s="54"/>
      <c r="B542" s="55"/>
      <c r="C542" s="56"/>
      <c r="D542" s="55"/>
      <c r="E542" s="56"/>
      <c r="F542" s="55"/>
      <c r="G542" s="56"/>
      <c r="H542" s="57"/>
      <c r="I542" s="9"/>
      <c r="J542" s="9"/>
      <c r="K542" s="26"/>
      <c r="L542" s="26"/>
      <c r="M542" s="34"/>
      <c r="N542" s="34"/>
      <c r="O542" s="34"/>
      <c r="P542" s="11"/>
      <c r="Q542" s="11"/>
      <c r="R542" s="11"/>
      <c r="S542" s="13"/>
      <c r="AJ542" s="14"/>
      <c r="AK542" s="14"/>
      <c r="AL542" s="14"/>
      <c r="AM542" s="15"/>
      <c r="AN542" s="15"/>
      <c r="AO542" s="15"/>
      <c r="AP542" s="15"/>
      <c r="AQ542" s="15"/>
      <c r="AR542" s="15"/>
      <c r="AS542" s="15"/>
      <c r="AT542" s="16"/>
      <c r="AU542" s="15"/>
      <c r="AV542" s="15"/>
      <c r="AW542" s="19"/>
      <c r="AX542" s="19"/>
      <c r="AY542" s="19"/>
      <c r="AZ542" s="19"/>
      <c r="BA542" s="19"/>
      <c r="BB542" s="19"/>
      <c r="BC542" s="19"/>
      <c r="BD542" s="16"/>
      <c r="BE542" s="15"/>
      <c r="BF542" s="15"/>
      <c r="BG542" s="14"/>
      <c r="BH542" s="14"/>
      <c r="BI542" s="14"/>
      <c r="BJ542" s="36"/>
      <c r="BK542" s="36"/>
      <c r="BL542" s="36"/>
      <c r="BM542" s="36"/>
      <c r="BN542" s="36"/>
      <c r="BO542" s="36"/>
      <c r="BP542" s="36"/>
      <c r="BQ542" s="14"/>
      <c r="BR542" s="14"/>
      <c r="BS542" s="14"/>
      <c r="BT542" s="14"/>
      <c r="BU542" s="14"/>
      <c r="BV542" s="14"/>
      <c r="BW542" s="14"/>
      <c r="BX542" s="14"/>
      <c r="BY542" s="21"/>
      <c r="BZ542" s="22"/>
      <c r="CA542" s="22"/>
      <c r="CB542" s="22"/>
      <c r="CC542" s="22"/>
      <c r="CD542" s="22"/>
      <c r="CE542" s="22"/>
      <c r="CF542" s="23"/>
      <c r="CG542" s="19"/>
      <c r="CH542" s="21"/>
      <c r="CI542" s="14"/>
      <c r="CJ542" s="14"/>
      <c r="CK542" s="14"/>
      <c r="CL542" s="21"/>
      <c r="CM542" s="21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/>
      <c r="DK542" s="53"/>
      <c r="DL542" s="53"/>
      <c r="DM542" s="53"/>
      <c r="DN542" s="53"/>
      <c r="DO542" s="53"/>
      <c r="DP542" s="53"/>
      <c r="DQ542" s="53"/>
      <c r="DR542" s="53"/>
      <c r="DS542" s="53"/>
      <c r="DT542" s="53"/>
      <c r="DU542" s="53"/>
      <c r="DV542" s="53"/>
      <c r="DW542" s="53"/>
      <c r="DX542" s="53"/>
      <c r="DY542" s="53"/>
      <c r="DZ542" s="53"/>
      <c r="EA542" s="53"/>
      <c r="EB542" s="53"/>
      <c r="EC542" s="53"/>
      <c r="ED542" s="53"/>
    </row>
    <row r="543" spans="1:134">
      <c r="A543" s="54"/>
      <c r="B543" s="55"/>
      <c r="C543" s="56"/>
      <c r="D543" s="55"/>
      <c r="E543" s="56"/>
      <c r="F543" s="55"/>
      <c r="G543" s="56"/>
      <c r="H543" s="57"/>
      <c r="I543" s="9"/>
      <c r="J543" s="9"/>
      <c r="K543" s="26"/>
      <c r="L543" s="26"/>
      <c r="M543" s="34"/>
      <c r="N543" s="34"/>
      <c r="O543" s="34"/>
      <c r="P543" s="11"/>
      <c r="Q543" s="11"/>
      <c r="R543" s="11"/>
      <c r="S543" s="13"/>
      <c r="AJ543" s="14"/>
      <c r="AK543" s="14"/>
      <c r="AL543" s="14"/>
      <c r="AM543" s="15"/>
      <c r="AN543" s="15"/>
      <c r="AO543" s="15"/>
      <c r="AP543" s="15"/>
      <c r="AQ543" s="15"/>
      <c r="AR543" s="15"/>
      <c r="AS543" s="15"/>
      <c r="AT543" s="16"/>
      <c r="AU543" s="15"/>
      <c r="AV543" s="15"/>
      <c r="AW543" s="19"/>
      <c r="AX543" s="19"/>
      <c r="AY543" s="19"/>
      <c r="AZ543" s="19"/>
      <c r="BA543" s="19"/>
      <c r="BB543" s="19"/>
      <c r="BC543" s="19"/>
      <c r="BD543" s="16"/>
      <c r="BE543" s="15"/>
      <c r="BF543" s="15"/>
      <c r="BG543" s="14"/>
      <c r="BH543" s="14"/>
      <c r="BI543" s="14"/>
      <c r="BJ543" s="36"/>
      <c r="BK543" s="36"/>
      <c r="BL543" s="36"/>
      <c r="BM543" s="36"/>
      <c r="BN543" s="36"/>
      <c r="BO543" s="36"/>
      <c r="BP543" s="36"/>
      <c r="BQ543" s="14"/>
      <c r="BR543" s="14"/>
      <c r="BS543" s="14"/>
      <c r="BT543" s="14"/>
      <c r="BU543" s="14"/>
      <c r="BV543" s="14"/>
      <c r="BW543" s="14"/>
      <c r="BX543" s="14"/>
      <c r="BY543" s="21"/>
      <c r="BZ543" s="22"/>
      <c r="CA543" s="22"/>
      <c r="CB543" s="22"/>
      <c r="CC543" s="22"/>
      <c r="CD543" s="22"/>
      <c r="CE543" s="22"/>
      <c r="CF543" s="23"/>
      <c r="CG543" s="19"/>
      <c r="CH543" s="21"/>
      <c r="CI543" s="14"/>
      <c r="CJ543" s="14"/>
      <c r="CK543" s="14"/>
      <c r="CL543" s="21"/>
      <c r="CM543" s="21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53"/>
      <c r="DA543" s="53"/>
      <c r="DB543" s="53"/>
      <c r="DC543" s="53"/>
      <c r="DD543" s="53"/>
      <c r="DE543" s="53"/>
      <c r="DF543" s="53"/>
      <c r="DG543" s="53"/>
      <c r="DH543" s="53"/>
      <c r="DI543" s="53"/>
      <c r="DJ543" s="53"/>
      <c r="DK543" s="53"/>
      <c r="DL543" s="53"/>
      <c r="DM543" s="53"/>
      <c r="DN543" s="53"/>
      <c r="DO543" s="53"/>
      <c r="DP543" s="53"/>
      <c r="DQ543" s="53"/>
      <c r="DR543" s="53"/>
      <c r="DS543" s="53"/>
      <c r="DT543" s="53"/>
      <c r="DU543" s="53"/>
      <c r="DV543" s="53"/>
      <c r="DW543" s="53"/>
      <c r="DX543" s="53"/>
      <c r="DY543" s="53"/>
      <c r="DZ543" s="53"/>
      <c r="EA543" s="53"/>
      <c r="EB543" s="53"/>
      <c r="EC543" s="53"/>
      <c r="ED543" s="53"/>
    </row>
    <row r="544" spans="1:134">
      <c r="A544" s="54"/>
      <c r="B544" s="55"/>
      <c r="C544" s="56"/>
      <c r="D544" s="55"/>
      <c r="E544" s="56"/>
      <c r="F544" s="55"/>
      <c r="G544" s="56"/>
      <c r="H544" s="57"/>
      <c r="I544" s="9"/>
      <c r="J544" s="9"/>
      <c r="K544" s="26"/>
      <c r="L544" s="26"/>
      <c r="M544" s="34"/>
      <c r="N544" s="34"/>
      <c r="O544" s="34"/>
      <c r="P544" s="11"/>
      <c r="Q544" s="11"/>
      <c r="R544" s="11"/>
      <c r="S544" s="13"/>
      <c r="AJ544" s="14"/>
      <c r="AK544" s="14"/>
      <c r="AL544" s="14"/>
      <c r="AM544" s="15"/>
      <c r="AN544" s="15"/>
      <c r="AO544" s="15"/>
      <c r="AP544" s="15"/>
      <c r="AQ544" s="15"/>
      <c r="AR544" s="15"/>
      <c r="AS544" s="15"/>
      <c r="AT544" s="16"/>
      <c r="AU544" s="15"/>
      <c r="AV544" s="15"/>
      <c r="AW544" s="19"/>
      <c r="AX544" s="19"/>
      <c r="AY544" s="19"/>
      <c r="AZ544" s="19"/>
      <c r="BA544" s="19"/>
      <c r="BB544" s="19"/>
      <c r="BC544" s="19"/>
      <c r="BD544" s="16"/>
      <c r="BE544" s="15"/>
      <c r="BF544" s="15"/>
      <c r="BG544" s="14"/>
      <c r="BH544" s="14"/>
      <c r="BI544" s="14"/>
      <c r="BJ544" s="36"/>
      <c r="BK544" s="36"/>
      <c r="BL544" s="36"/>
      <c r="BM544" s="36"/>
      <c r="BN544" s="36"/>
      <c r="BO544" s="36"/>
      <c r="BP544" s="36"/>
      <c r="BQ544" s="14"/>
      <c r="BR544" s="14"/>
      <c r="BS544" s="14"/>
      <c r="BT544" s="14"/>
      <c r="BU544" s="14"/>
      <c r="BV544" s="14"/>
      <c r="BW544" s="14"/>
      <c r="BX544" s="14"/>
      <c r="BY544" s="21"/>
      <c r="BZ544" s="22"/>
      <c r="CA544" s="22"/>
      <c r="CB544" s="22"/>
      <c r="CC544" s="22"/>
      <c r="CD544" s="22"/>
      <c r="CE544" s="22"/>
      <c r="CF544" s="23"/>
      <c r="CG544" s="19"/>
      <c r="CH544" s="21"/>
      <c r="CI544" s="14"/>
      <c r="CJ544" s="14"/>
      <c r="CK544" s="14"/>
      <c r="CL544" s="21"/>
      <c r="CM544" s="21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/>
      <c r="DK544" s="53"/>
      <c r="DL544" s="53"/>
      <c r="DM544" s="53"/>
      <c r="DN544" s="53"/>
      <c r="DO544" s="53"/>
      <c r="DP544" s="53"/>
      <c r="DQ544" s="53"/>
      <c r="DR544" s="53"/>
      <c r="DS544" s="53"/>
      <c r="DT544" s="53"/>
      <c r="DU544" s="53"/>
      <c r="DV544" s="53"/>
      <c r="DW544" s="53"/>
      <c r="DX544" s="53"/>
      <c r="DY544" s="53"/>
      <c r="DZ544" s="53"/>
      <c r="EA544" s="53"/>
      <c r="EB544" s="53"/>
      <c r="EC544" s="53"/>
      <c r="ED544" s="53"/>
    </row>
    <row r="545" spans="1:134">
      <c r="A545" s="54"/>
      <c r="B545" s="55"/>
      <c r="C545" s="56"/>
      <c r="D545" s="55"/>
      <c r="E545" s="56"/>
      <c r="F545" s="55"/>
      <c r="G545" s="56"/>
      <c r="H545" s="57"/>
      <c r="I545" s="9"/>
      <c r="J545" s="9"/>
      <c r="K545" s="26"/>
      <c r="L545" s="26"/>
      <c r="M545" s="34"/>
      <c r="N545" s="34"/>
      <c r="O545" s="34"/>
      <c r="P545" s="11"/>
      <c r="Q545" s="11"/>
      <c r="R545" s="11"/>
      <c r="S545" s="13"/>
      <c r="AJ545" s="14"/>
      <c r="AK545" s="14"/>
      <c r="AL545" s="14"/>
      <c r="AM545" s="15"/>
      <c r="AN545" s="15"/>
      <c r="AO545" s="15"/>
      <c r="AP545" s="15"/>
      <c r="AQ545" s="15"/>
      <c r="AR545" s="15"/>
      <c r="AS545" s="15"/>
      <c r="AT545" s="16"/>
      <c r="AU545" s="15"/>
      <c r="AV545" s="15"/>
      <c r="AW545" s="19"/>
      <c r="AX545" s="19"/>
      <c r="AY545" s="19"/>
      <c r="AZ545" s="19"/>
      <c r="BA545" s="19"/>
      <c r="BB545" s="19"/>
      <c r="BC545" s="19"/>
      <c r="BD545" s="16"/>
      <c r="BE545" s="15"/>
      <c r="BF545" s="15"/>
      <c r="BG545" s="14"/>
      <c r="BH545" s="14"/>
      <c r="BI545" s="14"/>
      <c r="BJ545" s="36"/>
      <c r="BK545" s="36"/>
      <c r="BL545" s="36"/>
      <c r="BM545" s="36"/>
      <c r="BN545" s="36"/>
      <c r="BO545" s="36"/>
      <c r="BP545" s="36"/>
      <c r="BQ545" s="14"/>
      <c r="BR545" s="14"/>
      <c r="BS545" s="14"/>
      <c r="BT545" s="14"/>
      <c r="BU545" s="14"/>
      <c r="BV545" s="14"/>
      <c r="BW545" s="14"/>
      <c r="BX545" s="14"/>
      <c r="BY545" s="21"/>
      <c r="BZ545" s="22"/>
      <c r="CA545" s="22"/>
      <c r="CB545" s="22"/>
      <c r="CC545" s="22"/>
      <c r="CD545" s="22"/>
      <c r="CE545" s="22"/>
      <c r="CF545" s="23"/>
      <c r="CG545" s="19"/>
      <c r="CH545" s="21"/>
      <c r="CI545" s="14"/>
      <c r="CJ545" s="14"/>
      <c r="CK545" s="14"/>
      <c r="CL545" s="21"/>
      <c r="CM545" s="21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/>
      <c r="DK545" s="53"/>
      <c r="DL545" s="53"/>
      <c r="DM545" s="53"/>
      <c r="DN545" s="53"/>
      <c r="DO545" s="53"/>
      <c r="DP545" s="53"/>
      <c r="DQ545" s="53"/>
      <c r="DR545" s="53"/>
      <c r="DS545" s="53"/>
      <c r="DT545" s="53"/>
      <c r="DU545" s="53"/>
      <c r="DV545" s="53"/>
      <c r="DW545" s="53"/>
      <c r="DX545" s="53"/>
      <c r="DY545" s="53"/>
      <c r="DZ545" s="53"/>
      <c r="EA545" s="53"/>
      <c r="EB545" s="53"/>
      <c r="EC545" s="53"/>
      <c r="ED545" s="53"/>
    </row>
    <row r="546" spans="1:134">
      <c r="A546" s="54"/>
      <c r="B546" s="55"/>
      <c r="C546" s="56"/>
      <c r="D546" s="55"/>
      <c r="E546" s="56"/>
      <c r="F546" s="55"/>
      <c r="G546" s="56"/>
      <c r="H546" s="57"/>
      <c r="I546" s="9"/>
      <c r="J546" s="9"/>
      <c r="K546" s="26"/>
      <c r="L546" s="26"/>
      <c r="M546" s="34"/>
      <c r="N546" s="34"/>
      <c r="O546" s="34"/>
      <c r="P546" s="11"/>
      <c r="Q546" s="11"/>
      <c r="R546" s="11"/>
      <c r="S546" s="13"/>
      <c r="AJ546" s="14"/>
      <c r="AK546" s="14"/>
      <c r="AL546" s="14"/>
      <c r="AM546" s="15"/>
      <c r="AN546" s="15"/>
      <c r="AO546" s="15"/>
      <c r="AP546" s="15"/>
      <c r="AQ546" s="15"/>
      <c r="AR546" s="15"/>
      <c r="AS546" s="15"/>
      <c r="AT546" s="16"/>
      <c r="AU546" s="15"/>
      <c r="AV546" s="15"/>
      <c r="AW546" s="19"/>
      <c r="AX546" s="19"/>
      <c r="AY546" s="19"/>
      <c r="AZ546" s="19"/>
      <c r="BA546" s="19"/>
      <c r="BB546" s="19"/>
      <c r="BC546" s="19"/>
      <c r="BD546" s="16"/>
      <c r="BE546" s="15"/>
      <c r="BF546" s="15"/>
      <c r="BG546" s="14"/>
      <c r="BH546" s="14"/>
      <c r="BI546" s="14"/>
      <c r="BJ546" s="36"/>
      <c r="BK546" s="36"/>
      <c r="BL546" s="36"/>
      <c r="BM546" s="36"/>
      <c r="BN546" s="36"/>
      <c r="BO546" s="36"/>
      <c r="BP546" s="36"/>
      <c r="BQ546" s="14"/>
      <c r="BR546" s="14"/>
      <c r="BS546" s="14"/>
      <c r="BT546" s="14"/>
      <c r="BU546" s="14"/>
      <c r="BV546" s="14"/>
      <c r="BW546" s="14"/>
      <c r="BX546" s="14"/>
      <c r="BY546" s="21"/>
      <c r="BZ546" s="22"/>
      <c r="CA546" s="22"/>
      <c r="CB546" s="22"/>
      <c r="CC546" s="22"/>
      <c r="CD546" s="22"/>
      <c r="CE546" s="22"/>
      <c r="CF546" s="23"/>
      <c r="CG546" s="19"/>
      <c r="CH546" s="21"/>
      <c r="CI546" s="14"/>
      <c r="CJ546" s="14"/>
      <c r="CK546" s="14"/>
      <c r="CL546" s="21"/>
      <c r="CM546" s="21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/>
      <c r="DK546" s="53"/>
      <c r="DL546" s="53"/>
      <c r="DM546" s="53"/>
      <c r="DN546" s="53"/>
      <c r="DO546" s="53"/>
      <c r="DP546" s="53"/>
      <c r="DQ546" s="53"/>
      <c r="DR546" s="53"/>
      <c r="DS546" s="53"/>
      <c r="DT546" s="53"/>
      <c r="DU546" s="53"/>
      <c r="DV546" s="53"/>
      <c r="DW546" s="53"/>
      <c r="DX546" s="53"/>
      <c r="DY546" s="53"/>
      <c r="DZ546" s="53"/>
      <c r="EA546" s="53"/>
      <c r="EB546" s="53"/>
      <c r="EC546" s="53"/>
      <c r="ED546" s="53"/>
    </row>
    <row r="547" spans="1:134">
      <c r="A547" s="54"/>
      <c r="B547" s="55"/>
      <c r="C547" s="56"/>
      <c r="D547" s="55"/>
      <c r="E547" s="56"/>
      <c r="F547" s="55"/>
      <c r="G547" s="56"/>
      <c r="H547" s="57"/>
      <c r="I547" s="9"/>
      <c r="J547" s="9"/>
      <c r="K547" s="26"/>
      <c r="L547" s="26"/>
      <c r="M547" s="34"/>
      <c r="N547" s="34"/>
      <c r="O547" s="34"/>
      <c r="P547" s="11"/>
      <c r="Q547" s="11"/>
      <c r="R547" s="11"/>
      <c r="S547" s="13"/>
      <c r="AJ547" s="14"/>
      <c r="AK547" s="14"/>
      <c r="AL547" s="14"/>
      <c r="AM547" s="15"/>
      <c r="AN547" s="15"/>
      <c r="AO547" s="15"/>
      <c r="AP547" s="15"/>
      <c r="AQ547" s="15"/>
      <c r="AR547" s="15"/>
      <c r="AS547" s="15"/>
      <c r="AT547" s="16"/>
      <c r="AU547" s="15"/>
      <c r="AV547" s="15"/>
      <c r="AW547" s="19"/>
      <c r="AX547" s="19"/>
      <c r="AY547" s="19"/>
      <c r="AZ547" s="19"/>
      <c r="BA547" s="19"/>
      <c r="BB547" s="19"/>
      <c r="BC547" s="19"/>
      <c r="BD547" s="16"/>
      <c r="BE547" s="15"/>
      <c r="BF547" s="15"/>
      <c r="BG547" s="14"/>
      <c r="BH547" s="14"/>
      <c r="BI547" s="14"/>
      <c r="BJ547" s="36"/>
      <c r="BK547" s="36"/>
      <c r="BL547" s="36"/>
      <c r="BM547" s="36"/>
      <c r="BN547" s="36"/>
      <c r="BO547" s="36"/>
      <c r="BP547" s="36"/>
      <c r="BQ547" s="14"/>
      <c r="BR547" s="14"/>
      <c r="BS547" s="14"/>
      <c r="BT547" s="14"/>
      <c r="BU547" s="14"/>
      <c r="BV547" s="14"/>
      <c r="BW547" s="14"/>
      <c r="BX547" s="14"/>
      <c r="BY547" s="21"/>
      <c r="BZ547" s="22"/>
      <c r="CA547" s="22"/>
      <c r="CB547" s="22"/>
      <c r="CC547" s="22"/>
      <c r="CD547" s="22"/>
      <c r="CE547" s="22"/>
      <c r="CF547" s="23"/>
      <c r="CG547" s="19"/>
      <c r="CH547" s="21"/>
      <c r="CI547" s="14"/>
      <c r="CJ547" s="14"/>
      <c r="CK547" s="14"/>
      <c r="CL547" s="21"/>
      <c r="CM547" s="21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53"/>
      <c r="DA547" s="53"/>
      <c r="DB547" s="53"/>
      <c r="DC547" s="53"/>
      <c r="DD547" s="53"/>
      <c r="DE547" s="53"/>
      <c r="DF547" s="53"/>
      <c r="DG547" s="53"/>
      <c r="DH547" s="53"/>
      <c r="DI547" s="53"/>
      <c r="DJ547" s="53"/>
      <c r="DK547" s="53"/>
      <c r="DL547" s="53"/>
      <c r="DM547" s="53"/>
      <c r="DN547" s="53"/>
      <c r="DO547" s="53"/>
      <c r="DP547" s="53"/>
      <c r="DQ547" s="53"/>
      <c r="DR547" s="53"/>
      <c r="DS547" s="53"/>
      <c r="DT547" s="53"/>
      <c r="DU547" s="53"/>
      <c r="DV547" s="53"/>
      <c r="DW547" s="53"/>
      <c r="DX547" s="53"/>
      <c r="DY547" s="53"/>
      <c r="DZ547" s="53"/>
      <c r="EA547" s="53"/>
      <c r="EB547" s="53"/>
      <c r="EC547" s="53"/>
      <c r="ED547" s="53"/>
    </row>
    <row r="548" spans="1:134">
      <c r="A548" s="54"/>
      <c r="B548" s="55"/>
      <c r="C548" s="56"/>
      <c r="D548" s="55"/>
      <c r="E548" s="56"/>
      <c r="F548" s="55"/>
      <c r="G548" s="56"/>
      <c r="H548" s="57"/>
      <c r="I548" s="9"/>
      <c r="J548" s="9"/>
      <c r="K548" s="26"/>
      <c r="L548" s="26"/>
      <c r="M548" s="34"/>
      <c r="N548" s="34"/>
      <c r="O548" s="34"/>
      <c r="P548" s="11"/>
      <c r="Q548" s="11"/>
      <c r="R548" s="11"/>
      <c r="S548" s="13"/>
      <c r="AJ548" s="14"/>
      <c r="AK548" s="14"/>
      <c r="AL548" s="14"/>
      <c r="AM548" s="15"/>
      <c r="AN548" s="15"/>
      <c r="AO548" s="15"/>
      <c r="AP548" s="15"/>
      <c r="AQ548" s="15"/>
      <c r="AR548" s="15"/>
      <c r="AS548" s="15"/>
      <c r="AT548" s="16"/>
      <c r="AU548" s="15"/>
      <c r="AV548" s="15"/>
      <c r="AW548" s="19"/>
      <c r="AX548" s="19"/>
      <c r="AY548" s="19"/>
      <c r="AZ548" s="19"/>
      <c r="BA548" s="19"/>
      <c r="BB548" s="19"/>
      <c r="BC548" s="19"/>
      <c r="BD548" s="16"/>
      <c r="BE548" s="15"/>
      <c r="BF548" s="15"/>
      <c r="BG548" s="14"/>
      <c r="BH548" s="14"/>
      <c r="BI548" s="14"/>
      <c r="BJ548" s="36"/>
      <c r="BK548" s="36"/>
      <c r="BL548" s="36"/>
      <c r="BM548" s="36"/>
      <c r="BN548" s="36"/>
      <c r="BO548" s="36"/>
      <c r="BP548" s="36"/>
      <c r="BQ548" s="14"/>
      <c r="BR548" s="14"/>
      <c r="BS548" s="14"/>
      <c r="BT548" s="14"/>
      <c r="BU548" s="14"/>
      <c r="BV548" s="14"/>
      <c r="BW548" s="14"/>
      <c r="BX548" s="14"/>
      <c r="BY548" s="21"/>
      <c r="BZ548" s="22"/>
      <c r="CA548" s="22"/>
      <c r="CB548" s="22"/>
      <c r="CC548" s="22"/>
      <c r="CD548" s="22"/>
      <c r="CE548" s="22"/>
      <c r="CF548" s="23"/>
      <c r="CG548" s="19"/>
      <c r="CH548" s="21"/>
      <c r="CI548" s="14"/>
      <c r="CJ548" s="14"/>
      <c r="CK548" s="14"/>
      <c r="CL548" s="21"/>
      <c r="CM548" s="21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/>
      <c r="DK548" s="53"/>
      <c r="DL548" s="53"/>
      <c r="DM548" s="53"/>
      <c r="DN548" s="53"/>
      <c r="DO548" s="53"/>
      <c r="DP548" s="53"/>
      <c r="DQ548" s="53"/>
      <c r="DR548" s="53"/>
      <c r="DS548" s="53"/>
      <c r="DT548" s="53"/>
      <c r="DU548" s="53"/>
      <c r="DV548" s="53"/>
      <c r="DW548" s="53"/>
      <c r="DX548" s="53"/>
      <c r="DY548" s="53"/>
      <c r="DZ548" s="53"/>
      <c r="EA548" s="53"/>
      <c r="EB548" s="53"/>
      <c r="EC548" s="53"/>
      <c r="ED548" s="53"/>
    </row>
    <row r="549" spans="1:134">
      <c r="A549" s="54"/>
      <c r="B549" s="55"/>
      <c r="C549" s="56"/>
      <c r="D549" s="55"/>
      <c r="E549" s="56"/>
      <c r="F549" s="55"/>
      <c r="G549" s="56"/>
      <c r="H549" s="57"/>
      <c r="I549" s="9"/>
      <c r="J549" s="9"/>
      <c r="K549" s="26"/>
      <c r="L549" s="26"/>
      <c r="M549" s="34"/>
      <c r="N549" s="34"/>
      <c r="O549" s="34"/>
      <c r="P549" s="11"/>
      <c r="Q549" s="11"/>
      <c r="R549" s="11"/>
      <c r="S549" s="13"/>
      <c r="AJ549" s="14"/>
      <c r="AK549" s="14"/>
      <c r="AL549" s="14"/>
      <c r="AM549" s="15"/>
      <c r="AN549" s="15"/>
      <c r="AO549" s="15"/>
      <c r="AP549" s="15"/>
      <c r="AQ549" s="15"/>
      <c r="AR549" s="15"/>
      <c r="AS549" s="15"/>
      <c r="AT549" s="16"/>
      <c r="AU549" s="15"/>
      <c r="AV549" s="15"/>
      <c r="AW549" s="19"/>
      <c r="AX549" s="19"/>
      <c r="AY549" s="19"/>
      <c r="AZ549" s="19"/>
      <c r="BA549" s="19"/>
      <c r="BB549" s="19"/>
      <c r="BC549" s="19"/>
      <c r="BD549" s="16"/>
      <c r="BE549" s="15"/>
      <c r="BF549" s="15"/>
      <c r="BG549" s="14"/>
      <c r="BH549" s="14"/>
      <c r="BI549" s="14"/>
      <c r="BJ549" s="36"/>
      <c r="BK549" s="36"/>
      <c r="BL549" s="36"/>
      <c r="BM549" s="36"/>
      <c r="BN549" s="36"/>
      <c r="BO549" s="36"/>
      <c r="BP549" s="36"/>
      <c r="BQ549" s="14"/>
      <c r="BR549" s="14"/>
      <c r="BS549" s="14"/>
      <c r="BT549" s="14"/>
      <c r="BU549" s="14"/>
      <c r="BV549" s="14"/>
      <c r="BW549" s="14"/>
      <c r="BX549" s="14"/>
      <c r="BY549" s="21"/>
      <c r="BZ549" s="22"/>
      <c r="CA549" s="22"/>
      <c r="CB549" s="22"/>
      <c r="CC549" s="22"/>
      <c r="CD549" s="22"/>
      <c r="CE549" s="22"/>
      <c r="CF549" s="23"/>
      <c r="CG549" s="19"/>
      <c r="CH549" s="21"/>
      <c r="CI549" s="14"/>
      <c r="CJ549" s="14"/>
      <c r="CK549" s="14"/>
      <c r="CL549" s="21"/>
      <c r="CM549" s="21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/>
      <c r="DK549" s="53"/>
      <c r="DL549" s="53"/>
      <c r="DM549" s="53"/>
      <c r="DN549" s="53"/>
      <c r="DO549" s="53"/>
      <c r="DP549" s="53"/>
      <c r="DQ549" s="53"/>
      <c r="DR549" s="53"/>
      <c r="DS549" s="53"/>
      <c r="DT549" s="53"/>
      <c r="DU549" s="53"/>
      <c r="DV549" s="53"/>
      <c r="DW549" s="53"/>
      <c r="DX549" s="53"/>
      <c r="DY549" s="53"/>
      <c r="DZ549" s="53"/>
      <c r="EA549" s="53"/>
      <c r="EB549" s="53"/>
      <c r="EC549" s="53"/>
      <c r="ED549" s="53"/>
    </row>
    <row r="550" spans="1:134">
      <c r="A550" s="54"/>
      <c r="B550" s="55"/>
      <c r="C550" s="56"/>
      <c r="D550" s="55"/>
      <c r="E550" s="56"/>
      <c r="F550" s="55"/>
      <c r="G550" s="56"/>
      <c r="H550" s="57"/>
      <c r="I550" s="9"/>
      <c r="J550" s="9"/>
      <c r="K550" s="26"/>
      <c r="L550" s="26"/>
      <c r="M550" s="34"/>
      <c r="N550" s="34"/>
      <c r="O550" s="34"/>
      <c r="P550" s="11"/>
      <c r="Q550" s="11"/>
      <c r="R550" s="11"/>
      <c r="S550" s="13"/>
      <c r="AJ550" s="14"/>
      <c r="AK550" s="14"/>
      <c r="AL550" s="14"/>
      <c r="AM550" s="15"/>
      <c r="AN550" s="15"/>
      <c r="AO550" s="15"/>
      <c r="AP550" s="15"/>
      <c r="AQ550" s="15"/>
      <c r="AR550" s="15"/>
      <c r="AS550" s="15"/>
      <c r="AT550" s="16"/>
      <c r="AU550" s="15"/>
      <c r="AV550" s="15"/>
      <c r="AW550" s="19"/>
      <c r="AX550" s="19"/>
      <c r="AY550" s="19"/>
      <c r="AZ550" s="19"/>
      <c r="BA550" s="19"/>
      <c r="BB550" s="19"/>
      <c r="BC550" s="19"/>
      <c r="BD550" s="16"/>
      <c r="BE550" s="15"/>
      <c r="BF550" s="15"/>
      <c r="BG550" s="14"/>
      <c r="BH550" s="14"/>
      <c r="BI550" s="14"/>
      <c r="BJ550" s="36"/>
      <c r="BK550" s="36"/>
      <c r="BL550" s="36"/>
      <c r="BM550" s="36"/>
      <c r="BN550" s="36"/>
      <c r="BO550" s="36"/>
      <c r="BP550" s="36"/>
      <c r="BQ550" s="14"/>
      <c r="BR550" s="14"/>
      <c r="BS550" s="14"/>
      <c r="BT550" s="14"/>
      <c r="BU550" s="14"/>
      <c r="BV550" s="14"/>
      <c r="BW550" s="14"/>
      <c r="BX550" s="14"/>
      <c r="BY550" s="21"/>
      <c r="BZ550" s="22"/>
      <c r="CA550" s="22"/>
      <c r="CB550" s="22"/>
      <c r="CC550" s="22"/>
      <c r="CD550" s="22"/>
      <c r="CE550" s="22"/>
      <c r="CF550" s="23"/>
      <c r="CG550" s="19"/>
      <c r="CH550" s="21"/>
      <c r="CI550" s="14"/>
      <c r="CJ550" s="14"/>
      <c r="CK550" s="14"/>
      <c r="CL550" s="21"/>
      <c r="CM550" s="21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/>
      <c r="DK550" s="53"/>
      <c r="DL550" s="76"/>
      <c r="DM550" s="76"/>
      <c r="DN550" s="53"/>
      <c r="DO550" s="53"/>
      <c r="DP550" s="53"/>
      <c r="DQ550" s="53"/>
      <c r="DR550" s="53"/>
      <c r="DS550" s="53"/>
      <c r="DT550" s="53"/>
      <c r="DU550" s="53"/>
      <c r="DV550" s="53"/>
      <c r="DW550" s="53"/>
      <c r="DX550" s="53"/>
      <c r="DY550" s="53"/>
      <c r="DZ550" s="53"/>
      <c r="EA550" s="53"/>
      <c r="EB550" s="53"/>
      <c r="EC550" s="53"/>
      <c r="ED550" s="53"/>
    </row>
    <row r="551" spans="1:134">
      <c r="A551" s="54"/>
      <c r="B551" s="55"/>
      <c r="C551" s="56"/>
      <c r="D551" s="55"/>
      <c r="E551" s="56"/>
      <c r="F551" s="55"/>
      <c r="G551" s="56"/>
      <c r="H551" s="57"/>
      <c r="I551" s="9"/>
      <c r="J551" s="9"/>
      <c r="K551" s="26"/>
      <c r="L551" s="26"/>
      <c r="M551" s="34"/>
      <c r="N551" s="34"/>
      <c r="O551" s="34"/>
      <c r="P551" s="11"/>
      <c r="Q551" s="11"/>
      <c r="R551" s="11"/>
      <c r="S551" s="13"/>
      <c r="AJ551" s="14"/>
      <c r="AK551" s="14"/>
      <c r="AL551" s="14"/>
      <c r="AM551" s="15"/>
      <c r="AN551" s="15"/>
      <c r="AO551" s="15"/>
      <c r="AP551" s="15"/>
      <c r="AQ551" s="15"/>
      <c r="AR551" s="15"/>
      <c r="AS551" s="15"/>
      <c r="AT551" s="16"/>
      <c r="AU551" s="15"/>
      <c r="AV551" s="15"/>
      <c r="AW551" s="19"/>
      <c r="AX551" s="19"/>
      <c r="AY551" s="19"/>
      <c r="AZ551" s="19"/>
      <c r="BA551" s="19"/>
      <c r="BB551" s="19"/>
      <c r="BC551" s="19"/>
      <c r="BD551" s="16"/>
      <c r="BE551" s="15"/>
      <c r="BF551" s="15"/>
      <c r="BG551" s="14"/>
      <c r="BH551" s="14"/>
      <c r="BI551" s="14"/>
      <c r="BJ551" s="36"/>
      <c r="BK551" s="36"/>
      <c r="BL551" s="36"/>
      <c r="BM551" s="36"/>
      <c r="BN551" s="36"/>
      <c r="BO551" s="36"/>
      <c r="BP551" s="36"/>
      <c r="BQ551" s="14"/>
      <c r="BR551" s="14"/>
      <c r="BS551" s="14"/>
      <c r="BT551" s="14"/>
      <c r="BU551" s="14"/>
      <c r="BV551" s="14"/>
      <c r="BW551" s="14"/>
      <c r="BX551" s="100"/>
      <c r="BY551" s="21"/>
      <c r="BZ551" s="74"/>
      <c r="CA551" s="74"/>
      <c r="CB551" s="74"/>
      <c r="CC551" s="74"/>
      <c r="CD551" s="74"/>
      <c r="CE551" s="74"/>
      <c r="CF551" s="23"/>
      <c r="CG551" s="19"/>
      <c r="CH551" s="21"/>
      <c r="CI551" s="14"/>
      <c r="CJ551" s="14"/>
      <c r="CK551" s="14"/>
      <c r="CL551" s="21"/>
      <c r="CM551" s="21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/>
      <c r="DK551" s="53"/>
      <c r="DL551" s="76"/>
      <c r="DM551" s="76"/>
      <c r="DN551" s="53"/>
      <c r="DO551" s="53"/>
      <c r="DP551" s="53"/>
      <c r="DQ551" s="53"/>
      <c r="DR551" s="53"/>
      <c r="DS551" s="53"/>
      <c r="DT551" s="53"/>
      <c r="DU551" s="53"/>
      <c r="DV551" s="53"/>
      <c r="DW551" s="53"/>
      <c r="DX551" s="53"/>
      <c r="DY551" s="53"/>
      <c r="DZ551" s="53"/>
      <c r="EA551" s="53"/>
      <c r="EB551" s="53"/>
      <c r="EC551" s="53"/>
      <c r="ED551" s="53"/>
    </row>
    <row r="552" spans="1:134">
      <c r="A552" s="54"/>
      <c r="B552" s="55"/>
      <c r="C552" s="56"/>
      <c r="D552" s="55"/>
      <c r="E552" s="56"/>
      <c r="F552" s="55"/>
      <c r="G552" s="56"/>
      <c r="H552" s="57"/>
      <c r="I552" s="9"/>
      <c r="J552" s="9"/>
      <c r="K552" s="26"/>
      <c r="L552" s="26"/>
      <c r="M552" s="34"/>
      <c r="N552" s="34"/>
      <c r="O552" s="34"/>
      <c r="P552" s="11"/>
      <c r="Q552" s="11"/>
      <c r="R552" s="11"/>
      <c r="S552" s="13"/>
      <c r="AJ552" s="14"/>
      <c r="AK552" s="14"/>
      <c r="AL552" s="14"/>
      <c r="AM552" s="15"/>
      <c r="AN552" s="15"/>
      <c r="AO552" s="15"/>
      <c r="AP552" s="15"/>
      <c r="AQ552" s="15"/>
      <c r="AR552" s="15"/>
      <c r="AS552" s="15"/>
      <c r="AT552" s="16"/>
      <c r="AU552" s="15"/>
      <c r="AV552" s="15"/>
      <c r="AW552" s="19"/>
      <c r="AX552" s="19"/>
      <c r="AY552" s="19"/>
      <c r="AZ552" s="19"/>
      <c r="BA552" s="19"/>
      <c r="BB552" s="19"/>
      <c r="BC552" s="19"/>
      <c r="BD552" s="16"/>
      <c r="BE552" s="15"/>
      <c r="BF552" s="15"/>
      <c r="BG552" s="14"/>
      <c r="BH552" s="14"/>
      <c r="BI552" s="14"/>
      <c r="BJ552" s="36"/>
      <c r="BK552" s="36"/>
      <c r="BL552" s="36"/>
      <c r="BM552" s="36"/>
      <c r="BN552" s="36"/>
      <c r="BO552" s="36"/>
      <c r="BP552" s="36"/>
      <c r="BQ552" s="14"/>
      <c r="BR552" s="14"/>
      <c r="BS552" s="14"/>
      <c r="BT552" s="14"/>
      <c r="BU552" s="14"/>
      <c r="BV552" s="14"/>
      <c r="BW552" s="14"/>
      <c r="BX552" s="14"/>
      <c r="BY552" s="21"/>
      <c r="BZ552" s="22"/>
      <c r="CA552" s="22"/>
      <c r="CB552" s="22"/>
      <c r="CC552" s="22"/>
      <c r="CD552" s="22"/>
      <c r="CE552" s="22"/>
      <c r="CF552" s="23"/>
      <c r="CG552" s="19"/>
      <c r="CH552" s="21"/>
      <c r="CI552" s="14"/>
      <c r="CJ552" s="14"/>
      <c r="CK552" s="14"/>
      <c r="CL552" s="21"/>
      <c r="CM552" s="21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/>
      <c r="DK552" s="53"/>
      <c r="DL552" s="76"/>
      <c r="DM552" s="76"/>
      <c r="DN552" s="53"/>
      <c r="DO552" s="53"/>
      <c r="DP552" s="53"/>
      <c r="DQ552" s="53"/>
      <c r="DR552" s="53"/>
      <c r="DS552" s="53"/>
      <c r="DT552" s="53"/>
      <c r="DU552" s="53"/>
      <c r="DV552" s="53"/>
      <c r="DW552" s="53"/>
      <c r="DX552" s="53"/>
      <c r="DY552" s="53"/>
      <c r="DZ552" s="53"/>
      <c r="EA552" s="53"/>
      <c r="EB552" s="53"/>
      <c r="EC552" s="53"/>
      <c r="ED552" s="53"/>
    </row>
    <row r="553" spans="1:134">
      <c r="A553" s="54"/>
      <c r="B553" s="55"/>
      <c r="C553" s="56"/>
      <c r="D553" s="55"/>
      <c r="E553" s="56"/>
      <c r="F553" s="55"/>
      <c r="G553" s="56"/>
      <c r="H553" s="57"/>
      <c r="I553" s="9"/>
      <c r="J553" s="9"/>
      <c r="K553" s="26"/>
      <c r="L553" s="26"/>
      <c r="M553" s="34"/>
      <c r="N553" s="34"/>
      <c r="O553" s="34"/>
      <c r="P553" s="11"/>
      <c r="Q553" s="11"/>
      <c r="R553" s="11"/>
      <c r="S553" s="13"/>
      <c r="AJ553" s="14"/>
      <c r="AK553" s="14"/>
      <c r="AL553" s="14"/>
      <c r="AM553" s="15"/>
      <c r="AN553" s="15"/>
      <c r="AO553" s="15"/>
      <c r="AP553" s="15"/>
      <c r="AQ553" s="15"/>
      <c r="AR553" s="15"/>
      <c r="AS553" s="15"/>
      <c r="AT553" s="16"/>
      <c r="AU553" s="15"/>
      <c r="AV553" s="15"/>
      <c r="AW553" s="19"/>
      <c r="AX553" s="19"/>
      <c r="AY553" s="19"/>
      <c r="AZ553" s="19"/>
      <c r="BA553" s="19"/>
      <c r="BB553" s="19"/>
      <c r="BC553" s="19"/>
      <c r="BD553" s="16"/>
      <c r="BE553" s="15"/>
      <c r="BF553" s="15"/>
      <c r="BG553" s="14"/>
      <c r="BH553" s="14"/>
      <c r="BI553" s="14"/>
      <c r="BJ553" s="36"/>
      <c r="BK553" s="36"/>
      <c r="BL553" s="36"/>
      <c r="BM553" s="36"/>
      <c r="BN553" s="36"/>
      <c r="BO553" s="36"/>
      <c r="BP553" s="36"/>
      <c r="BQ553" s="14"/>
      <c r="BR553" s="14"/>
      <c r="BS553" s="14"/>
      <c r="BT553" s="14"/>
      <c r="BU553" s="14"/>
      <c r="BV553" s="14"/>
      <c r="BW553" s="14"/>
      <c r="BX553" s="14"/>
      <c r="BY553" s="21"/>
      <c r="BZ553" s="22"/>
      <c r="CA553" s="22"/>
      <c r="CB553" s="22"/>
      <c r="CC553" s="22"/>
      <c r="CD553" s="22"/>
      <c r="CE553" s="22"/>
      <c r="CF553" s="23"/>
      <c r="CG553" s="19"/>
      <c r="CH553" s="21"/>
      <c r="CI553" s="14"/>
      <c r="CJ553" s="14"/>
      <c r="CK553" s="14"/>
      <c r="CL553" s="21"/>
      <c r="CM553" s="21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/>
      <c r="DK553" s="53"/>
      <c r="DL553" s="53"/>
      <c r="DM553" s="53"/>
      <c r="DN553" s="53"/>
      <c r="DO553" s="53"/>
      <c r="DP553" s="53"/>
      <c r="DQ553" s="53"/>
      <c r="DR553" s="53"/>
      <c r="DS553" s="53"/>
      <c r="DT553" s="53"/>
      <c r="DU553" s="53"/>
      <c r="DV553" s="53"/>
      <c r="DW553" s="53"/>
      <c r="DX553" s="53"/>
      <c r="DY553" s="53"/>
      <c r="DZ553" s="53"/>
      <c r="EA553" s="53"/>
      <c r="EB553" s="53"/>
      <c r="EC553" s="53"/>
      <c r="ED553" s="53"/>
    </row>
    <row r="554" spans="1:134">
      <c r="A554" s="54"/>
      <c r="B554" s="55"/>
      <c r="C554" s="56"/>
      <c r="D554" s="55"/>
      <c r="E554" s="56"/>
      <c r="F554" s="55"/>
      <c r="G554" s="56"/>
      <c r="H554" s="57"/>
      <c r="I554" s="9"/>
      <c r="J554" s="9"/>
      <c r="K554" s="26"/>
      <c r="L554" s="26"/>
      <c r="M554" s="34"/>
      <c r="N554" s="34"/>
      <c r="O554" s="34"/>
      <c r="P554" s="11"/>
      <c r="Q554" s="11"/>
      <c r="R554" s="11"/>
      <c r="S554" s="13"/>
      <c r="AJ554" s="14"/>
      <c r="AK554" s="14"/>
      <c r="AL554" s="14"/>
      <c r="AM554" s="15"/>
      <c r="AN554" s="15"/>
      <c r="AO554" s="15"/>
      <c r="AP554" s="15"/>
      <c r="AQ554" s="15"/>
      <c r="AR554" s="15"/>
      <c r="AS554" s="15"/>
      <c r="AT554" s="16"/>
      <c r="AU554" s="15"/>
      <c r="AV554" s="15"/>
      <c r="AW554" s="19"/>
      <c r="AX554" s="19"/>
      <c r="AY554" s="19"/>
      <c r="AZ554" s="19"/>
      <c r="BA554" s="19"/>
      <c r="BB554" s="19"/>
      <c r="BC554" s="19"/>
      <c r="BD554" s="16"/>
      <c r="BE554" s="15"/>
      <c r="BF554" s="15"/>
      <c r="BG554" s="14"/>
      <c r="BH554" s="14"/>
      <c r="BI554" s="14"/>
      <c r="BJ554" s="36"/>
      <c r="BK554" s="36"/>
      <c r="BL554" s="36"/>
      <c r="BM554" s="36"/>
      <c r="BN554" s="36"/>
      <c r="BO554" s="36"/>
      <c r="BP554" s="36"/>
      <c r="BQ554" s="14"/>
      <c r="BR554" s="14"/>
      <c r="BS554" s="14"/>
      <c r="BT554" s="14"/>
      <c r="BU554" s="14"/>
      <c r="BV554" s="14"/>
      <c r="BW554" s="14"/>
      <c r="BX554" s="100"/>
      <c r="BY554" s="21"/>
      <c r="BZ554" s="74"/>
      <c r="CA554" s="22"/>
      <c r="CB554" s="22"/>
      <c r="CC554" s="22"/>
      <c r="CD554" s="22"/>
      <c r="CE554" s="22"/>
      <c r="CF554" s="23"/>
      <c r="CG554" s="19"/>
      <c r="CH554" s="21"/>
      <c r="CI554" s="14"/>
      <c r="CJ554" s="14"/>
      <c r="CK554" s="14"/>
      <c r="CL554" s="21"/>
      <c r="CM554" s="21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/>
      <c r="DK554" s="53"/>
      <c r="DL554" s="53"/>
      <c r="DM554" s="53"/>
      <c r="DN554" s="53"/>
      <c r="DO554" s="53"/>
      <c r="DP554" s="53"/>
      <c r="DQ554" s="53"/>
      <c r="DR554" s="53"/>
      <c r="DS554" s="53"/>
      <c r="DT554" s="53"/>
      <c r="DU554" s="53"/>
      <c r="DV554" s="53"/>
      <c r="DW554" s="53"/>
      <c r="DX554" s="53"/>
      <c r="DY554" s="53"/>
      <c r="DZ554" s="53"/>
      <c r="EA554" s="53"/>
      <c r="EB554" s="53"/>
      <c r="EC554" s="53"/>
      <c r="ED554" s="53"/>
    </row>
    <row r="555" spans="1:134">
      <c r="A555" s="54"/>
      <c r="B555" s="55"/>
      <c r="C555" s="56"/>
      <c r="D555" s="55"/>
      <c r="E555" s="56"/>
      <c r="F555" s="55"/>
      <c r="G555" s="56"/>
      <c r="H555" s="57"/>
      <c r="I555" s="9"/>
      <c r="J555" s="9"/>
      <c r="K555" s="26"/>
      <c r="L555" s="26"/>
      <c r="M555" s="34"/>
      <c r="N555" s="34"/>
      <c r="O555" s="34"/>
      <c r="P555" s="11"/>
      <c r="Q555" s="11"/>
      <c r="R555" s="11"/>
      <c r="S555" s="13"/>
      <c r="AJ555" s="14"/>
      <c r="AK555" s="14"/>
      <c r="AL555" s="14"/>
      <c r="AM555" s="15"/>
      <c r="AN555" s="15"/>
      <c r="AO555" s="15"/>
      <c r="AP555" s="15"/>
      <c r="AQ555" s="15"/>
      <c r="AR555" s="15"/>
      <c r="AS555" s="15"/>
      <c r="AT555" s="16"/>
      <c r="AU555" s="15"/>
      <c r="AV555" s="15"/>
      <c r="AW555" s="19"/>
      <c r="AX555" s="19"/>
      <c r="AY555" s="19"/>
      <c r="AZ555" s="19"/>
      <c r="BA555" s="19"/>
      <c r="BB555" s="19"/>
      <c r="BC555" s="19"/>
      <c r="BD555" s="16"/>
      <c r="BE555" s="15"/>
      <c r="BF555" s="15"/>
      <c r="BG555" s="14"/>
      <c r="BH555" s="14"/>
      <c r="BI555" s="14"/>
      <c r="BJ555" s="36"/>
      <c r="BK555" s="36"/>
      <c r="BL555" s="36"/>
      <c r="BM555" s="36"/>
      <c r="BN555" s="36"/>
      <c r="BO555" s="36"/>
      <c r="BP555" s="36"/>
      <c r="BQ555" s="14"/>
      <c r="BR555" s="14"/>
      <c r="BS555" s="14"/>
      <c r="BT555" s="14"/>
      <c r="BU555" s="14"/>
      <c r="BV555" s="14"/>
      <c r="BW555" s="14"/>
      <c r="BX555" s="14"/>
      <c r="BY555" s="21"/>
      <c r="BZ555" s="22"/>
      <c r="CA555" s="22"/>
      <c r="CB555" s="22"/>
      <c r="CC555" s="22"/>
      <c r="CD555" s="22"/>
      <c r="CE555" s="22"/>
      <c r="CF555" s="23"/>
      <c r="CG555" s="19"/>
      <c r="CH555" s="21"/>
      <c r="CI555" s="14"/>
      <c r="CJ555" s="14"/>
      <c r="CK555" s="14"/>
      <c r="CL555" s="21"/>
      <c r="CM555" s="21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/>
      <c r="DK555" s="53"/>
      <c r="DL555" s="53"/>
      <c r="DM555" s="53"/>
      <c r="DN555" s="53"/>
      <c r="DO555" s="53"/>
      <c r="DP555" s="53"/>
      <c r="DQ555" s="53"/>
      <c r="DR555" s="53"/>
      <c r="DS555" s="53"/>
      <c r="DT555" s="53"/>
      <c r="DU555" s="53"/>
      <c r="DV555" s="53"/>
      <c r="DW555" s="53"/>
      <c r="DX555" s="53"/>
      <c r="DY555" s="53"/>
      <c r="DZ555" s="53"/>
      <c r="EA555" s="53"/>
      <c r="EB555" s="53"/>
      <c r="EC555" s="53"/>
      <c r="ED555" s="53"/>
    </row>
    <row r="556" spans="1:134">
      <c r="A556" s="54"/>
      <c r="B556" s="55"/>
      <c r="C556" s="56"/>
      <c r="D556" s="55"/>
      <c r="E556" s="56"/>
      <c r="F556" s="55"/>
      <c r="G556" s="56"/>
      <c r="H556" s="57"/>
      <c r="I556" s="9"/>
      <c r="J556" s="9"/>
      <c r="K556" s="26"/>
      <c r="L556" s="26"/>
      <c r="M556" s="34"/>
      <c r="N556" s="34"/>
      <c r="O556" s="34"/>
      <c r="P556" s="11"/>
      <c r="Q556" s="11"/>
      <c r="R556" s="11"/>
      <c r="S556" s="13"/>
      <c r="AJ556" s="14"/>
      <c r="AK556" s="14"/>
      <c r="AL556" s="14"/>
      <c r="AM556" s="15"/>
      <c r="AN556" s="15"/>
      <c r="AO556" s="15"/>
      <c r="AP556" s="15"/>
      <c r="AQ556" s="15"/>
      <c r="AR556" s="15"/>
      <c r="AS556" s="15"/>
      <c r="AT556" s="16"/>
      <c r="AU556" s="15"/>
      <c r="AV556" s="15"/>
      <c r="AW556" s="19"/>
      <c r="AX556" s="19"/>
      <c r="AY556" s="19"/>
      <c r="AZ556" s="19"/>
      <c r="BA556" s="19"/>
      <c r="BB556" s="19"/>
      <c r="BC556" s="19"/>
      <c r="BD556" s="16"/>
      <c r="BE556" s="15"/>
      <c r="BF556" s="15"/>
      <c r="BG556" s="14"/>
      <c r="BH556" s="14"/>
      <c r="BI556" s="14"/>
      <c r="BJ556" s="36"/>
      <c r="BK556" s="36"/>
      <c r="BL556" s="36"/>
      <c r="BM556" s="36"/>
      <c r="BN556" s="36"/>
      <c r="BO556" s="36"/>
      <c r="BP556" s="36"/>
      <c r="BQ556" s="14"/>
      <c r="BR556" s="14"/>
      <c r="BS556" s="14"/>
      <c r="BT556" s="14"/>
      <c r="BU556" s="14"/>
      <c r="BV556" s="14"/>
      <c r="BW556" s="14"/>
      <c r="BX556" s="100"/>
      <c r="BY556" s="21"/>
      <c r="BZ556" s="74"/>
      <c r="CA556" s="22"/>
      <c r="CB556" s="22"/>
      <c r="CC556" s="22"/>
      <c r="CD556" s="22"/>
      <c r="CE556" s="22"/>
      <c r="CF556" s="23"/>
      <c r="CG556" s="19"/>
      <c r="CH556" s="21"/>
      <c r="CI556" s="14"/>
      <c r="CJ556" s="14"/>
      <c r="CK556" s="14"/>
      <c r="CL556" s="21"/>
      <c r="CM556" s="21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/>
      <c r="DK556" s="53"/>
      <c r="DL556" s="53"/>
      <c r="DM556" s="53"/>
      <c r="DN556" s="53"/>
      <c r="DO556" s="53"/>
      <c r="DP556" s="53"/>
      <c r="DQ556" s="53"/>
      <c r="DR556" s="53"/>
      <c r="DS556" s="53"/>
      <c r="DT556" s="53"/>
      <c r="DU556" s="53"/>
      <c r="DV556" s="53"/>
      <c r="DW556" s="53"/>
      <c r="DX556" s="53"/>
      <c r="DY556" s="53"/>
      <c r="DZ556" s="53"/>
      <c r="EA556" s="53"/>
      <c r="EB556" s="53"/>
      <c r="EC556" s="53"/>
      <c r="ED556" s="53"/>
    </row>
    <row r="557" spans="1:134">
      <c r="A557" s="54"/>
      <c r="B557" s="55"/>
      <c r="C557" s="56"/>
      <c r="D557" s="55"/>
      <c r="E557" s="56"/>
      <c r="F557" s="55"/>
      <c r="G557" s="56"/>
      <c r="H557" s="57"/>
      <c r="I557" s="9"/>
      <c r="J557" s="9"/>
      <c r="K557" s="26"/>
      <c r="L557" s="26"/>
      <c r="M557" s="34"/>
      <c r="N557" s="34"/>
      <c r="O557" s="34"/>
      <c r="P557" s="11"/>
      <c r="Q557" s="11"/>
      <c r="R557" s="11"/>
      <c r="S557" s="13"/>
      <c r="AJ557" s="14"/>
      <c r="AK557" s="14"/>
      <c r="AL557" s="14"/>
      <c r="AM557" s="15"/>
      <c r="AN557" s="15"/>
      <c r="AO557" s="15"/>
      <c r="AP557" s="15"/>
      <c r="AQ557" s="15"/>
      <c r="AR557" s="15"/>
      <c r="AS557" s="15"/>
      <c r="AT557" s="16"/>
      <c r="AU557" s="15"/>
      <c r="AV557" s="15"/>
      <c r="AW557" s="19"/>
      <c r="AX557" s="19"/>
      <c r="AY557" s="19"/>
      <c r="AZ557" s="19"/>
      <c r="BA557" s="19"/>
      <c r="BB557" s="19"/>
      <c r="BC557" s="19"/>
      <c r="BD557" s="16"/>
      <c r="BE557" s="15"/>
      <c r="BF557" s="15"/>
      <c r="BG557" s="14"/>
      <c r="BH557" s="14"/>
      <c r="BI557" s="14"/>
      <c r="BJ557" s="36"/>
      <c r="BK557" s="36"/>
      <c r="BL557" s="36"/>
      <c r="BM557" s="36"/>
      <c r="BN557" s="36"/>
      <c r="BO557" s="36"/>
      <c r="BP557" s="36"/>
      <c r="BQ557" s="14"/>
      <c r="BR557" s="14"/>
      <c r="BS557" s="14"/>
      <c r="BT557" s="14"/>
      <c r="BU557" s="14"/>
      <c r="BV557" s="14"/>
      <c r="BW557" s="14"/>
      <c r="BX557" s="14"/>
      <c r="BY557" s="21"/>
      <c r="BZ557" s="22"/>
      <c r="CA557" s="22"/>
      <c r="CB557" s="22"/>
      <c r="CC557" s="22"/>
      <c r="CD557" s="22"/>
      <c r="CE557" s="22"/>
      <c r="CF557" s="23"/>
      <c r="CG557" s="19"/>
      <c r="CH557" s="21"/>
      <c r="CI557" s="14"/>
      <c r="CJ557" s="14"/>
      <c r="CK557" s="14"/>
      <c r="CL557" s="21"/>
      <c r="CM557" s="21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/>
      <c r="DK557" s="53"/>
      <c r="DL557" s="53"/>
      <c r="DM557" s="53"/>
      <c r="DN557" s="53"/>
      <c r="DO557" s="53"/>
      <c r="DP557" s="53"/>
      <c r="DQ557" s="53"/>
      <c r="DR557" s="53"/>
      <c r="DS557" s="53"/>
      <c r="DT557" s="53"/>
      <c r="DU557" s="53"/>
      <c r="DV557" s="53"/>
      <c r="DW557" s="53"/>
      <c r="DX557" s="53"/>
      <c r="DY557" s="53"/>
      <c r="DZ557" s="53"/>
      <c r="EA557" s="53"/>
      <c r="EB557" s="53"/>
      <c r="EC557" s="53"/>
      <c r="ED557" s="53"/>
    </row>
    <row r="558" spans="1:134">
      <c r="A558" s="54"/>
      <c r="B558" s="55"/>
      <c r="C558" s="56"/>
      <c r="D558" s="55"/>
      <c r="E558" s="56"/>
      <c r="F558" s="55"/>
      <c r="G558" s="56"/>
      <c r="H558" s="57"/>
      <c r="I558" s="9"/>
      <c r="J558" s="9"/>
      <c r="K558" s="26"/>
      <c r="L558" s="26"/>
      <c r="M558" s="34"/>
      <c r="N558" s="34"/>
      <c r="O558" s="34"/>
      <c r="P558" s="11"/>
      <c r="Q558" s="11"/>
      <c r="R558" s="11"/>
      <c r="S558" s="13"/>
      <c r="AJ558" s="14"/>
      <c r="AK558" s="14"/>
      <c r="AL558" s="14"/>
      <c r="AM558" s="15"/>
      <c r="AN558" s="15"/>
      <c r="AO558" s="15"/>
      <c r="AP558" s="15"/>
      <c r="AQ558" s="15"/>
      <c r="AR558" s="15"/>
      <c r="AS558" s="15"/>
      <c r="AT558" s="16"/>
      <c r="AU558" s="15"/>
      <c r="AV558" s="15"/>
      <c r="AW558" s="19"/>
      <c r="AX558" s="19"/>
      <c r="AY558" s="19"/>
      <c r="AZ558" s="19"/>
      <c r="BA558" s="19"/>
      <c r="BB558" s="19"/>
      <c r="BC558" s="19"/>
      <c r="BD558" s="16"/>
      <c r="BE558" s="15"/>
      <c r="BF558" s="15"/>
      <c r="BG558" s="14"/>
      <c r="BH558" s="14"/>
      <c r="BI558" s="14"/>
      <c r="BJ558" s="36"/>
      <c r="BK558" s="36"/>
      <c r="BL558" s="36"/>
      <c r="BM558" s="36"/>
      <c r="BN558" s="36"/>
      <c r="BO558" s="36"/>
      <c r="BP558" s="36"/>
      <c r="BQ558" s="14"/>
      <c r="BR558" s="14"/>
      <c r="BS558" s="14"/>
      <c r="BT558" s="14"/>
      <c r="BU558" s="14"/>
      <c r="BV558" s="14"/>
      <c r="BW558" s="14"/>
      <c r="BX558" s="14"/>
      <c r="BY558" s="21"/>
      <c r="BZ558" s="22"/>
      <c r="CA558" s="22"/>
      <c r="CB558" s="22"/>
      <c r="CC558" s="22"/>
      <c r="CD558" s="22"/>
      <c r="CE558" s="22"/>
      <c r="CF558" s="23"/>
      <c r="CG558" s="19"/>
      <c r="CH558" s="21"/>
      <c r="CI558" s="14"/>
      <c r="CJ558" s="14"/>
      <c r="CK558" s="14"/>
      <c r="CL558" s="21"/>
      <c r="CM558" s="21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/>
      <c r="DK558" s="53"/>
      <c r="DL558" s="53"/>
      <c r="DM558" s="53"/>
      <c r="DN558" s="53"/>
      <c r="DO558" s="53"/>
      <c r="DP558" s="53"/>
      <c r="DQ558" s="53"/>
      <c r="DR558" s="53"/>
      <c r="DS558" s="53"/>
      <c r="DT558" s="53"/>
      <c r="DU558" s="53"/>
      <c r="DV558" s="53"/>
      <c r="DW558" s="53"/>
      <c r="DX558" s="53"/>
      <c r="DY558" s="53"/>
      <c r="DZ558" s="53"/>
      <c r="EA558" s="53"/>
      <c r="EB558" s="53"/>
      <c r="EC558" s="53"/>
      <c r="ED558" s="53"/>
    </row>
    <row r="559" spans="1:134">
      <c r="A559" s="54"/>
      <c r="B559" s="55"/>
      <c r="C559" s="56"/>
      <c r="D559" s="55"/>
      <c r="E559" s="56"/>
      <c r="F559" s="55"/>
      <c r="G559" s="56"/>
      <c r="H559" s="57"/>
      <c r="I559" s="9"/>
      <c r="J559" s="9"/>
      <c r="K559" s="26"/>
      <c r="L559" s="26"/>
      <c r="M559" s="34"/>
      <c r="N559" s="34"/>
      <c r="O559" s="34"/>
      <c r="P559" s="11"/>
      <c r="Q559" s="11"/>
      <c r="R559" s="11"/>
      <c r="S559" s="13"/>
      <c r="AJ559" s="14"/>
      <c r="AK559" s="14"/>
      <c r="AL559" s="14"/>
      <c r="AM559" s="15"/>
      <c r="AN559" s="15"/>
      <c r="AO559" s="15"/>
      <c r="AP559" s="15"/>
      <c r="AQ559" s="15"/>
      <c r="AR559" s="15"/>
      <c r="AS559" s="15"/>
      <c r="AT559" s="16"/>
      <c r="AU559" s="15"/>
      <c r="AV559" s="15"/>
      <c r="AW559" s="19"/>
      <c r="AX559" s="19"/>
      <c r="AY559" s="19"/>
      <c r="AZ559" s="19"/>
      <c r="BA559" s="19"/>
      <c r="BB559" s="19"/>
      <c r="BC559" s="19"/>
      <c r="BD559" s="16"/>
      <c r="BE559" s="15"/>
      <c r="BF559" s="15"/>
      <c r="BG559" s="14"/>
      <c r="BH559" s="14"/>
      <c r="BI559" s="14"/>
      <c r="BJ559" s="36"/>
      <c r="BK559" s="36"/>
      <c r="BL559" s="36"/>
      <c r="BM559" s="36"/>
      <c r="BN559" s="36"/>
      <c r="BO559" s="36"/>
      <c r="BP559" s="36"/>
      <c r="BQ559" s="14"/>
      <c r="BR559" s="14"/>
      <c r="BS559" s="14"/>
      <c r="BT559" s="14"/>
      <c r="BU559" s="14"/>
      <c r="BV559" s="14"/>
      <c r="BW559" s="14"/>
      <c r="BX559" s="14"/>
      <c r="BY559" s="21"/>
      <c r="BZ559" s="22"/>
      <c r="CA559" s="22"/>
      <c r="CB559" s="22"/>
      <c r="CC559" s="22"/>
      <c r="CD559" s="22"/>
      <c r="CE559" s="22"/>
      <c r="CF559" s="23"/>
      <c r="CG559" s="19"/>
      <c r="CH559" s="21"/>
      <c r="CI559" s="14"/>
      <c r="CJ559" s="14"/>
      <c r="CK559" s="14"/>
      <c r="CL559" s="21"/>
      <c r="CM559" s="21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/>
      <c r="DK559" s="53"/>
      <c r="DL559" s="53"/>
      <c r="DM559" s="53"/>
      <c r="DN559" s="53"/>
      <c r="DO559" s="53"/>
      <c r="DP559" s="53"/>
      <c r="DQ559" s="53"/>
      <c r="DR559" s="53"/>
      <c r="DS559" s="53"/>
      <c r="DT559" s="53"/>
      <c r="DU559" s="53"/>
      <c r="DV559" s="53"/>
      <c r="DW559" s="53"/>
      <c r="DX559" s="53"/>
      <c r="DY559" s="53"/>
      <c r="DZ559" s="53"/>
      <c r="EA559" s="53"/>
      <c r="EB559" s="53"/>
      <c r="EC559" s="53"/>
      <c r="ED559" s="53"/>
    </row>
    <row r="560" spans="1:134">
      <c r="A560" s="54"/>
      <c r="B560" s="55"/>
      <c r="C560" s="56"/>
      <c r="D560" s="55"/>
      <c r="E560" s="56"/>
      <c r="F560" s="55"/>
      <c r="G560" s="56"/>
      <c r="H560" s="57"/>
      <c r="I560" s="9"/>
      <c r="J560" s="9"/>
      <c r="K560" s="26"/>
      <c r="L560" s="26"/>
      <c r="M560" s="34"/>
      <c r="N560" s="34"/>
      <c r="O560" s="34"/>
      <c r="P560" s="11"/>
      <c r="Q560" s="11"/>
      <c r="R560" s="11"/>
      <c r="S560" s="13"/>
      <c r="AJ560" s="14"/>
      <c r="AK560" s="14"/>
      <c r="AL560" s="14"/>
      <c r="AM560" s="15"/>
      <c r="AN560" s="15"/>
      <c r="AO560" s="15"/>
      <c r="AP560" s="15"/>
      <c r="AQ560" s="15"/>
      <c r="AR560" s="15"/>
      <c r="AS560" s="15"/>
      <c r="AT560" s="16"/>
      <c r="AU560" s="15"/>
      <c r="AV560" s="15"/>
      <c r="AW560" s="19"/>
      <c r="AX560" s="19"/>
      <c r="AY560" s="19"/>
      <c r="AZ560" s="19"/>
      <c r="BA560" s="19"/>
      <c r="BB560" s="19"/>
      <c r="BC560" s="19"/>
      <c r="BD560" s="16"/>
      <c r="BE560" s="15"/>
      <c r="BF560" s="15"/>
      <c r="BG560" s="14"/>
      <c r="BH560" s="14"/>
      <c r="BI560" s="14"/>
      <c r="BJ560" s="36"/>
      <c r="BK560" s="36"/>
      <c r="BL560" s="36"/>
      <c r="BM560" s="36"/>
      <c r="BN560" s="36"/>
      <c r="BO560" s="36"/>
      <c r="BP560" s="36"/>
      <c r="BQ560" s="14"/>
      <c r="BR560" s="14"/>
      <c r="BS560" s="14"/>
      <c r="BT560" s="14"/>
      <c r="BU560" s="14"/>
      <c r="BV560" s="14"/>
      <c r="BW560" s="14"/>
      <c r="BX560" s="14"/>
      <c r="BY560" s="21"/>
      <c r="BZ560" s="22"/>
      <c r="CA560" s="22"/>
      <c r="CB560" s="22"/>
      <c r="CC560" s="22"/>
      <c r="CD560" s="22"/>
      <c r="CE560" s="22"/>
      <c r="CF560" s="23"/>
      <c r="CG560" s="19"/>
      <c r="CH560" s="21"/>
      <c r="CI560" s="14"/>
      <c r="CJ560" s="14"/>
      <c r="CK560" s="14"/>
      <c r="CL560" s="21"/>
      <c r="CM560" s="21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/>
      <c r="DK560" s="53"/>
      <c r="DL560" s="53"/>
      <c r="DM560" s="53"/>
      <c r="DN560" s="53"/>
      <c r="DO560" s="53"/>
      <c r="DP560" s="53"/>
      <c r="DQ560" s="53"/>
      <c r="DR560" s="53"/>
      <c r="DS560" s="53"/>
      <c r="DT560" s="53"/>
      <c r="DU560" s="53"/>
      <c r="DV560" s="53"/>
      <c r="DW560" s="53"/>
      <c r="DX560" s="53"/>
      <c r="DY560" s="53"/>
      <c r="DZ560" s="53"/>
      <c r="EA560" s="53"/>
      <c r="EB560" s="53"/>
      <c r="EC560" s="53"/>
      <c r="ED560" s="53"/>
    </row>
    <row r="561" spans="1:134">
      <c r="A561" s="54"/>
      <c r="B561" s="55"/>
      <c r="C561" s="56"/>
      <c r="D561" s="55"/>
      <c r="E561" s="56"/>
      <c r="F561" s="55"/>
      <c r="G561" s="56"/>
      <c r="H561" s="57"/>
      <c r="I561" s="9"/>
      <c r="J561" s="9"/>
      <c r="K561" s="26"/>
      <c r="L561" s="26"/>
      <c r="M561" s="34"/>
      <c r="N561" s="34"/>
      <c r="O561" s="34"/>
      <c r="P561" s="11"/>
      <c r="Q561" s="11"/>
      <c r="R561" s="11"/>
      <c r="S561" s="13"/>
      <c r="AJ561" s="14"/>
      <c r="AK561" s="14"/>
      <c r="AL561" s="14"/>
      <c r="AM561" s="15"/>
      <c r="AN561" s="15"/>
      <c r="AO561" s="15"/>
      <c r="AP561" s="15"/>
      <c r="AQ561" s="15"/>
      <c r="AR561" s="15"/>
      <c r="AS561" s="15"/>
      <c r="AT561" s="16"/>
      <c r="AU561" s="15"/>
      <c r="AV561" s="15"/>
      <c r="AW561" s="19"/>
      <c r="AX561" s="19"/>
      <c r="AY561" s="19"/>
      <c r="AZ561" s="19"/>
      <c r="BA561" s="19"/>
      <c r="BB561" s="19"/>
      <c r="BC561" s="19"/>
      <c r="BD561" s="16"/>
      <c r="BE561" s="15"/>
      <c r="BF561" s="15"/>
      <c r="BG561" s="14"/>
      <c r="BH561" s="14"/>
      <c r="BI561" s="14"/>
      <c r="BJ561" s="36"/>
      <c r="BK561" s="36"/>
      <c r="BL561" s="36"/>
      <c r="BM561" s="36"/>
      <c r="BN561" s="36"/>
      <c r="BO561" s="36"/>
      <c r="BP561" s="36"/>
      <c r="BQ561" s="14"/>
      <c r="BR561" s="14"/>
      <c r="BS561" s="14"/>
      <c r="BT561" s="14"/>
      <c r="BU561" s="14"/>
      <c r="BV561" s="14"/>
      <c r="BW561" s="14"/>
      <c r="BX561" s="14"/>
      <c r="BY561" s="21"/>
      <c r="BZ561" s="22"/>
      <c r="CA561" s="22"/>
      <c r="CB561" s="22"/>
      <c r="CC561" s="22"/>
      <c r="CD561" s="22"/>
      <c r="CE561" s="22"/>
      <c r="CF561" s="23"/>
      <c r="CG561" s="19"/>
      <c r="CH561" s="21"/>
      <c r="CI561" s="14"/>
      <c r="CJ561" s="14"/>
      <c r="CK561" s="14"/>
      <c r="CL561" s="21"/>
      <c r="CM561" s="21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/>
      <c r="DK561" s="53"/>
      <c r="DL561" s="53"/>
      <c r="DM561" s="53"/>
      <c r="DN561" s="53"/>
      <c r="DO561" s="53"/>
      <c r="DP561" s="53"/>
      <c r="DQ561" s="53"/>
      <c r="DR561" s="53"/>
      <c r="DS561" s="53"/>
      <c r="DT561" s="53"/>
      <c r="DU561" s="53"/>
      <c r="DV561" s="53"/>
      <c r="DW561" s="53"/>
      <c r="DX561" s="53"/>
      <c r="DY561" s="53"/>
      <c r="DZ561" s="53"/>
      <c r="EA561" s="53"/>
      <c r="EB561" s="53"/>
      <c r="EC561" s="53"/>
      <c r="ED561" s="53"/>
    </row>
    <row r="562" spans="1:134">
      <c r="A562" s="54"/>
      <c r="B562" s="55"/>
      <c r="C562" s="56"/>
      <c r="D562" s="55"/>
      <c r="E562" s="56"/>
      <c r="F562" s="55"/>
      <c r="G562" s="56"/>
      <c r="H562" s="57"/>
      <c r="I562" s="9"/>
      <c r="J562" s="9"/>
      <c r="K562" s="26"/>
      <c r="L562" s="26"/>
      <c r="M562" s="34"/>
      <c r="N562" s="34"/>
      <c r="O562" s="34"/>
      <c r="P562" s="11"/>
      <c r="Q562" s="11"/>
      <c r="R562" s="11"/>
      <c r="S562" s="13"/>
      <c r="AJ562" s="14"/>
      <c r="AK562" s="14"/>
      <c r="AL562" s="14"/>
      <c r="AM562" s="15"/>
      <c r="AN562" s="15"/>
      <c r="AO562" s="15"/>
      <c r="AP562" s="15"/>
      <c r="AQ562" s="15"/>
      <c r="AR562" s="15"/>
      <c r="AS562" s="15"/>
      <c r="AT562" s="16"/>
      <c r="AU562" s="15"/>
      <c r="AV562" s="15"/>
      <c r="AW562" s="19"/>
      <c r="AX562" s="19"/>
      <c r="AY562" s="19"/>
      <c r="AZ562" s="19"/>
      <c r="BA562" s="19"/>
      <c r="BB562" s="19"/>
      <c r="BC562" s="19"/>
      <c r="BD562" s="16"/>
      <c r="BE562" s="15"/>
      <c r="BF562" s="15"/>
      <c r="BG562" s="14"/>
      <c r="BH562" s="14"/>
      <c r="BI562" s="14"/>
      <c r="BJ562" s="36"/>
      <c r="BK562" s="36"/>
      <c r="BL562" s="36"/>
      <c r="BM562" s="36"/>
      <c r="BN562" s="36"/>
      <c r="BO562" s="36"/>
      <c r="BP562" s="36"/>
      <c r="BQ562" s="14"/>
      <c r="BR562" s="14"/>
      <c r="BS562" s="14"/>
      <c r="BT562" s="14"/>
      <c r="BU562" s="14"/>
      <c r="BV562" s="14"/>
      <c r="BW562" s="14"/>
      <c r="BX562" s="14"/>
      <c r="BY562" s="21"/>
      <c r="BZ562" s="22"/>
      <c r="CA562" s="22"/>
      <c r="CB562" s="22"/>
      <c r="CC562" s="22"/>
      <c r="CD562" s="22"/>
      <c r="CE562" s="22"/>
      <c r="CF562" s="23"/>
      <c r="CG562" s="19"/>
      <c r="CH562" s="21"/>
      <c r="CI562" s="14"/>
      <c r="CJ562" s="14"/>
      <c r="CK562" s="14"/>
      <c r="CL562" s="21"/>
      <c r="CM562" s="21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/>
      <c r="DK562" s="53"/>
      <c r="DL562" s="53"/>
      <c r="DM562" s="53"/>
      <c r="DN562" s="53"/>
      <c r="DO562" s="53"/>
      <c r="DP562" s="53"/>
      <c r="DQ562" s="53"/>
      <c r="DR562" s="53"/>
      <c r="DS562" s="53"/>
      <c r="DT562" s="53"/>
      <c r="DU562" s="53"/>
      <c r="DV562" s="53"/>
      <c r="DW562" s="53"/>
      <c r="DX562" s="53"/>
      <c r="DY562" s="53"/>
      <c r="DZ562" s="53"/>
      <c r="EA562" s="53"/>
      <c r="EB562" s="53"/>
      <c r="EC562" s="53"/>
      <c r="ED562" s="53"/>
    </row>
    <row r="563" spans="1:134">
      <c r="A563" s="54"/>
      <c r="B563" s="55"/>
      <c r="C563" s="56"/>
      <c r="D563" s="55"/>
      <c r="E563" s="56"/>
      <c r="F563" s="55"/>
      <c r="G563" s="56"/>
      <c r="H563" s="57"/>
      <c r="I563" s="9"/>
      <c r="J563" s="9"/>
      <c r="K563" s="26"/>
      <c r="L563" s="26"/>
      <c r="M563" s="34"/>
      <c r="N563" s="34"/>
      <c r="O563" s="34"/>
      <c r="P563" s="11"/>
      <c r="Q563" s="11"/>
      <c r="R563" s="11"/>
      <c r="S563" s="13"/>
      <c r="AJ563" s="14"/>
      <c r="AK563" s="14"/>
      <c r="AL563" s="14"/>
      <c r="AM563" s="15"/>
      <c r="AN563" s="15"/>
      <c r="AO563" s="15"/>
      <c r="AP563" s="15"/>
      <c r="AQ563" s="15"/>
      <c r="AR563" s="15"/>
      <c r="AS563" s="15"/>
      <c r="AT563" s="16"/>
      <c r="AU563" s="15"/>
      <c r="AV563" s="15"/>
      <c r="AW563" s="19"/>
      <c r="AX563" s="19"/>
      <c r="AY563" s="19"/>
      <c r="AZ563" s="19"/>
      <c r="BA563" s="19"/>
      <c r="BB563" s="19"/>
      <c r="BC563" s="19"/>
      <c r="BD563" s="16"/>
      <c r="BE563" s="15"/>
      <c r="BF563" s="15"/>
      <c r="BG563" s="14"/>
      <c r="BH563" s="14"/>
      <c r="BI563" s="14"/>
      <c r="BJ563" s="36"/>
      <c r="BK563" s="36"/>
      <c r="BL563" s="36"/>
      <c r="BM563" s="36"/>
      <c r="BN563" s="36"/>
      <c r="BO563" s="36"/>
      <c r="BP563" s="36"/>
      <c r="BQ563" s="14"/>
      <c r="BR563" s="14"/>
      <c r="BS563" s="14"/>
      <c r="BT563" s="14"/>
      <c r="BU563" s="14"/>
      <c r="BV563" s="14"/>
      <c r="BW563" s="14"/>
      <c r="BX563" s="14"/>
      <c r="BY563" s="21"/>
      <c r="BZ563" s="22"/>
      <c r="CA563" s="22"/>
      <c r="CB563" s="22"/>
      <c r="CC563" s="22"/>
      <c r="CD563" s="22"/>
      <c r="CE563" s="22"/>
      <c r="CF563" s="23"/>
      <c r="CG563" s="19"/>
      <c r="CH563" s="21"/>
      <c r="CI563" s="14"/>
      <c r="CJ563" s="14"/>
      <c r="CK563" s="14"/>
      <c r="CL563" s="21"/>
      <c r="CM563" s="21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/>
      <c r="DK563" s="53"/>
      <c r="DL563" s="53"/>
      <c r="DM563" s="53"/>
      <c r="DN563" s="53"/>
      <c r="DO563" s="53"/>
      <c r="DP563" s="53"/>
      <c r="DQ563" s="53"/>
      <c r="DR563" s="53"/>
      <c r="DS563" s="53"/>
      <c r="DT563" s="53"/>
      <c r="DU563" s="53"/>
      <c r="DV563" s="53"/>
      <c r="DW563" s="53"/>
      <c r="DX563" s="53"/>
      <c r="DY563" s="53"/>
      <c r="DZ563" s="53"/>
      <c r="EA563" s="53"/>
      <c r="EB563" s="53"/>
      <c r="EC563" s="53"/>
      <c r="ED563" s="53"/>
    </row>
    <row r="564" spans="1:134">
      <c r="A564" s="54"/>
      <c r="B564" s="55"/>
      <c r="C564" s="56"/>
      <c r="D564" s="55"/>
      <c r="E564" s="56"/>
      <c r="F564" s="55"/>
      <c r="G564" s="56"/>
      <c r="H564" s="57"/>
      <c r="I564" s="9"/>
      <c r="J564" s="9"/>
      <c r="K564" s="26"/>
      <c r="L564" s="26"/>
      <c r="M564" s="34"/>
      <c r="N564" s="34"/>
      <c r="O564" s="34"/>
      <c r="P564" s="11"/>
      <c r="Q564" s="11"/>
      <c r="R564" s="11"/>
      <c r="S564" s="13"/>
      <c r="AJ564" s="14"/>
      <c r="AK564" s="14"/>
      <c r="AL564" s="14"/>
      <c r="AM564" s="15"/>
      <c r="AN564" s="15"/>
      <c r="AO564" s="15"/>
      <c r="AP564" s="15"/>
      <c r="AQ564" s="15"/>
      <c r="AR564" s="15"/>
      <c r="AS564" s="15"/>
      <c r="AT564" s="16"/>
      <c r="AU564" s="15"/>
      <c r="AV564" s="15"/>
      <c r="AW564" s="19"/>
      <c r="AX564" s="19"/>
      <c r="AY564" s="19"/>
      <c r="AZ564" s="19"/>
      <c r="BA564" s="19"/>
      <c r="BB564" s="19"/>
      <c r="BC564" s="19"/>
      <c r="BD564" s="16"/>
      <c r="BE564" s="15"/>
      <c r="BF564" s="15"/>
      <c r="BG564" s="14"/>
      <c r="BH564" s="14"/>
      <c r="BI564" s="14"/>
      <c r="BJ564" s="36"/>
      <c r="BK564" s="36"/>
      <c r="BL564" s="36"/>
      <c r="BM564" s="36"/>
      <c r="BN564" s="36"/>
      <c r="BO564" s="36"/>
      <c r="BP564" s="36"/>
      <c r="BQ564" s="14"/>
      <c r="BR564" s="14"/>
      <c r="BS564" s="14"/>
      <c r="BT564" s="14"/>
      <c r="BU564" s="14"/>
      <c r="BV564" s="14"/>
      <c r="BW564" s="14"/>
      <c r="BX564" s="14"/>
      <c r="BY564" s="21"/>
      <c r="BZ564" s="22"/>
      <c r="CA564" s="22"/>
      <c r="CB564" s="22"/>
      <c r="CC564" s="22"/>
      <c r="CD564" s="22"/>
      <c r="CE564" s="22"/>
      <c r="CF564" s="23"/>
      <c r="CG564" s="19"/>
      <c r="CH564" s="21"/>
      <c r="CI564" s="14"/>
      <c r="CJ564" s="14"/>
      <c r="CK564" s="14"/>
      <c r="CL564" s="21"/>
      <c r="CM564" s="21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/>
      <c r="DK564" s="53"/>
      <c r="DL564" s="53"/>
      <c r="DM564" s="53"/>
      <c r="DN564" s="53"/>
      <c r="DO564" s="53"/>
      <c r="DP564" s="53"/>
      <c r="DQ564" s="53"/>
      <c r="DR564" s="53"/>
      <c r="DS564" s="53"/>
      <c r="DT564" s="53"/>
      <c r="DU564" s="53"/>
      <c r="DV564" s="53"/>
      <c r="DW564" s="53"/>
      <c r="DX564" s="53"/>
      <c r="DY564" s="53"/>
      <c r="DZ564" s="53"/>
      <c r="EA564" s="53"/>
      <c r="EB564" s="53"/>
      <c r="EC564" s="53"/>
      <c r="ED564" s="53"/>
    </row>
    <row r="565" spans="1:134">
      <c r="A565" s="54"/>
      <c r="B565" s="55"/>
      <c r="C565" s="56"/>
      <c r="D565" s="55"/>
      <c r="E565" s="56"/>
      <c r="F565" s="55"/>
      <c r="G565" s="56"/>
      <c r="H565" s="57"/>
      <c r="I565" s="9"/>
      <c r="J565" s="9"/>
      <c r="K565" s="26"/>
      <c r="L565" s="26"/>
      <c r="M565" s="34"/>
      <c r="N565" s="34"/>
      <c r="O565" s="34"/>
      <c r="P565" s="11"/>
      <c r="Q565" s="11"/>
      <c r="R565" s="11"/>
      <c r="S565" s="13"/>
      <c r="AJ565" s="14"/>
      <c r="AK565" s="14"/>
      <c r="AL565" s="14"/>
      <c r="AM565" s="15"/>
      <c r="AN565" s="15"/>
      <c r="AO565" s="15"/>
      <c r="AP565" s="15"/>
      <c r="AQ565" s="15"/>
      <c r="AR565" s="15"/>
      <c r="AS565" s="15"/>
      <c r="AT565" s="16"/>
      <c r="AU565" s="15"/>
      <c r="AV565" s="15"/>
      <c r="AW565" s="19"/>
      <c r="AX565" s="19"/>
      <c r="AY565" s="19"/>
      <c r="AZ565" s="19"/>
      <c r="BA565" s="19"/>
      <c r="BB565" s="19"/>
      <c r="BC565" s="19"/>
      <c r="BD565" s="16"/>
      <c r="BE565" s="15"/>
      <c r="BF565" s="15"/>
      <c r="BG565" s="14"/>
      <c r="BH565" s="14"/>
      <c r="BI565" s="14"/>
      <c r="BJ565" s="36"/>
      <c r="BK565" s="36"/>
      <c r="BL565" s="36"/>
      <c r="BM565" s="36"/>
      <c r="BN565" s="36"/>
      <c r="BO565" s="36"/>
      <c r="BP565" s="36"/>
      <c r="BQ565" s="14"/>
      <c r="BR565" s="14"/>
      <c r="BS565" s="14"/>
      <c r="BT565" s="14"/>
      <c r="BU565" s="14"/>
      <c r="BV565" s="14"/>
      <c r="BW565" s="14"/>
      <c r="BX565" s="14"/>
      <c r="BY565" s="21"/>
      <c r="BZ565" s="22"/>
      <c r="CA565" s="22"/>
      <c r="CB565" s="22"/>
      <c r="CC565" s="22"/>
      <c r="CD565" s="22"/>
      <c r="CE565" s="22"/>
      <c r="CF565" s="23"/>
      <c r="CG565" s="19"/>
      <c r="CH565" s="21"/>
      <c r="CI565" s="14"/>
      <c r="CJ565" s="14"/>
      <c r="CK565" s="14"/>
      <c r="CL565" s="21"/>
      <c r="CM565" s="21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/>
      <c r="DK565" s="53"/>
      <c r="DL565" s="53"/>
      <c r="DM565" s="53"/>
      <c r="DN565" s="53"/>
      <c r="DO565" s="53"/>
      <c r="DP565" s="53"/>
      <c r="DQ565" s="53"/>
      <c r="DR565" s="53"/>
      <c r="DS565" s="53"/>
      <c r="DT565" s="53"/>
      <c r="DU565" s="53"/>
      <c r="DV565" s="53"/>
      <c r="DW565" s="53"/>
      <c r="DX565" s="53"/>
      <c r="DY565" s="53"/>
      <c r="DZ565" s="53"/>
      <c r="EA565" s="53"/>
      <c r="EB565" s="53"/>
      <c r="EC565" s="53"/>
      <c r="ED565" s="53"/>
    </row>
    <row r="566" spans="1:134">
      <c r="A566" s="54"/>
      <c r="B566" s="55"/>
      <c r="C566" s="56"/>
      <c r="D566" s="55"/>
      <c r="E566" s="56"/>
      <c r="F566" s="55"/>
      <c r="G566" s="56"/>
      <c r="H566" s="57"/>
      <c r="I566" s="9"/>
      <c r="J566" s="9"/>
      <c r="K566" s="26"/>
      <c r="L566" s="26"/>
      <c r="M566" s="34"/>
      <c r="N566" s="34"/>
      <c r="O566" s="34"/>
      <c r="P566" s="11"/>
      <c r="Q566" s="11"/>
      <c r="R566" s="11"/>
      <c r="S566" s="13"/>
      <c r="AJ566" s="14"/>
      <c r="AK566" s="14"/>
      <c r="AL566" s="14"/>
      <c r="AM566" s="15"/>
      <c r="AN566" s="15"/>
      <c r="AO566" s="15"/>
      <c r="AP566" s="15"/>
      <c r="AQ566" s="15"/>
      <c r="AR566" s="15"/>
      <c r="AS566" s="15"/>
      <c r="AT566" s="16"/>
      <c r="AU566" s="15"/>
      <c r="AV566" s="15"/>
      <c r="AW566" s="19"/>
      <c r="AX566" s="19"/>
      <c r="AY566" s="19"/>
      <c r="AZ566" s="19"/>
      <c r="BA566" s="19"/>
      <c r="BB566" s="19"/>
      <c r="BC566" s="19"/>
      <c r="BD566" s="16"/>
      <c r="BE566" s="15"/>
      <c r="BF566" s="15"/>
      <c r="BG566" s="14"/>
      <c r="BH566" s="14"/>
      <c r="BI566" s="14"/>
      <c r="BJ566" s="36"/>
      <c r="BK566" s="36"/>
      <c r="BL566" s="36"/>
      <c r="BM566" s="36"/>
      <c r="BN566" s="36"/>
      <c r="BO566" s="36"/>
      <c r="BP566" s="36"/>
      <c r="BQ566" s="14"/>
      <c r="BR566" s="14"/>
      <c r="BS566" s="14"/>
      <c r="BT566" s="14"/>
      <c r="BU566" s="14"/>
      <c r="BV566" s="14"/>
      <c r="BW566" s="14"/>
      <c r="BX566" s="14"/>
      <c r="BY566" s="21"/>
      <c r="BZ566" s="22"/>
      <c r="CA566" s="22"/>
      <c r="CB566" s="22"/>
      <c r="CC566" s="22"/>
      <c r="CD566" s="22"/>
      <c r="CE566" s="22"/>
      <c r="CF566" s="23"/>
      <c r="CG566" s="19"/>
      <c r="CH566" s="21"/>
      <c r="CI566" s="14"/>
      <c r="CJ566" s="14"/>
      <c r="CK566" s="14"/>
      <c r="CL566" s="21"/>
      <c r="CM566" s="21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53"/>
      <c r="DA566" s="53"/>
      <c r="DB566" s="53"/>
      <c r="DC566" s="53"/>
      <c r="DD566" s="53"/>
      <c r="DE566" s="53"/>
      <c r="DF566" s="53"/>
      <c r="DG566" s="53"/>
      <c r="DH566" s="53"/>
      <c r="DI566" s="53"/>
      <c r="DJ566" s="53"/>
      <c r="DK566" s="53"/>
      <c r="DL566" s="53"/>
      <c r="DM566" s="53"/>
      <c r="DN566" s="53"/>
      <c r="DO566" s="53"/>
      <c r="DP566" s="53"/>
      <c r="DQ566" s="53"/>
      <c r="DR566" s="53"/>
      <c r="DS566" s="53"/>
      <c r="DT566" s="53"/>
      <c r="DU566" s="53"/>
      <c r="DV566" s="53"/>
      <c r="DW566" s="53"/>
      <c r="DX566" s="53"/>
      <c r="DY566" s="53"/>
      <c r="DZ566" s="53"/>
      <c r="EA566" s="53"/>
      <c r="EB566" s="53"/>
      <c r="EC566" s="53"/>
      <c r="ED566" s="53"/>
    </row>
    <row r="567" spans="1:134">
      <c r="A567" s="54"/>
      <c r="B567" s="55"/>
      <c r="C567" s="56"/>
      <c r="D567" s="55"/>
      <c r="E567" s="56"/>
      <c r="F567" s="55"/>
      <c r="G567" s="56"/>
      <c r="H567" s="57"/>
      <c r="I567" s="9"/>
      <c r="J567" s="9"/>
      <c r="K567" s="26"/>
      <c r="L567" s="26"/>
      <c r="M567" s="34"/>
      <c r="N567" s="34"/>
      <c r="O567" s="34"/>
      <c r="P567" s="11"/>
      <c r="Q567" s="11"/>
      <c r="R567" s="11"/>
      <c r="S567" s="13"/>
      <c r="AJ567" s="14"/>
      <c r="AK567" s="14"/>
      <c r="AL567" s="14"/>
      <c r="AM567" s="15"/>
      <c r="AN567" s="15"/>
      <c r="AO567" s="15"/>
      <c r="AP567" s="15"/>
      <c r="AQ567" s="15"/>
      <c r="AR567" s="15"/>
      <c r="AS567" s="15"/>
      <c r="AT567" s="16"/>
      <c r="AU567" s="15"/>
      <c r="AV567" s="15"/>
      <c r="AW567" s="19"/>
      <c r="AX567" s="19"/>
      <c r="AY567" s="19"/>
      <c r="AZ567" s="19"/>
      <c r="BA567" s="19"/>
      <c r="BB567" s="19"/>
      <c r="BC567" s="19"/>
      <c r="BD567" s="16"/>
      <c r="BE567" s="15"/>
      <c r="BF567" s="15"/>
      <c r="BG567" s="14"/>
      <c r="BH567" s="14"/>
      <c r="BI567" s="14"/>
      <c r="BJ567" s="36"/>
      <c r="BK567" s="36"/>
      <c r="BL567" s="36"/>
      <c r="BM567" s="36"/>
      <c r="BN567" s="36"/>
      <c r="BO567" s="36"/>
      <c r="BP567" s="36"/>
      <c r="BQ567" s="14"/>
      <c r="BR567" s="14"/>
      <c r="BS567" s="14"/>
      <c r="BT567" s="14"/>
      <c r="BU567" s="14"/>
      <c r="BV567" s="14"/>
      <c r="BW567" s="14"/>
      <c r="BX567" s="14"/>
      <c r="BY567" s="21"/>
      <c r="BZ567" s="22"/>
      <c r="CA567" s="22"/>
      <c r="CB567" s="22"/>
      <c r="CC567" s="22"/>
      <c r="CD567" s="22"/>
      <c r="CE567" s="22"/>
      <c r="CF567" s="23"/>
      <c r="CG567" s="19"/>
      <c r="CH567" s="21"/>
      <c r="CI567" s="14"/>
      <c r="CJ567" s="14"/>
      <c r="CK567" s="14"/>
      <c r="CL567" s="21"/>
      <c r="CM567" s="21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/>
      <c r="DK567" s="53"/>
      <c r="DL567" s="53"/>
      <c r="DM567" s="53"/>
      <c r="DN567" s="53"/>
      <c r="DO567" s="53"/>
      <c r="DP567" s="53"/>
      <c r="DQ567" s="53"/>
      <c r="DR567" s="53"/>
      <c r="DS567" s="53"/>
      <c r="DT567" s="53"/>
      <c r="DU567" s="53"/>
      <c r="DV567" s="53"/>
      <c r="DW567" s="53"/>
      <c r="DX567" s="53"/>
      <c r="DY567" s="53"/>
      <c r="DZ567" s="53"/>
      <c r="EA567" s="53"/>
      <c r="EB567" s="53"/>
      <c r="EC567" s="53"/>
      <c r="ED567" s="53"/>
    </row>
    <row r="568" spans="1:134">
      <c r="A568" s="54"/>
      <c r="B568" s="55"/>
      <c r="C568" s="56"/>
      <c r="D568" s="55"/>
      <c r="E568" s="56"/>
      <c r="F568" s="55"/>
      <c r="G568" s="56"/>
      <c r="H568" s="57"/>
      <c r="I568" s="9"/>
      <c r="J568" s="9"/>
      <c r="K568" s="26"/>
      <c r="L568" s="26"/>
      <c r="M568" s="34"/>
      <c r="N568" s="34"/>
      <c r="O568" s="34"/>
      <c r="P568" s="11"/>
      <c r="Q568" s="11"/>
      <c r="R568" s="11"/>
      <c r="S568" s="13"/>
      <c r="AJ568" s="14"/>
      <c r="AK568" s="14"/>
      <c r="AL568" s="14"/>
      <c r="AM568" s="15"/>
      <c r="AN568" s="15"/>
      <c r="AO568" s="15"/>
      <c r="AP568" s="15"/>
      <c r="AQ568" s="15"/>
      <c r="AR568" s="15"/>
      <c r="AS568" s="15"/>
      <c r="AT568" s="16"/>
      <c r="AU568" s="15"/>
      <c r="AV568" s="15"/>
      <c r="AW568" s="19"/>
      <c r="AX568" s="19"/>
      <c r="AY568" s="19"/>
      <c r="AZ568" s="19"/>
      <c r="BA568" s="19"/>
      <c r="BB568" s="19"/>
      <c r="BC568" s="19"/>
      <c r="BD568" s="16"/>
      <c r="BE568" s="15"/>
      <c r="BF568" s="15"/>
      <c r="BG568" s="14"/>
      <c r="BH568" s="14"/>
      <c r="BI568" s="14"/>
      <c r="BJ568" s="36"/>
      <c r="BK568" s="36"/>
      <c r="BL568" s="36"/>
      <c r="BM568" s="36"/>
      <c r="BN568" s="36"/>
      <c r="BO568" s="36"/>
      <c r="BP568" s="36"/>
      <c r="BQ568" s="14"/>
      <c r="BR568" s="14"/>
      <c r="BS568" s="14"/>
      <c r="BT568" s="14"/>
      <c r="BU568" s="14"/>
      <c r="BV568" s="14"/>
      <c r="BW568" s="14"/>
      <c r="BX568" s="14"/>
      <c r="BY568" s="21"/>
      <c r="BZ568" s="22"/>
      <c r="CA568" s="22"/>
      <c r="CB568" s="22"/>
      <c r="CC568" s="22"/>
      <c r="CD568" s="22"/>
      <c r="CE568" s="22"/>
      <c r="CF568" s="23"/>
      <c r="CG568" s="19"/>
      <c r="CH568" s="21"/>
      <c r="CI568" s="14"/>
      <c r="CJ568" s="14"/>
      <c r="CK568" s="14"/>
      <c r="CL568" s="21"/>
      <c r="CM568" s="21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/>
      <c r="DK568" s="53"/>
      <c r="DL568" s="53"/>
      <c r="DM568" s="53"/>
      <c r="DN568" s="53"/>
      <c r="DO568" s="53"/>
      <c r="DP568" s="53"/>
      <c r="DQ568" s="53"/>
      <c r="DR568" s="53"/>
      <c r="DS568" s="53"/>
      <c r="DT568" s="53"/>
      <c r="DU568" s="53"/>
      <c r="DV568" s="53"/>
      <c r="DW568" s="53"/>
      <c r="DX568" s="53"/>
      <c r="DY568" s="53"/>
      <c r="DZ568" s="53"/>
      <c r="EA568" s="53"/>
      <c r="EB568" s="53"/>
      <c r="EC568" s="53"/>
      <c r="ED568" s="53"/>
    </row>
    <row r="569" spans="1:134">
      <c r="A569" s="54"/>
      <c r="B569" s="55"/>
      <c r="C569" s="56"/>
      <c r="D569" s="55"/>
      <c r="E569" s="56"/>
      <c r="F569" s="55"/>
      <c r="G569" s="56"/>
      <c r="H569" s="57"/>
      <c r="I569" s="9"/>
      <c r="J569" s="9"/>
      <c r="K569" s="26"/>
      <c r="L569" s="26"/>
      <c r="M569" s="34"/>
      <c r="N569" s="34"/>
      <c r="O569" s="34"/>
      <c r="P569" s="11"/>
      <c r="Q569" s="11"/>
      <c r="R569" s="11"/>
      <c r="S569" s="13"/>
      <c r="AJ569" s="14"/>
      <c r="AK569" s="14"/>
      <c r="AL569" s="14"/>
      <c r="AM569" s="15"/>
      <c r="AN569" s="15"/>
      <c r="AO569" s="15"/>
      <c r="AP569" s="15"/>
      <c r="AQ569" s="15"/>
      <c r="AR569" s="15"/>
      <c r="AS569" s="15"/>
      <c r="AT569" s="16"/>
      <c r="AU569" s="15"/>
      <c r="AV569" s="15"/>
      <c r="AW569" s="19"/>
      <c r="AX569" s="19"/>
      <c r="AY569" s="19"/>
      <c r="AZ569" s="19"/>
      <c r="BA569" s="19"/>
      <c r="BB569" s="19"/>
      <c r="BC569" s="19"/>
      <c r="BD569" s="16"/>
      <c r="BE569" s="15"/>
      <c r="BF569" s="15"/>
      <c r="BG569" s="14"/>
      <c r="BH569" s="14"/>
      <c r="BI569" s="14"/>
      <c r="BJ569" s="36"/>
      <c r="BK569" s="36"/>
      <c r="BL569" s="36"/>
      <c r="BM569" s="36"/>
      <c r="BN569" s="36"/>
      <c r="BO569" s="36"/>
      <c r="BP569" s="36"/>
      <c r="BQ569" s="14"/>
      <c r="BR569" s="14"/>
      <c r="BS569" s="14"/>
      <c r="BT569" s="14"/>
      <c r="BU569" s="14"/>
      <c r="BV569" s="14"/>
      <c r="BW569" s="14"/>
      <c r="BX569" s="14"/>
      <c r="BY569" s="21"/>
      <c r="BZ569" s="22"/>
      <c r="CA569" s="22"/>
      <c r="CB569" s="22"/>
      <c r="CC569" s="22"/>
      <c r="CD569" s="22"/>
      <c r="CE569" s="22"/>
      <c r="CF569" s="23"/>
      <c r="CG569" s="19"/>
      <c r="CH569" s="21"/>
      <c r="CI569" s="14"/>
      <c r="CJ569" s="14"/>
      <c r="CK569" s="14"/>
      <c r="CL569" s="21"/>
      <c r="CM569" s="21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/>
      <c r="DK569" s="53"/>
      <c r="DL569" s="53"/>
      <c r="DM569" s="53"/>
      <c r="DN569" s="53"/>
      <c r="DO569" s="53"/>
      <c r="DP569" s="53"/>
      <c r="DQ569" s="53"/>
      <c r="DR569" s="53"/>
      <c r="DS569" s="53"/>
      <c r="DT569" s="53"/>
      <c r="DU569" s="53"/>
      <c r="DV569" s="53"/>
      <c r="DW569" s="53"/>
      <c r="DX569" s="53"/>
      <c r="DY569" s="53"/>
      <c r="DZ569" s="53"/>
      <c r="EA569" s="53"/>
      <c r="EB569" s="53"/>
      <c r="EC569" s="53"/>
      <c r="ED569" s="53"/>
    </row>
    <row r="570" spans="1:134">
      <c r="A570" s="54"/>
      <c r="B570" s="55"/>
      <c r="C570" s="56"/>
      <c r="D570" s="55"/>
      <c r="E570" s="56"/>
      <c r="F570" s="55"/>
      <c r="G570" s="56"/>
      <c r="H570" s="57"/>
      <c r="I570" s="9"/>
      <c r="J570" s="9"/>
      <c r="K570" s="26"/>
      <c r="L570" s="26"/>
      <c r="M570" s="34"/>
      <c r="N570" s="34"/>
      <c r="O570" s="34"/>
      <c r="P570" s="11"/>
      <c r="Q570" s="11"/>
      <c r="R570" s="11"/>
      <c r="S570" s="13"/>
      <c r="AJ570" s="14"/>
      <c r="AK570" s="14"/>
      <c r="AL570" s="14"/>
      <c r="AM570" s="15"/>
      <c r="AN570" s="15"/>
      <c r="AO570" s="15"/>
      <c r="AP570" s="15"/>
      <c r="AQ570" s="15"/>
      <c r="AR570" s="15"/>
      <c r="AS570" s="15"/>
      <c r="AT570" s="16"/>
      <c r="AU570" s="15"/>
      <c r="AV570" s="15"/>
      <c r="AW570" s="19"/>
      <c r="AX570" s="19"/>
      <c r="AY570" s="19"/>
      <c r="AZ570" s="19"/>
      <c r="BA570" s="19"/>
      <c r="BB570" s="19"/>
      <c r="BC570" s="19"/>
      <c r="BD570" s="16"/>
      <c r="BE570" s="15"/>
      <c r="BF570" s="15"/>
      <c r="BG570" s="14"/>
      <c r="BH570" s="14"/>
      <c r="BI570" s="14"/>
      <c r="BJ570" s="36"/>
      <c r="BK570" s="36"/>
      <c r="BL570" s="36"/>
      <c r="BM570" s="36"/>
      <c r="BN570" s="36"/>
      <c r="BO570" s="36"/>
      <c r="BP570" s="36"/>
      <c r="BQ570" s="14"/>
      <c r="BR570" s="14"/>
      <c r="BS570" s="14"/>
      <c r="BT570" s="14"/>
      <c r="BU570" s="14"/>
      <c r="BV570" s="14"/>
      <c r="BW570" s="14"/>
      <c r="BX570" s="14"/>
      <c r="BY570" s="21"/>
      <c r="BZ570" s="22"/>
      <c r="CA570" s="22"/>
      <c r="CB570" s="22"/>
      <c r="CC570" s="22"/>
      <c r="CD570" s="22"/>
      <c r="CE570" s="22"/>
      <c r="CF570" s="23"/>
      <c r="CG570" s="19"/>
      <c r="CH570" s="21"/>
      <c r="CI570" s="14"/>
      <c r="CJ570" s="14"/>
      <c r="CK570" s="14"/>
      <c r="CL570" s="21"/>
      <c r="CM570" s="21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/>
      <c r="DK570" s="53"/>
      <c r="DL570" s="53"/>
      <c r="DM570" s="53"/>
      <c r="DN570" s="53"/>
      <c r="DO570" s="53"/>
      <c r="DP570" s="53"/>
      <c r="DQ570" s="53"/>
      <c r="DR570" s="53"/>
      <c r="DS570" s="53"/>
      <c r="DT570" s="53"/>
      <c r="DU570" s="53"/>
      <c r="DV570" s="53"/>
      <c r="DW570" s="53"/>
      <c r="DX570" s="53"/>
      <c r="DY570" s="53"/>
      <c r="DZ570" s="53"/>
      <c r="EA570" s="53"/>
      <c r="EB570" s="53"/>
      <c r="EC570" s="53"/>
      <c r="ED570" s="53"/>
    </row>
    <row r="571" spans="1:134">
      <c r="A571" s="54"/>
      <c r="B571" s="55"/>
      <c r="C571" s="56"/>
      <c r="D571" s="55"/>
      <c r="E571" s="56"/>
      <c r="F571" s="55"/>
      <c r="G571" s="56"/>
      <c r="H571" s="57"/>
      <c r="I571" s="9"/>
      <c r="J571" s="9"/>
      <c r="K571" s="26"/>
      <c r="L571" s="26"/>
      <c r="M571" s="34"/>
      <c r="N571" s="34"/>
      <c r="O571" s="34"/>
      <c r="P571" s="11"/>
      <c r="Q571" s="11"/>
      <c r="R571" s="11"/>
      <c r="S571" s="13"/>
      <c r="AJ571" s="14"/>
      <c r="AK571" s="14"/>
      <c r="AL571" s="14"/>
      <c r="AM571" s="15"/>
      <c r="AN571" s="15"/>
      <c r="AO571" s="15"/>
      <c r="AP571" s="15"/>
      <c r="AQ571" s="15"/>
      <c r="AR571" s="15"/>
      <c r="AS571" s="15"/>
      <c r="AT571" s="16"/>
      <c r="AU571" s="15"/>
      <c r="AV571" s="15"/>
      <c r="AW571" s="19"/>
      <c r="AX571" s="19"/>
      <c r="AY571" s="19"/>
      <c r="AZ571" s="19"/>
      <c r="BA571" s="19"/>
      <c r="BB571" s="19"/>
      <c r="BC571" s="19"/>
      <c r="BD571" s="16"/>
      <c r="BE571" s="15"/>
      <c r="BF571" s="15"/>
      <c r="BG571" s="14"/>
      <c r="BH571" s="14"/>
      <c r="BI571" s="14"/>
      <c r="BJ571" s="36"/>
      <c r="BK571" s="36"/>
      <c r="BL571" s="36"/>
      <c r="BM571" s="36"/>
      <c r="BN571" s="36"/>
      <c r="BO571" s="36"/>
      <c r="BP571" s="36"/>
      <c r="BQ571" s="14"/>
      <c r="BR571" s="14"/>
      <c r="BS571" s="14"/>
      <c r="BT571" s="14"/>
      <c r="BU571" s="14"/>
      <c r="BV571" s="14"/>
      <c r="BW571" s="14"/>
      <c r="BX571" s="14"/>
      <c r="BY571" s="21"/>
      <c r="BZ571" s="22"/>
      <c r="CA571" s="22"/>
      <c r="CB571" s="22"/>
      <c r="CC571" s="22"/>
      <c r="CD571" s="22"/>
      <c r="CE571" s="22"/>
      <c r="CF571" s="23"/>
      <c r="CG571" s="19"/>
      <c r="CH571" s="21"/>
      <c r="CI571" s="14"/>
      <c r="CJ571" s="14"/>
      <c r="CK571" s="14"/>
      <c r="CL571" s="21"/>
      <c r="CM571" s="21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/>
      <c r="DK571" s="53"/>
      <c r="DL571" s="53"/>
      <c r="DM571" s="53"/>
      <c r="DN571" s="53"/>
      <c r="DO571" s="53"/>
      <c r="DP571" s="53"/>
      <c r="DQ571" s="53"/>
      <c r="DR571" s="53"/>
      <c r="DS571" s="53"/>
      <c r="DT571" s="53"/>
      <c r="DU571" s="53"/>
      <c r="DV571" s="53"/>
      <c r="DW571" s="53"/>
      <c r="DX571" s="53"/>
      <c r="DY571" s="53"/>
      <c r="DZ571" s="53"/>
      <c r="EA571" s="53"/>
      <c r="EB571" s="53"/>
      <c r="EC571" s="53"/>
      <c r="ED571" s="53"/>
    </row>
    <row r="572" spans="1:134">
      <c r="A572" s="54"/>
      <c r="B572" s="55"/>
      <c r="C572" s="56"/>
      <c r="D572" s="55"/>
      <c r="E572" s="56"/>
      <c r="F572" s="55"/>
      <c r="G572" s="56"/>
      <c r="H572" s="57"/>
      <c r="I572" s="9"/>
      <c r="J572" s="9"/>
      <c r="K572" s="26"/>
      <c r="L572" s="26"/>
      <c r="M572" s="34"/>
      <c r="N572" s="34"/>
      <c r="O572" s="34"/>
      <c r="P572" s="11"/>
      <c r="Q572" s="11"/>
      <c r="R572" s="11"/>
      <c r="S572" s="13"/>
      <c r="AJ572" s="14"/>
      <c r="AK572" s="14"/>
      <c r="AL572" s="14"/>
      <c r="AM572" s="15"/>
      <c r="AN572" s="15"/>
      <c r="AO572" s="15"/>
      <c r="AP572" s="15"/>
      <c r="AQ572" s="15"/>
      <c r="AR572" s="15"/>
      <c r="AS572" s="15"/>
      <c r="AT572" s="16"/>
      <c r="AU572" s="15"/>
      <c r="AV572" s="15"/>
      <c r="AW572" s="19"/>
      <c r="AX572" s="19"/>
      <c r="AY572" s="19"/>
      <c r="AZ572" s="19"/>
      <c r="BA572" s="19"/>
      <c r="BB572" s="19"/>
      <c r="BC572" s="19"/>
      <c r="BD572" s="16"/>
      <c r="BE572" s="15"/>
      <c r="BF572" s="15"/>
      <c r="BG572" s="14"/>
      <c r="BH572" s="14"/>
      <c r="BI572" s="14"/>
      <c r="BJ572" s="36"/>
      <c r="BK572" s="36"/>
      <c r="BL572" s="36"/>
      <c r="BM572" s="36"/>
      <c r="BN572" s="36"/>
      <c r="BO572" s="36"/>
      <c r="BP572" s="36"/>
      <c r="BQ572" s="14"/>
      <c r="BR572" s="14"/>
      <c r="BS572" s="14"/>
      <c r="BT572" s="14"/>
      <c r="BU572" s="14"/>
      <c r="BV572" s="14"/>
      <c r="BW572" s="14"/>
      <c r="BX572" s="14"/>
      <c r="BY572" s="21"/>
      <c r="BZ572" s="22"/>
      <c r="CA572" s="22"/>
      <c r="CB572" s="22"/>
      <c r="CC572" s="22"/>
      <c r="CD572" s="22"/>
      <c r="CE572" s="22"/>
      <c r="CF572" s="23"/>
      <c r="CG572" s="19"/>
      <c r="CH572" s="21"/>
      <c r="CI572" s="14"/>
      <c r="CJ572" s="14"/>
      <c r="CK572" s="14"/>
      <c r="CL572" s="21"/>
      <c r="CM572" s="21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/>
      <c r="DK572" s="53"/>
      <c r="DL572" s="53"/>
      <c r="DM572" s="53"/>
      <c r="DN572" s="53"/>
      <c r="DO572" s="53"/>
      <c r="DP572" s="53"/>
      <c r="DQ572" s="53"/>
      <c r="DR572" s="53"/>
      <c r="DS572" s="53"/>
      <c r="DT572" s="53"/>
      <c r="DU572" s="53"/>
      <c r="DV572" s="53"/>
      <c r="DW572" s="53"/>
      <c r="DX572" s="53"/>
      <c r="DY572" s="53"/>
      <c r="DZ572" s="53"/>
      <c r="EA572" s="53"/>
      <c r="EB572" s="53"/>
      <c r="EC572" s="53"/>
      <c r="ED572" s="53"/>
    </row>
    <row r="573" spans="1:134">
      <c r="A573" s="54"/>
      <c r="B573" s="55"/>
      <c r="C573" s="56"/>
      <c r="D573" s="55"/>
      <c r="E573" s="56"/>
      <c r="F573" s="55"/>
      <c r="G573" s="56"/>
      <c r="H573" s="57"/>
      <c r="I573" s="9"/>
      <c r="J573" s="9"/>
      <c r="K573" s="26"/>
      <c r="L573" s="26"/>
      <c r="M573" s="34"/>
      <c r="N573" s="34"/>
      <c r="O573" s="34"/>
      <c r="P573" s="11"/>
      <c r="Q573" s="11"/>
      <c r="R573" s="11"/>
      <c r="S573" s="13"/>
      <c r="AJ573" s="14"/>
      <c r="AK573" s="14"/>
      <c r="AL573" s="14"/>
      <c r="AM573" s="15"/>
      <c r="AN573" s="15"/>
      <c r="AO573" s="15"/>
      <c r="AP573" s="15"/>
      <c r="AQ573" s="15"/>
      <c r="AR573" s="15"/>
      <c r="AS573" s="15"/>
      <c r="AT573" s="16"/>
      <c r="AU573" s="15"/>
      <c r="AV573" s="15"/>
      <c r="AW573" s="19"/>
      <c r="AX573" s="19"/>
      <c r="AY573" s="19"/>
      <c r="AZ573" s="19"/>
      <c r="BA573" s="19"/>
      <c r="BB573" s="19"/>
      <c r="BC573" s="19"/>
      <c r="BD573" s="16"/>
      <c r="BE573" s="15"/>
      <c r="BF573" s="15"/>
      <c r="BG573" s="14"/>
      <c r="BH573" s="14"/>
      <c r="BI573" s="14"/>
      <c r="BJ573" s="36"/>
      <c r="BK573" s="36"/>
      <c r="BL573" s="36"/>
      <c r="BM573" s="36"/>
      <c r="BN573" s="36"/>
      <c r="BO573" s="36"/>
      <c r="BP573" s="36"/>
      <c r="BQ573" s="14"/>
      <c r="BR573" s="14"/>
      <c r="BS573" s="14"/>
      <c r="BT573" s="14"/>
      <c r="BU573" s="14"/>
      <c r="BV573" s="14"/>
      <c r="BW573" s="14"/>
      <c r="BX573" s="14"/>
      <c r="BY573" s="21"/>
      <c r="BZ573" s="22"/>
      <c r="CA573" s="22"/>
      <c r="CB573" s="22"/>
      <c r="CC573" s="22"/>
      <c r="CD573" s="22"/>
      <c r="CE573" s="22"/>
      <c r="CF573" s="23"/>
      <c r="CG573" s="19"/>
      <c r="CH573" s="21"/>
      <c r="CI573" s="14"/>
      <c r="CJ573" s="14"/>
      <c r="CK573" s="14"/>
      <c r="CL573" s="21"/>
      <c r="CM573" s="21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53"/>
      <c r="DA573" s="53"/>
      <c r="DB573" s="53"/>
      <c r="DC573" s="53"/>
      <c r="DD573" s="53"/>
      <c r="DE573" s="53"/>
      <c r="DF573" s="53"/>
      <c r="DG573" s="53"/>
      <c r="DH573" s="53"/>
      <c r="DI573" s="53"/>
      <c r="DJ573" s="53"/>
      <c r="DK573" s="53"/>
      <c r="DL573" s="53"/>
      <c r="DM573" s="53"/>
      <c r="DN573" s="53"/>
      <c r="DO573" s="53"/>
      <c r="DP573" s="53"/>
      <c r="DQ573" s="53"/>
      <c r="DR573" s="53"/>
      <c r="DS573" s="53"/>
      <c r="DT573" s="53"/>
      <c r="DU573" s="53"/>
      <c r="DV573" s="53"/>
      <c r="DW573" s="53"/>
      <c r="DX573" s="53"/>
      <c r="DY573" s="53"/>
      <c r="DZ573" s="53"/>
      <c r="EA573" s="53"/>
      <c r="EB573" s="53"/>
      <c r="EC573" s="53"/>
      <c r="ED573" s="53"/>
    </row>
    <row r="574" spans="1:134">
      <c r="A574" s="54"/>
      <c r="B574" s="55"/>
      <c r="C574" s="56"/>
      <c r="D574" s="55"/>
      <c r="E574" s="56"/>
      <c r="F574" s="55"/>
      <c r="G574" s="56"/>
      <c r="H574" s="57"/>
      <c r="I574" s="9"/>
      <c r="J574" s="9"/>
      <c r="K574" s="26"/>
      <c r="L574" s="26"/>
      <c r="M574" s="34"/>
      <c r="N574" s="34"/>
      <c r="O574" s="34"/>
      <c r="P574" s="11"/>
      <c r="Q574" s="11"/>
      <c r="R574" s="11"/>
      <c r="S574" s="13"/>
      <c r="AJ574" s="14"/>
      <c r="AK574" s="14"/>
      <c r="AL574" s="14"/>
      <c r="AM574" s="15"/>
      <c r="AN574" s="15"/>
      <c r="AO574" s="15"/>
      <c r="AP574" s="15"/>
      <c r="AQ574" s="15"/>
      <c r="AR574" s="15"/>
      <c r="AS574" s="15"/>
      <c r="AT574" s="16"/>
      <c r="AU574" s="15"/>
      <c r="AV574" s="15"/>
      <c r="AW574" s="19"/>
      <c r="AX574" s="19"/>
      <c r="AY574" s="19"/>
      <c r="AZ574" s="19"/>
      <c r="BA574" s="19"/>
      <c r="BB574" s="19"/>
      <c r="BC574" s="19"/>
      <c r="BD574" s="16"/>
      <c r="BE574" s="15"/>
      <c r="BF574" s="15"/>
      <c r="BG574" s="14"/>
      <c r="BH574" s="14"/>
      <c r="BI574" s="14"/>
      <c r="BJ574" s="36"/>
      <c r="BK574" s="36"/>
      <c r="BL574" s="36"/>
      <c r="BM574" s="36"/>
      <c r="BN574" s="36"/>
      <c r="BO574" s="36"/>
      <c r="BP574" s="36"/>
      <c r="BQ574" s="14"/>
      <c r="BR574" s="14"/>
      <c r="BS574" s="14"/>
      <c r="BT574" s="14"/>
      <c r="BU574" s="14"/>
      <c r="BV574" s="14"/>
      <c r="BW574" s="14"/>
      <c r="BX574" s="14"/>
      <c r="BY574" s="21"/>
      <c r="BZ574" s="22"/>
      <c r="CA574" s="22"/>
      <c r="CB574" s="22"/>
      <c r="CC574" s="22"/>
      <c r="CD574" s="22"/>
      <c r="CE574" s="22"/>
      <c r="CF574" s="23"/>
      <c r="CG574" s="19"/>
      <c r="CH574" s="21"/>
      <c r="CI574" s="14"/>
      <c r="CJ574" s="14"/>
      <c r="CK574" s="14"/>
      <c r="CL574" s="21"/>
      <c r="CM574" s="21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/>
      <c r="DK574" s="53"/>
      <c r="DL574" s="53"/>
      <c r="DM574" s="53"/>
      <c r="DN574" s="53"/>
      <c r="DO574" s="53"/>
      <c r="DP574" s="53"/>
      <c r="DQ574" s="53"/>
      <c r="DR574" s="53"/>
      <c r="DS574" s="53"/>
      <c r="DT574" s="53"/>
      <c r="DU574" s="53"/>
      <c r="DV574" s="53"/>
      <c r="DW574" s="53"/>
      <c r="DX574" s="53"/>
      <c r="DY574" s="53"/>
      <c r="DZ574" s="53"/>
      <c r="EA574" s="53"/>
      <c r="EB574" s="53"/>
      <c r="EC574" s="53"/>
      <c r="ED574" s="53"/>
    </row>
    <row r="575" spans="1:134">
      <c r="A575" s="54"/>
      <c r="B575" s="55"/>
      <c r="C575" s="56"/>
      <c r="D575" s="55"/>
      <c r="E575" s="56"/>
      <c r="F575" s="55"/>
      <c r="G575" s="56"/>
      <c r="H575" s="57"/>
      <c r="I575" s="9"/>
      <c r="J575" s="9"/>
      <c r="K575" s="26"/>
      <c r="L575" s="26"/>
      <c r="M575" s="34"/>
      <c r="N575" s="34"/>
      <c r="O575" s="34"/>
      <c r="P575" s="11"/>
      <c r="Q575" s="11"/>
      <c r="R575" s="11"/>
      <c r="S575" s="13"/>
      <c r="AJ575" s="14"/>
      <c r="AK575" s="14"/>
      <c r="AL575" s="14"/>
      <c r="AM575" s="15"/>
      <c r="AN575" s="15"/>
      <c r="AO575" s="15"/>
      <c r="AP575" s="15"/>
      <c r="AQ575" s="15"/>
      <c r="AR575" s="15"/>
      <c r="AS575" s="15"/>
      <c r="AT575" s="16"/>
      <c r="AU575" s="15"/>
      <c r="AV575" s="15"/>
      <c r="AW575" s="19"/>
      <c r="AX575" s="19"/>
      <c r="AY575" s="19"/>
      <c r="AZ575" s="19"/>
      <c r="BA575" s="19"/>
      <c r="BB575" s="19"/>
      <c r="BC575" s="19"/>
      <c r="BD575" s="16"/>
      <c r="BE575" s="15"/>
      <c r="BF575" s="15"/>
      <c r="BG575" s="14"/>
      <c r="BH575" s="14"/>
      <c r="BI575" s="14"/>
      <c r="BJ575" s="36"/>
      <c r="BK575" s="36"/>
      <c r="BL575" s="36"/>
      <c r="BM575" s="36"/>
      <c r="BN575" s="36"/>
      <c r="BO575" s="36"/>
      <c r="BP575" s="36"/>
      <c r="BQ575" s="14"/>
      <c r="BR575" s="14"/>
      <c r="BS575" s="14"/>
      <c r="BT575" s="14"/>
      <c r="BU575" s="14"/>
      <c r="BV575" s="14"/>
      <c r="BW575" s="14"/>
      <c r="BX575" s="14"/>
      <c r="BY575" s="21"/>
      <c r="BZ575" s="22"/>
      <c r="CA575" s="22"/>
      <c r="CB575" s="22"/>
      <c r="CC575" s="22"/>
      <c r="CD575" s="22"/>
      <c r="CE575" s="22"/>
      <c r="CF575" s="23"/>
      <c r="CG575" s="19"/>
      <c r="CH575" s="21"/>
      <c r="CI575" s="14"/>
      <c r="CJ575" s="14"/>
      <c r="CK575" s="14"/>
      <c r="CL575" s="21"/>
      <c r="CM575" s="21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/>
      <c r="DK575" s="53"/>
      <c r="DL575" s="53"/>
      <c r="DM575" s="53"/>
      <c r="DN575" s="53"/>
      <c r="DO575" s="53"/>
      <c r="DP575" s="53"/>
      <c r="DQ575" s="53"/>
      <c r="DR575" s="53"/>
      <c r="DS575" s="53"/>
      <c r="DT575" s="53"/>
      <c r="DU575" s="53"/>
      <c r="DV575" s="53"/>
      <c r="DW575" s="53"/>
      <c r="DX575" s="53"/>
      <c r="DY575" s="53"/>
      <c r="DZ575" s="53"/>
      <c r="EA575" s="53"/>
      <c r="EB575" s="53"/>
      <c r="EC575" s="53"/>
      <c r="ED575" s="53"/>
    </row>
    <row r="576" spans="1:134">
      <c r="A576" s="54"/>
      <c r="B576" s="55"/>
      <c r="C576" s="56"/>
      <c r="D576" s="55"/>
      <c r="E576" s="56"/>
      <c r="F576" s="55"/>
      <c r="G576" s="56"/>
      <c r="H576" s="57"/>
      <c r="I576" s="9"/>
      <c r="J576" s="9"/>
      <c r="K576" s="26"/>
      <c r="L576" s="26"/>
      <c r="M576" s="34"/>
      <c r="N576" s="34"/>
      <c r="O576" s="34"/>
      <c r="P576" s="11"/>
      <c r="Q576" s="11"/>
      <c r="R576" s="11"/>
      <c r="S576" s="13"/>
      <c r="AJ576" s="14"/>
      <c r="AK576" s="14"/>
      <c r="AL576" s="14"/>
      <c r="AM576" s="15"/>
      <c r="AN576" s="15"/>
      <c r="AO576" s="15"/>
      <c r="AP576" s="15"/>
      <c r="AQ576" s="15"/>
      <c r="AR576" s="15"/>
      <c r="AS576" s="15"/>
      <c r="AT576" s="16"/>
      <c r="AU576" s="15"/>
      <c r="AV576" s="15"/>
      <c r="AW576" s="19"/>
      <c r="AX576" s="19"/>
      <c r="AY576" s="19"/>
      <c r="AZ576" s="19"/>
      <c r="BA576" s="19"/>
      <c r="BB576" s="19"/>
      <c r="BC576" s="19"/>
      <c r="BD576" s="16"/>
      <c r="BE576" s="15"/>
      <c r="BF576" s="15"/>
      <c r="BG576" s="14"/>
      <c r="BH576" s="14"/>
      <c r="BI576" s="14"/>
      <c r="BJ576" s="36"/>
      <c r="BK576" s="36"/>
      <c r="BL576" s="36"/>
      <c r="BM576" s="36"/>
      <c r="BN576" s="36"/>
      <c r="BO576" s="36"/>
      <c r="BP576" s="36"/>
      <c r="BQ576" s="14"/>
      <c r="BR576" s="14"/>
      <c r="BS576" s="14"/>
      <c r="BT576" s="14"/>
      <c r="BU576" s="14"/>
      <c r="BV576" s="14"/>
      <c r="BW576" s="14"/>
      <c r="BX576" s="14"/>
      <c r="BY576" s="21"/>
      <c r="BZ576" s="22"/>
      <c r="CA576" s="22"/>
      <c r="CB576" s="22"/>
      <c r="CC576" s="22"/>
      <c r="CD576" s="22"/>
      <c r="CE576" s="22"/>
      <c r="CF576" s="23"/>
      <c r="CG576" s="19"/>
      <c r="CH576" s="21"/>
      <c r="CI576" s="14"/>
      <c r="CJ576" s="14"/>
      <c r="CK576" s="14"/>
      <c r="CL576" s="21"/>
      <c r="CM576" s="21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/>
      <c r="DK576" s="53"/>
      <c r="DL576" s="53"/>
      <c r="DM576" s="53"/>
      <c r="DN576" s="53"/>
      <c r="DO576" s="53"/>
      <c r="DP576" s="53"/>
      <c r="DQ576" s="53"/>
      <c r="DR576" s="53"/>
      <c r="DS576" s="53"/>
      <c r="DT576" s="53"/>
      <c r="DU576" s="53"/>
      <c r="DV576" s="53"/>
      <c r="DW576" s="53"/>
      <c r="DX576" s="53"/>
      <c r="DY576" s="53"/>
      <c r="DZ576" s="53"/>
      <c r="EA576" s="53"/>
      <c r="EB576" s="53"/>
      <c r="EC576" s="53"/>
      <c r="ED576" s="53"/>
    </row>
    <row r="577" spans="1:135">
      <c r="A577" s="54"/>
      <c r="B577" s="55"/>
      <c r="C577" s="56"/>
      <c r="D577" s="55"/>
      <c r="E577" s="56"/>
      <c r="F577" s="55"/>
      <c r="G577" s="56"/>
      <c r="H577" s="57"/>
      <c r="I577" s="9"/>
      <c r="J577" s="9"/>
      <c r="K577" s="26"/>
      <c r="L577" s="26"/>
      <c r="M577" s="34"/>
      <c r="N577" s="34"/>
      <c r="O577" s="34"/>
      <c r="P577" s="11"/>
      <c r="Q577" s="11"/>
      <c r="R577" s="11"/>
      <c r="S577" s="13"/>
      <c r="AJ577" s="14"/>
      <c r="AK577" s="14"/>
      <c r="AL577" s="14"/>
      <c r="AM577" s="15"/>
      <c r="AN577" s="15"/>
      <c r="AO577" s="15"/>
      <c r="AP577" s="15"/>
      <c r="AQ577" s="15"/>
      <c r="AR577" s="15"/>
      <c r="AS577" s="15"/>
      <c r="AT577" s="16"/>
      <c r="AU577" s="15"/>
      <c r="AV577" s="15"/>
      <c r="AW577" s="19"/>
      <c r="AX577" s="19"/>
      <c r="AY577" s="19"/>
      <c r="AZ577" s="19"/>
      <c r="BA577" s="19"/>
      <c r="BB577" s="19"/>
      <c r="BC577" s="19"/>
      <c r="BD577" s="16"/>
      <c r="BE577" s="15"/>
      <c r="BF577" s="15"/>
      <c r="BG577" s="14"/>
      <c r="BH577" s="14"/>
      <c r="BI577" s="14"/>
      <c r="BJ577" s="36"/>
      <c r="BK577" s="36"/>
      <c r="BL577" s="36"/>
      <c r="BM577" s="36"/>
      <c r="BN577" s="36"/>
      <c r="BO577" s="36"/>
      <c r="BP577" s="36"/>
      <c r="BQ577" s="14"/>
      <c r="BR577" s="14"/>
      <c r="BS577" s="14"/>
      <c r="BT577" s="14"/>
      <c r="BU577" s="14"/>
      <c r="BV577" s="14"/>
      <c r="BW577" s="14"/>
      <c r="BX577" s="14"/>
      <c r="BY577" s="21"/>
      <c r="BZ577" s="22"/>
      <c r="CA577" s="22"/>
      <c r="CB577" s="22"/>
      <c r="CC577" s="22"/>
      <c r="CD577" s="22"/>
      <c r="CE577" s="22"/>
      <c r="CF577" s="23"/>
      <c r="CG577" s="19"/>
      <c r="CH577" s="21"/>
      <c r="CI577" s="14"/>
      <c r="CJ577" s="14"/>
      <c r="CK577" s="14"/>
      <c r="CL577" s="21"/>
      <c r="CM577" s="21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/>
      <c r="DK577" s="53"/>
      <c r="DL577" s="53"/>
      <c r="DM577" s="53"/>
      <c r="DN577" s="53"/>
      <c r="DO577" s="53"/>
      <c r="DP577" s="53"/>
      <c r="DQ577" s="53"/>
      <c r="DR577" s="53"/>
      <c r="DS577" s="53"/>
      <c r="DT577" s="53"/>
      <c r="DU577" s="53"/>
      <c r="DV577" s="53"/>
      <c r="DW577" s="53"/>
      <c r="DX577" s="53"/>
      <c r="DY577" s="53"/>
      <c r="DZ577" s="53"/>
      <c r="EA577" s="53"/>
      <c r="EB577" s="53"/>
      <c r="EC577" s="53"/>
      <c r="ED577" s="53"/>
    </row>
    <row r="578" spans="1:135">
      <c r="A578" s="54"/>
      <c r="B578" s="55"/>
      <c r="C578" s="56"/>
      <c r="D578" s="55"/>
      <c r="E578" s="56"/>
      <c r="F578" s="55"/>
      <c r="G578" s="56"/>
      <c r="H578" s="57"/>
      <c r="I578" s="9"/>
      <c r="J578" s="9"/>
      <c r="K578" s="26"/>
      <c r="L578" s="26"/>
      <c r="M578" s="34"/>
      <c r="N578" s="34"/>
      <c r="O578" s="34"/>
      <c r="P578" s="11"/>
      <c r="Q578" s="11"/>
      <c r="R578" s="11"/>
      <c r="S578" s="13"/>
      <c r="AJ578" s="14"/>
      <c r="AK578" s="14"/>
      <c r="AL578" s="14"/>
      <c r="AM578" s="15"/>
      <c r="AN578" s="15"/>
      <c r="AO578" s="15"/>
      <c r="AP578" s="15"/>
      <c r="AQ578" s="15"/>
      <c r="AR578" s="15"/>
      <c r="AS578" s="15"/>
      <c r="AT578" s="16"/>
      <c r="AU578" s="15"/>
      <c r="AV578" s="15"/>
      <c r="AW578" s="19"/>
      <c r="AX578" s="19"/>
      <c r="AY578" s="19"/>
      <c r="AZ578" s="19"/>
      <c r="BA578" s="19"/>
      <c r="BB578" s="19"/>
      <c r="BC578" s="19"/>
      <c r="BD578" s="16"/>
      <c r="BE578" s="15"/>
      <c r="BF578" s="15"/>
      <c r="BG578" s="14"/>
      <c r="BH578" s="14"/>
      <c r="BI578" s="14"/>
      <c r="BJ578" s="36"/>
      <c r="BK578" s="36"/>
      <c r="BL578" s="36"/>
      <c r="BM578" s="36"/>
      <c r="BN578" s="36"/>
      <c r="BO578" s="36"/>
      <c r="BP578" s="36"/>
      <c r="BQ578" s="14"/>
      <c r="BR578" s="14"/>
      <c r="BS578" s="14"/>
      <c r="BT578" s="14"/>
      <c r="BU578" s="14"/>
      <c r="BV578" s="14"/>
      <c r="BW578" s="14"/>
      <c r="BX578" s="14"/>
      <c r="BY578" s="21"/>
      <c r="BZ578" s="22"/>
      <c r="CA578" s="22"/>
      <c r="CB578" s="22"/>
      <c r="CC578" s="22"/>
      <c r="CD578" s="22"/>
      <c r="CE578" s="22"/>
      <c r="CF578" s="23"/>
      <c r="CG578" s="19"/>
      <c r="CH578" s="21"/>
      <c r="CI578" s="14"/>
      <c r="CJ578" s="14"/>
      <c r="CK578" s="14"/>
      <c r="CL578" s="21"/>
      <c r="CM578" s="21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/>
      <c r="DK578" s="53"/>
      <c r="DL578" s="53"/>
      <c r="DM578" s="53"/>
      <c r="DN578" s="53"/>
      <c r="DO578" s="53"/>
      <c r="DP578" s="53"/>
      <c r="DQ578" s="53"/>
      <c r="DR578" s="53"/>
      <c r="DS578" s="53"/>
      <c r="DT578" s="53"/>
      <c r="DU578" s="53"/>
      <c r="DV578" s="53"/>
      <c r="DW578" s="53"/>
      <c r="DX578" s="53"/>
      <c r="DY578" s="53"/>
      <c r="DZ578" s="53"/>
      <c r="EA578" s="53"/>
      <c r="EB578" s="53"/>
      <c r="EC578" s="53"/>
      <c r="ED578" s="53"/>
      <c r="EE578" s="104"/>
    </row>
    <row r="579" spans="1:135">
      <c r="A579" s="54"/>
      <c r="B579" s="55"/>
      <c r="C579" s="56"/>
      <c r="D579" s="55"/>
      <c r="E579" s="56"/>
      <c r="F579" s="55"/>
      <c r="G579" s="56"/>
      <c r="H579" s="57"/>
      <c r="I579" s="9"/>
      <c r="J579" s="9"/>
      <c r="K579" s="26"/>
      <c r="L579" s="26"/>
      <c r="M579" s="34"/>
      <c r="N579" s="34"/>
      <c r="O579" s="34"/>
      <c r="P579" s="11"/>
      <c r="Q579" s="11"/>
      <c r="R579" s="11"/>
      <c r="S579" s="13"/>
      <c r="AJ579" s="14"/>
      <c r="AK579" s="14"/>
      <c r="AL579" s="14"/>
      <c r="AM579" s="15"/>
      <c r="AN579" s="15"/>
      <c r="AO579" s="15"/>
      <c r="AP579" s="15"/>
      <c r="AQ579" s="15"/>
      <c r="AR579" s="15"/>
      <c r="AS579" s="15"/>
      <c r="AT579" s="16"/>
      <c r="AU579" s="15"/>
      <c r="AV579" s="15"/>
      <c r="AW579" s="19"/>
      <c r="AX579" s="19"/>
      <c r="AY579" s="19"/>
      <c r="AZ579" s="19"/>
      <c r="BA579" s="19"/>
      <c r="BB579" s="19"/>
      <c r="BC579" s="19"/>
      <c r="BD579" s="16"/>
      <c r="BE579" s="15"/>
      <c r="BF579" s="15"/>
      <c r="BG579" s="14"/>
      <c r="BH579" s="14"/>
      <c r="BI579" s="14"/>
      <c r="BJ579" s="36"/>
      <c r="BK579" s="36"/>
      <c r="BL579" s="36"/>
      <c r="BM579" s="36"/>
      <c r="BN579" s="36"/>
      <c r="BO579" s="36"/>
      <c r="BP579" s="36"/>
      <c r="BQ579" s="14"/>
      <c r="BR579" s="14"/>
      <c r="BS579" s="14"/>
      <c r="BT579" s="14"/>
      <c r="BU579" s="14"/>
      <c r="BV579" s="14"/>
      <c r="BW579" s="14"/>
      <c r="BX579" s="14"/>
      <c r="BY579" s="21"/>
      <c r="BZ579" s="22"/>
      <c r="CA579" s="22"/>
      <c r="CB579" s="22"/>
      <c r="CC579" s="22"/>
      <c r="CD579" s="22"/>
      <c r="CE579" s="22"/>
      <c r="CF579" s="23"/>
      <c r="CG579" s="19"/>
      <c r="CH579" s="21"/>
      <c r="CI579" s="14"/>
      <c r="CJ579" s="14"/>
      <c r="CK579" s="14"/>
      <c r="CL579" s="21"/>
      <c r="CM579" s="21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/>
      <c r="DK579" s="53"/>
      <c r="DL579" s="53"/>
      <c r="DM579" s="53"/>
      <c r="DN579" s="53"/>
      <c r="DO579" s="53"/>
      <c r="DP579" s="53"/>
      <c r="DQ579" s="53"/>
      <c r="DR579" s="53"/>
      <c r="DS579" s="53"/>
      <c r="DT579" s="53"/>
      <c r="DU579" s="53"/>
      <c r="DV579" s="53"/>
      <c r="DW579" s="53"/>
      <c r="DX579" s="53"/>
      <c r="DY579" s="53"/>
      <c r="DZ579" s="53"/>
      <c r="EA579" s="53"/>
      <c r="EB579" s="53"/>
      <c r="EC579" s="53"/>
      <c r="ED579" s="53"/>
    </row>
    <row r="580" spans="1:135">
      <c r="A580" s="54"/>
      <c r="B580" s="55"/>
      <c r="C580" s="56"/>
      <c r="D580" s="55"/>
      <c r="E580" s="56"/>
      <c r="F580" s="55"/>
      <c r="G580" s="56"/>
      <c r="H580" s="57"/>
      <c r="I580" s="9"/>
      <c r="J580" s="9"/>
      <c r="K580" s="26"/>
      <c r="L580" s="26"/>
      <c r="M580" s="34"/>
      <c r="N580" s="34"/>
      <c r="O580" s="34"/>
      <c r="P580" s="11"/>
      <c r="Q580" s="11"/>
      <c r="R580" s="11"/>
      <c r="S580" s="13"/>
      <c r="AJ580" s="14"/>
      <c r="AK580" s="14"/>
      <c r="AL580" s="14"/>
      <c r="AM580" s="15"/>
      <c r="AN580" s="15"/>
      <c r="AO580" s="15"/>
      <c r="AP580" s="15"/>
      <c r="AQ580" s="15"/>
      <c r="AR580" s="15"/>
      <c r="AS580" s="15"/>
      <c r="AT580" s="16"/>
      <c r="AU580" s="15"/>
      <c r="AV580" s="15"/>
      <c r="AW580" s="19"/>
      <c r="AX580" s="19"/>
      <c r="AY580" s="19"/>
      <c r="AZ580" s="19"/>
      <c r="BA580" s="19"/>
      <c r="BB580" s="19"/>
      <c r="BC580" s="19"/>
      <c r="BD580" s="16"/>
      <c r="BE580" s="15"/>
      <c r="BF580" s="15"/>
      <c r="BG580" s="14"/>
      <c r="BH580" s="14"/>
      <c r="BI580" s="14"/>
      <c r="BJ580" s="36"/>
      <c r="BK580" s="36"/>
      <c r="BL580" s="36"/>
      <c r="BM580" s="36"/>
      <c r="BN580" s="36"/>
      <c r="BO580" s="36"/>
      <c r="BP580" s="36"/>
      <c r="BQ580" s="14"/>
      <c r="BR580" s="14"/>
      <c r="BS580" s="14"/>
      <c r="BT580" s="14"/>
      <c r="BU580" s="14"/>
      <c r="BV580" s="14"/>
      <c r="BW580" s="14"/>
      <c r="BX580" s="14"/>
      <c r="BY580" s="21"/>
      <c r="BZ580" s="22"/>
      <c r="CA580" s="22"/>
      <c r="CB580" s="22"/>
      <c r="CC580" s="22"/>
      <c r="CD580" s="22"/>
      <c r="CE580" s="22"/>
      <c r="CF580" s="23"/>
      <c r="CG580" s="19"/>
      <c r="CH580" s="21"/>
      <c r="CI580" s="14"/>
      <c r="CJ580" s="14"/>
      <c r="CK580" s="14"/>
      <c r="CL580" s="21"/>
      <c r="CM580" s="21"/>
      <c r="CN580" s="100"/>
      <c r="CO580" s="100"/>
      <c r="CP580" s="100"/>
      <c r="CQ580" s="100"/>
      <c r="CR580" s="100"/>
      <c r="CS580" s="100"/>
      <c r="CT580" s="100"/>
      <c r="CU580" s="100"/>
      <c r="CV580" s="14"/>
      <c r="CW580" s="14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/>
      <c r="DK580" s="53"/>
      <c r="DL580" s="53"/>
      <c r="DM580" s="53"/>
      <c r="DN580" s="53"/>
      <c r="DO580" s="53"/>
      <c r="DP580" s="53"/>
      <c r="DQ580" s="53"/>
      <c r="DR580" s="53"/>
      <c r="DS580" s="53"/>
      <c r="DT580" s="53"/>
      <c r="DU580" s="53"/>
      <c r="DV580" s="53"/>
      <c r="DW580" s="53"/>
      <c r="DX580" s="53"/>
      <c r="DY580" s="53"/>
      <c r="DZ580" s="53"/>
      <c r="EA580" s="53"/>
      <c r="EB580" s="53"/>
      <c r="EC580" s="53"/>
      <c r="ED580" s="53"/>
    </row>
    <row r="581" spans="1:135">
      <c r="A581" s="54"/>
      <c r="B581" s="55"/>
      <c r="C581" s="56"/>
      <c r="D581" s="55"/>
      <c r="E581" s="56"/>
      <c r="F581" s="55"/>
      <c r="G581" s="56"/>
      <c r="H581" s="57"/>
      <c r="I581" s="9"/>
      <c r="J581" s="9"/>
      <c r="K581" s="26"/>
      <c r="L581" s="26"/>
      <c r="M581" s="34"/>
      <c r="N581" s="34"/>
      <c r="O581" s="34"/>
      <c r="P581" s="11"/>
      <c r="Q581" s="11"/>
      <c r="R581" s="11"/>
      <c r="S581" s="13"/>
      <c r="AJ581" s="14"/>
      <c r="AK581" s="14"/>
      <c r="AL581" s="14"/>
      <c r="AM581" s="15"/>
      <c r="AN581" s="15"/>
      <c r="AO581" s="15"/>
      <c r="AP581" s="15"/>
      <c r="AQ581" s="15"/>
      <c r="AR581" s="15"/>
      <c r="AS581" s="15"/>
      <c r="AT581" s="16"/>
      <c r="AU581" s="15"/>
      <c r="AV581" s="15"/>
      <c r="AW581" s="19"/>
      <c r="AX581" s="19"/>
      <c r="AY581" s="19"/>
      <c r="AZ581" s="19"/>
      <c r="BA581" s="19"/>
      <c r="BB581" s="19"/>
      <c r="BC581" s="19"/>
      <c r="BD581" s="16"/>
      <c r="BE581" s="15"/>
      <c r="BF581" s="15"/>
      <c r="BG581" s="14"/>
      <c r="BH581" s="14"/>
      <c r="BI581" s="14"/>
      <c r="BJ581" s="36"/>
      <c r="BK581" s="36"/>
      <c r="BL581" s="36"/>
      <c r="BM581" s="36"/>
      <c r="BN581" s="36"/>
      <c r="BO581" s="36"/>
      <c r="BP581" s="36"/>
      <c r="BQ581" s="14"/>
      <c r="BR581" s="14"/>
      <c r="BS581" s="14"/>
      <c r="BT581" s="14"/>
      <c r="BU581" s="14"/>
      <c r="BV581" s="14"/>
      <c r="BW581" s="14"/>
      <c r="BX581" s="14"/>
      <c r="BY581" s="21"/>
      <c r="BZ581" s="22"/>
      <c r="CA581" s="22"/>
      <c r="CB581" s="22"/>
      <c r="CC581" s="22"/>
      <c r="CD581" s="22"/>
      <c r="CE581" s="22"/>
      <c r="CF581" s="23"/>
      <c r="CG581" s="19"/>
      <c r="CH581" s="21"/>
      <c r="CI581" s="14"/>
      <c r="CJ581" s="14"/>
      <c r="CK581" s="14"/>
      <c r="CL581" s="21"/>
      <c r="CM581" s="21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/>
      <c r="DK581" s="53"/>
      <c r="DL581" s="53"/>
      <c r="DM581" s="53"/>
      <c r="DN581" s="53"/>
      <c r="DO581" s="53"/>
      <c r="DP581" s="53"/>
      <c r="DQ581" s="53"/>
      <c r="DR581" s="53"/>
      <c r="DS581" s="53"/>
      <c r="DT581" s="53"/>
      <c r="DU581" s="53"/>
      <c r="DV581" s="53"/>
      <c r="DW581" s="53"/>
      <c r="DX581" s="53"/>
      <c r="DY581" s="53"/>
      <c r="DZ581" s="53"/>
      <c r="EA581" s="53"/>
      <c r="EB581" s="53"/>
      <c r="EC581" s="53"/>
      <c r="ED581" s="53"/>
    </row>
    <row r="582" spans="1:135">
      <c r="A582" s="54"/>
      <c r="B582" s="55"/>
      <c r="C582" s="56"/>
      <c r="D582" s="55"/>
      <c r="E582" s="56"/>
      <c r="F582" s="55"/>
      <c r="G582" s="56"/>
      <c r="H582" s="57"/>
      <c r="I582" s="9"/>
      <c r="J582" s="9"/>
      <c r="K582" s="26"/>
      <c r="L582" s="26"/>
      <c r="M582" s="34"/>
      <c r="N582" s="34"/>
      <c r="O582" s="34"/>
      <c r="P582" s="11"/>
      <c r="Q582" s="11"/>
      <c r="R582" s="11"/>
      <c r="S582" s="13"/>
      <c r="AJ582" s="14"/>
      <c r="AK582" s="14"/>
      <c r="AL582" s="14"/>
      <c r="AM582" s="15"/>
      <c r="AN582" s="15"/>
      <c r="AO582" s="15"/>
      <c r="AP582" s="15"/>
      <c r="AQ582" s="15"/>
      <c r="AR582" s="15"/>
      <c r="AS582" s="15"/>
      <c r="AT582" s="16"/>
      <c r="AU582" s="15"/>
      <c r="AV582" s="15"/>
      <c r="AW582" s="19"/>
      <c r="AX582" s="19"/>
      <c r="AY582" s="19"/>
      <c r="AZ582" s="19"/>
      <c r="BA582" s="19"/>
      <c r="BB582" s="19"/>
      <c r="BC582" s="19"/>
      <c r="BD582" s="16"/>
      <c r="BE582" s="15"/>
      <c r="BF582" s="15"/>
      <c r="BG582" s="14"/>
      <c r="BH582" s="14"/>
      <c r="BI582" s="14"/>
      <c r="BJ582" s="36"/>
      <c r="BK582" s="36"/>
      <c r="BL582" s="36"/>
      <c r="BM582" s="36"/>
      <c r="BN582" s="36"/>
      <c r="BO582" s="36"/>
      <c r="BP582" s="36"/>
      <c r="BQ582" s="14"/>
      <c r="BR582" s="14"/>
      <c r="BS582" s="14"/>
      <c r="BT582" s="14"/>
      <c r="BU582" s="14"/>
      <c r="BV582" s="14"/>
      <c r="BW582" s="14"/>
      <c r="BX582" s="14"/>
      <c r="BY582" s="21"/>
      <c r="BZ582" s="22"/>
      <c r="CA582" s="22"/>
      <c r="CB582" s="22"/>
      <c r="CC582" s="22"/>
      <c r="CD582" s="22"/>
      <c r="CE582" s="22"/>
      <c r="CF582" s="23"/>
      <c r="CG582" s="19"/>
      <c r="CH582" s="21"/>
      <c r="CI582" s="14"/>
      <c r="CJ582" s="14"/>
      <c r="CK582" s="14"/>
      <c r="CL582" s="21"/>
      <c r="CM582" s="21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53"/>
      <c r="CY582" s="53"/>
      <c r="CZ582" s="53"/>
      <c r="DA582" s="53"/>
      <c r="DB582" s="53"/>
      <c r="DC582" s="53"/>
      <c r="DD582" s="53"/>
      <c r="DE582" s="53"/>
      <c r="DF582" s="53"/>
      <c r="DG582" s="53"/>
      <c r="DH582" s="53"/>
      <c r="DI582" s="53"/>
      <c r="DJ582" s="53"/>
      <c r="DK582" s="53"/>
      <c r="DL582" s="53"/>
      <c r="DM582" s="53"/>
      <c r="DN582" s="53"/>
      <c r="DO582" s="53"/>
      <c r="DP582" s="53"/>
      <c r="DQ582" s="53"/>
      <c r="DR582" s="53"/>
      <c r="DS582" s="53"/>
      <c r="DT582" s="53"/>
      <c r="DU582" s="53"/>
      <c r="DV582" s="53"/>
      <c r="DW582" s="53"/>
      <c r="DX582" s="53"/>
      <c r="DY582" s="53"/>
      <c r="DZ582" s="53"/>
      <c r="EA582" s="53"/>
      <c r="EB582" s="53"/>
      <c r="EC582" s="53"/>
      <c r="ED582" s="53"/>
    </row>
    <row r="583" spans="1:135">
      <c r="A583" s="54"/>
      <c r="B583" s="55"/>
      <c r="C583" s="56"/>
      <c r="D583" s="55"/>
      <c r="E583" s="56"/>
      <c r="F583" s="55"/>
      <c r="G583" s="56"/>
      <c r="H583" s="57"/>
      <c r="I583" s="9"/>
      <c r="J583" s="9"/>
      <c r="K583" s="26"/>
      <c r="L583" s="26"/>
      <c r="M583" s="34"/>
      <c r="N583" s="34"/>
      <c r="O583" s="34"/>
      <c r="P583" s="11"/>
      <c r="Q583" s="11"/>
      <c r="R583" s="11"/>
      <c r="S583" s="13"/>
      <c r="AJ583" s="14"/>
      <c r="AK583" s="14"/>
      <c r="AL583" s="14"/>
      <c r="AM583" s="15"/>
      <c r="AN583" s="15"/>
      <c r="AO583" s="15"/>
      <c r="AP583" s="15"/>
      <c r="AQ583" s="15"/>
      <c r="AR583" s="15"/>
      <c r="AS583" s="15"/>
      <c r="AT583" s="16"/>
      <c r="AU583" s="15"/>
      <c r="AV583" s="15"/>
      <c r="AW583" s="19"/>
      <c r="AX583" s="19"/>
      <c r="AY583" s="19"/>
      <c r="AZ583" s="19"/>
      <c r="BA583" s="19"/>
      <c r="BB583" s="19"/>
      <c r="BC583" s="19"/>
      <c r="BD583" s="16"/>
      <c r="BE583" s="15"/>
      <c r="BF583" s="15"/>
      <c r="BG583" s="14"/>
      <c r="BH583" s="14"/>
      <c r="BI583" s="14"/>
      <c r="BJ583" s="36"/>
      <c r="BK583" s="36"/>
      <c r="BL583" s="36"/>
      <c r="BM583" s="36"/>
      <c r="BN583" s="36"/>
      <c r="BO583" s="36"/>
      <c r="BP583" s="36"/>
      <c r="BQ583" s="14"/>
      <c r="BR583" s="14"/>
      <c r="BS583" s="14"/>
      <c r="BT583" s="14"/>
      <c r="BU583" s="14"/>
      <c r="BV583" s="14"/>
      <c r="BW583" s="14"/>
      <c r="BX583" s="14"/>
      <c r="BY583" s="21"/>
      <c r="BZ583" s="22"/>
      <c r="CA583" s="22"/>
      <c r="CB583" s="22"/>
      <c r="CC583" s="22"/>
      <c r="CD583" s="22"/>
      <c r="CE583" s="22"/>
      <c r="CF583" s="23"/>
      <c r="CG583" s="19"/>
      <c r="CH583" s="21"/>
      <c r="CI583" s="14"/>
      <c r="CJ583" s="14"/>
      <c r="CK583" s="14"/>
      <c r="CL583" s="21"/>
      <c r="CM583" s="21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53"/>
      <c r="CY583" s="53"/>
      <c r="CZ583" s="53"/>
      <c r="DA583" s="53"/>
      <c r="DB583" s="53"/>
      <c r="DC583" s="53"/>
      <c r="DD583" s="53"/>
      <c r="DE583" s="53"/>
      <c r="DF583" s="53"/>
      <c r="DG583" s="53"/>
      <c r="DH583" s="53"/>
      <c r="DI583" s="53"/>
      <c r="DJ583" s="53"/>
      <c r="DK583" s="53"/>
      <c r="DL583" s="53"/>
      <c r="DM583" s="53"/>
      <c r="DN583" s="53"/>
      <c r="DO583" s="53"/>
      <c r="DP583" s="53"/>
      <c r="DQ583" s="53"/>
      <c r="DR583" s="53"/>
      <c r="DS583" s="53"/>
      <c r="DT583" s="53"/>
      <c r="DU583" s="53"/>
      <c r="DV583" s="53"/>
      <c r="DW583" s="53"/>
      <c r="DX583" s="53"/>
      <c r="DY583" s="53"/>
      <c r="DZ583" s="53"/>
      <c r="EA583" s="53"/>
      <c r="EB583" s="53"/>
      <c r="EC583" s="53"/>
      <c r="ED583" s="53"/>
    </row>
    <row r="584" spans="1:135">
      <c r="A584" s="54"/>
      <c r="B584" s="55"/>
      <c r="C584" s="56"/>
      <c r="D584" s="55"/>
      <c r="E584" s="56"/>
      <c r="F584" s="55"/>
      <c r="G584" s="56"/>
      <c r="H584" s="57"/>
      <c r="I584" s="9"/>
      <c r="J584" s="9"/>
      <c r="K584" s="26"/>
      <c r="L584" s="26"/>
      <c r="M584" s="34"/>
      <c r="N584" s="34"/>
      <c r="O584" s="34"/>
      <c r="P584" s="11"/>
      <c r="Q584" s="11"/>
      <c r="R584" s="11"/>
      <c r="S584" s="13"/>
      <c r="AJ584" s="14"/>
      <c r="AK584" s="14"/>
      <c r="AL584" s="14"/>
      <c r="AM584" s="15"/>
      <c r="AN584" s="15"/>
      <c r="AO584" s="15"/>
      <c r="AP584" s="15"/>
      <c r="AQ584" s="15"/>
      <c r="AR584" s="15"/>
      <c r="AS584" s="15"/>
      <c r="AT584" s="16"/>
      <c r="AU584" s="15"/>
      <c r="AV584" s="15"/>
      <c r="AW584" s="19"/>
      <c r="AX584" s="19"/>
      <c r="AY584" s="19"/>
      <c r="AZ584" s="19"/>
      <c r="BA584" s="19"/>
      <c r="BB584" s="19"/>
      <c r="BC584" s="19"/>
      <c r="BD584" s="16"/>
      <c r="BE584" s="15"/>
      <c r="BF584" s="15"/>
      <c r="BG584" s="14"/>
      <c r="BH584" s="14"/>
      <c r="BI584" s="14"/>
      <c r="BJ584" s="36"/>
      <c r="BK584" s="36"/>
      <c r="BL584" s="36"/>
      <c r="BM584" s="36"/>
      <c r="BN584" s="36"/>
      <c r="BO584" s="36"/>
      <c r="BP584" s="36"/>
      <c r="BQ584" s="14"/>
      <c r="BR584" s="14"/>
      <c r="BS584" s="14"/>
      <c r="BT584" s="14"/>
      <c r="BU584" s="14"/>
      <c r="BV584" s="14"/>
      <c r="BW584" s="14"/>
      <c r="BX584" s="14"/>
      <c r="BY584" s="21"/>
      <c r="BZ584" s="22"/>
      <c r="CA584" s="22"/>
      <c r="CB584" s="22"/>
      <c r="CC584" s="22"/>
      <c r="CD584" s="22"/>
      <c r="CE584" s="22"/>
      <c r="CF584" s="23"/>
      <c r="CG584" s="19"/>
      <c r="CH584" s="21"/>
      <c r="CI584" s="14"/>
      <c r="CJ584" s="14"/>
      <c r="CK584" s="14"/>
      <c r="CL584" s="21"/>
      <c r="CM584" s="21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53"/>
      <c r="CY584" s="53"/>
      <c r="CZ584" s="53"/>
      <c r="DA584" s="53"/>
      <c r="DB584" s="53"/>
      <c r="DC584" s="53"/>
      <c r="DD584" s="53"/>
      <c r="DE584" s="53"/>
      <c r="DF584" s="53"/>
      <c r="DG584" s="53"/>
      <c r="DH584" s="53"/>
      <c r="DI584" s="53"/>
      <c r="DJ584" s="53"/>
      <c r="DK584" s="53"/>
      <c r="DL584" s="53"/>
      <c r="DM584" s="53"/>
      <c r="DN584" s="53"/>
      <c r="DO584" s="53"/>
      <c r="DP584" s="53"/>
      <c r="DQ584" s="53"/>
      <c r="DR584" s="53"/>
      <c r="DS584" s="53"/>
      <c r="DT584" s="53"/>
      <c r="DU584" s="53"/>
      <c r="DV584" s="53"/>
      <c r="DW584" s="53"/>
      <c r="DX584" s="53"/>
      <c r="DY584" s="53"/>
      <c r="DZ584" s="53"/>
      <c r="EA584" s="53"/>
      <c r="EB584" s="53"/>
      <c r="EC584" s="53"/>
      <c r="ED584" s="53"/>
    </row>
    <row r="585" spans="1:135">
      <c r="A585" s="54"/>
      <c r="B585" s="55"/>
      <c r="C585" s="56"/>
      <c r="D585" s="55"/>
      <c r="E585" s="56"/>
      <c r="F585" s="55"/>
      <c r="G585" s="56"/>
      <c r="H585" s="57"/>
      <c r="I585" s="9"/>
      <c r="J585" s="9"/>
      <c r="K585" s="26"/>
      <c r="L585" s="26"/>
      <c r="M585" s="34"/>
      <c r="N585" s="34"/>
      <c r="O585" s="34"/>
      <c r="P585" s="11"/>
      <c r="Q585" s="11"/>
      <c r="R585" s="11"/>
      <c r="S585" s="13"/>
      <c r="AJ585" s="14"/>
      <c r="AK585" s="14"/>
      <c r="AL585" s="14"/>
      <c r="AM585" s="15"/>
      <c r="AN585" s="15"/>
      <c r="AO585" s="15"/>
      <c r="AP585" s="15"/>
      <c r="AQ585" s="15"/>
      <c r="AR585" s="15"/>
      <c r="AS585" s="15"/>
      <c r="AT585" s="16"/>
      <c r="AU585" s="15"/>
      <c r="AV585" s="15"/>
      <c r="AW585" s="19"/>
      <c r="AX585" s="19"/>
      <c r="AY585" s="19"/>
      <c r="AZ585" s="19"/>
      <c r="BA585" s="19"/>
      <c r="BB585" s="19"/>
      <c r="BC585" s="19"/>
      <c r="BD585" s="16"/>
      <c r="BE585" s="15"/>
      <c r="BF585" s="15"/>
      <c r="BG585" s="14"/>
      <c r="BH585" s="14"/>
      <c r="BI585" s="14"/>
      <c r="BJ585" s="36"/>
      <c r="BK585" s="36"/>
      <c r="BL585" s="36"/>
      <c r="BM585" s="36"/>
      <c r="BN585" s="36"/>
      <c r="BO585" s="36"/>
      <c r="BP585" s="36"/>
      <c r="BQ585" s="14"/>
      <c r="BR585" s="14"/>
      <c r="BS585" s="14"/>
      <c r="BT585" s="14"/>
      <c r="BU585" s="14"/>
      <c r="BV585" s="14"/>
      <c r="BW585" s="14"/>
      <c r="BX585" s="14"/>
      <c r="BY585" s="21"/>
      <c r="BZ585" s="22"/>
      <c r="CA585" s="22"/>
      <c r="CB585" s="22"/>
      <c r="CC585" s="22"/>
      <c r="CD585" s="22"/>
      <c r="CE585" s="22"/>
      <c r="CF585" s="23"/>
      <c r="CG585" s="19"/>
      <c r="CH585" s="21"/>
      <c r="CI585" s="14"/>
      <c r="CJ585" s="14"/>
      <c r="CK585" s="14"/>
      <c r="CL585" s="21"/>
      <c r="CM585" s="21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53"/>
      <c r="CY585" s="53"/>
      <c r="CZ585" s="53"/>
      <c r="DA585" s="53"/>
      <c r="DB585" s="53"/>
      <c r="DC585" s="53"/>
      <c r="DD585" s="53"/>
      <c r="DE585" s="53"/>
      <c r="DF585" s="53"/>
      <c r="DG585" s="53"/>
      <c r="DH585" s="53"/>
      <c r="DI585" s="53"/>
      <c r="DJ585" s="53"/>
      <c r="DK585" s="53"/>
      <c r="DL585" s="53"/>
      <c r="DM585" s="53"/>
      <c r="DN585" s="53"/>
      <c r="DO585" s="53"/>
      <c r="DP585" s="53"/>
      <c r="DQ585" s="53"/>
      <c r="DR585" s="53"/>
      <c r="DS585" s="53"/>
      <c r="DT585" s="53"/>
      <c r="DU585" s="53"/>
      <c r="DV585" s="53"/>
      <c r="DW585" s="53"/>
      <c r="DX585" s="53"/>
      <c r="DY585" s="53"/>
      <c r="DZ585" s="53"/>
      <c r="EA585" s="53"/>
      <c r="EB585" s="53"/>
      <c r="EC585" s="53"/>
      <c r="ED585" s="53"/>
    </row>
    <row r="586" spans="1:135">
      <c r="A586" s="54"/>
      <c r="B586" s="55"/>
      <c r="C586" s="56"/>
      <c r="D586" s="55"/>
      <c r="E586" s="56"/>
      <c r="F586" s="55"/>
      <c r="G586" s="56"/>
      <c r="H586" s="57"/>
      <c r="I586" s="9"/>
      <c r="J586" s="9"/>
      <c r="K586" s="26"/>
      <c r="L586" s="26"/>
      <c r="M586" s="34"/>
      <c r="N586" s="34"/>
      <c r="O586" s="34"/>
      <c r="P586" s="11"/>
      <c r="Q586" s="11"/>
      <c r="R586" s="11"/>
      <c r="S586" s="13"/>
      <c r="AJ586" s="14"/>
      <c r="AK586" s="14"/>
      <c r="AL586" s="14"/>
      <c r="AM586" s="15"/>
      <c r="AN586" s="15"/>
      <c r="AO586" s="15"/>
      <c r="AP586" s="15"/>
      <c r="AQ586" s="15"/>
      <c r="AR586" s="15"/>
      <c r="AS586" s="15"/>
      <c r="AT586" s="16"/>
      <c r="AU586" s="15"/>
      <c r="AV586" s="15"/>
      <c r="AW586" s="19"/>
      <c r="AX586" s="19"/>
      <c r="AY586" s="19"/>
      <c r="AZ586" s="19"/>
      <c r="BA586" s="19"/>
      <c r="BB586" s="19"/>
      <c r="BC586" s="19"/>
      <c r="BD586" s="16"/>
      <c r="BE586" s="15"/>
      <c r="BF586" s="15"/>
      <c r="BG586" s="14"/>
      <c r="BH586" s="14"/>
      <c r="BI586" s="14"/>
      <c r="BJ586" s="36"/>
      <c r="BK586" s="36"/>
      <c r="BL586" s="36"/>
      <c r="BM586" s="36"/>
      <c r="BN586" s="36"/>
      <c r="BO586" s="36"/>
      <c r="BP586" s="36"/>
      <c r="BQ586" s="14"/>
      <c r="BR586" s="14"/>
      <c r="BS586" s="14"/>
      <c r="BT586" s="14"/>
      <c r="BU586" s="14"/>
      <c r="BV586" s="14"/>
      <c r="BW586" s="14"/>
      <c r="BX586" s="14"/>
      <c r="BY586" s="21"/>
      <c r="BZ586" s="22"/>
      <c r="CA586" s="22"/>
      <c r="CB586" s="22"/>
      <c r="CC586" s="22"/>
      <c r="CD586" s="22"/>
      <c r="CE586" s="22"/>
      <c r="CF586" s="23"/>
      <c r="CG586" s="19"/>
      <c r="CH586" s="21"/>
      <c r="CI586" s="14"/>
      <c r="CJ586" s="14"/>
      <c r="CK586" s="14"/>
      <c r="CL586" s="21"/>
      <c r="CM586" s="21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53"/>
      <c r="CY586" s="53"/>
      <c r="CZ586" s="53"/>
      <c r="DA586" s="53"/>
      <c r="DB586" s="53"/>
      <c r="DC586" s="53"/>
      <c r="DD586" s="53"/>
      <c r="DE586" s="53"/>
      <c r="DF586" s="53"/>
      <c r="DG586" s="53"/>
      <c r="DH586" s="53"/>
      <c r="DI586" s="53"/>
      <c r="DJ586" s="53"/>
      <c r="DK586" s="53"/>
      <c r="DL586" s="53"/>
      <c r="DM586" s="53"/>
      <c r="DN586" s="53"/>
      <c r="DO586" s="53"/>
      <c r="DP586" s="53"/>
      <c r="DQ586" s="53"/>
      <c r="DR586" s="53"/>
      <c r="DS586" s="53"/>
      <c r="DT586" s="53"/>
      <c r="DU586" s="53"/>
      <c r="DV586" s="53"/>
      <c r="DW586" s="53"/>
      <c r="DX586" s="53"/>
      <c r="DY586" s="53"/>
      <c r="DZ586" s="53"/>
      <c r="EA586" s="53"/>
      <c r="EB586" s="53"/>
      <c r="EC586" s="53"/>
      <c r="ED586" s="53"/>
    </row>
    <row r="587" spans="1:135">
      <c r="A587" s="54"/>
      <c r="B587" s="55"/>
      <c r="C587" s="56"/>
      <c r="D587" s="55"/>
      <c r="E587" s="56"/>
      <c r="F587" s="55"/>
      <c r="G587" s="56"/>
      <c r="H587" s="57"/>
      <c r="I587" s="9"/>
      <c r="J587" s="9"/>
      <c r="K587" s="26"/>
      <c r="L587" s="26"/>
      <c r="M587" s="34"/>
      <c r="N587" s="34"/>
      <c r="O587" s="34"/>
      <c r="P587" s="11"/>
      <c r="Q587" s="11"/>
      <c r="R587" s="11"/>
      <c r="S587" s="13"/>
      <c r="AJ587" s="14"/>
      <c r="AK587" s="14"/>
      <c r="AL587" s="14"/>
      <c r="AM587" s="15"/>
      <c r="AN587" s="15"/>
      <c r="AO587" s="15"/>
      <c r="AP587" s="15"/>
      <c r="AQ587" s="15"/>
      <c r="AR587" s="15"/>
      <c r="AS587" s="15"/>
      <c r="AT587" s="16"/>
      <c r="AU587" s="15"/>
      <c r="AV587" s="15"/>
      <c r="AW587" s="19"/>
      <c r="AX587" s="19"/>
      <c r="AY587" s="19"/>
      <c r="AZ587" s="19"/>
      <c r="BA587" s="19"/>
      <c r="BB587" s="19"/>
      <c r="BC587" s="19"/>
      <c r="BD587" s="16"/>
      <c r="BE587" s="15"/>
      <c r="BF587" s="15"/>
      <c r="BG587" s="14"/>
      <c r="BH587" s="14"/>
      <c r="BI587" s="14"/>
      <c r="BJ587" s="36"/>
      <c r="BK587" s="36"/>
      <c r="BL587" s="36"/>
      <c r="BM587" s="36"/>
      <c r="BN587" s="36"/>
      <c r="BO587" s="36"/>
      <c r="BP587" s="36"/>
      <c r="BQ587" s="14"/>
      <c r="BR587" s="14"/>
      <c r="BS587" s="14"/>
      <c r="BT587" s="14"/>
      <c r="BU587" s="14"/>
      <c r="BV587" s="14"/>
      <c r="BW587" s="14"/>
      <c r="BX587" s="14"/>
      <c r="BY587" s="21"/>
      <c r="BZ587" s="22"/>
      <c r="CA587" s="22"/>
      <c r="CB587" s="22"/>
      <c r="CC587" s="22"/>
      <c r="CD587" s="22"/>
      <c r="CE587" s="22"/>
      <c r="CF587" s="23"/>
      <c r="CG587" s="19"/>
      <c r="CH587" s="21"/>
      <c r="CI587" s="14"/>
      <c r="CJ587" s="14"/>
      <c r="CK587" s="14"/>
      <c r="CL587" s="21"/>
      <c r="CM587" s="21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53"/>
      <c r="CY587" s="53"/>
      <c r="CZ587" s="53"/>
      <c r="DA587" s="53"/>
      <c r="DB587" s="53"/>
      <c r="DC587" s="53"/>
      <c r="DD587" s="53"/>
      <c r="DE587" s="53"/>
      <c r="DF587" s="53"/>
      <c r="DG587" s="53"/>
      <c r="DH587" s="53"/>
      <c r="DI587" s="53"/>
      <c r="DJ587" s="53"/>
      <c r="DK587" s="53"/>
      <c r="DL587" s="53"/>
      <c r="DM587" s="53"/>
      <c r="DN587" s="53"/>
      <c r="DO587" s="53"/>
      <c r="DP587" s="53"/>
      <c r="DQ587" s="53"/>
      <c r="DR587" s="53"/>
      <c r="DS587" s="53"/>
      <c r="DT587" s="53"/>
      <c r="DU587" s="53"/>
      <c r="DV587" s="53"/>
      <c r="DW587" s="53"/>
      <c r="DX587" s="53"/>
      <c r="DY587" s="53"/>
      <c r="DZ587" s="53"/>
      <c r="EA587" s="53"/>
      <c r="EB587" s="53"/>
      <c r="EC587" s="53"/>
      <c r="ED587" s="53"/>
    </row>
    <row r="588" spans="1:135">
      <c r="A588" s="54"/>
      <c r="B588" s="55"/>
      <c r="C588" s="56"/>
      <c r="D588" s="55"/>
      <c r="E588" s="56"/>
      <c r="F588" s="55"/>
      <c r="G588" s="56"/>
      <c r="H588" s="57"/>
      <c r="I588" s="9"/>
      <c r="J588" s="9"/>
      <c r="K588" s="26"/>
      <c r="L588" s="26"/>
      <c r="M588" s="34"/>
      <c r="N588" s="34"/>
      <c r="O588" s="34"/>
      <c r="P588" s="11"/>
      <c r="Q588" s="11"/>
      <c r="R588" s="11"/>
      <c r="S588" s="13"/>
      <c r="AJ588" s="14"/>
      <c r="AK588" s="14"/>
      <c r="AL588" s="14"/>
      <c r="AM588" s="15"/>
      <c r="AN588" s="15"/>
      <c r="AO588" s="15"/>
      <c r="AP588" s="15"/>
      <c r="AQ588" s="15"/>
      <c r="AR588" s="15"/>
      <c r="AS588" s="15"/>
      <c r="AT588" s="16"/>
      <c r="AU588" s="15"/>
      <c r="AV588" s="15"/>
      <c r="AW588" s="19"/>
      <c r="AX588" s="19"/>
      <c r="AY588" s="19"/>
      <c r="AZ588" s="19"/>
      <c r="BA588" s="19"/>
      <c r="BB588" s="19"/>
      <c r="BC588" s="19"/>
      <c r="BD588" s="16"/>
      <c r="BE588" s="15"/>
      <c r="BF588" s="15"/>
      <c r="BG588" s="14"/>
      <c r="BH588" s="14"/>
      <c r="BI588" s="14"/>
      <c r="BJ588" s="36"/>
      <c r="BK588" s="36"/>
      <c r="BL588" s="36"/>
      <c r="BM588" s="36"/>
      <c r="BN588" s="36"/>
      <c r="BO588" s="36"/>
      <c r="BP588" s="36"/>
      <c r="BQ588" s="14"/>
      <c r="BR588" s="14"/>
      <c r="BS588" s="14"/>
      <c r="BT588" s="14"/>
      <c r="BU588" s="14"/>
      <c r="BV588" s="14"/>
      <c r="BW588" s="14"/>
      <c r="BX588" s="14"/>
      <c r="BY588" s="21"/>
      <c r="BZ588" s="22"/>
      <c r="CA588" s="22"/>
      <c r="CB588" s="22"/>
      <c r="CC588" s="22"/>
      <c r="CD588" s="22"/>
      <c r="CE588" s="22"/>
      <c r="CF588" s="23"/>
      <c r="CG588" s="19"/>
      <c r="CH588" s="21"/>
      <c r="CI588" s="14"/>
      <c r="CJ588" s="14"/>
      <c r="CK588" s="14"/>
      <c r="CL588" s="21"/>
      <c r="CM588" s="21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53"/>
      <c r="CY588" s="53"/>
      <c r="CZ588" s="53"/>
      <c r="DA588" s="53"/>
      <c r="DB588" s="53"/>
      <c r="DC588" s="53"/>
      <c r="DD588" s="53"/>
      <c r="DE588" s="53"/>
      <c r="DF588" s="53"/>
      <c r="DG588" s="53"/>
      <c r="DH588" s="53"/>
      <c r="DI588" s="53"/>
      <c r="DJ588" s="53"/>
      <c r="DK588" s="53"/>
      <c r="DL588" s="53"/>
      <c r="DM588" s="53"/>
      <c r="DN588" s="53"/>
      <c r="DO588" s="53"/>
      <c r="DP588" s="53"/>
      <c r="DQ588" s="53"/>
      <c r="DR588" s="53"/>
      <c r="DS588" s="53"/>
      <c r="DT588" s="53"/>
      <c r="DU588" s="53"/>
      <c r="DV588" s="53"/>
      <c r="DW588" s="53"/>
      <c r="DX588" s="53"/>
      <c r="DY588" s="53"/>
      <c r="DZ588" s="53"/>
      <c r="EA588" s="53"/>
      <c r="EB588" s="53"/>
      <c r="EC588" s="53"/>
      <c r="ED588" s="53"/>
    </row>
    <row r="589" spans="1:135">
      <c r="A589" s="54"/>
      <c r="B589" s="55"/>
      <c r="C589" s="56"/>
      <c r="D589" s="55"/>
      <c r="E589" s="56"/>
      <c r="F589" s="55"/>
      <c r="G589" s="56"/>
      <c r="H589" s="57"/>
      <c r="I589" s="9"/>
      <c r="J589" s="9"/>
      <c r="K589" s="26"/>
      <c r="L589" s="26"/>
      <c r="M589" s="34"/>
      <c r="N589" s="34"/>
      <c r="O589" s="34"/>
      <c r="P589" s="11"/>
      <c r="Q589" s="11"/>
      <c r="R589" s="11"/>
      <c r="S589" s="13"/>
      <c r="AJ589" s="14"/>
      <c r="AK589" s="14"/>
      <c r="AL589" s="14"/>
      <c r="AM589" s="15"/>
      <c r="AN589" s="15"/>
      <c r="AO589" s="15"/>
      <c r="AP589" s="15"/>
      <c r="AQ589" s="15"/>
      <c r="AR589" s="15"/>
      <c r="AS589" s="15"/>
      <c r="AT589" s="16"/>
      <c r="AU589" s="15"/>
      <c r="AV589" s="15"/>
      <c r="AW589" s="19"/>
      <c r="AX589" s="19"/>
      <c r="AY589" s="19"/>
      <c r="AZ589" s="19"/>
      <c r="BA589" s="19"/>
      <c r="BB589" s="19"/>
      <c r="BC589" s="19"/>
      <c r="BD589" s="16"/>
      <c r="BE589" s="15"/>
      <c r="BF589" s="15"/>
      <c r="BG589" s="14"/>
      <c r="BH589" s="14"/>
      <c r="BI589" s="14"/>
      <c r="BJ589" s="36"/>
      <c r="BK589" s="36"/>
      <c r="BL589" s="36"/>
      <c r="BM589" s="36"/>
      <c r="BN589" s="36"/>
      <c r="BO589" s="36"/>
      <c r="BP589" s="36"/>
      <c r="BQ589" s="14"/>
      <c r="BR589" s="14"/>
      <c r="BS589" s="14"/>
      <c r="BT589" s="14"/>
      <c r="BU589" s="14"/>
      <c r="BV589" s="14"/>
      <c r="BW589" s="14"/>
      <c r="BX589" s="14"/>
      <c r="BY589" s="21"/>
      <c r="BZ589" s="22"/>
      <c r="CA589" s="22"/>
      <c r="CB589" s="22"/>
      <c r="CC589" s="22"/>
      <c r="CD589" s="22"/>
      <c r="CE589" s="22"/>
      <c r="CF589" s="23"/>
      <c r="CG589" s="19"/>
      <c r="CH589" s="21"/>
      <c r="CI589" s="14"/>
      <c r="CJ589" s="14"/>
      <c r="CK589" s="14"/>
      <c r="CL589" s="21"/>
      <c r="CM589" s="21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53"/>
      <c r="CY589" s="53"/>
      <c r="CZ589" s="53"/>
      <c r="DA589" s="53"/>
      <c r="DB589" s="53"/>
      <c r="DC589" s="53"/>
      <c r="DD589" s="53"/>
      <c r="DE589" s="53"/>
      <c r="DF589" s="53"/>
      <c r="DG589" s="53"/>
      <c r="DH589" s="53"/>
      <c r="DI589" s="53"/>
      <c r="DJ589" s="53"/>
      <c r="DK589" s="53"/>
      <c r="DL589" s="53"/>
      <c r="DM589" s="53"/>
      <c r="DN589" s="53"/>
      <c r="DO589" s="53"/>
      <c r="DP589" s="53"/>
      <c r="DQ589" s="53"/>
      <c r="DR589" s="53"/>
      <c r="DS589" s="53"/>
      <c r="DT589" s="53"/>
      <c r="DU589" s="53"/>
      <c r="DV589" s="53"/>
      <c r="DW589" s="53"/>
      <c r="DX589" s="53"/>
      <c r="DY589" s="53"/>
      <c r="DZ589" s="53"/>
      <c r="EA589" s="53"/>
      <c r="EB589" s="53"/>
      <c r="EC589" s="53"/>
      <c r="ED589" s="53"/>
    </row>
    <row r="590" spans="1:135">
      <c r="A590" s="54"/>
      <c r="B590" s="55"/>
      <c r="C590" s="56"/>
      <c r="D590" s="55"/>
      <c r="E590" s="56"/>
      <c r="F590" s="55"/>
      <c r="G590" s="56"/>
      <c r="H590" s="57"/>
      <c r="I590" s="9"/>
      <c r="J590" s="9"/>
      <c r="K590" s="26"/>
      <c r="L590" s="26"/>
      <c r="M590" s="34"/>
      <c r="N590" s="34"/>
      <c r="O590" s="34"/>
      <c r="P590" s="11"/>
      <c r="Q590" s="11"/>
      <c r="R590" s="11"/>
      <c r="S590" s="13"/>
      <c r="AJ590" s="14"/>
      <c r="AK590" s="14"/>
      <c r="AL590" s="14"/>
      <c r="AM590" s="15"/>
      <c r="AN590" s="15"/>
      <c r="AO590" s="15"/>
      <c r="AP590" s="15"/>
      <c r="AQ590" s="15"/>
      <c r="AR590" s="15"/>
      <c r="AS590" s="15"/>
      <c r="AT590" s="16"/>
      <c r="AU590" s="15"/>
      <c r="AV590" s="15"/>
      <c r="AW590" s="19"/>
      <c r="AX590" s="19"/>
      <c r="AY590" s="19"/>
      <c r="AZ590" s="19"/>
      <c r="BA590" s="19"/>
      <c r="BB590" s="19"/>
      <c r="BC590" s="19"/>
      <c r="BD590" s="16"/>
      <c r="BE590" s="15"/>
      <c r="BF590" s="15"/>
      <c r="BG590" s="14"/>
      <c r="BH590" s="14"/>
      <c r="BI590" s="14"/>
      <c r="BJ590" s="36"/>
      <c r="BK590" s="36"/>
      <c r="BL590" s="36"/>
      <c r="BM590" s="36"/>
      <c r="BN590" s="36"/>
      <c r="BO590" s="36"/>
      <c r="BP590" s="36"/>
      <c r="BQ590" s="14"/>
      <c r="BR590" s="14"/>
      <c r="BS590" s="14"/>
      <c r="BT590" s="14"/>
      <c r="BU590" s="14"/>
      <c r="BV590" s="14"/>
      <c r="BW590" s="14"/>
      <c r="BX590" s="14"/>
      <c r="BY590" s="21"/>
      <c r="BZ590" s="22"/>
      <c r="CA590" s="22"/>
      <c r="CB590" s="22"/>
      <c r="CC590" s="22"/>
      <c r="CD590" s="22"/>
      <c r="CE590" s="22"/>
      <c r="CF590" s="23"/>
      <c r="CG590" s="19"/>
      <c r="CH590" s="21"/>
      <c r="CI590" s="14"/>
      <c r="CJ590" s="14"/>
      <c r="CK590" s="14"/>
      <c r="CL590" s="21"/>
      <c r="CM590" s="21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53"/>
      <c r="CY590" s="53"/>
      <c r="CZ590" s="53"/>
      <c r="DA590" s="53"/>
      <c r="DB590" s="53"/>
      <c r="DC590" s="53"/>
      <c r="DD590" s="53"/>
      <c r="DE590" s="53"/>
      <c r="DF590" s="53"/>
      <c r="DG590" s="53"/>
      <c r="DH590" s="53"/>
      <c r="DI590" s="53"/>
      <c r="DJ590" s="53"/>
      <c r="DK590" s="53"/>
      <c r="DL590" s="53"/>
      <c r="DM590" s="53"/>
      <c r="DN590" s="53"/>
      <c r="DO590" s="53"/>
      <c r="DP590" s="53"/>
      <c r="DQ590" s="53"/>
      <c r="DR590" s="53"/>
      <c r="DS590" s="53"/>
      <c r="DT590" s="53"/>
      <c r="DU590" s="53"/>
      <c r="DV590" s="53"/>
      <c r="DW590" s="53"/>
      <c r="DX590" s="53"/>
      <c r="DY590" s="53"/>
      <c r="DZ590" s="53"/>
      <c r="EA590" s="53"/>
      <c r="EB590" s="53"/>
      <c r="EC590" s="53"/>
      <c r="ED590" s="53"/>
    </row>
    <row r="591" spans="1:135">
      <c r="A591" s="54"/>
      <c r="B591" s="55"/>
      <c r="C591" s="56"/>
      <c r="D591" s="55"/>
      <c r="E591" s="56"/>
      <c r="F591" s="55"/>
      <c r="G591" s="56"/>
      <c r="H591" s="57"/>
      <c r="I591" s="9"/>
      <c r="J591" s="9"/>
      <c r="K591" s="26"/>
      <c r="L591" s="26"/>
      <c r="M591" s="34"/>
      <c r="N591" s="34"/>
      <c r="O591" s="34"/>
      <c r="P591" s="11"/>
      <c r="Q591" s="11"/>
      <c r="R591" s="11"/>
      <c r="S591" s="13"/>
      <c r="AJ591" s="14"/>
      <c r="AK591" s="14"/>
      <c r="AL591" s="14"/>
      <c r="AM591" s="15"/>
      <c r="AN591" s="15"/>
      <c r="AO591" s="15"/>
      <c r="AP591" s="15"/>
      <c r="AQ591" s="15"/>
      <c r="AR591" s="15"/>
      <c r="AS591" s="15"/>
      <c r="AT591" s="16"/>
      <c r="AU591" s="15"/>
      <c r="AV591" s="15"/>
      <c r="AW591" s="19"/>
      <c r="AX591" s="19"/>
      <c r="AY591" s="19"/>
      <c r="AZ591" s="19"/>
      <c r="BA591" s="19"/>
      <c r="BB591" s="19"/>
      <c r="BC591" s="19"/>
      <c r="BD591" s="16"/>
      <c r="BE591" s="15"/>
      <c r="BF591" s="15"/>
      <c r="BG591" s="14"/>
      <c r="BH591" s="14"/>
      <c r="BI591" s="14"/>
      <c r="BJ591" s="36"/>
      <c r="BK591" s="36"/>
      <c r="BL591" s="36"/>
      <c r="BM591" s="36"/>
      <c r="BN591" s="36"/>
      <c r="BO591" s="36"/>
      <c r="BP591" s="36"/>
      <c r="BQ591" s="14"/>
      <c r="BR591" s="14"/>
      <c r="BS591" s="14"/>
      <c r="BT591" s="14"/>
      <c r="BU591" s="14"/>
      <c r="BV591" s="14"/>
      <c r="BW591" s="14"/>
      <c r="BX591" s="14"/>
      <c r="BY591" s="21"/>
      <c r="BZ591" s="22"/>
      <c r="CA591" s="22"/>
      <c r="CB591" s="22"/>
      <c r="CC591" s="22"/>
      <c r="CD591" s="22"/>
      <c r="CE591" s="22"/>
      <c r="CF591" s="23"/>
      <c r="CG591" s="19"/>
      <c r="CH591" s="21"/>
      <c r="CI591" s="14"/>
      <c r="CJ591" s="14"/>
      <c r="CK591" s="14"/>
      <c r="CL591" s="21"/>
      <c r="CM591" s="21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53"/>
      <c r="CY591" s="53"/>
      <c r="CZ591" s="53"/>
      <c r="DA591" s="53"/>
      <c r="DB591" s="53"/>
      <c r="DC591" s="53"/>
      <c r="DD591" s="53"/>
      <c r="DE591" s="53"/>
      <c r="DF591" s="53"/>
      <c r="DG591" s="53"/>
      <c r="DH591" s="53"/>
      <c r="DI591" s="53"/>
      <c r="DJ591" s="53"/>
      <c r="DK591" s="53"/>
      <c r="DL591" s="53"/>
      <c r="DM591" s="53"/>
      <c r="DN591" s="53"/>
      <c r="DO591" s="53"/>
      <c r="DP591" s="53"/>
      <c r="DQ591" s="53"/>
      <c r="DR591" s="53"/>
      <c r="DS591" s="53"/>
      <c r="DT591" s="53"/>
      <c r="DU591" s="53"/>
      <c r="DV591" s="53"/>
      <c r="DW591" s="53"/>
      <c r="DX591" s="53"/>
      <c r="DY591" s="53"/>
      <c r="DZ591" s="53"/>
      <c r="EA591" s="53"/>
      <c r="EB591" s="53"/>
      <c r="EC591" s="53"/>
      <c r="ED591" s="53"/>
    </row>
    <row r="592" spans="1:135">
      <c r="A592" s="54"/>
      <c r="B592" s="55"/>
      <c r="C592" s="56"/>
      <c r="D592" s="55"/>
      <c r="E592" s="56"/>
      <c r="F592" s="55"/>
      <c r="G592" s="56"/>
      <c r="H592" s="57"/>
      <c r="I592" s="9"/>
      <c r="J592" s="9"/>
      <c r="K592" s="26"/>
      <c r="L592" s="26"/>
      <c r="M592" s="34"/>
      <c r="N592" s="34"/>
      <c r="O592" s="34"/>
      <c r="P592" s="11"/>
      <c r="Q592" s="11"/>
      <c r="R592" s="11"/>
      <c r="S592" s="13"/>
      <c r="AJ592" s="14"/>
      <c r="AK592" s="14"/>
      <c r="AL592" s="14"/>
      <c r="AM592" s="15"/>
      <c r="AN592" s="15"/>
      <c r="AO592" s="15"/>
      <c r="AP592" s="15"/>
      <c r="AQ592" s="15"/>
      <c r="AR592" s="15"/>
      <c r="AS592" s="15"/>
      <c r="AT592" s="16"/>
      <c r="AU592" s="15"/>
      <c r="AV592" s="15"/>
      <c r="AW592" s="19"/>
      <c r="AX592" s="19"/>
      <c r="AY592" s="19"/>
      <c r="AZ592" s="19"/>
      <c r="BA592" s="19"/>
      <c r="BB592" s="19"/>
      <c r="BC592" s="19"/>
      <c r="BD592" s="16"/>
      <c r="BE592" s="15"/>
      <c r="BF592" s="15"/>
      <c r="BG592" s="14"/>
      <c r="BH592" s="14"/>
      <c r="BI592" s="14"/>
      <c r="BJ592" s="36"/>
      <c r="BK592" s="36"/>
      <c r="BL592" s="36"/>
      <c r="BM592" s="36"/>
      <c r="BN592" s="36"/>
      <c r="BO592" s="36"/>
      <c r="BP592" s="36"/>
      <c r="BQ592" s="14"/>
      <c r="BR592" s="14"/>
      <c r="BS592" s="14"/>
      <c r="BT592" s="14"/>
      <c r="BU592" s="14"/>
      <c r="BV592" s="14"/>
      <c r="BW592" s="14"/>
      <c r="BX592" s="14"/>
      <c r="BY592" s="21"/>
      <c r="BZ592" s="22"/>
      <c r="CA592" s="22"/>
      <c r="CB592" s="22"/>
      <c r="CC592" s="22"/>
      <c r="CD592" s="22"/>
      <c r="CE592" s="22"/>
      <c r="CF592" s="23"/>
      <c r="CG592" s="19"/>
      <c r="CH592" s="21"/>
      <c r="CI592" s="14"/>
      <c r="CJ592" s="14"/>
      <c r="CK592" s="14"/>
      <c r="CL592" s="21"/>
      <c r="CM592" s="21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53"/>
      <c r="CY592" s="53"/>
      <c r="CZ592" s="53"/>
      <c r="DA592" s="53"/>
      <c r="DB592" s="53"/>
      <c r="DC592" s="53"/>
      <c r="DD592" s="53"/>
      <c r="DE592" s="53"/>
      <c r="DF592" s="53"/>
      <c r="DG592" s="53"/>
      <c r="DH592" s="53"/>
      <c r="DI592" s="53"/>
      <c r="DJ592" s="53"/>
      <c r="DK592" s="53"/>
      <c r="DL592" s="53"/>
      <c r="DM592" s="53"/>
      <c r="DN592" s="53"/>
      <c r="DO592" s="53"/>
      <c r="DP592" s="53"/>
      <c r="DQ592" s="53"/>
      <c r="DR592" s="53"/>
      <c r="DS592" s="53"/>
      <c r="DT592" s="53"/>
      <c r="DU592" s="53"/>
      <c r="DV592" s="53"/>
      <c r="DW592" s="53"/>
      <c r="DX592" s="53"/>
      <c r="DY592" s="53"/>
      <c r="DZ592" s="53"/>
      <c r="EA592" s="53"/>
      <c r="EB592" s="53"/>
      <c r="EC592" s="53"/>
      <c r="ED592" s="53"/>
    </row>
    <row r="593" spans="1:134">
      <c r="A593" s="54"/>
      <c r="B593" s="55"/>
      <c r="C593" s="56"/>
      <c r="D593" s="55"/>
      <c r="E593" s="56"/>
      <c r="F593" s="55"/>
      <c r="G593" s="56"/>
      <c r="H593" s="57"/>
      <c r="I593" s="9"/>
      <c r="J593" s="9"/>
      <c r="K593" s="26"/>
      <c r="L593" s="26"/>
      <c r="M593" s="34"/>
      <c r="N593" s="34"/>
      <c r="O593" s="34"/>
      <c r="P593" s="11"/>
      <c r="Q593" s="11"/>
      <c r="R593" s="11"/>
      <c r="S593" s="13"/>
      <c r="AJ593" s="14"/>
      <c r="AK593" s="14"/>
      <c r="AL593" s="14"/>
      <c r="AM593" s="15"/>
      <c r="AN593" s="15"/>
      <c r="AO593" s="15"/>
      <c r="AP593" s="15"/>
      <c r="AQ593" s="15"/>
      <c r="AR593" s="15"/>
      <c r="AS593" s="15"/>
      <c r="AT593" s="16"/>
      <c r="AU593" s="15"/>
      <c r="AV593" s="15"/>
      <c r="AW593" s="19"/>
      <c r="AX593" s="19"/>
      <c r="AY593" s="19"/>
      <c r="AZ593" s="19"/>
      <c r="BA593" s="19"/>
      <c r="BB593" s="19"/>
      <c r="BC593" s="19"/>
      <c r="BD593" s="16"/>
      <c r="BE593" s="15"/>
      <c r="BF593" s="15"/>
      <c r="BG593" s="14"/>
      <c r="BH593" s="14"/>
      <c r="BI593" s="14"/>
      <c r="BJ593" s="36"/>
      <c r="BK593" s="36"/>
      <c r="BL593" s="36"/>
      <c r="BM593" s="36"/>
      <c r="BN593" s="36"/>
      <c r="BO593" s="36"/>
      <c r="BP593" s="36"/>
      <c r="BQ593" s="14"/>
      <c r="BR593" s="14"/>
      <c r="BS593" s="14"/>
      <c r="BT593" s="14"/>
      <c r="BU593" s="14"/>
      <c r="BV593" s="14"/>
      <c r="BW593" s="14"/>
      <c r="BX593" s="14"/>
      <c r="BY593" s="21"/>
      <c r="BZ593" s="22"/>
      <c r="CA593" s="22"/>
      <c r="CB593" s="22"/>
      <c r="CC593" s="22"/>
      <c r="CD593" s="22"/>
      <c r="CE593" s="22"/>
      <c r="CF593" s="23"/>
      <c r="CG593" s="19"/>
      <c r="CH593" s="21"/>
      <c r="CI593" s="14"/>
      <c r="CJ593" s="14"/>
      <c r="CK593" s="14"/>
      <c r="CL593" s="21"/>
      <c r="CM593" s="21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53"/>
      <c r="CY593" s="53"/>
      <c r="CZ593" s="53"/>
      <c r="DA593" s="53"/>
      <c r="DB593" s="53"/>
      <c r="DC593" s="53"/>
      <c r="DD593" s="53"/>
      <c r="DE593" s="53"/>
      <c r="DF593" s="53"/>
      <c r="DG593" s="53"/>
      <c r="DH593" s="53"/>
      <c r="DI593" s="53"/>
      <c r="DJ593" s="53"/>
      <c r="DK593" s="53"/>
      <c r="DL593" s="53"/>
      <c r="DM593" s="53"/>
      <c r="DN593" s="53"/>
      <c r="DO593" s="53"/>
      <c r="DP593" s="53"/>
      <c r="DQ593" s="53"/>
      <c r="DR593" s="53"/>
      <c r="DS593" s="53"/>
      <c r="DT593" s="53"/>
      <c r="DU593" s="53"/>
      <c r="DV593" s="53"/>
      <c r="DW593" s="53"/>
      <c r="DX593" s="53"/>
      <c r="DY593" s="53"/>
      <c r="DZ593" s="53"/>
      <c r="EA593" s="53"/>
      <c r="EB593" s="53"/>
      <c r="EC593" s="53"/>
      <c r="ED593" s="53"/>
    </row>
    <row r="594" spans="1:134">
      <c r="A594" s="54"/>
      <c r="B594" s="55"/>
      <c r="C594" s="56"/>
      <c r="D594" s="55"/>
      <c r="E594" s="56"/>
      <c r="F594" s="55"/>
      <c r="G594" s="56"/>
      <c r="H594" s="57"/>
      <c r="I594" s="9"/>
      <c r="J594" s="9"/>
      <c r="K594" s="26"/>
      <c r="L594" s="26"/>
      <c r="M594" s="34"/>
      <c r="N594" s="34"/>
      <c r="O594" s="34"/>
      <c r="P594" s="11"/>
      <c r="Q594" s="11"/>
      <c r="R594" s="11"/>
      <c r="S594" s="13"/>
      <c r="AJ594" s="14"/>
      <c r="AK594" s="14"/>
      <c r="AL594" s="14"/>
      <c r="AM594" s="15"/>
      <c r="AN594" s="15"/>
      <c r="AO594" s="15"/>
      <c r="AP594" s="15"/>
      <c r="AQ594" s="15"/>
      <c r="AR594" s="15"/>
      <c r="AS594" s="15"/>
      <c r="AT594" s="16"/>
      <c r="AU594" s="15"/>
      <c r="AV594" s="15"/>
      <c r="AW594" s="19"/>
      <c r="AX594" s="19"/>
      <c r="AY594" s="19"/>
      <c r="AZ594" s="19"/>
      <c r="BA594" s="19"/>
      <c r="BB594" s="19"/>
      <c r="BC594" s="19"/>
      <c r="BD594" s="16"/>
      <c r="BE594" s="15"/>
      <c r="BF594" s="15"/>
      <c r="BG594" s="14"/>
      <c r="BH594" s="14"/>
      <c r="BI594" s="14"/>
      <c r="BJ594" s="36"/>
      <c r="BK594" s="36"/>
      <c r="BL594" s="36"/>
      <c r="BM594" s="36"/>
      <c r="BN594" s="36"/>
      <c r="BO594" s="36"/>
      <c r="BP594" s="36"/>
      <c r="BQ594" s="14"/>
      <c r="BR594" s="14"/>
      <c r="BS594" s="14"/>
      <c r="BT594" s="14"/>
      <c r="BU594" s="14"/>
      <c r="BV594" s="14"/>
      <c r="BW594" s="14"/>
      <c r="BX594" s="14"/>
      <c r="BY594" s="21"/>
      <c r="BZ594" s="22"/>
      <c r="CA594" s="22"/>
      <c r="CB594" s="22"/>
      <c r="CC594" s="22"/>
      <c r="CD594" s="22"/>
      <c r="CE594" s="22"/>
      <c r="CF594" s="23"/>
      <c r="CG594" s="19"/>
      <c r="CH594" s="21"/>
      <c r="CI594" s="14"/>
      <c r="CJ594" s="14"/>
      <c r="CK594" s="14"/>
      <c r="CL594" s="21"/>
      <c r="CM594" s="21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53"/>
      <c r="CY594" s="53"/>
      <c r="CZ594" s="53"/>
      <c r="DA594" s="53"/>
      <c r="DB594" s="53"/>
      <c r="DC594" s="53"/>
      <c r="DD594" s="53"/>
      <c r="DE594" s="53"/>
      <c r="DF594" s="53"/>
      <c r="DG594" s="53"/>
      <c r="DH594" s="53"/>
      <c r="DI594" s="53"/>
      <c r="DJ594" s="53"/>
      <c r="DK594" s="53"/>
      <c r="DL594" s="53"/>
      <c r="DM594" s="53"/>
      <c r="DN594" s="53"/>
      <c r="DO594" s="53"/>
      <c r="DP594" s="53"/>
      <c r="DQ594" s="53"/>
      <c r="DR594" s="53"/>
      <c r="DS594" s="53"/>
      <c r="DT594" s="53"/>
      <c r="DU594" s="53"/>
      <c r="DV594" s="53"/>
      <c r="DW594" s="53"/>
      <c r="DX594" s="53"/>
      <c r="DY594" s="53"/>
      <c r="DZ594" s="53"/>
      <c r="EA594" s="53"/>
      <c r="EB594" s="53"/>
      <c r="EC594" s="53"/>
      <c r="ED594" s="53"/>
    </row>
    <row r="595" spans="1:134">
      <c r="A595" s="54"/>
      <c r="B595" s="55"/>
      <c r="C595" s="56"/>
      <c r="D595" s="55"/>
      <c r="E595" s="56"/>
      <c r="F595" s="55"/>
      <c r="G595" s="56"/>
      <c r="H595" s="57"/>
      <c r="I595" s="9"/>
      <c r="J595" s="9"/>
      <c r="K595" s="26"/>
      <c r="L595" s="26"/>
      <c r="M595" s="34"/>
      <c r="N595" s="34"/>
      <c r="O595" s="34"/>
      <c r="P595" s="11"/>
      <c r="Q595" s="11"/>
      <c r="R595" s="11"/>
      <c r="S595" s="13"/>
      <c r="AJ595" s="14"/>
      <c r="AK595" s="14"/>
      <c r="AL595" s="14"/>
      <c r="AM595" s="15"/>
      <c r="AN595" s="15"/>
      <c r="AO595" s="15"/>
      <c r="AP595" s="15"/>
      <c r="AQ595" s="15"/>
      <c r="AR595" s="15"/>
      <c r="AS595" s="15"/>
      <c r="AT595" s="16"/>
      <c r="AU595" s="15"/>
      <c r="AV595" s="15"/>
      <c r="AW595" s="19"/>
      <c r="AX595" s="19"/>
      <c r="AY595" s="19"/>
      <c r="AZ595" s="19"/>
      <c r="BA595" s="19"/>
      <c r="BB595" s="19"/>
      <c r="BC595" s="19"/>
      <c r="BD595" s="16"/>
      <c r="BE595" s="15"/>
      <c r="BF595" s="15"/>
      <c r="BG595" s="14"/>
      <c r="BH595" s="14"/>
      <c r="BI595" s="14"/>
      <c r="BJ595" s="36"/>
      <c r="BK595" s="36"/>
      <c r="BL595" s="36"/>
      <c r="BM595" s="36"/>
      <c r="BN595" s="36"/>
      <c r="BO595" s="36"/>
      <c r="BP595" s="36"/>
      <c r="BQ595" s="14"/>
      <c r="BR595" s="14"/>
      <c r="BS595" s="14"/>
      <c r="BT595" s="14"/>
      <c r="BU595" s="14"/>
      <c r="BV595" s="14"/>
      <c r="BW595" s="14"/>
      <c r="BX595" s="14"/>
      <c r="BY595" s="21"/>
      <c r="BZ595" s="22"/>
      <c r="CA595" s="22"/>
      <c r="CB595" s="22"/>
      <c r="CC595" s="22"/>
      <c r="CD595" s="22"/>
      <c r="CE595" s="22"/>
      <c r="CF595" s="23"/>
      <c r="CG595" s="19"/>
      <c r="CH595" s="21"/>
      <c r="CI595" s="14"/>
      <c r="CJ595" s="14"/>
      <c r="CK595" s="14"/>
      <c r="CL595" s="21"/>
      <c r="CM595" s="21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53"/>
      <c r="CY595" s="53"/>
      <c r="CZ595" s="53"/>
      <c r="DA595" s="53"/>
      <c r="DB595" s="53"/>
      <c r="DC595" s="53"/>
      <c r="DD595" s="53"/>
      <c r="DE595" s="53"/>
      <c r="DF595" s="53"/>
      <c r="DG595" s="53"/>
      <c r="DH595" s="53"/>
      <c r="DI595" s="53"/>
      <c r="DJ595" s="53"/>
      <c r="DK595" s="53"/>
      <c r="DL595" s="53"/>
      <c r="DM595" s="53"/>
      <c r="DN595" s="53"/>
      <c r="DO595" s="53"/>
      <c r="DP595" s="53"/>
      <c r="DQ595" s="53"/>
      <c r="DR595" s="53"/>
      <c r="DS595" s="53"/>
      <c r="DT595" s="53"/>
      <c r="DU595" s="53"/>
      <c r="DV595" s="53"/>
      <c r="DW595" s="53"/>
      <c r="DX595" s="53"/>
      <c r="DY595" s="53"/>
      <c r="DZ595" s="53"/>
      <c r="EA595" s="53"/>
      <c r="EB595" s="53"/>
      <c r="EC595" s="53"/>
      <c r="ED595" s="53"/>
    </row>
    <row r="596" spans="1:134">
      <c r="A596" s="54"/>
      <c r="B596" s="55"/>
      <c r="C596" s="56"/>
      <c r="D596" s="55"/>
      <c r="E596" s="56"/>
      <c r="F596" s="55"/>
      <c r="G596" s="56"/>
      <c r="H596" s="57"/>
      <c r="I596" s="9"/>
      <c r="J596" s="9"/>
      <c r="K596" s="26"/>
      <c r="L596" s="26"/>
      <c r="M596" s="34"/>
      <c r="N596" s="34"/>
      <c r="O596" s="34"/>
      <c r="P596" s="11"/>
      <c r="Q596" s="11"/>
      <c r="R596" s="11"/>
      <c r="S596" s="13"/>
      <c r="AJ596" s="14"/>
      <c r="AK596" s="14"/>
      <c r="AL596" s="14"/>
      <c r="AM596" s="15"/>
      <c r="AN596" s="15"/>
      <c r="AO596" s="15"/>
      <c r="AP596" s="15"/>
      <c r="AQ596" s="15"/>
      <c r="AR596" s="15"/>
      <c r="AS596" s="15"/>
      <c r="AT596" s="16"/>
      <c r="AU596" s="15"/>
      <c r="AV596" s="15"/>
      <c r="AW596" s="19"/>
      <c r="AX596" s="19"/>
      <c r="AY596" s="19"/>
      <c r="AZ596" s="19"/>
      <c r="BA596" s="19"/>
      <c r="BB596" s="19"/>
      <c r="BC596" s="19"/>
      <c r="BD596" s="16"/>
      <c r="BE596" s="15"/>
      <c r="BF596" s="15"/>
      <c r="BG596" s="14"/>
      <c r="BH596" s="14"/>
      <c r="BI596" s="14"/>
      <c r="BJ596" s="36"/>
      <c r="BK596" s="36"/>
      <c r="BL596" s="36"/>
      <c r="BM596" s="36"/>
      <c r="BN596" s="36"/>
      <c r="BO596" s="36"/>
      <c r="BP596" s="36"/>
      <c r="BQ596" s="14"/>
      <c r="BR596" s="14"/>
      <c r="BS596" s="14"/>
      <c r="BT596" s="14"/>
      <c r="BU596" s="14"/>
      <c r="BV596" s="14"/>
      <c r="BW596" s="14"/>
      <c r="BX596" s="14"/>
      <c r="BY596" s="21"/>
      <c r="BZ596" s="22"/>
      <c r="CA596" s="22"/>
      <c r="CB596" s="22"/>
      <c r="CC596" s="22"/>
      <c r="CD596" s="22"/>
      <c r="CE596" s="22"/>
      <c r="CF596" s="23"/>
      <c r="CG596" s="19"/>
      <c r="CH596" s="21"/>
      <c r="CI596" s="14"/>
      <c r="CJ596" s="14"/>
      <c r="CK596" s="14"/>
      <c r="CL596" s="21"/>
      <c r="CM596" s="21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53"/>
      <c r="CY596" s="53"/>
      <c r="CZ596" s="53"/>
      <c r="DA596" s="53"/>
      <c r="DB596" s="53"/>
      <c r="DC596" s="53"/>
      <c r="DD596" s="53"/>
      <c r="DE596" s="53"/>
      <c r="DF596" s="53"/>
      <c r="DG596" s="53"/>
      <c r="DH596" s="53"/>
      <c r="DI596" s="53"/>
      <c r="DJ596" s="53"/>
      <c r="DK596" s="53"/>
      <c r="DL596" s="53"/>
      <c r="DM596" s="53"/>
      <c r="DN596" s="53"/>
      <c r="DO596" s="53"/>
      <c r="DP596" s="53"/>
      <c r="DQ596" s="53"/>
      <c r="DR596" s="53"/>
      <c r="DS596" s="53"/>
      <c r="DT596" s="53"/>
      <c r="DU596" s="53"/>
      <c r="DV596" s="53"/>
      <c r="DW596" s="53"/>
      <c r="DX596" s="53"/>
      <c r="DY596" s="53"/>
      <c r="DZ596" s="53"/>
      <c r="EA596" s="53"/>
      <c r="EB596" s="53"/>
      <c r="EC596" s="53"/>
      <c r="ED596" s="53"/>
    </row>
    <row r="597" spans="1:134">
      <c r="A597" s="54"/>
      <c r="B597" s="55"/>
      <c r="C597" s="56"/>
      <c r="D597" s="55"/>
      <c r="E597" s="56"/>
      <c r="F597" s="55"/>
      <c r="G597" s="56"/>
      <c r="H597" s="57"/>
      <c r="I597" s="9"/>
      <c r="J597" s="9"/>
      <c r="K597" s="26"/>
      <c r="L597" s="26"/>
      <c r="M597" s="34"/>
      <c r="N597" s="34"/>
      <c r="O597" s="34"/>
      <c r="P597" s="11"/>
      <c r="Q597" s="11"/>
      <c r="R597" s="11"/>
      <c r="S597" s="13"/>
      <c r="AJ597" s="14"/>
      <c r="AK597" s="14"/>
      <c r="AL597" s="14"/>
      <c r="AM597" s="15"/>
      <c r="AN597" s="15"/>
      <c r="AO597" s="15"/>
      <c r="AP597" s="15"/>
      <c r="AQ597" s="15"/>
      <c r="AR597" s="15"/>
      <c r="AS597" s="15"/>
      <c r="AT597" s="16"/>
      <c r="AU597" s="15"/>
      <c r="AV597" s="15"/>
      <c r="AW597" s="19"/>
      <c r="AX597" s="19"/>
      <c r="AY597" s="19"/>
      <c r="AZ597" s="19"/>
      <c r="BA597" s="19"/>
      <c r="BB597" s="19"/>
      <c r="BC597" s="19"/>
      <c r="BD597" s="16"/>
      <c r="BE597" s="15"/>
      <c r="BF597" s="15"/>
      <c r="BG597" s="14"/>
      <c r="BH597" s="14"/>
      <c r="BI597" s="14"/>
      <c r="BJ597" s="36"/>
      <c r="BK597" s="36"/>
      <c r="BL597" s="36"/>
      <c r="BM597" s="36"/>
      <c r="BN597" s="36"/>
      <c r="BO597" s="36"/>
      <c r="BP597" s="36"/>
      <c r="BQ597" s="14"/>
      <c r="BR597" s="14"/>
      <c r="BS597" s="14"/>
      <c r="BT597" s="14"/>
      <c r="BU597" s="14"/>
      <c r="BV597" s="14"/>
      <c r="BW597" s="14"/>
      <c r="BX597" s="14"/>
      <c r="BY597" s="21"/>
      <c r="BZ597" s="22"/>
      <c r="CA597" s="22"/>
      <c r="CB597" s="22"/>
      <c r="CC597" s="22"/>
      <c r="CD597" s="22"/>
      <c r="CE597" s="22"/>
      <c r="CF597" s="23"/>
      <c r="CG597" s="19"/>
      <c r="CH597" s="21"/>
      <c r="CI597" s="14"/>
      <c r="CJ597" s="14"/>
      <c r="CK597" s="14"/>
      <c r="CL597" s="21"/>
      <c r="CM597" s="21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53"/>
      <c r="CY597" s="53"/>
      <c r="CZ597" s="53"/>
      <c r="DA597" s="53"/>
      <c r="DB597" s="53"/>
      <c r="DC597" s="53"/>
      <c r="DD597" s="53"/>
      <c r="DE597" s="53"/>
      <c r="DF597" s="53"/>
      <c r="DG597" s="53"/>
      <c r="DH597" s="53"/>
      <c r="DI597" s="53"/>
      <c r="DJ597" s="53"/>
      <c r="DK597" s="53"/>
      <c r="DL597" s="53"/>
      <c r="DM597" s="53"/>
      <c r="DN597" s="53"/>
      <c r="DO597" s="53"/>
      <c r="DP597" s="53"/>
      <c r="DQ597" s="53"/>
      <c r="DR597" s="53"/>
      <c r="DS597" s="53"/>
      <c r="DT597" s="53"/>
      <c r="DU597" s="53"/>
      <c r="DV597" s="53"/>
      <c r="DW597" s="53"/>
      <c r="DX597" s="53"/>
      <c r="DY597" s="53"/>
      <c r="DZ597" s="53"/>
      <c r="EA597" s="53"/>
      <c r="EB597" s="53"/>
      <c r="EC597" s="53"/>
      <c r="ED597" s="53"/>
    </row>
    <row r="598" spans="1:134">
      <c r="A598" s="54"/>
      <c r="B598" s="55"/>
      <c r="C598" s="56"/>
      <c r="D598" s="55"/>
      <c r="E598" s="56"/>
      <c r="F598" s="55"/>
      <c r="G598" s="56"/>
      <c r="H598" s="57"/>
      <c r="I598" s="9"/>
      <c r="J598" s="9"/>
      <c r="K598" s="26"/>
      <c r="L598" s="26"/>
      <c r="M598" s="34"/>
      <c r="N598" s="34"/>
      <c r="O598" s="34"/>
      <c r="P598" s="11"/>
      <c r="Q598" s="11"/>
      <c r="R598" s="11"/>
      <c r="S598" s="13"/>
      <c r="AJ598" s="14"/>
      <c r="AK598" s="14"/>
      <c r="AL598" s="14"/>
      <c r="AM598" s="15"/>
      <c r="AN598" s="15"/>
      <c r="AO598" s="15"/>
      <c r="AP598" s="15"/>
      <c r="AQ598" s="15"/>
      <c r="AR598" s="15"/>
      <c r="AS598" s="15"/>
      <c r="AT598" s="16"/>
      <c r="AU598" s="15"/>
      <c r="AV598" s="15"/>
      <c r="AW598" s="19"/>
      <c r="AX598" s="19"/>
      <c r="AY598" s="19"/>
      <c r="AZ598" s="19"/>
      <c r="BA598" s="19"/>
      <c r="BB598" s="19"/>
      <c r="BC598" s="19"/>
      <c r="BD598" s="16"/>
      <c r="BE598" s="15"/>
      <c r="BF598" s="15"/>
      <c r="BG598" s="14"/>
      <c r="BH598" s="14"/>
      <c r="BI598" s="14"/>
      <c r="BJ598" s="36"/>
      <c r="BK598" s="36"/>
      <c r="BL598" s="36"/>
      <c r="BM598" s="36"/>
      <c r="BN598" s="36"/>
      <c r="BO598" s="36"/>
      <c r="BP598" s="36"/>
      <c r="BQ598" s="14"/>
      <c r="BR598" s="14"/>
      <c r="BS598" s="14"/>
      <c r="BT598" s="14"/>
      <c r="BU598" s="14"/>
      <c r="BV598" s="14"/>
      <c r="BW598" s="14"/>
      <c r="BX598" s="14"/>
      <c r="BY598" s="21"/>
      <c r="BZ598" s="22"/>
      <c r="CA598" s="22"/>
      <c r="CB598" s="22"/>
      <c r="CC598" s="22"/>
      <c r="CD598" s="22"/>
      <c r="CE598" s="22"/>
      <c r="CF598" s="23"/>
      <c r="CG598" s="19"/>
      <c r="CH598" s="21"/>
      <c r="CI598" s="14"/>
      <c r="CJ598" s="14"/>
      <c r="CK598" s="14"/>
      <c r="CL598" s="21"/>
      <c r="CM598" s="21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53"/>
      <c r="CY598" s="53"/>
      <c r="CZ598" s="53"/>
      <c r="DA598" s="53"/>
      <c r="DB598" s="53"/>
      <c r="DC598" s="53"/>
      <c r="DD598" s="53"/>
      <c r="DE598" s="53"/>
      <c r="DF598" s="53"/>
      <c r="DG598" s="53"/>
      <c r="DH598" s="53"/>
      <c r="DI598" s="53"/>
      <c r="DJ598" s="53"/>
      <c r="DK598" s="53"/>
      <c r="DL598" s="53"/>
      <c r="DM598" s="53"/>
      <c r="DN598" s="53"/>
      <c r="DO598" s="53"/>
      <c r="DP598" s="53"/>
      <c r="DQ598" s="53"/>
      <c r="DR598" s="53"/>
      <c r="DS598" s="53"/>
      <c r="DT598" s="53"/>
      <c r="DU598" s="53"/>
      <c r="DV598" s="53"/>
      <c r="DW598" s="53"/>
      <c r="DX598" s="53"/>
      <c r="DY598" s="53"/>
      <c r="DZ598" s="53"/>
      <c r="EA598" s="53"/>
      <c r="EB598" s="53"/>
      <c r="EC598" s="53"/>
      <c r="ED598" s="53"/>
    </row>
    <row r="599" spans="1:134">
      <c r="A599" s="54"/>
      <c r="B599" s="55"/>
      <c r="C599" s="56"/>
      <c r="D599" s="55"/>
      <c r="E599" s="56"/>
      <c r="F599" s="55"/>
      <c r="G599" s="56"/>
      <c r="H599" s="57"/>
      <c r="I599" s="9"/>
      <c r="J599" s="9"/>
      <c r="K599" s="26"/>
      <c r="L599" s="26"/>
      <c r="M599" s="34"/>
      <c r="N599" s="34"/>
      <c r="O599" s="34"/>
      <c r="P599" s="11"/>
      <c r="Q599" s="11"/>
      <c r="R599" s="11"/>
      <c r="S599" s="13"/>
      <c r="AJ599" s="14"/>
      <c r="AK599" s="14"/>
      <c r="AL599" s="14"/>
      <c r="AM599" s="15"/>
      <c r="AN599" s="15"/>
      <c r="AO599" s="15"/>
      <c r="AP599" s="15"/>
      <c r="AQ599" s="15"/>
      <c r="AR599" s="15"/>
      <c r="AS599" s="15"/>
      <c r="AT599" s="16"/>
      <c r="AU599" s="15"/>
      <c r="AV599" s="15"/>
      <c r="AW599" s="19"/>
      <c r="AX599" s="19"/>
      <c r="AY599" s="19"/>
      <c r="AZ599" s="19"/>
      <c r="BA599" s="19"/>
      <c r="BB599" s="19"/>
      <c r="BC599" s="19"/>
      <c r="BD599" s="16"/>
      <c r="BE599" s="15"/>
      <c r="BF599" s="15"/>
      <c r="BG599" s="14"/>
      <c r="BH599" s="14"/>
      <c r="BI599" s="14"/>
      <c r="BJ599" s="36"/>
      <c r="BK599" s="36"/>
      <c r="BL599" s="36"/>
      <c r="BM599" s="36"/>
      <c r="BN599" s="36"/>
      <c r="BO599" s="36"/>
      <c r="BP599" s="36"/>
      <c r="BQ599" s="14"/>
      <c r="BR599" s="14"/>
      <c r="BS599" s="14"/>
      <c r="BT599" s="14"/>
      <c r="BU599" s="14"/>
      <c r="BV599" s="14"/>
      <c r="BW599" s="14"/>
      <c r="BX599" s="14"/>
      <c r="BY599" s="21"/>
      <c r="BZ599" s="22"/>
      <c r="CA599" s="22"/>
      <c r="CB599" s="22"/>
      <c r="CC599" s="22"/>
      <c r="CD599" s="22"/>
      <c r="CE599" s="22"/>
      <c r="CF599" s="23"/>
      <c r="CG599" s="19"/>
      <c r="CH599" s="21"/>
      <c r="CI599" s="14"/>
      <c r="CJ599" s="14"/>
      <c r="CK599" s="14"/>
      <c r="CL599" s="21"/>
      <c r="CM599" s="21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53"/>
      <c r="CY599" s="53"/>
      <c r="CZ599" s="53"/>
      <c r="DA599" s="53"/>
      <c r="DB599" s="53"/>
      <c r="DC599" s="53"/>
      <c r="DD599" s="53"/>
      <c r="DE599" s="53"/>
      <c r="DF599" s="53"/>
      <c r="DG599" s="53"/>
      <c r="DH599" s="53"/>
      <c r="DI599" s="53"/>
      <c r="DJ599" s="53"/>
      <c r="DK599" s="53"/>
      <c r="DL599" s="53"/>
      <c r="DM599" s="53"/>
      <c r="DN599" s="53"/>
      <c r="DO599" s="53"/>
      <c r="DP599" s="53"/>
      <c r="DQ599" s="53"/>
      <c r="DR599" s="53"/>
      <c r="DS599" s="53"/>
      <c r="DT599" s="53"/>
      <c r="DU599" s="53"/>
      <c r="DV599" s="53"/>
      <c r="DW599" s="53"/>
      <c r="DX599" s="53"/>
      <c r="DY599" s="53"/>
      <c r="DZ599" s="53"/>
      <c r="EA599" s="53"/>
      <c r="EB599" s="53"/>
      <c r="EC599" s="53"/>
      <c r="ED599" s="53"/>
    </row>
    <row r="600" spans="1:134">
      <c r="A600" s="54"/>
      <c r="B600" s="55"/>
      <c r="C600" s="56"/>
      <c r="D600" s="55"/>
      <c r="E600" s="56"/>
      <c r="F600" s="55"/>
      <c r="G600" s="56"/>
      <c r="H600" s="57"/>
      <c r="I600" s="9"/>
      <c r="J600" s="9"/>
      <c r="K600" s="26"/>
      <c r="L600" s="26"/>
      <c r="M600" s="34"/>
      <c r="N600" s="34"/>
      <c r="O600" s="34"/>
      <c r="P600" s="11"/>
      <c r="Q600" s="11"/>
      <c r="R600" s="11"/>
      <c r="S600" s="13"/>
      <c r="AJ600" s="14"/>
      <c r="AK600" s="14"/>
      <c r="AL600" s="14"/>
      <c r="AM600" s="15"/>
      <c r="AN600" s="15"/>
      <c r="AO600" s="15"/>
      <c r="AP600" s="15"/>
      <c r="AQ600" s="15"/>
      <c r="AR600" s="15"/>
      <c r="AS600" s="15"/>
      <c r="AT600" s="16"/>
      <c r="AU600" s="15"/>
      <c r="AV600" s="15"/>
      <c r="AW600" s="19"/>
      <c r="AX600" s="19"/>
      <c r="AY600" s="19"/>
      <c r="AZ600" s="19"/>
      <c r="BA600" s="19"/>
      <c r="BB600" s="19"/>
      <c r="BC600" s="19"/>
      <c r="BD600" s="16"/>
      <c r="BE600" s="15"/>
      <c r="BF600" s="15"/>
      <c r="BG600" s="14"/>
      <c r="BH600" s="14"/>
      <c r="BI600" s="14"/>
      <c r="BJ600" s="36"/>
      <c r="BK600" s="36"/>
      <c r="BL600" s="36"/>
      <c r="BM600" s="36"/>
      <c r="BN600" s="36"/>
      <c r="BO600" s="36"/>
      <c r="BP600" s="36"/>
      <c r="BQ600" s="14"/>
      <c r="BR600" s="14"/>
      <c r="BS600" s="14"/>
      <c r="BT600" s="14"/>
      <c r="BU600" s="14"/>
      <c r="BV600" s="14"/>
      <c r="BW600" s="14"/>
      <c r="BX600" s="14"/>
      <c r="BY600" s="21"/>
      <c r="BZ600" s="22"/>
      <c r="CA600" s="22"/>
      <c r="CB600" s="22"/>
      <c r="CC600" s="22"/>
      <c r="CD600" s="22"/>
      <c r="CE600" s="22"/>
      <c r="CF600" s="23"/>
      <c r="CG600" s="19"/>
      <c r="CH600" s="21"/>
      <c r="CI600" s="14"/>
      <c r="CJ600" s="14"/>
      <c r="CK600" s="14"/>
      <c r="CL600" s="21"/>
      <c r="CM600" s="21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53"/>
      <c r="CY600" s="53"/>
      <c r="CZ600" s="53"/>
      <c r="DA600" s="53"/>
      <c r="DB600" s="53"/>
      <c r="DC600" s="53"/>
      <c r="DD600" s="53"/>
      <c r="DE600" s="53"/>
      <c r="DF600" s="53"/>
      <c r="DG600" s="53"/>
      <c r="DH600" s="53"/>
      <c r="DI600" s="53"/>
      <c r="DJ600" s="53"/>
      <c r="DK600" s="53"/>
      <c r="DL600" s="53"/>
      <c r="DM600" s="53"/>
      <c r="DN600" s="53"/>
      <c r="DO600" s="53"/>
      <c r="DP600" s="53"/>
      <c r="DQ600" s="53"/>
      <c r="DR600" s="53"/>
      <c r="DS600" s="53"/>
      <c r="DT600" s="53"/>
      <c r="DU600" s="53"/>
      <c r="DV600" s="53"/>
      <c r="DW600" s="53"/>
      <c r="DX600" s="53"/>
      <c r="DY600" s="53"/>
      <c r="DZ600" s="53"/>
      <c r="EA600" s="53"/>
      <c r="EB600" s="53"/>
      <c r="EC600" s="53"/>
      <c r="ED600" s="53"/>
    </row>
    <row r="601" spans="1:134">
      <c r="A601" s="54"/>
      <c r="B601" s="55"/>
      <c r="C601" s="56"/>
      <c r="D601" s="55"/>
      <c r="E601" s="56"/>
      <c r="F601" s="55"/>
      <c r="G601" s="56"/>
      <c r="H601" s="57"/>
      <c r="I601" s="9"/>
      <c r="J601" s="9"/>
      <c r="K601" s="26"/>
      <c r="L601" s="26"/>
      <c r="M601" s="34"/>
      <c r="N601" s="34"/>
      <c r="O601" s="34"/>
      <c r="P601" s="11"/>
      <c r="Q601" s="11"/>
      <c r="R601" s="11"/>
      <c r="S601" s="13"/>
      <c r="AJ601" s="14"/>
      <c r="AK601" s="14"/>
      <c r="AL601" s="14"/>
      <c r="AM601" s="15"/>
      <c r="AN601" s="15"/>
      <c r="AO601" s="15"/>
      <c r="AP601" s="15"/>
      <c r="AQ601" s="15"/>
      <c r="AR601" s="15"/>
      <c r="AS601" s="15"/>
      <c r="AT601" s="16"/>
      <c r="AU601" s="15"/>
      <c r="AV601" s="15"/>
      <c r="AW601" s="19"/>
      <c r="AX601" s="19"/>
      <c r="AY601" s="19"/>
      <c r="AZ601" s="19"/>
      <c r="BA601" s="19"/>
      <c r="BB601" s="19"/>
      <c r="BC601" s="19"/>
      <c r="BD601" s="16"/>
      <c r="BE601" s="15"/>
      <c r="BF601" s="15"/>
      <c r="BG601" s="14"/>
      <c r="BH601" s="14"/>
      <c r="BI601" s="14"/>
      <c r="BJ601" s="36"/>
      <c r="BK601" s="36"/>
      <c r="BL601" s="36"/>
      <c r="BM601" s="36"/>
      <c r="BN601" s="36"/>
      <c r="BO601" s="36"/>
      <c r="BP601" s="36"/>
      <c r="BQ601" s="14"/>
      <c r="BR601" s="14"/>
      <c r="BS601" s="14"/>
      <c r="BT601" s="14"/>
      <c r="BU601" s="14"/>
      <c r="BV601" s="14"/>
      <c r="BW601" s="14"/>
      <c r="BX601" s="14"/>
      <c r="BY601" s="21"/>
      <c r="BZ601" s="22"/>
      <c r="CA601" s="22"/>
      <c r="CB601" s="22"/>
      <c r="CC601" s="22"/>
      <c r="CD601" s="22"/>
      <c r="CE601" s="22"/>
      <c r="CF601" s="23"/>
      <c r="CG601" s="19"/>
      <c r="CH601" s="21"/>
      <c r="CI601" s="14"/>
      <c r="CJ601" s="14"/>
      <c r="CK601" s="14"/>
      <c r="CL601" s="21"/>
      <c r="CM601" s="21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53"/>
      <c r="CY601" s="53"/>
      <c r="CZ601" s="53"/>
      <c r="DA601" s="53"/>
      <c r="DB601" s="53"/>
      <c r="DC601" s="53"/>
      <c r="DD601" s="53"/>
      <c r="DE601" s="53"/>
      <c r="DF601" s="53"/>
      <c r="DG601" s="53"/>
      <c r="DH601" s="53"/>
      <c r="DI601" s="53"/>
      <c r="DJ601" s="53"/>
      <c r="DK601" s="53"/>
      <c r="DL601" s="53"/>
      <c r="DM601" s="53"/>
      <c r="DN601" s="53"/>
      <c r="DO601" s="53"/>
      <c r="DP601" s="53"/>
      <c r="DQ601" s="53"/>
      <c r="DR601" s="53"/>
      <c r="DS601" s="53"/>
      <c r="DT601" s="53"/>
      <c r="DU601" s="53"/>
      <c r="DV601" s="53"/>
      <c r="DW601" s="53"/>
      <c r="DX601" s="53"/>
      <c r="DY601" s="53"/>
      <c r="DZ601" s="53"/>
      <c r="EA601" s="53"/>
      <c r="EB601" s="53"/>
      <c r="EC601" s="53"/>
      <c r="ED601" s="53"/>
    </row>
    <row r="602" spans="1:134">
      <c r="A602" s="54"/>
      <c r="B602" s="55"/>
      <c r="C602" s="56"/>
      <c r="D602" s="55"/>
      <c r="E602" s="56"/>
      <c r="F602" s="55"/>
      <c r="G602" s="56"/>
      <c r="H602" s="57"/>
      <c r="I602" s="9"/>
      <c r="J602" s="9"/>
      <c r="K602" s="26"/>
      <c r="L602" s="26"/>
      <c r="M602" s="34"/>
      <c r="N602" s="34"/>
      <c r="O602" s="34"/>
      <c r="P602" s="11"/>
      <c r="Q602" s="11"/>
      <c r="R602" s="11"/>
      <c r="S602" s="13"/>
      <c r="AJ602" s="14"/>
      <c r="AK602" s="14"/>
      <c r="AL602" s="14"/>
      <c r="AM602" s="15"/>
      <c r="AN602" s="15"/>
      <c r="AO602" s="15"/>
      <c r="AP602" s="15"/>
      <c r="AQ602" s="15"/>
      <c r="AR602" s="15"/>
      <c r="AS602" s="15"/>
      <c r="AT602" s="16"/>
      <c r="AU602" s="15"/>
      <c r="AV602" s="15"/>
      <c r="AW602" s="19"/>
      <c r="AX602" s="19"/>
      <c r="AY602" s="19"/>
      <c r="AZ602" s="19"/>
      <c r="BA602" s="19"/>
      <c r="BB602" s="19"/>
      <c r="BC602" s="19"/>
      <c r="BD602" s="16"/>
      <c r="BE602" s="15"/>
      <c r="BF602" s="15"/>
      <c r="BG602" s="14"/>
      <c r="BH602" s="14"/>
      <c r="BI602" s="14"/>
      <c r="BJ602" s="36"/>
      <c r="BK602" s="36"/>
      <c r="BL602" s="36"/>
      <c r="BM602" s="36"/>
      <c r="BN602" s="36"/>
      <c r="BO602" s="36"/>
      <c r="BP602" s="36"/>
      <c r="BQ602" s="14"/>
      <c r="BR602" s="14"/>
      <c r="BS602" s="14"/>
      <c r="BT602" s="14"/>
      <c r="BU602" s="14"/>
      <c r="BV602" s="14"/>
      <c r="BW602" s="14"/>
      <c r="BX602" s="14"/>
      <c r="BY602" s="21"/>
      <c r="BZ602" s="22"/>
      <c r="CA602" s="22"/>
      <c r="CB602" s="22"/>
      <c r="CC602" s="22"/>
      <c r="CD602" s="22"/>
      <c r="CE602" s="22"/>
      <c r="CF602" s="23"/>
      <c r="CG602" s="19"/>
      <c r="CH602" s="21"/>
      <c r="CI602" s="14"/>
      <c r="CJ602" s="14"/>
      <c r="CK602" s="14"/>
      <c r="CL602" s="21"/>
      <c r="CM602" s="21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53"/>
      <c r="CY602" s="53"/>
      <c r="CZ602" s="53"/>
      <c r="DA602" s="53"/>
      <c r="DB602" s="53"/>
      <c r="DC602" s="53"/>
      <c r="DD602" s="53"/>
      <c r="DE602" s="53"/>
      <c r="DF602" s="53"/>
      <c r="DG602" s="53"/>
      <c r="DH602" s="53"/>
      <c r="DI602" s="53"/>
      <c r="DJ602" s="53"/>
      <c r="DK602" s="53"/>
      <c r="DL602" s="53"/>
      <c r="DM602" s="53"/>
      <c r="DN602" s="53"/>
      <c r="DO602" s="53"/>
      <c r="DP602" s="53"/>
      <c r="DQ602" s="53"/>
      <c r="DR602" s="53"/>
      <c r="DS602" s="53"/>
      <c r="DT602" s="53"/>
      <c r="DU602" s="53"/>
      <c r="DV602" s="53"/>
      <c r="DW602" s="53"/>
      <c r="DX602" s="53"/>
      <c r="DY602" s="53"/>
      <c r="DZ602" s="53"/>
      <c r="EA602" s="53"/>
      <c r="EB602" s="53"/>
      <c r="EC602" s="53"/>
      <c r="ED602" s="53"/>
    </row>
    <row r="603" spans="1:134">
      <c r="A603" s="54"/>
      <c r="B603" s="55"/>
      <c r="C603" s="56"/>
      <c r="D603" s="55"/>
      <c r="E603" s="56"/>
      <c r="F603" s="55"/>
      <c r="G603" s="56"/>
      <c r="H603" s="57"/>
      <c r="I603" s="9"/>
      <c r="J603" s="9"/>
      <c r="K603" s="26"/>
      <c r="L603" s="26"/>
      <c r="M603" s="34"/>
      <c r="N603" s="34"/>
      <c r="O603" s="34"/>
      <c r="P603" s="11"/>
      <c r="Q603" s="11"/>
      <c r="R603" s="11"/>
      <c r="S603" s="13"/>
      <c r="AJ603" s="14"/>
      <c r="AK603" s="14"/>
      <c r="AL603" s="14"/>
      <c r="AM603" s="15"/>
      <c r="AN603" s="15"/>
      <c r="AO603" s="15"/>
      <c r="AP603" s="15"/>
      <c r="AQ603" s="15"/>
      <c r="AR603" s="15"/>
      <c r="AS603" s="15"/>
      <c r="AT603" s="16"/>
      <c r="AU603" s="15"/>
      <c r="AV603" s="15"/>
      <c r="AW603" s="19"/>
      <c r="AX603" s="19"/>
      <c r="AY603" s="19"/>
      <c r="AZ603" s="19"/>
      <c r="BA603" s="19"/>
      <c r="BB603" s="19"/>
      <c r="BC603" s="19"/>
      <c r="BD603" s="16"/>
      <c r="BE603" s="15"/>
      <c r="BF603" s="15"/>
      <c r="BG603" s="14"/>
      <c r="BH603" s="14"/>
      <c r="BI603" s="14"/>
      <c r="BJ603" s="36"/>
      <c r="BK603" s="36"/>
      <c r="BL603" s="36"/>
      <c r="BM603" s="36"/>
      <c r="BN603" s="36"/>
      <c r="BO603" s="36"/>
      <c r="BP603" s="36"/>
      <c r="BQ603" s="14"/>
      <c r="BR603" s="14"/>
      <c r="BS603" s="14"/>
      <c r="BT603" s="14"/>
      <c r="BU603" s="14"/>
      <c r="BV603" s="14"/>
      <c r="BW603" s="14"/>
      <c r="BX603" s="14"/>
      <c r="BY603" s="21"/>
      <c r="BZ603" s="22"/>
      <c r="CA603" s="22"/>
      <c r="CB603" s="22"/>
      <c r="CC603" s="22"/>
      <c r="CD603" s="22"/>
      <c r="CE603" s="22"/>
      <c r="CF603" s="23"/>
      <c r="CG603" s="19"/>
      <c r="CH603" s="21"/>
      <c r="CI603" s="14"/>
      <c r="CJ603" s="14"/>
      <c r="CK603" s="14"/>
      <c r="CL603" s="21"/>
      <c r="CM603" s="21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53"/>
      <c r="CY603" s="53"/>
      <c r="CZ603" s="53"/>
      <c r="DA603" s="53"/>
      <c r="DB603" s="53"/>
      <c r="DC603" s="53"/>
      <c r="DD603" s="53"/>
      <c r="DE603" s="53"/>
      <c r="DF603" s="53"/>
      <c r="DG603" s="53"/>
      <c r="DH603" s="53"/>
      <c r="DI603" s="53"/>
      <c r="DJ603" s="53"/>
      <c r="DK603" s="53"/>
      <c r="DL603" s="53"/>
      <c r="DM603" s="53"/>
      <c r="DN603" s="53"/>
      <c r="DO603" s="53"/>
      <c r="DP603" s="53"/>
      <c r="DQ603" s="53"/>
      <c r="DR603" s="53"/>
      <c r="DS603" s="53"/>
      <c r="DT603" s="53"/>
      <c r="DU603" s="53"/>
      <c r="DV603" s="53"/>
      <c r="DW603" s="53"/>
      <c r="DX603" s="53"/>
      <c r="DY603" s="53"/>
      <c r="DZ603" s="53"/>
      <c r="EA603" s="53"/>
      <c r="EB603" s="53"/>
      <c r="EC603" s="53"/>
      <c r="ED603" s="53"/>
    </row>
    <row r="604" spans="1:134">
      <c r="A604" s="54"/>
      <c r="B604" s="55"/>
      <c r="C604" s="56"/>
      <c r="D604" s="55"/>
      <c r="E604" s="56"/>
      <c r="F604" s="55"/>
      <c r="G604" s="56"/>
      <c r="H604" s="57"/>
      <c r="I604" s="9"/>
      <c r="J604" s="9"/>
      <c r="K604" s="26"/>
      <c r="L604" s="26"/>
      <c r="M604" s="34"/>
      <c r="N604" s="34"/>
      <c r="O604" s="34"/>
      <c r="P604" s="11"/>
      <c r="Q604" s="11"/>
      <c r="R604" s="11"/>
      <c r="S604" s="13"/>
      <c r="AJ604" s="14"/>
      <c r="AK604" s="14"/>
      <c r="AL604" s="14"/>
      <c r="AM604" s="15"/>
      <c r="AN604" s="15"/>
      <c r="AO604" s="15"/>
      <c r="AP604" s="15"/>
      <c r="AQ604" s="15"/>
      <c r="AR604" s="15"/>
      <c r="AS604" s="15"/>
      <c r="AT604" s="16"/>
      <c r="AU604" s="15"/>
      <c r="AV604" s="15"/>
      <c r="AW604" s="19"/>
      <c r="AX604" s="19"/>
      <c r="AY604" s="19"/>
      <c r="AZ604" s="19"/>
      <c r="BA604" s="19"/>
      <c r="BB604" s="19"/>
      <c r="BC604" s="19"/>
      <c r="BD604" s="16"/>
      <c r="BE604" s="15"/>
      <c r="BF604" s="15"/>
      <c r="BG604" s="14"/>
      <c r="BH604" s="14"/>
      <c r="BI604" s="14"/>
      <c r="BJ604" s="36"/>
      <c r="BK604" s="36"/>
      <c r="BL604" s="36"/>
      <c r="BM604" s="36"/>
      <c r="BN604" s="36"/>
      <c r="BO604" s="36"/>
      <c r="BP604" s="36"/>
      <c r="BQ604" s="14"/>
      <c r="BR604" s="14"/>
      <c r="BS604" s="14"/>
      <c r="BT604" s="14"/>
      <c r="BU604" s="14"/>
      <c r="BV604" s="14"/>
      <c r="BW604" s="14"/>
      <c r="BX604" s="14"/>
      <c r="BY604" s="21"/>
      <c r="BZ604" s="22"/>
      <c r="CA604" s="22"/>
      <c r="CB604" s="22"/>
      <c r="CC604" s="22"/>
      <c r="CD604" s="22"/>
      <c r="CE604" s="22"/>
      <c r="CF604" s="23"/>
      <c r="CG604" s="19"/>
      <c r="CH604" s="21"/>
      <c r="CI604" s="14"/>
      <c r="CJ604" s="14"/>
      <c r="CK604" s="14"/>
      <c r="CL604" s="21"/>
      <c r="CM604" s="21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53"/>
      <c r="CY604" s="53"/>
      <c r="CZ604" s="53"/>
      <c r="DA604" s="53"/>
      <c r="DB604" s="53"/>
      <c r="DC604" s="53"/>
      <c r="DD604" s="53"/>
      <c r="DE604" s="53"/>
      <c r="DF604" s="53"/>
      <c r="DG604" s="53"/>
      <c r="DH604" s="53"/>
      <c r="DI604" s="53"/>
      <c r="DJ604" s="53"/>
      <c r="DK604" s="53"/>
      <c r="DL604" s="53"/>
      <c r="DM604" s="53"/>
      <c r="DN604" s="53"/>
      <c r="DO604" s="53"/>
      <c r="DP604" s="53"/>
      <c r="DQ604" s="53"/>
      <c r="DR604" s="53"/>
      <c r="DS604" s="53"/>
      <c r="DT604" s="53"/>
      <c r="DU604" s="53"/>
      <c r="DV604" s="53"/>
      <c r="DW604" s="53"/>
      <c r="DX604" s="53"/>
      <c r="DY604" s="53"/>
      <c r="DZ604" s="53"/>
      <c r="EA604" s="53"/>
      <c r="EB604" s="53"/>
      <c r="EC604" s="53"/>
      <c r="ED604" s="53"/>
    </row>
    <row r="605" spans="1:134">
      <c r="A605" s="54"/>
      <c r="B605" s="55"/>
      <c r="C605" s="56"/>
      <c r="D605" s="55"/>
      <c r="E605" s="56"/>
      <c r="F605" s="55"/>
      <c r="G605" s="56"/>
      <c r="H605" s="57"/>
      <c r="I605" s="9"/>
      <c r="J605" s="9"/>
      <c r="K605" s="26"/>
      <c r="L605" s="26"/>
      <c r="M605" s="34"/>
      <c r="N605" s="34"/>
      <c r="O605" s="34"/>
      <c r="P605" s="11"/>
      <c r="Q605" s="11"/>
      <c r="R605" s="11"/>
      <c r="S605" s="13"/>
      <c r="AJ605" s="14"/>
      <c r="AK605" s="14"/>
      <c r="AL605" s="14"/>
      <c r="AM605" s="15"/>
      <c r="AN605" s="15"/>
      <c r="AO605" s="15"/>
      <c r="AP605" s="15"/>
      <c r="AQ605" s="15"/>
      <c r="AR605" s="15"/>
      <c r="AS605" s="15"/>
      <c r="AT605" s="16"/>
      <c r="AU605" s="15"/>
      <c r="AV605" s="15"/>
      <c r="AW605" s="19"/>
      <c r="AX605" s="19"/>
      <c r="AY605" s="19"/>
      <c r="AZ605" s="19"/>
      <c r="BA605" s="19"/>
      <c r="BB605" s="19"/>
      <c r="BC605" s="19"/>
      <c r="BD605" s="16"/>
      <c r="BE605" s="15"/>
      <c r="BF605" s="15"/>
      <c r="BG605" s="14"/>
      <c r="BH605" s="14"/>
      <c r="BI605" s="14"/>
      <c r="BJ605" s="36"/>
      <c r="BK605" s="36"/>
      <c r="BL605" s="36"/>
      <c r="BM605" s="36"/>
      <c r="BN605" s="36"/>
      <c r="BO605" s="36"/>
      <c r="BP605" s="36"/>
      <c r="BQ605" s="14"/>
      <c r="BR605" s="14"/>
      <c r="BS605" s="14"/>
      <c r="BT605" s="14"/>
      <c r="BU605" s="14"/>
      <c r="BV605" s="14"/>
      <c r="BW605" s="14"/>
      <c r="BX605" s="14"/>
      <c r="BY605" s="21"/>
      <c r="BZ605" s="22"/>
      <c r="CA605" s="22"/>
      <c r="CB605" s="22"/>
      <c r="CC605" s="22"/>
      <c r="CD605" s="22"/>
      <c r="CE605" s="22"/>
      <c r="CF605" s="23"/>
      <c r="CG605" s="19"/>
      <c r="CH605" s="21"/>
      <c r="CI605" s="14"/>
      <c r="CJ605" s="14"/>
      <c r="CK605" s="14"/>
      <c r="CL605" s="21"/>
      <c r="CM605" s="21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53"/>
      <c r="CY605" s="53"/>
      <c r="CZ605" s="53"/>
      <c r="DA605" s="53"/>
      <c r="DB605" s="53"/>
      <c r="DC605" s="53"/>
      <c r="DD605" s="53"/>
      <c r="DE605" s="53"/>
      <c r="DF605" s="53"/>
      <c r="DG605" s="53"/>
      <c r="DH605" s="53"/>
      <c r="DI605" s="53"/>
      <c r="DJ605" s="53"/>
      <c r="DK605" s="53"/>
      <c r="DL605" s="53"/>
      <c r="DM605" s="53"/>
      <c r="DN605" s="53"/>
      <c r="DO605" s="53"/>
      <c r="DP605" s="53"/>
      <c r="DQ605" s="53"/>
      <c r="DR605" s="53"/>
      <c r="DS605" s="53"/>
      <c r="DT605" s="53"/>
      <c r="DU605" s="53"/>
      <c r="DV605" s="53"/>
      <c r="DW605" s="53"/>
      <c r="DX605" s="53"/>
      <c r="DY605" s="53"/>
      <c r="DZ605" s="53"/>
      <c r="EA605" s="53"/>
      <c r="EB605" s="53"/>
      <c r="EC605" s="53"/>
      <c r="ED605" s="53"/>
    </row>
    <row r="606" spans="1:134">
      <c r="A606" s="54"/>
      <c r="B606" s="55"/>
      <c r="C606" s="56"/>
      <c r="D606" s="55"/>
      <c r="E606" s="56"/>
      <c r="F606" s="55"/>
      <c r="G606" s="56"/>
      <c r="H606" s="57"/>
      <c r="I606" s="9"/>
      <c r="J606" s="9"/>
      <c r="K606" s="26"/>
      <c r="L606" s="26"/>
      <c r="M606" s="34"/>
      <c r="N606" s="34"/>
      <c r="O606" s="34"/>
      <c r="P606" s="11"/>
      <c r="Q606" s="11"/>
      <c r="R606" s="11"/>
      <c r="S606" s="13"/>
      <c r="AJ606" s="14"/>
      <c r="AK606" s="14"/>
      <c r="AL606" s="14"/>
      <c r="AM606" s="15"/>
      <c r="AN606" s="15"/>
      <c r="AO606" s="15"/>
      <c r="AP606" s="15"/>
      <c r="AQ606" s="15"/>
      <c r="AR606" s="15"/>
      <c r="AS606" s="15"/>
      <c r="AT606" s="16"/>
      <c r="AU606" s="15"/>
      <c r="AV606" s="15"/>
      <c r="AW606" s="19"/>
      <c r="AX606" s="19"/>
      <c r="AY606" s="19"/>
      <c r="AZ606" s="19"/>
      <c r="BA606" s="19"/>
      <c r="BB606" s="19"/>
      <c r="BC606" s="19"/>
      <c r="BD606" s="16"/>
      <c r="BE606" s="15"/>
      <c r="BF606" s="15"/>
      <c r="BG606" s="14"/>
      <c r="BH606" s="14"/>
      <c r="BI606" s="14"/>
      <c r="BJ606" s="36"/>
      <c r="BK606" s="36"/>
      <c r="BL606" s="36"/>
      <c r="BM606" s="36"/>
      <c r="BN606" s="36"/>
      <c r="BO606" s="36"/>
      <c r="BP606" s="36"/>
      <c r="BQ606" s="14"/>
      <c r="BR606" s="14"/>
      <c r="BS606" s="14"/>
      <c r="BT606" s="14"/>
      <c r="BU606" s="14"/>
      <c r="BV606" s="14"/>
      <c r="BW606" s="100"/>
      <c r="BX606" s="100"/>
      <c r="BY606" s="21"/>
      <c r="BZ606" s="74"/>
      <c r="CA606" s="74"/>
      <c r="CB606" s="74"/>
      <c r="CC606" s="74"/>
      <c r="CD606" s="22"/>
      <c r="CE606" s="22"/>
      <c r="CF606" s="23"/>
      <c r="CG606" s="19"/>
      <c r="CH606" s="21"/>
      <c r="CI606" s="14"/>
      <c r="CJ606" s="14"/>
      <c r="CK606" s="14"/>
      <c r="CL606" s="21"/>
      <c r="CM606" s="21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53"/>
      <c r="CY606" s="53"/>
      <c r="CZ606" s="53"/>
      <c r="DA606" s="53"/>
      <c r="DB606" s="53"/>
      <c r="DC606" s="53"/>
      <c r="DD606" s="53"/>
      <c r="DE606" s="53"/>
      <c r="DF606" s="53"/>
      <c r="DG606" s="53"/>
      <c r="DH606" s="53"/>
      <c r="DI606" s="53"/>
      <c r="DJ606" s="53"/>
      <c r="DK606" s="53"/>
      <c r="DL606" s="53"/>
      <c r="DM606" s="53"/>
      <c r="DN606" s="53"/>
      <c r="DO606" s="53"/>
      <c r="DP606" s="53"/>
      <c r="DQ606" s="53"/>
      <c r="DR606" s="53"/>
      <c r="DS606" s="53"/>
      <c r="DT606" s="53"/>
      <c r="DU606" s="53"/>
      <c r="DV606" s="53"/>
      <c r="DW606" s="53"/>
      <c r="DX606" s="53"/>
      <c r="DY606" s="53"/>
      <c r="DZ606" s="53"/>
      <c r="EA606" s="53"/>
      <c r="EB606" s="53"/>
      <c r="EC606" s="53"/>
      <c r="ED606" s="53"/>
    </row>
    <row r="607" spans="1:134">
      <c r="A607" s="54"/>
      <c r="B607" s="55"/>
      <c r="C607" s="56"/>
      <c r="D607" s="55"/>
      <c r="E607" s="56"/>
      <c r="F607" s="55"/>
      <c r="G607" s="56"/>
      <c r="H607" s="57"/>
      <c r="I607" s="9"/>
      <c r="J607" s="9"/>
      <c r="K607" s="26"/>
      <c r="L607" s="26"/>
      <c r="M607" s="34"/>
      <c r="N607" s="34"/>
      <c r="O607" s="34"/>
      <c r="P607" s="11"/>
      <c r="Q607" s="11"/>
      <c r="R607" s="11"/>
      <c r="S607" s="13"/>
      <c r="AJ607" s="14"/>
      <c r="AK607" s="14"/>
      <c r="AL607" s="14"/>
      <c r="AM607" s="15"/>
      <c r="AN607" s="15"/>
      <c r="AO607" s="15"/>
      <c r="AP607" s="15"/>
      <c r="AQ607" s="15"/>
      <c r="AR607" s="15"/>
      <c r="AS607" s="15"/>
      <c r="AT607" s="16"/>
      <c r="AU607" s="15"/>
      <c r="AV607" s="15"/>
      <c r="AW607" s="19"/>
      <c r="AX607" s="19"/>
      <c r="AY607" s="19"/>
      <c r="AZ607" s="19"/>
      <c r="BA607" s="19"/>
      <c r="BB607" s="19"/>
      <c r="BC607" s="19"/>
      <c r="BD607" s="16"/>
      <c r="BE607" s="15"/>
      <c r="BF607" s="15"/>
      <c r="BG607" s="14"/>
      <c r="BH607" s="14"/>
      <c r="BI607" s="14"/>
      <c r="BJ607" s="36"/>
      <c r="BK607" s="36"/>
      <c r="BL607" s="36"/>
      <c r="BM607" s="36"/>
      <c r="BN607" s="36"/>
      <c r="BO607" s="36"/>
      <c r="BP607" s="36"/>
      <c r="BQ607" s="14"/>
      <c r="BR607" s="14"/>
      <c r="BS607" s="14"/>
      <c r="BT607" s="14"/>
      <c r="BU607" s="14"/>
      <c r="BV607" s="14"/>
      <c r="BW607" s="14"/>
      <c r="BX607" s="14"/>
      <c r="BY607" s="21"/>
      <c r="BZ607" s="22"/>
      <c r="CA607" s="22"/>
      <c r="CB607" s="22"/>
      <c r="CC607" s="22"/>
      <c r="CD607" s="22"/>
      <c r="CE607" s="22"/>
      <c r="CF607" s="23"/>
      <c r="CG607" s="19"/>
      <c r="CH607" s="21"/>
      <c r="CI607" s="14"/>
      <c r="CJ607" s="14"/>
      <c r="CK607" s="14"/>
      <c r="CL607" s="21"/>
      <c r="CM607" s="21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53"/>
      <c r="CY607" s="53"/>
      <c r="CZ607" s="53"/>
      <c r="DA607" s="53"/>
      <c r="DB607" s="53"/>
      <c r="DC607" s="53"/>
      <c r="DD607" s="53"/>
      <c r="DE607" s="53"/>
      <c r="DF607" s="53"/>
      <c r="DG607" s="53"/>
      <c r="DH607" s="53"/>
      <c r="DI607" s="53"/>
      <c r="DJ607" s="53"/>
      <c r="DK607" s="53"/>
      <c r="DL607" s="53"/>
      <c r="DM607" s="53"/>
      <c r="DN607" s="53"/>
      <c r="DO607" s="53"/>
      <c r="DP607" s="53"/>
      <c r="DQ607" s="53"/>
      <c r="DR607" s="53"/>
      <c r="DS607" s="53"/>
      <c r="DT607" s="53"/>
      <c r="DU607" s="53"/>
      <c r="DV607" s="53"/>
      <c r="DW607" s="53"/>
      <c r="DX607" s="53"/>
      <c r="DY607" s="53"/>
      <c r="DZ607" s="53"/>
      <c r="EA607" s="53"/>
      <c r="EB607" s="53"/>
      <c r="EC607" s="53"/>
      <c r="ED607" s="53"/>
    </row>
    <row r="608" spans="1:134">
      <c r="A608" s="54"/>
      <c r="B608" s="55"/>
      <c r="C608" s="56"/>
      <c r="D608" s="55"/>
      <c r="E608" s="56"/>
      <c r="F608" s="55"/>
      <c r="G608" s="56"/>
      <c r="H608" s="57"/>
      <c r="I608" s="9"/>
      <c r="J608" s="9"/>
      <c r="K608" s="26"/>
      <c r="L608" s="26"/>
      <c r="M608" s="34"/>
      <c r="N608" s="34"/>
      <c r="O608" s="34"/>
      <c r="P608" s="11"/>
      <c r="Q608" s="11"/>
      <c r="R608" s="11"/>
      <c r="S608" s="13"/>
      <c r="AJ608" s="14"/>
      <c r="AK608" s="14"/>
      <c r="AL608" s="14"/>
      <c r="AM608" s="15"/>
      <c r="AN608" s="15"/>
      <c r="AO608" s="15"/>
      <c r="AP608" s="15"/>
      <c r="AQ608" s="15"/>
      <c r="AR608" s="15"/>
      <c r="AS608" s="15"/>
      <c r="AT608" s="16"/>
      <c r="AU608" s="15"/>
      <c r="AV608" s="15"/>
      <c r="AW608" s="19"/>
      <c r="AX608" s="19"/>
      <c r="AY608" s="19"/>
      <c r="AZ608" s="19"/>
      <c r="BA608" s="19"/>
      <c r="BB608" s="19"/>
      <c r="BC608" s="19"/>
      <c r="BD608" s="16"/>
      <c r="BE608" s="15"/>
      <c r="BF608" s="15"/>
      <c r="BG608" s="14"/>
      <c r="BH608" s="14"/>
      <c r="BI608" s="14"/>
      <c r="BJ608" s="36"/>
      <c r="BK608" s="36"/>
      <c r="BL608" s="36"/>
      <c r="BM608" s="36"/>
      <c r="BN608" s="36"/>
      <c r="BO608" s="36"/>
      <c r="BP608" s="36"/>
      <c r="BQ608" s="14"/>
      <c r="BR608" s="14"/>
      <c r="BS608" s="14"/>
      <c r="BT608" s="14"/>
      <c r="BU608" s="14"/>
      <c r="BV608" s="14"/>
      <c r="BW608" s="14"/>
      <c r="BX608" s="14"/>
      <c r="BY608" s="21"/>
      <c r="BZ608" s="22"/>
      <c r="CA608" s="22"/>
      <c r="CB608" s="22"/>
      <c r="CC608" s="22"/>
      <c r="CD608" s="22"/>
      <c r="CE608" s="22"/>
      <c r="CF608" s="23"/>
      <c r="CG608" s="19"/>
      <c r="CH608" s="21"/>
      <c r="CI608" s="14"/>
      <c r="CJ608" s="14"/>
      <c r="CK608" s="14"/>
      <c r="CL608" s="21"/>
      <c r="CM608" s="21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53"/>
      <c r="CY608" s="53"/>
      <c r="CZ608" s="53"/>
      <c r="DA608" s="53"/>
      <c r="DB608" s="53"/>
      <c r="DC608" s="53"/>
      <c r="DD608" s="53"/>
      <c r="DE608" s="53"/>
      <c r="DF608" s="53"/>
      <c r="DG608" s="53"/>
      <c r="DH608" s="53"/>
      <c r="DI608" s="53"/>
      <c r="DJ608" s="53"/>
      <c r="DK608" s="53"/>
      <c r="DL608" s="53"/>
      <c r="DM608" s="53"/>
      <c r="DN608" s="53"/>
      <c r="DO608" s="53"/>
      <c r="DP608" s="53"/>
      <c r="DQ608" s="53"/>
      <c r="DR608" s="53"/>
      <c r="DS608" s="53"/>
      <c r="DT608" s="53"/>
      <c r="DU608" s="53"/>
      <c r="DV608" s="53"/>
      <c r="DW608" s="53"/>
      <c r="DX608" s="53"/>
      <c r="DY608" s="53"/>
      <c r="DZ608" s="53"/>
      <c r="EA608" s="53"/>
      <c r="EB608" s="53"/>
      <c r="EC608" s="53"/>
      <c r="ED608" s="53"/>
    </row>
    <row r="609" spans="1:134">
      <c r="A609" s="54"/>
      <c r="B609" s="55"/>
      <c r="C609" s="56"/>
      <c r="D609" s="55"/>
      <c r="E609" s="56"/>
      <c r="F609" s="55"/>
      <c r="G609" s="56"/>
      <c r="H609" s="57"/>
      <c r="I609" s="9"/>
      <c r="J609" s="9"/>
      <c r="K609" s="26"/>
      <c r="L609" s="26"/>
      <c r="M609" s="34"/>
      <c r="N609" s="34"/>
      <c r="O609" s="34"/>
      <c r="P609" s="11"/>
      <c r="Q609" s="11"/>
      <c r="R609" s="11"/>
      <c r="S609" s="13"/>
      <c r="AJ609" s="14"/>
      <c r="AK609" s="14"/>
      <c r="AL609" s="14"/>
      <c r="AM609" s="15"/>
      <c r="AN609" s="15"/>
      <c r="AO609" s="15"/>
      <c r="AP609" s="15"/>
      <c r="AQ609" s="15"/>
      <c r="AR609" s="15"/>
      <c r="AS609" s="15"/>
      <c r="AT609" s="16"/>
      <c r="AU609" s="15"/>
      <c r="AV609" s="15"/>
      <c r="AW609" s="19"/>
      <c r="AX609" s="19"/>
      <c r="AY609" s="19"/>
      <c r="AZ609" s="19"/>
      <c r="BA609" s="19"/>
      <c r="BB609" s="19"/>
      <c r="BC609" s="19"/>
      <c r="BD609" s="16"/>
      <c r="BE609" s="15"/>
      <c r="BF609" s="15"/>
      <c r="BG609" s="14"/>
      <c r="BH609" s="14"/>
      <c r="BI609" s="14"/>
      <c r="BJ609" s="36"/>
      <c r="BK609" s="36"/>
      <c r="BL609" s="36"/>
      <c r="BM609" s="36"/>
      <c r="BN609" s="36"/>
      <c r="BO609" s="36"/>
      <c r="BP609" s="36"/>
      <c r="BQ609" s="14"/>
      <c r="BR609" s="14"/>
      <c r="BS609" s="14"/>
      <c r="BT609" s="14"/>
      <c r="BU609" s="14"/>
      <c r="BV609" s="14"/>
      <c r="BW609" s="14"/>
      <c r="BX609" s="14"/>
      <c r="BY609" s="21"/>
      <c r="BZ609" s="22"/>
      <c r="CA609" s="22"/>
      <c r="CB609" s="22"/>
      <c r="CC609" s="22"/>
      <c r="CD609" s="22"/>
      <c r="CE609" s="22"/>
      <c r="CF609" s="23"/>
      <c r="CG609" s="19"/>
      <c r="CH609" s="21"/>
      <c r="CI609" s="14"/>
      <c r="CJ609" s="14"/>
      <c r="CK609" s="14"/>
      <c r="CL609" s="21"/>
      <c r="CM609" s="21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53"/>
      <c r="CY609" s="53"/>
      <c r="CZ609" s="53"/>
      <c r="DA609" s="53"/>
      <c r="DB609" s="53"/>
      <c r="DC609" s="53"/>
      <c r="DD609" s="53"/>
      <c r="DE609" s="53"/>
      <c r="DF609" s="53"/>
      <c r="DG609" s="53"/>
      <c r="DH609" s="53"/>
      <c r="DI609" s="53"/>
      <c r="DJ609" s="53"/>
      <c r="DK609" s="53"/>
      <c r="DL609" s="53"/>
      <c r="DM609" s="53"/>
      <c r="DN609" s="53"/>
      <c r="DO609" s="53"/>
      <c r="DP609" s="53"/>
      <c r="DQ609" s="53"/>
      <c r="DR609" s="53"/>
      <c r="DS609" s="53"/>
      <c r="DT609" s="53"/>
      <c r="DU609" s="53"/>
      <c r="DV609" s="53"/>
      <c r="DW609" s="53"/>
      <c r="DX609" s="53"/>
      <c r="DY609" s="53"/>
      <c r="DZ609" s="53"/>
      <c r="EA609" s="53"/>
      <c r="EB609" s="53"/>
      <c r="EC609" s="53"/>
      <c r="ED609" s="53"/>
    </row>
    <row r="610" spans="1:134">
      <c r="A610" s="54"/>
      <c r="B610" s="55"/>
      <c r="C610" s="56"/>
      <c r="D610" s="55"/>
      <c r="E610" s="56"/>
      <c r="F610" s="55"/>
      <c r="G610" s="56"/>
      <c r="H610" s="57"/>
      <c r="I610" s="9"/>
      <c r="J610" s="9"/>
      <c r="K610" s="26"/>
      <c r="L610" s="26"/>
      <c r="M610" s="34"/>
      <c r="N610" s="34"/>
      <c r="O610" s="34"/>
      <c r="P610" s="11"/>
      <c r="Q610" s="11"/>
      <c r="R610" s="11"/>
      <c r="S610" s="13"/>
      <c r="AJ610" s="14"/>
      <c r="AK610" s="14"/>
      <c r="AL610" s="14"/>
      <c r="AM610" s="15"/>
      <c r="AN610" s="15"/>
      <c r="AO610" s="15"/>
      <c r="AP610" s="15"/>
      <c r="AQ610" s="15"/>
      <c r="AR610" s="15"/>
      <c r="AS610" s="15"/>
      <c r="AT610" s="16"/>
      <c r="AU610" s="15"/>
      <c r="AV610" s="15"/>
      <c r="AW610" s="19"/>
      <c r="AX610" s="19"/>
      <c r="AY610" s="19"/>
      <c r="AZ610" s="19"/>
      <c r="BA610" s="19"/>
      <c r="BB610" s="19"/>
      <c r="BC610" s="19"/>
      <c r="BD610" s="16"/>
      <c r="BE610" s="15"/>
      <c r="BF610" s="15"/>
      <c r="BG610" s="14"/>
      <c r="BH610" s="14"/>
      <c r="BI610" s="14"/>
      <c r="BJ610" s="36"/>
      <c r="BK610" s="36"/>
      <c r="BL610" s="36"/>
      <c r="BM610" s="36"/>
      <c r="BN610" s="36"/>
      <c r="BO610" s="36"/>
      <c r="BP610" s="36"/>
      <c r="BQ610" s="14"/>
      <c r="BR610" s="14"/>
      <c r="BS610" s="14"/>
      <c r="BT610" s="14"/>
      <c r="BU610" s="14"/>
      <c r="BV610" s="14"/>
      <c r="BW610" s="14"/>
      <c r="BX610" s="14"/>
      <c r="BY610" s="21"/>
      <c r="BZ610" s="22"/>
      <c r="CA610" s="22"/>
      <c r="CB610" s="22"/>
      <c r="CC610" s="22"/>
      <c r="CD610" s="22"/>
      <c r="CE610" s="22"/>
      <c r="CF610" s="23"/>
      <c r="CG610" s="19"/>
      <c r="CH610" s="21"/>
      <c r="CI610" s="14"/>
      <c r="CJ610" s="14"/>
      <c r="CK610" s="14"/>
      <c r="CL610" s="21"/>
      <c r="CM610" s="21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53"/>
      <c r="CY610" s="53"/>
      <c r="CZ610" s="53"/>
      <c r="DA610" s="53"/>
      <c r="DB610" s="53"/>
      <c r="DC610" s="53"/>
      <c r="DD610" s="53"/>
      <c r="DE610" s="53"/>
      <c r="DF610" s="53"/>
      <c r="DG610" s="53"/>
      <c r="DH610" s="53"/>
      <c r="DI610" s="53"/>
      <c r="DJ610" s="53"/>
      <c r="DK610" s="53"/>
      <c r="DL610" s="53"/>
      <c r="DM610" s="53"/>
      <c r="DN610" s="53"/>
      <c r="DO610" s="53"/>
      <c r="DP610" s="53"/>
      <c r="DQ610" s="53"/>
      <c r="DR610" s="53"/>
      <c r="DS610" s="53"/>
      <c r="DT610" s="53"/>
      <c r="DU610" s="53"/>
      <c r="DV610" s="53"/>
      <c r="DW610" s="53"/>
      <c r="DX610" s="53"/>
      <c r="DY610" s="53"/>
      <c r="DZ610" s="53"/>
      <c r="EA610" s="53"/>
      <c r="EB610" s="53"/>
      <c r="EC610" s="53"/>
      <c r="ED610" s="53"/>
    </row>
    <row r="611" spans="1:134">
      <c r="A611" s="54"/>
      <c r="B611" s="55"/>
      <c r="C611" s="56"/>
      <c r="D611" s="55"/>
      <c r="E611" s="56"/>
      <c r="F611" s="55"/>
      <c r="G611" s="56"/>
      <c r="H611" s="57"/>
      <c r="I611" s="9"/>
      <c r="J611" s="9"/>
      <c r="K611" s="26"/>
      <c r="L611" s="26"/>
      <c r="M611" s="34"/>
      <c r="N611" s="34"/>
      <c r="O611" s="34"/>
      <c r="P611" s="11"/>
      <c r="Q611" s="11"/>
      <c r="R611" s="11"/>
      <c r="S611" s="13"/>
      <c r="AJ611" s="14"/>
      <c r="AK611" s="14"/>
      <c r="AL611" s="14"/>
      <c r="AM611" s="15"/>
      <c r="AN611" s="15"/>
      <c r="AO611" s="15"/>
      <c r="AP611" s="15"/>
      <c r="AQ611" s="15"/>
      <c r="AR611" s="15"/>
      <c r="AS611" s="15"/>
      <c r="AT611" s="16"/>
      <c r="AU611" s="15"/>
      <c r="AV611" s="15"/>
      <c r="AW611" s="19"/>
      <c r="AX611" s="19"/>
      <c r="AY611" s="19"/>
      <c r="AZ611" s="19"/>
      <c r="BA611" s="19"/>
      <c r="BB611" s="19"/>
      <c r="BC611" s="19"/>
      <c r="BD611" s="16"/>
      <c r="BE611" s="15"/>
      <c r="BF611" s="15"/>
      <c r="BG611" s="14"/>
      <c r="BH611" s="14"/>
      <c r="BI611" s="14"/>
      <c r="BJ611" s="36"/>
      <c r="BK611" s="36"/>
      <c r="BL611" s="36"/>
      <c r="BM611" s="36"/>
      <c r="BN611" s="36"/>
      <c r="BO611" s="36"/>
      <c r="BP611" s="36"/>
      <c r="BQ611" s="14"/>
      <c r="BR611" s="14"/>
      <c r="BS611" s="14"/>
      <c r="BT611" s="14"/>
      <c r="BU611" s="14"/>
      <c r="BV611" s="14"/>
      <c r="BW611" s="14"/>
      <c r="BX611" s="14"/>
      <c r="BY611" s="21"/>
      <c r="BZ611" s="22"/>
      <c r="CA611" s="22"/>
      <c r="CB611" s="22"/>
      <c r="CC611" s="22"/>
      <c r="CD611" s="22"/>
      <c r="CE611" s="22"/>
      <c r="CF611" s="23"/>
      <c r="CG611" s="19"/>
      <c r="CH611" s="21"/>
      <c r="CI611" s="14"/>
      <c r="CJ611" s="14"/>
      <c r="CK611" s="14"/>
      <c r="CL611" s="21"/>
      <c r="CM611" s="21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53"/>
      <c r="CY611" s="53"/>
      <c r="CZ611" s="53"/>
      <c r="DA611" s="53"/>
      <c r="DB611" s="53"/>
      <c r="DC611" s="53"/>
      <c r="DD611" s="53"/>
      <c r="DE611" s="53"/>
      <c r="DF611" s="53"/>
      <c r="DG611" s="53"/>
      <c r="DH611" s="53"/>
      <c r="DI611" s="53"/>
      <c r="DJ611" s="53"/>
      <c r="DK611" s="53"/>
      <c r="DL611" s="53"/>
      <c r="DM611" s="53"/>
      <c r="DN611" s="53"/>
      <c r="DO611" s="53"/>
      <c r="DP611" s="53"/>
      <c r="DQ611" s="53"/>
      <c r="DR611" s="53"/>
      <c r="DS611" s="53"/>
      <c r="DT611" s="53"/>
      <c r="DU611" s="53"/>
      <c r="DV611" s="53"/>
      <c r="DW611" s="53"/>
      <c r="DX611" s="53"/>
      <c r="DY611" s="53"/>
      <c r="DZ611" s="53"/>
      <c r="EA611" s="53"/>
      <c r="EB611" s="53"/>
      <c r="EC611" s="53"/>
      <c r="ED611" s="53"/>
    </row>
    <row r="612" spans="1:134">
      <c r="A612" s="54"/>
      <c r="B612" s="55"/>
      <c r="C612" s="56"/>
      <c r="D612" s="55"/>
      <c r="E612" s="56"/>
      <c r="F612" s="55"/>
      <c r="G612" s="56"/>
      <c r="H612" s="57"/>
      <c r="I612" s="9"/>
      <c r="J612" s="9"/>
      <c r="K612" s="26"/>
      <c r="L612" s="26"/>
      <c r="M612" s="34"/>
      <c r="N612" s="34"/>
      <c r="O612" s="34"/>
      <c r="P612" s="11"/>
      <c r="Q612" s="11"/>
      <c r="R612" s="11"/>
      <c r="S612" s="13"/>
      <c r="AJ612" s="14"/>
      <c r="AK612" s="14"/>
      <c r="AL612" s="14"/>
      <c r="AM612" s="15"/>
      <c r="AN612" s="15"/>
      <c r="AO612" s="15"/>
      <c r="AP612" s="15"/>
      <c r="AQ612" s="15"/>
      <c r="AR612" s="15"/>
      <c r="AS612" s="15"/>
      <c r="AT612" s="16"/>
      <c r="AU612" s="15"/>
      <c r="AV612" s="15"/>
      <c r="AW612" s="19"/>
      <c r="AX612" s="19"/>
      <c r="AY612" s="19"/>
      <c r="AZ612" s="19"/>
      <c r="BA612" s="19"/>
      <c r="BB612" s="19"/>
      <c r="BC612" s="19"/>
      <c r="BD612" s="16"/>
      <c r="BE612" s="15"/>
      <c r="BF612" s="15"/>
      <c r="BG612" s="14"/>
      <c r="BH612" s="14"/>
      <c r="BI612" s="14"/>
      <c r="BJ612" s="36"/>
      <c r="BK612" s="36"/>
      <c r="BL612" s="36"/>
      <c r="BM612" s="36"/>
      <c r="BN612" s="36"/>
      <c r="BO612" s="36"/>
      <c r="BP612" s="36"/>
      <c r="BQ612" s="14"/>
      <c r="BR612" s="14"/>
      <c r="BS612" s="14"/>
      <c r="BT612" s="14"/>
      <c r="BU612" s="14"/>
      <c r="BV612" s="14"/>
      <c r="BW612" s="14"/>
      <c r="BX612" s="14"/>
      <c r="BY612" s="21"/>
      <c r="BZ612" s="22"/>
      <c r="CA612" s="22"/>
      <c r="CB612" s="22"/>
      <c r="CC612" s="22"/>
      <c r="CD612" s="22"/>
      <c r="CE612" s="22"/>
      <c r="CF612" s="23"/>
      <c r="CG612" s="19"/>
      <c r="CH612" s="21"/>
      <c r="CI612" s="14"/>
      <c r="CJ612" s="14"/>
      <c r="CK612" s="14"/>
      <c r="CL612" s="21"/>
      <c r="CM612" s="21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53"/>
      <c r="CY612" s="53"/>
      <c r="CZ612" s="53"/>
      <c r="DA612" s="53"/>
      <c r="DB612" s="53"/>
      <c r="DC612" s="53"/>
      <c r="DD612" s="53"/>
      <c r="DE612" s="53"/>
      <c r="DF612" s="53"/>
      <c r="DG612" s="53"/>
      <c r="DH612" s="53"/>
      <c r="DI612" s="53"/>
      <c r="DJ612" s="53"/>
      <c r="DK612" s="53"/>
      <c r="DL612" s="53"/>
      <c r="DM612" s="53"/>
      <c r="DN612" s="53"/>
      <c r="DO612" s="53"/>
      <c r="DP612" s="53"/>
      <c r="DQ612" s="53"/>
      <c r="DR612" s="53"/>
      <c r="DS612" s="53"/>
      <c r="DT612" s="53"/>
      <c r="DU612" s="53"/>
      <c r="DV612" s="53"/>
      <c r="DW612" s="53"/>
      <c r="DX612" s="53"/>
      <c r="DY612" s="53"/>
      <c r="DZ612" s="53"/>
      <c r="EA612" s="53"/>
      <c r="EB612" s="53"/>
      <c r="EC612" s="53"/>
      <c r="ED612" s="53"/>
    </row>
    <row r="613" spans="1:134">
      <c r="A613" s="54"/>
      <c r="B613" s="55"/>
      <c r="C613" s="56"/>
      <c r="D613" s="55"/>
      <c r="E613" s="56"/>
      <c r="F613" s="55"/>
      <c r="G613" s="56"/>
      <c r="H613" s="57"/>
      <c r="I613" s="9"/>
      <c r="J613" s="9"/>
      <c r="K613" s="26"/>
      <c r="L613" s="26"/>
      <c r="M613" s="34"/>
      <c r="N613" s="34"/>
      <c r="O613" s="34"/>
      <c r="P613" s="11"/>
      <c r="Q613" s="11"/>
      <c r="R613" s="11"/>
      <c r="S613" s="13"/>
      <c r="AJ613" s="14"/>
      <c r="AK613" s="14"/>
      <c r="AL613" s="14"/>
      <c r="AM613" s="15"/>
      <c r="AN613" s="15"/>
      <c r="AO613" s="15"/>
      <c r="AP613" s="15"/>
      <c r="AQ613" s="15"/>
      <c r="AR613" s="15"/>
      <c r="AS613" s="15"/>
      <c r="AT613" s="16"/>
      <c r="AU613" s="15"/>
      <c r="AV613" s="15"/>
      <c r="AW613" s="19"/>
      <c r="AX613" s="19"/>
      <c r="AY613" s="19"/>
      <c r="AZ613" s="19"/>
      <c r="BA613" s="19"/>
      <c r="BB613" s="19"/>
      <c r="BC613" s="19"/>
      <c r="BD613" s="16"/>
      <c r="BE613" s="15"/>
      <c r="BF613" s="15"/>
      <c r="BG613" s="14"/>
      <c r="BH613" s="14"/>
      <c r="BI613" s="14"/>
      <c r="BJ613" s="36"/>
      <c r="BK613" s="36"/>
      <c r="BL613" s="36"/>
      <c r="BM613" s="36"/>
      <c r="BN613" s="36"/>
      <c r="BO613" s="36"/>
      <c r="BP613" s="36"/>
      <c r="BQ613" s="14"/>
      <c r="BR613" s="14"/>
      <c r="BS613" s="14"/>
      <c r="BT613" s="14"/>
      <c r="BU613" s="14"/>
      <c r="BV613" s="14"/>
      <c r="BW613" s="14"/>
      <c r="BX613" s="14"/>
      <c r="BY613" s="21"/>
      <c r="BZ613" s="22"/>
      <c r="CA613" s="22"/>
      <c r="CB613" s="22"/>
      <c r="CC613" s="22"/>
      <c r="CD613" s="22"/>
      <c r="CE613" s="22"/>
      <c r="CF613" s="23"/>
      <c r="CG613" s="19"/>
      <c r="CH613" s="21"/>
      <c r="CI613" s="14"/>
      <c r="CJ613" s="14"/>
      <c r="CK613" s="14"/>
      <c r="CL613" s="21"/>
      <c r="CM613" s="21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53"/>
      <c r="CY613" s="53"/>
      <c r="CZ613" s="53"/>
      <c r="DA613" s="53"/>
      <c r="DB613" s="53"/>
      <c r="DC613" s="53"/>
      <c r="DD613" s="53"/>
      <c r="DE613" s="53"/>
      <c r="DF613" s="53"/>
      <c r="DG613" s="53"/>
      <c r="DH613" s="53"/>
      <c r="DI613" s="53"/>
      <c r="DJ613" s="53"/>
      <c r="DK613" s="53"/>
      <c r="DL613" s="53"/>
      <c r="DM613" s="53"/>
      <c r="DN613" s="53"/>
      <c r="DO613" s="53"/>
      <c r="DP613" s="53"/>
      <c r="DQ613" s="53"/>
      <c r="DR613" s="53"/>
      <c r="DS613" s="53"/>
      <c r="DT613" s="53"/>
      <c r="DU613" s="53"/>
      <c r="DV613" s="53"/>
      <c r="DW613" s="53"/>
      <c r="DX613" s="53"/>
      <c r="DY613" s="53"/>
      <c r="DZ613" s="53"/>
      <c r="EA613" s="53"/>
      <c r="EB613" s="53"/>
      <c r="EC613" s="53"/>
      <c r="ED613" s="53"/>
    </row>
    <row r="614" spans="1:134">
      <c r="A614" s="54"/>
      <c r="B614" s="55"/>
      <c r="C614" s="56"/>
      <c r="D614" s="55"/>
      <c r="E614" s="56"/>
      <c r="F614" s="55"/>
      <c r="G614" s="56"/>
      <c r="H614" s="57"/>
      <c r="I614" s="9"/>
      <c r="J614" s="9"/>
      <c r="K614" s="26"/>
      <c r="L614" s="26"/>
      <c r="M614" s="34"/>
      <c r="N614" s="34"/>
      <c r="O614" s="34"/>
      <c r="P614" s="11"/>
      <c r="Q614" s="11"/>
      <c r="R614" s="11"/>
      <c r="S614" s="13"/>
      <c r="AJ614" s="14"/>
      <c r="AK614" s="14"/>
      <c r="AL614" s="14"/>
      <c r="AM614" s="15"/>
      <c r="AN614" s="15"/>
      <c r="AO614" s="15"/>
      <c r="AP614" s="15"/>
      <c r="AQ614" s="15"/>
      <c r="AR614" s="15"/>
      <c r="AS614" s="15"/>
      <c r="AT614" s="16"/>
      <c r="AU614" s="15"/>
      <c r="AV614" s="15"/>
      <c r="AW614" s="19"/>
      <c r="AX614" s="19"/>
      <c r="AY614" s="19"/>
      <c r="AZ614" s="19"/>
      <c r="BA614" s="19"/>
      <c r="BB614" s="19"/>
      <c r="BC614" s="19"/>
      <c r="BD614" s="16"/>
      <c r="BE614" s="15"/>
      <c r="BF614" s="15"/>
      <c r="BG614" s="14"/>
      <c r="BH614" s="14"/>
      <c r="BI614" s="14"/>
      <c r="BJ614" s="36"/>
      <c r="BK614" s="36"/>
      <c r="BL614" s="36"/>
      <c r="BM614" s="36"/>
      <c r="BN614" s="36"/>
      <c r="BO614" s="36"/>
      <c r="BP614" s="36"/>
      <c r="BQ614" s="14"/>
      <c r="BR614" s="14"/>
      <c r="BS614" s="14"/>
      <c r="BT614" s="14"/>
      <c r="BU614" s="14"/>
      <c r="BV614" s="14"/>
      <c r="BW614" s="14"/>
      <c r="BX614" s="14"/>
      <c r="BY614" s="21"/>
      <c r="BZ614" s="22"/>
      <c r="CA614" s="22"/>
      <c r="CB614" s="22"/>
      <c r="CC614" s="22"/>
      <c r="CD614" s="22"/>
      <c r="CE614" s="22"/>
      <c r="CF614" s="23"/>
      <c r="CG614" s="19"/>
      <c r="CH614" s="21"/>
      <c r="CI614" s="14"/>
      <c r="CJ614" s="14"/>
      <c r="CK614" s="14"/>
      <c r="CL614" s="21"/>
      <c r="CM614" s="21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53"/>
      <c r="CY614" s="53"/>
      <c r="CZ614" s="53"/>
      <c r="DA614" s="53"/>
      <c r="DB614" s="53"/>
      <c r="DC614" s="53"/>
      <c r="DD614" s="53"/>
      <c r="DE614" s="53"/>
      <c r="DF614" s="53"/>
      <c r="DG614" s="53"/>
      <c r="DH614" s="53"/>
      <c r="DI614" s="53"/>
      <c r="DJ614" s="53"/>
      <c r="DK614" s="53"/>
      <c r="DL614" s="53"/>
      <c r="DM614" s="53"/>
      <c r="DN614" s="53"/>
      <c r="DO614" s="53"/>
      <c r="DP614" s="53"/>
      <c r="DQ614" s="53"/>
      <c r="DR614" s="53"/>
      <c r="DS614" s="53"/>
      <c r="DT614" s="53"/>
      <c r="DU614" s="53"/>
      <c r="DV614" s="53"/>
      <c r="DW614" s="53"/>
      <c r="DX614" s="53"/>
      <c r="DY614" s="53"/>
      <c r="DZ614" s="53"/>
      <c r="EA614" s="53"/>
      <c r="EB614" s="53"/>
      <c r="EC614" s="53"/>
      <c r="ED614" s="53"/>
    </row>
    <row r="615" spans="1:134">
      <c r="A615" s="54"/>
      <c r="B615" s="55"/>
      <c r="C615" s="56"/>
      <c r="D615" s="55"/>
      <c r="E615" s="56"/>
      <c r="F615" s="55"/>
      <c r="G615" s="56"/>
      <c r="H615" s="57"/>
      <c r="I615" s="9"/>
      <c r="J615" s="9"/>
      <c r="K615" s="26"/>
      <c r="L615" s="26"/>
      <c r="M615" s="34"/>
      <c r="N615" s="34"/>
      <c r="O615" s="34"/>
      <c r="P615" s="11"/>
      <c r="Q615" s="11"/>
      <c r="R615" s="11"/>
      <c r="S615" s="13"/>
      <c r="AJ615" s="14"/>
      <c r="AK615" s="14"/>
      <c r="AL615" s="14"/>
      <c r="AM615" s="15"/>
      <c r="AN615" s="15"/>
      <c r="AO615" s="15"/>
      <c r="AP615" s="15"/>
      <c r="AQ615" s="15"/>
      <c r="AR615" s="15"/>
      <c r="AS615" s="15"/>
      <c r="AT615" s="16"/>
      <c r="AU615" s="15"/>
      <c r="AV615" s="15"/>
      <c r="AW615" s="19"/>
      <c r="AX615" s="19"/>
      <c r="AY615" s="19"/>
      <c r="AZ615" s="19"/>
      <c r="BA615" s="19"/>
      <c r="BB615" s="19"/>
      <c r="BC615" s="19"/>
      <c r="BD615" s="16"/>
      <c r="BE615" s="15"/>
      <c r="BF615" s="15"/>
      <c r="BG615" s="14"/>
      <c r="BH615" s="14"/>
      <c r="BI615" s="14"/>
      <c r="BJ615" s="36"/>
      <c r="BK615" s="36"/>
      <c r="BL615" s="36"/>
      <c r="BM615" s="36"/>
      <c r="BN615" s="36"/>
      <c r="BO615" s="36"/>
      <c r="BP615" s="36"/>
      <c r="BQ615" s="14"/>
      <c r="BR615" s="14"/>
      <c r="BS615" s="14"/>
      <c r="BT615" s="14"/>
      <c r="BU615" s="14"/>
      <c r="BV615" s="14"/>
      <c r="BW615" s="14"/>
      <c r="BX615" s="14"/>
      <c r="BY615" s="21"/>
      <c r="BZ615" s="22"/>
      <c r="CA615" s="22"/>
      <c r="CB615" s="22"/>
      <c r="CC615" s="22"/>
      <c r="CD615" s="22"/>
      <c r="CE615" s="22"/>
      <c r="CF615" s="23"/>
      <c r="CG615" s="19"/>
      <c r="CH615" s="21"/>
      <c r="CI615" s="14"/>
      <c r="CJ615" s="14"/>
      <c r="CK615" s="14"/>
      <c r="CL615" s="21"/>
      <c r="CM615" s="21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53"/>
      <c r="CY615" s="53"/>
      <c r="CZ615" s="53"/>
      <c r="DA615" s="53"/>
      <c r="DB615" s="53"/>
      <c r="DC615" s="53"/>
      <c r="DD615" s="53"/>
      <c r="DE615" s="53"/>
      <c r="DF615" s="53"/>
      <c r="DG615" s="53"/>
      <c r="DH615" s="53"/>
      <c r="DI615" s="53"/>
      <c r="DJ615" s="53"/>
      <c r="DK615" s="53"/>
      <c r="DL615" s="53"/>
      <c r="DM615" s="53"/>
      <c r="DN615" s="53"/>
      <c r="DO615" s="53"/>
      <c r="DP615" s="53"/>
      <c r="DQ615" s="53"/>
      <c r="DR615" s="53"/>
      <c r="DS615" s="53"/>
      <c r="DT615" s="53"/>
      <c r="DU615" s="53"/>
      <c r="DV615" s="53"/>
      <c r="DW615" s="53"/>
      <c r="DX615" s="53"/>
      <c r="DY615" s="53"/>
      <c r="DZ615" s="53"/>
      <c r="EA615" s="53"/>
      <c r="EB615" s="53"/>
      <c r="EC615" s="53"/>
      <c r="ED615" s="53"/>
    </row>
    <row r="616" spans="1:134">
      <c r="A616" s="54"/>
      <c r="B616" s="55"/>
      <c r="C616" s="56"/>
      <c r="D616" s="55"/>
      <c r="E616" s="56"/>
      <c r="F616" s="55"/>
      <c r="G616" s="56"/>
      <c r="H616" s="57"/>
      <c r="I616" s="9"/>
      <c r="J616" s="9"/>
      <c r="K616" s="26"/>
      <c r="L616" s="26"/>
      <c r="M616" s="34"/>
      <c r="N616" s="34"/>
      <c r="O616" s="34"/>
      <c r="P616" s="11"/>
      <c r="Q616" s="11"/>
      <c r="R616" s="11"/>
      <c r="S616" s="13"/>
      <c r="AJ616" s="14"/>
      <c r="AK616" s="14"/>
      <c r="AL616" s="14"/>
      <c r="AM616" s="15"/>
      <c r="AN616" s="15"/>
      <c r="AO616" s="15"/>
      <c r="AP616" s="15"/>
      <c r="AQ616" s="15"/>
      <c r="AR616" s="15"/>
      <c r="AS616" s="15"/>
      <c r="AT616" s="16"/>
      <c r="AU616" s="15"/>
      <c r="AV616" s="15"/>
      <c r="AW616" s="19"/>
      <c r="AX616" s="19"/>
      <c r="AY616" s="19"/>
      <c r="AZ616" s="19"/>
      <c r="BA616" s="19"/>
      <c r="BB616" s="19"/>
      <c r="BC616" s="19"/>
      <c r="BD616" s="16"/>
      <c r="BE616" s="15"/>
      <c r="BF616" s="15"/>
      <c r="BG616" s="14"/>
      <c r="BH616" s="14"/>
      <c r="BI616" s="14"/>
      <c r="BJ616" s="36"/>
      <c r="BK616" s="36"/>
      <c r="BL616" s="36"/>
      <c r="BM616" s="36"/>
      <c r="BN616" s="36"/>
      <c r="BO616" s="36"/>
      <c r="BP616" s="36"/>
      <c r="BQ616" s="14"/>
      <c r="BR616" s="14"/>
      <c r="BS616" s="14"/>
      <c r="BT616" s="14"/>
      <c r="BU616" s="14"/>
      <c r="BV616" s="14"/>
      <c r="BW616" s="14"/>
      <c r="BX616" s="14"/>
      <c r="BY616" s="21"/>
      <c r="BZ616" s="22"/>
      <c r="CA616" s="22"/>
      <c r="CB616" s="22"/>
      <c r="CC616" s="22"/>
      <c r="CD616" s="22"/>
      <c r="CE616" s="22"/>
      <c r="CF616" s="23"/>
      <c r="CG616" s="19"/>
      <c r="CH616" s="21"/>
      <c r="CI616" s="14"/>
      <c r="CJ616" s="14"/>
      <c r="CK616" s="14"/>
      <c r="CL616" s="21"/>
      <c r="CM616" s="21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53"/>
      <c r="CY616" s="53"/>
      <c r="CZ616" s="53"/>
      <c r="DA616" s="53"/>
      <c r="DB616" s="53"/>
      <c r="DC616" s="53"/>
      <c r="DD616" s="53"/>
      <c r="DE616" s="53"/>
      <c r="DF616" s="53"/>
      <c r="DG616" s="53"/>
      <c r="DH616" s="53"/>
      <c r="DI616" s="53"/>
      <c r="DJ616" s="53"/>
      <c r="DK616" s="53"/>
      <c r="DL616" s="53"/>
      <c r="DM616" s="53"/>
      <c r="DN616" s="53"/>
      <c r="DO616" s="53"/>
      <c r="DP616" s="53"/>
      <c r="DQ616" s="53"/>
      <c r="DR616" s="53"/>
      <c r="DS616" s="53"/>
      <c r="DT616" s="53"/>
      <c r="DU616" s="53"/>
      <c r="DV616" s="53"/>
      <c r="DW616" s="53"/>
      <c r="DX616" s="53"/>
      <c r="DY616" s="53"/>
      <c r="DZ616" s="53"/>
      <c r="EA616" s="53"/>
      <c r="EB616" s="53"/>
      <c r="EC616" s="53"/>
      <c r="ED616" s="53"/>
    </row>
    <row r="617" spans="1:134">
      <c r="A617" s="54"/>
      <c r="B617" s="55"/>
      <c r="C617" s="56"/>
      <c r="D617" s="55"/>
      <c r="E617" s="56"/>
      <c r="F617" s="55"/>
      <c r="G617" s="56"/>
      <c r="H617" s="57"/>
      <c r="I617" s="9"/>
      <c r="J617" s="9"/>
      <c r="K617" s="26"/>
      <c r="L617" s="26"/>
      <c r="M617" s="34"/>
      <c r="N617" s="34"/>
      <c r="O617" s="34"/>
      <c r="P617" s="11"/>
      <c r="Q617" s="11"/>
      <c r="R617" s="11"/>
      <c r="S617" s="13"/>
      <c r="AJ617" s="14"/>
      <c r="AK617" s="14"/>
      <c r="AL617" s="14"/>
      <c r="AM617" s="15"/>
      <c r="AN617" s="15"/>
      <c r="AO617" s="15"/>
      <c r="AP617" s="15"/>
      <c r="AQ617" s="15"/>
      <c r="AR617" s="15"/>
      <c r="AS617" s="15"/>
      <c r="AT617" s="16"/>
      <c r="AU617" s="15"/>
      <c r="AV617" s="15"/>
      <c r="AW617" s="19"/>
      <c r="AX617" s="19"/>
      <c r="AY617" s="19"/>
      <c r="AZ617" s="19"/>
      <c r="BA617" s="19"/>
      <c r="BB617" s="19"/>
      <c r="BC617" s="19"/>
      <c r="BD617" s="16"/>
      <c r="BE617" s="15"/>
      <c r="BF617" s="15"/>
      <c r="BG617" s="14"/>
      <c r="BH617" s="14"/>
      <c r="BI617" s="14"/>
      <c r="BJ617" s="36"/>
      <c r="BK617" s="36"/>
      <c r="BL617" s="36"/>
      <c r="BM617" s="36"/>
      <c r="BN617" s="36"/>
      <c r="BO617" s="36"/>
      <c r="BP617" s="36"/>
      <c r="BQ617" s="14"/>
      <c r="BR617" s="14"/>
      <c r="BS617" s="14"/>
      <c r="BT617" s="14"/>
      <c r="BU617" s="14"/>
      <c r="BV617" s="14"/>
      <c r="BW617" s="14"/>
      <c r="BX617" s="14"/>
      <c r="BY617" s="21"/>
      <c r="BZ617" s="22"/>
      <c r="CA617" s="22"/>
      <c r="CB617" s="22"/>
      <c r="CC617" s="22"/>
      <c r="CD617" s="22"/>
      <c r="CE617" s="22"/>
      <c r="CF617" s="23"/>
      <c r="CG617" s="19"/>
      <c r="CH617" s="21"/>
      <c r="CI617" s="14"/>
      <c r="CJ617" s="14"/>
      <c r="CK617" s="14"/>
      <c r="CL617" s="21"/>
      <c r="CM617" s="21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53"/>
      <c r="CY617" s="53"/>
      <c r="CZ617" s="53"/>
      <c r="DA617" s="53"/>
      <c r="DB617" s="53"/>
      <c r="DC617" s="53"/>
      <c r="DD617" s="53"/>
      <c r="DE617" s="53"/>
      <c r="DF617" s="53"/>
      <c r="DG617" s="53"/>
      <c r="DH617" s="53"/>
      <c r="DI617" s="53"/>
      <c r="DJ617" s="53"/>
      <c r="DK617" s="53"/>
      <c r="DL617" s="53"/>
      <c r="DM617" s="53"/>
      <c r="DN617" s="53"/>
      <c r="DO617" s="53"/>
      <c r="DP617" s="53"/>
      <c r="DQ617" s="53"/>
      <c r="DR617" s="53"/>
      <c r="DS617" s="53"/>
      <c r="DT617" s="53"/>
      <c r="DU617" s="53"/>
      <c r="DV617" s="53"/>
      <c r="DW617" s="53"/>
      <c r="DX617" s="53"/>
      <c r="DY617" s="53"/>
      <c r="DZ617" s="53"/>
      <c r="EA617" s="53"/>
      <c r="EB617" s="53"/>
      <c r="EC617" s="53"/>
      <c r="ED617" s="53"/>
    </row>
    <row r="618" spans="1:134">
      <c r="A618" s="54"/>
      <c r="B618" s="55"/>
      <c r="C618" s="56"/>
      <c r="D618" s="55"/>
      <c r="E618" s="56"/>
      <c r="F618" s="55"/>
      <c r="G618" s="56"/>
      <c r="H618" s="57"/>
      <c r="I618" s="9"/>
      <c r="J618" s="9"/>
      <c r="K618" s="26"/>
      <c r="L618" s="26"/>
      <c r="M618" s="34"/>
      <c r="N618" s="34"/>
      <c r="O618" s="34"/>
      <c r="P618" s="11"/>
      <c r="Q618" s="11"/>
      <c r="R618" s="11"/>
      <c r="S618" s="13"/>
      <c r="AJ618" s="14"/>
      <c r="AK618" s="14"/>
      <c r="AL618" s="14"/>
      <c r="AM618" s="15"/>
      <c r="AN618" s="15"/>
      <c r="AO618" s="15"/>
      <c r="AP618" s="15"/>
      <c r="AQ618" s="15"/>
      <c r="AR618" s="15"/>
      <c r="AS618" s="15"/>
      <c r="AT618" s="16"/>
      <c r="AU618" s="15"/>
      <c r="AV618" s="15"/>
      <c r="AW618" s="19"/>
      <c r="AX618" s="19"/>
      <c r="AY618" s="19"/>
      <c r="AZ618" s="19"/>
      <c r="BA618" s="19"/>
      <c r="BB618" s="19"/>
      <c r="BC618" s="19"/>
      <c r="BD618" s="16"/>
      <c r="BE618" s="15"/>
      <c r="BF618" s="15"/>
      <c r="BG618" s="14"/>
      <c r="BH618" s="14"/>
      <c r="BI618" s="14"/>
      <c r="BJ618" s="36"/>
      <c r="BK618" s="36"/>
      <c r="BL618" s="36"/>
      <c r="BM618" s="36"/>
      <c r="BN618" s="36"/>
      <c r="BO618" s="36"/>
      <c r="BP618" s="36"/>
      <c r="BQ618" s="14"/>
      <c r="BR618" s="14"/>
      <c r="BS618" s="14"/>
      <c r="BT618" s="14"/>
      <c r="BU618" s="14"/>
      <c r="BV618" s="14"/>
      <c r="BW618" s="14"/>
      <c r="BX618" s="14"/>
      <c r="BY618" s="21"/>
      <c r="BZ618" s="22"/>
      <c r="CA618" s="22"/>
      <c r="CB618" s="22"/>
      <c r="CC618" s="22"/>
      <c r="CD618" s="22"/>
      <c r="CE618" s="22"/>
      <c r="CF618" s="23"/>
      <c r="CG618" s="19"/>
      <c r="CH618" s="21"/>
      <c r="CI618" s="14"/>
      <c r="CJ618" s="14"/>
      <c r="CK618" s="14"/>
      <c r="CL618" s="21"/>
      <c r="CM618" s="21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53"/>
      <c r="CY618" s="53"/>
      <c r="CZ618" s="53"/>
      <c r="DA618" s="53"/>
      <c r="DB618" s="53"/>
      <c r="DC618" s="53"/>
      <c r="DD618" s="53"/>
      <c r="DE618" s="53"/>
      <c r="DF618" s="53"/>
      <c r="DG618" s="53"/>
      <c r="DH618" s="53"/>
      <c r="DI618" s="53"/>
      <c r="DJ618" s="53"/>
      <c r="DK618" s="53"/>
      <c r="DL618" s="53"/>
      <c r="DM618" s="53"/>
      <c r="DN618" s="53"/>
      <c r="DO618" s="53"/>
      <c r="DP618" s="53"/>
      <c r="DQ618" s="53"/>
      <c r="DR618" s="53"/>
      <c r="DS618" s="53"/>
      <c r="DT618" s="53"/>
      <c r="DU618" s="53"/>
      <c r="DV618" s="53"/>
      <c r="DW618" s="53"/>
      <c r="DX618" s="53"/>
      <c r="DY618" s="53"/>
      <c r="DZ618" s="53"/>
      <c r="EA618" s="53"/>
      <c r="EB618" s="53"/>
      <c r="EC618" s="53"/>
      <c r="ED618" s="53"/>
    </row>
    <row r="619" spans="1:134">
      <c r="A619" s="54"/>
      <c r="B619" s="55"/>
      <c r="C619" s="56"/>
      <c r="D619" s="55"/>
      <c r="E619" s="56"/>
      <c r="F619" s="55"/>
      <c r="G619" s="56"/>
      <c r="H619" s="57"/>
      <c r="I619" s="9"/>
      <c r="J619" s="9"/>
      <c r="K619" s="26"/>
      <c r="L619" s="26"/>
      <c r="M619" s="34"/>
      <c r="N619" s="34"/>
      <c r="O619" s="34"/>
      <c r="P619" s="11"/>
      <c r="Q619" s="11"/>
      <c r="R619" s="11"/>
      <c r="S619" s="13"/>
      <c r="AJ619" s="14"/>
      <c r="AK619" s="14"/>
      <c r="AL619" s="14"/>
      <c r="AM619" s="15"/>
      <c r="AN619" s="15"/>
      <c r="AO619" s="15"/>
      <c r="AP619" s="15"/>
      <c r="AQ619" s="15"/>
      <c r="AR619" s="15"/>
      <c r="AS619" s="15"/>
      <c r="AT619" s="16"/>
      <c r="AU619" s="15"/>
      <c r="AV619" s="15"/>
      <c r="AW619" s="19"/>
      <c r="AX619" s="19"/>
      <c r="AY619" s="19"/>
      <c r="AZ619" s="19"/>
      <c r="BA619" s="19"/>
      <c r="BB619" s="19"/>
      <c r="BC619" s="19"/>
      <c r="BD619" s="16"/>
      <c r="BE619" s="15"/>
      <c r="BF619" s="15"/>
      <c r="BG619" s="14"/>
      <c r="BH619" s="14"/>
      <c r="BI619" s="14"/>
      <c r="BJ619" s="36"/>
      <c r="BK619" s="36"/>
      <c r="BL619" s="36"/>
      <c r="BM619" s="36"/>
      <c r="BN619" s="36"/>
      <c r="BO619" s="36"/>
      <c r="BP619" s="36"/>
      <c r="BQ619" s="14"/>
      <c r="BR619" s="14"/>
      <c r="BS619" s="14"/>
      <c r="BT619" s="14"/>
      <c r="BU619" s="14"/>
      <c r="BV619" s="14"/>
      <c r="BW619" s="14"/>
      <c r="BX619" s="14"/>
      <c r="BY619" s="21"/>
      <c r="BZ619" s="22"/>
      <c r="CA619" s="22"/>
      <c r="CB619" s="22"/>
      <c r="CC619" s="22"/>
      <c r="CD619" s="22"/>
      <c r="CE619" s="22"/>
      <c r="CF619" s="23"/>
      <c r="CG619" s="19"/>
      <c r="CH619" s="21"/>
      <c r="CI619" s="14"/>
      <c r="CJ619" s="14"/>
      <c r="CK619" s="14"/>
      <c r="CL619" s="21"/>
      <c r="CM619" s="21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53"/>
      <c r="CY619" s="53"/>
      <c r="CZ619" s="53"/>
      <c r="DA619" s="53"/>
      <c r="DB619" s="53"/>
      <c r="DC619" s="53"/>
      <c r="DD619" s="53"/>
      <c r="DE619" s="53"/>
      <c r="DF619" s="53"/>
      <c r="DG619" s="53"/>
      <c r="DH619" s="53"/>
      <c r="DI619" s="53"/>
      <c r="DJ619" s="53"/>
      <c r="DK619" s="53"/>
      <c r="DL619" s="53"/>
      <c r="DM619" s="53"/>
      <c r="DN619" s="53"/>
      <c r="DO619" s="53"/>
      <c r="DP619" s="53"/>
      <c r="DQ619" s="53"/>
      <c r="DR619" s="53"/>
      <c r="DS619" s="53"/>
      <c r="DT619" s="53"/>
      <c r="DU619" s="53"/>
      <c r="DV619" s="53"/>
      <c r="DW619" s="53"/>
      <c r="DX619" s="53"/>
      <c r="DY619" s="53"/>
      <c r="DZ619" s="53"/>
      <c r="EA619" s="53"/>
      <c r="EB619" s="53"/>
      <c r="EC619" s="53"/>
      <c r="ED619" s="53"/>
    </row>
    <row r="620" spans="1:134">
      <c r="A620" s="54"/>
      <c r="B620" s="55"/>
      <c r="C620" s="56"/>
      <c r="D620" s="55"/>
      <c r="E620" s="56"/>
      <c r="F620" s="55"/>
      <c r="G620" s="56"/>
      <c r="H620" s="57"/>
      <c r="I620" s="9"/>
      <c r="J620" s="9"/>
      <c r="K620" s="26"/>
      <c r="L620" s="26"/>
      <c r="M620" s="34"/>
      <c r="N620" s="34"/>
      <c r="O620" s="34"/>
      <c r="P620" s="11"/>
      <c r="Q620" s="11"/>
      <c r="R620" s="11"/>
      <c r="S620" s="13"/>
      <c r="AJ620" s="14"/>
      <c r="AK620" s="14"/>
      <c r="AL620" s="14"/>
      <c r="AM620" s="15"/>
      <c r="AN620" s="15"/>
      <c r="AO620" s="15"/>
      <c r="AP620" s="15"/>
      <c r="AQ620" s="15"/>
      <c r="AR620" s="15"/>
      <c r="AS620" s="15"/>
      <c r="AT620" s="16"/>
      <c r="AU620" s="15"/>
      <c r="AV620" s="15"/>
      <c r="AW620" s="19"/>
      <c r="AX620" s="19"/>
      <c r="AY620" s="19"/>
      <c r="AZ620" s="19"/>
      <c r="BA620" s="19"/>
      <c r="BB620" s="19"/>
      <c r="BC620" s="19"/>
      <c r="BD620" s="16"/>
      <c r="BE620" s="15"/>
      <c r="BF620" s="15"/>
      <c r="BG620" s="14"/>
      <c r="BH620" s="14"/>
      <c r="BI620" s="14"/>
      <c r="BJ620" s="36"/>
      <c r="BK620" s="36"/>
      <c r="BL620" s="36"/>
      <c r="BM620" s="36"/>
      <c r="BN620" s="36"/>
      <c r="BO620" s="36"/>
      <c r="BP620" s="36"/>
      <c r="BQ620" s="14"/>
      <c r="BR620" s="14"/>
      <c r="BS620" s="14"/>
      <c r="BT620" s="14"/>
      <c r="BU620" s="14"/>
      <c r="BV620" s="14"/>
      <c r="BW620" s="14"/>
      <c r="BX620" s="14"/>
      <c r="BY620" s="21"/>
      <c r="BZ620" s="22"/>
      <c r="CA620" s="22"/>
      <c r="CB620" s="22"/>
      <c r="CC620" s="22"/>
      <c r="CD620" s="22"/>
      <c r="CE620" s="22"/>
      <c r="CF620" s="23"/>
      <c r="CG620" s="19"/>
      <c r="CH620" s="21"/>
      <c r="CI620" s="14"/>
      <c r="CJ620" s="14"/>
      <c r="CK620" s="14"/>
      <c r="CL620" s="21"/>
      <c r="CM620" s="21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53"/>
      <c r="CY620" s="53"/>
      <c r="CZ620" s="53"/>
      <c r="DA620" s="53"/>
      <c r="DB620" s="53"/>
      <c r="DC620" s="53"/>
      <c r="DD620" s="53"/>
      <c r="DE620" s="53"/>
      <c r="DF620" s="53"/>
      <c r="DG620" s="53"/>
      <c r="DH620" s="53"/>
      <c r="DI620" s="53"/>
      <c r="DJ620" s="53"/>
      <c r="DK620" s="53"/>
      <c r="DL620" s="53"/>
      <c r="DM620" s="53"/>
      <c r="DN620" s="53"/>
      <c r="DO620" s="53"/>
      <c r="DP620" s="53"/>
      <c r="DQ620" s="53"/>
      <c r="DR620" s="53"/>
      <c r="DS620" s="53"/>
      <c r="DT620" s="53"/>
      <c r="DU620" s="53"/>
      <c r="DV620" s="53"/>
      <c r="DW620" s="53"/>
      <c r="DX620" s="53"/>
      <c r="DY620" s="53"/>
      <c r="DZ620" s="53"/>
      <c r="EA620" s="53"/>
      <c r="EB620" s="53"/>
      <c r="EC620" s="53"/>
      <c r="ED620" s="53"/>
    </row>
    <row r="621" spans="1:134">
      <c r="A621" s="54"/>
      <c r="B621" s="55"/>
      <c r="C621" s="56"/>
      <c r="D621" s="55"/>
      <c r="E621" s="56"/>
      <c r="F621" s="55"/>
      <c r="G621" s="56"/>
      <c r="H621" s="57"/>
      <c r="I621" s="9"/>
      <c r="J621" s="9"/>
      <c r="K621" s="26"/>
      <c r="L621" s="26"/>
      <c r="M621" s="34"/>
      <c r="N621" s="34"/>
      <c r="O621" s="34"/>
      <c r="P621" s="11"/>
      <c r="Q621" s="11"/>
      <c r="R621" s="11"/>
      <c r="S621" s="13"/>
      <c r="AJ621" s="14"/>
      <c r="AK621" s="14"/>
      <c r="AL621" s="14"/>
      <c r="AM621" s="15"/>
      <c r="AN621" s="15"/>
      <c r="AO621" s="15"/>
      <c r="AP621" s="15"/>
      <c r="AQ621" s="15"/>
      <c r="AR621" s="15"/>
      <c r="AS621" s="15"/>
      <c r="AT621" s="16"/>
      <c r="AU621" s="15"/>
      <c r="AV621" s="15"/>
      <c r="AW621" s="19"/>
      <c r="AX621" s="19"/>
      <c r="AY621" s="19"/>
      <c r="AZ621" s="19"/>
      <c r="BA621" s="19"/>
      <c r="BB621" s="19"/>
      <c r="BC621" s="19"/>
      <c r="BD621" s="16"/>
      <c r="BE621" s="15"/>
      <c r="BF621" s="15"/>
      <c r="BG621" s="14"/>
      <c r="BH621" s="14"/>
      <c r="BI621" s="14"/>
      <c r="BJ621" s="36"/>
      <c r="BK621" s="36"/>
      <c r="BL621" s="36"/>
      <c r="BM621" s="36"/>
      <c r="BN621" s="36"/>
      <c r="BO621" s="36"/>
      <c r="BP621" s="36"/>
      <c r="BQ621" s="14"/>
      <c r="BR621" s="14"/>
      <c r="BS621" s="14"/>
      <c r="BT621" s="14"/>
      <c r="BU621" s="14"/>
      <c r="BV621" s="14"/>
      <c r="BW621" s="14"/>
      <c r="BX621" s="14"/>
      <c r="BY621" s="21"/>
      <c r="BZ621" s="22"/>
      <c r="CA621" s="22"/>
      <c r="CB621" s="22"/>
      <c r="CC621" s="22"/>
      <c r="CD621" s="22"/>
      <c r="CE621" s="22"/>
      <c r="CF621" s="23"/>
      <c r="CG621" s="19"/>
      <c r="CH621" s="21"/>
      <c r="CI621" s="14"/>
      <c r="CJ621" s="14"/>
      <c r="CK621" s="14"/>
      <c r="CL621" s="21"/>
      <c r="CM621" s="21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53"/>
      <c r="CY621" s="53"/>
      <c r="CZ621" s="53"/>
      <c r="DA621" s="53"/>
      <c r="DB621" s="53"/>
      <c r="DC621" s="53"/>
      <c r="DD621" s="53"/>
      <c r="DE621" s="53"/>
      <c r="DF621" s="53"/>
      <c r="DG621" s="53"/>
      <c r="DH621" s="53"/>
      <c r="DI621" s="53"/>
      <c r="DJ621" s="53"/>
      <c r="DK621" s="53"/>
      <c r="DL621" s="53"/>
      <c r="DM621" s="53"/>
      <c r="DN621" s="53"/>
      <c r="DO621" s="53"/>
      <c r="DP621" s="53"/>
      <c r="DQ621" s="53"/>
      <c r="DR621" s="53"/>
      <c r="DS621" s="53"/>
      <c r="DT621" s="53"/>
      <c r="DU621" s="53"/>
      <c r="DV621" s="53"/>
      <c r="DW621" s="53"/>
      <c r="DX621" s="53"/>
      <c r="DY621" s="53"/>
      <c r="DZ621" s="53"/>
      <c r="EA621" s="53"/>
      <c r="EB621" s="53"/>
      <c r="EC621" s="53"/>
      <c r="ED621" s="53"/>
    </row>
    <row r="622" spans="1:134">
      <c r="A622" s="54"/>
      <c r="B622" s="55"/>
      <c r="C622" s="56"/>
      <c r="D622" s="55"/>
      <c r="E622" s="56"/>
      <c r="F622" s="55"/>
      <c r="G622" s="56"/>
      <c r="H622" s="57"/>
      <c r="I622" s="9"/>
      <c r="J622" s="9"/>
      <c r="K622" s="26"/>
      <c r="L622" s="26"/>
      <c r="M622" s="34"/>
      <c r="N622" s="34"/>
      <c r="O622" s="34"/>
      <c r="P622" s="11"/>
      <c r="Q622" s="11"/>
      <c r="R622" s="11"/>
      <c r="S622" s="13"/>
      <c r="AJ622" s="14"/>
      <c r="AK622" s="14"/>
      <c r="AL622" s="14"/>
      <c r="AM622" s="15"/>
      <c r="AN622" s="15"/>
      <c r="AO622" s="15"/>
      <c r="AP622" s="15"/>
      <c r="AQ622" s="15"/>
      <c r="AR622" s="15"/>
      <c r="AS622" s="15"/>
      <c r="AT622" s="16"/>
      <c r="AU622" s="15"/>
      <c r="AV622" s="15"/>
      <c r="AW622" s="19"/>
      <c r="AX622" s="19"/>
      <c r="AY622" s="19"/>
      <c r="AZ622" s="19"/>
      <c r="BA622" s="19"/>
      <c r="BB622" s="19"/>
      <c r="BC622" s="19"/>
      <c r="BD622" s="16"/>
      <c r="BE622" s="15"/>
      <c r="BF622" s="15"/>
      <c r="BG622" s="14"/>
      <c r="BH622" s="14"/>
      <c r="BI622" s="14"/>
      <c r="BJ622" s="36"/>
      <c r="BK622" s="36"/>
      <c r="BL622" s="36"/>
      <c r="BM622" s="36"/>
      <c r="BN622" s="36"/>
      <c r="BO622" s="36"/>
      <c r="BP622" s="36"/>
      <c r="BQ622" s="14"/>
      <c r="BR622" s="14"/>
      <c r="BS622" s="14"/>
      <c r="BT622" s="14"/>
      <c r="BU622" s="14"/>
      <c r="BV622" s="14"/>
      <c r="BW622" s="14"/>
      <c r="BX622" s="14"/>
      <c r="BY622" s="21"/>
      <c r="BZ622" s="22"/>
      <c r="CA622" s="22"/>
      <c r="CB622" s="22"/>
      <c r="CC622" s="22"/>
      <c r="CD622" s="22"/>
      <c r="CE622" s="22"/>
      <c r="CF622" s="23"/>
      <c r="CG622" s="19"/>
      <c r="CH622" s="21"/>
      <c r="CI622" s="14"/>
      <c r="CJ622" s="14"/>
      <c r="CK622" s="14"/>
      <c r="CL622" s="21"/>
      <c r="CM622" s="21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53"/>
      <c r="CY622" s="53"/>
      <c r="CZ622" s="53"/>
      <c r="DA622" s="53"/>
      <c r="DB622" s="53"/>
      <c r="DC622" s="53"/>
      <c r="DD622" s="53"/>
      <c r="DE622" s="53"/>
      <c r="DF622" s="53"/>
      <c r="DG622" s="53"/>
      <c r="DH622" s="53"/>
      <c r="DI622" s="53"/>
      <c r="DJ622" s="53"/>
      <c r="DK622" s="53"/>
      <c r="DL622" s="53"/>
      <c r="DM622" s="53"/>
      <c r="DN622" s="53"/>
      <c r="DO622" s="53"/>
      <c r="DP622" s="53"/>
      <c r="DQ622" s="53"/>
      <c r="DR622" s="53"/>
      <c r="DS622" s="53"/>
      <c r="DT622" s="53"/>
      <c r="DU622" s="53"/>
      <c r="DV622" s="53"/>
      <c r="DW622" s="53"/>
      <c r="DX622" s="53"/>
      <c r="DY622" s="53"/>
      <c r="DZ622" s="53"/>
      <c r="EA622" s="53"/>
      <c r="EB622" s="53"/>
      <c r="EC622" s="53"/>
      <c r="ED622" s="53"/>
    </row>
    <row r="623" spans="1:134">
      <c r="A623" s="54"/>
      <c r="B623" s="55"/>
      <c r="C623" s="56"/>
      <c r="D623" s="55"/>
      <c r="E623" s="56"/>
      <c r="F623" s="55"/>
      <c r="G623" s="56"/>
      <c r="H623" s="57"/>
      <c r="I623" s="9"/>
      <c r="J623" s="9"/>
      <c r="K623" s="26"/>
      <c r="L623" s="26"/>
      <c r="M623" s="34"/>
      <c r="N623" s="34"/>
      <c r="O623" s="34"/>
      <c r="P623" s="11"/>
      <c r="Q623" s="11"/>
      <c r="R623" s="11"/>
      <c r="S623" s="13"/>
      <c r="AJ623" s="14"/>
      <c r="AK623" s="14"/>
      <c r="AL623" s="14"/>
      <c r="AM623" s="15"/>
      <c r="AN623" s="15"/>
      <c r="AO623" s="15"/>
      <c r="AP623" s="15"/>
      <c r="AQ623" s="15"/>
      <c r="AR623" s="15"/>
      <c r="AS623" s="15"/>
      <c r="AT623" s="16"/>
      <c r="AU623" s="15"/>
      <c r="AV623" s="15"/>
      <c r="AW623" s="19"/>
      <c r="AX623" s="19"/>
      <c r="AY623" s="19"/>
      <c r="AZ623" s="19"/>
      <c r="BA623" s="19"/>
      <c r="BB623" s="19"/>
      <c r="BC623" s="19"/>
      <c r="BD623" s="16"/>
      <c r="BE623" s="15"/>
      <c r="BF623" s="15"/>
      <c r="BG623" s="14"/>
      <c r="BH623" s="14"/>
      <c r="BI623" s="14"/>
      <c r="BJ623" s="36"/>
      <c r="BK623" s="36"/>
      <c r="BL623" s="36"/>
      <c r="BM623" s="36"/>
      <c r="BN623" s="36"/>
      <c r="BO623" s="36"/>
      <c r="BP623" s="36"/>
      <c r="BQ623" s="14"/>
      <c r="BR623" s="14"/>
      <c r="BS623" s="14"/>
      <c r="BT623" s="14"/>
      <c r="BU623" s="14"/>
      <c r="BV623" s="14"/>
      <c r="BW623" s="14"/>
      <c r="BX623" s="14"/>
      <c r="BY623" s="21"/>
      <c r="BZ623" s="22"/>
      <c r="CA623" s="22"/>
      <c r="CB623" s="22"/>
      <c r="CC623" s="22"/>
      <c r="CD623" s="22"/>
      <c r="CE623" s="22"/>
      <c r="CF623" s="23"/>
      <c r="CG623" s="19"/>
      <c r="CH623" s="21"/>
      <c r="CI623" s="14"/>
      <c r="CJ623" s="14"/>
      <c r="CK623" s="14"/>
      <c r="CL623" s="21"/>
      <c r="CM623" s="21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53"/>
      <c r="CY623" s="53"/>
      <c r="CZ623" s="53"/>
      <c r="DA623" s="53"/>
      <c r="DB623" s="53"/>
      <c r="DC623" s="53"/>
      <c r="DD623" s="53"/>
      <c r="DE623" s="53"/>
      <c r="DF623" s="53"/>
      <c r="DG623" s="53"/>
      <c r="DH623" s="53"/>
      <c r="DI623" s="53"/>
      <c r="DJ623" s="53"/>
      <c r="DK623" s="53"/>
      <c r="DL623" s="53"/>
      <c r="DM623" s="53"/>
      <c r="DN623" s="53"/>
      <c r="DO623" s="53"/>
      <c r="DP623" s="53"/>
      <c r="DQ623" s="53"/>
      <c r="DR623" s="53"/>
      <c r="DS623" s="53"/>
      <c r="DT623" s="53"/>
      <c r="DU623" s="53"/>
      <c r="DV623" s="53"/>
      <c r="DW623" s="53"/>
      <c r="DX623" s="53"/>
      <c r="DY623" s="53"/>
      <c r="DZ623" s="53"/>
      <c r="EA623" s="53"/>
      <c r="EB623" s="53"/>
      <c r="EC623" s="53"/>
      <c r="ED623" s="53"/>
    </row>
    <row r="624" spans="1:134">
      <c r="A624" s="54"/>
      <c r="B624" s="55"/>
      <c r="C624" s="56"/>
      <c r="D624" s="55"/>
      <c r="E624" s="56"/>
      <c r="F624" s="55"/>
      <c r="G624" s="56"/>
      <c r="H624" s="57"/>
      <c r="I624" s="9"/>
      <c r="J624" s="9"/>
      <c r="K624" s="26"/>
      <c r="L624" s="26"/>
      <c r="M624" s="34"/>
      <c r="N624" s="34"/>
      <c r="O624" s="34"/>
      <c r="P624" s="11"/>
      <c r="Q624" s="11"/>
      <c r="R624" s="11"/>
      <c r="S624" s="13"/>
      <c r="AJ624" s="14"/>
      <c r="AK624" s="14"/>
      <c r="AL624" s="14"/>
      <c r="AM624" s="15"/>
      <c r="AN624" s="15"/>
      <c r="AO624" s="15"/>
      <c r="AP624" s="15"/>
      <c r="AQ624" s="15"/>
      <c r="AR624" s="15"/>
      <c r="AS624" s="15"/>
      <c r="AT624" s="16"/>
      <c r="AU624" s="15"/>
      <c r="AV624" s="15"/>
      <c r="AW624" s="19"/>
      <c r="AX624" s="19"/>
      <c r="AY624" s="19"/>
      <c r="AZ624" s="19"/>
      <c r="BA624" s="19"/>
      <c r="BB624" s="19"/>
      <c r="BC624" s="19"/>
      <c r="BD624" s="16"/>
      <c r="BE624" s="15"/>
      <c r="BF624" s="15"/>
      <c r="BG624" s="14"/>
      <c r="BH624" s="14"/>
      <c r="BI624" s="14"/>
      <c r="BJ624" s="36"/>
      <c r="BK624" s="36"/>
      <c r="BL624" s="36"/>
      <c r="BM624" s="36"/>
      <c r="BN624" s="36"/>
      <c r="BO624" s="36"/>
      <c r="BP624" s="36"/>
      <c r="BQ624" s="14"/>
      <c r="BR624" s="14"/>
      <c r="BS624" s="14"/>
      <c r="BT624" s="14"/>
      <c r="BU624" s="14"/>
      <c r="BV624" s="14"/>
      <c r="BW624" s="14"/>
      <c r="BX624" s="14"/>
      <c r="BY624" s="21"/>
      <c r="BZ624" s="22"/>
      <c r="CA624" s="22"/>
      <c r="CB624" s="22"/>
      <c r="CC624" s="22"/>
      <c r="CD624" s="22"/>
      <c r="CE624" s="22"/>
      <c r="CF624" s="23"/>
      <c r="CG624" s="19"/>
      <c r="CH624" s="21"/>
      <c r="CI624" s="14"/>
      <c r="CJ624" s="14"/>
      <c r="CK624" s="14"/>
      <c r="CL624" s="21"/>
      <c r="CM624" s="21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53"/>
      <c r="CY624" s="53"/>
      <c r="CZ624" s="53"/>
      <c r="DA624" s="53"/>
      <c r="DB624" s="53"/>
      <c r="DC624" s="53"/>
      <c r="DD624" s="53"/>
      <c r="DE624" s="53"/>
      <c r="DF624" s="53"/>
      <c r="DG624" s="53"/>
      <c r="DH624" s="53"/>
      <c r="DI624" s="53"/>
      <c r="DJ624" s="53"/>
      <c r="DK624" s="53"/>
      <c r="DL624" s="53"/>
      <c r="DM624" s="53"/>
      <c r="DN624" s="53"/>
      <c r="DO624" s="53"/>
      <c r="DP624" s="53"/>
      <c r="DQ624" s="53"/>
      <c r="DR624" s="53"/>
      <c r="DS624" s="53"/>
      <c r="DT624" s="53"/>
      <c r="DU624" s="53"/>
      <c r="DV624" s="53"/>
      <c r="DW624" s="53"/>
      <c r="DX624" s="53"/>
      <c r="DY624" s="53"/>
      <c r="DZ624" s="53"/>
      <c r="EA624" s="53"/>
      <c r="EB624" s="53"/>
      <c r="EC624" s="53"/>
      <c r="ED624" s="53"/>
    </row>
    <row r="625" spans="1:134">
      <c r="A625" s="54"/>
      <c r="B625" s="55"/>
      <c r="C625" s="56"/>
      <c r="D625" s="55"/>
      <c r="E625" s="56"/>
      <c r="F625" s="55"/>
      <c r="G625" s="56"/>
      <c r="H625" s="57"/>
      <c r="I625" s="9"/>
      <c r="J625" s="9"/>
      <c r="K625" s="26"/>
      <c r="L625" s="26"/>
      <c r="M625" s="34"/>
      <c r="N625" s="34"/>
      <c r="O625" s="34"/>
      <c r="P625" s="11"/>
      <c r="Q625" s="11"/>
      <c r="R625" s="11"/>
      <c r="S625" s="13"/>
      <c r="AJ625" s="14"/>
      <c r="AK625" s="14"/>
      <c r="AL625" s="14"/>
      <c r="AM625" s="15"/>
      <c r="AN625" s="15"/>
      <c r="AO625" s="15"/>
      <c r="AP625" s="14"/>
      <c r="AQ625" s="15"/>
      <c r="AR625" s="15"/>
      <c r="AS625" s="15"/>
      <c r="AT625" s="16"/>
      <c r="AU625" s="15"/>
      <c r="AV625" s="15"/>
      <c r="AW625" s="15"/>
      <c r="AX625" s="15"/>
      <c r="AY625" s="15"/>
      <c r="AZ625" s="15"/>
      <c r="BA625" s="15"/>
      <c r="BB625" s="15"/>
      <c r="BC625" s="15"/>
      <c r="BD625" s="16"/>
      <c r="BE625" s="16"/>
      <c r="BF625" s="16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21"/>
      <c r="BZ625" s="14"/>
      <c r="CA625" s="14"/>
      <c r="CB625" s="22"/>
      <c r="CC625" s="14"/>
      <c r="CD625" s="19"/>
      <c r="CE625" s="14"/>
      <c r="CF625" s="23"/>
      <c r="CG625" s="14"/>
      <c r="CH625" s="21"/>
      <c r="CI625" s="14"/>
      <c r="CJ625" s="14"/>
      <c r="CK625" s="14"/>
      <c r="CL625" s="21"/>
      <c r="CM625" s="21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53"/>
      <c r="CY625" s="53"/>
      <c r="CZ625" s="53"/>
      <c r="DA625" s="53"/>
      <c r="DB625" s="53"/>
      <c r="DC625" s="53"/>
      <c r="DD625" s="53"/>
      <c r="DE625" s="53"/>
      <c r="DF625" s="53"/>
      <c r="DG625" s="53"/>
      <c r="DH625" s="53"/>
      <c r="DI625" s="53"/>
      <c r="DJ625" s="53"/>
      <c r="DK625" s="53"/>
      <c r="DL625" s="53"/>
      <c r="DM625" s="53"/>
      <c r="DN625" s="53"/>
      <c r="DO625" s="53"/>
      <c r="DP625" s="53"/>
      <c r="DQ625" s="53"/>
      <c r="DR625" s="53"/>
      <c r="DS625" s="53"/>
      <c r="DT625" s="53"/>
      <c r="DU625" s="53"/>
      <c r="DV625" s="53"/>
      <c r="DW625" s="53"/>
      <c r="DX625" s="53"/>
      <c r="DY625" s="53"/>
      <c r="DZ625" s="53"/>
      <c r="EA625" s="53"/>
      <c r="EB625" s="53"/>
      <c r="EC625" s="53"/>
      <c r="ED625" s="53"/>
    </row>
    <row r="626" spans="1:134">
      <c r="A626" s="54"/>
      <c r="B626" s="55"/>
      <c r="C626" s="56"/>
      <c r="D626" s="55"/>
      <c r="E626" s="56"/>
      <c r="F626" s="55"/>
      <c r="G626" s="56"/>
      <c r="H626" s="57"/>
      <c r="I626" s="9"/>
      <c r="J626" s="9"/>
      <c r="K626" s="26"/>
      <c r="L626" s="26"/>
      <c r="M626" s="34"/>
      <c r="N626" s="34"/>
      <c r="O626" s="34"/>
      <c r="P626" s="11"/>
      <c r="Q626" s="11"/>
      <c r="R626" s="11"/>
      <c r="S626" s="13"/>
      <c r="AJ626" s="14"/>
      <c r="AK626" s="14"/>
      <c r="AL626" s="14"/>
      <c r="AM626" s="15"/>
      <c r="AN626" s="15"/>
      <c r="AO626" s="15"/>
      <c r="AP626" s="14"/>
      <c r="AQ626" s="15"/>
      <c r="AR626" s="15"/>
      <c r="AS626" s="15"/>
      <c r="AT626" s="16"/>
      <c r="AU626" s="15"/>
      <c r="AV626" s="15"/>
      <c r="AW626" s="15"/>
      <c r="AX626" s="15"/>
      <c r="AY626" s="15"/>
      <c r="AZ626" s="15"/>
      <c r="BA626" s="15"/>
      <c r="BB626" s="15"/>
      <c r="BC626" s="15"/>
      <c r="BD626" s="16"/>
      <c r="BE626" s="16"/>
      <c r="BF626" s="16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21"/>
      <c r="BZ626" s="14"/>
      <c r="CA626" s="14"/>
      <c r="CB626" s="22"/>
      <c r="CC626" s="14"/>
      <c r="CD626" s="19"/>
      <c r="CE626" s="14"/>
      <c r="CF626" s="23"/>
      <c r="CG626" s="14"/>
      <c r="CH626" s="21"/>
      <c r="CI626" s="14"/>
      <c r="CJ626" s="14"/>
      <c r="CK626" s="14"/>
      <c r="CL626" s="21"/>
      <c r="CM626" s="21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53"/>
      <c r="CY626" s="53"/>
      <c r="CZ626" s="53"/>
      <c r="DA626" s="53"/>
      <c r="DB626" s="53"/>
      <c r="DC626" s="53"/>
      <c r="DD626" s="53"/>
      <c r="DE626" s="53"/>
      <c r="DF626" s="53"/>
      <c r="DG626" s="53"/>
      <c r="DH626" s="53"/>
      <c r="DI626" s="53"/>
      <c r="DJ626" s="53"/>
      <c r="DK626" s="53"/>
      <c r="DL626" s="53"/>
      <c r="DM626" s="53"/>
      <c r="DN626" s="53"/>
      <c r="DO626" s="53"/>
      <c r="DP626" s="53"/>
      <c r="DQ626" s="53"/>
      <c r="DR626" s="53"/>
      <c r="DS626" s="53"/>
      <c r="DT626" s="53"/>
      <c r="DU626" s="53"/>
      <c r="DV626" s="53"/>
      <c r="DW626" s="53"/>
      <c r="DX626" s="53"/>
      <c r="DY626" s="53"/>
      <c r="DZ626" s="53"/>
      <c r="EA626" s="53"/>
      <c r="EB626" s="53"/>
      <c r="EC626" s="53"/>
      <c r="ED626" s="53"/>
    </row>
    <row r="627" spans="1:134">
      <c r="A627" s="54"/>
      <c r="B627" s="55"/>
      <c r="C627" s="56"/>
      <c r="D627" s="55"/>
      <c r="E627" s="56"/>
      <c r="F627" s="55"/>
      <c r="G627" s="56"/>
      <c r="H627" s="57"/>
      <c r="I627" s="9"/>
      <c r="J627" s="9"/>
      <c r="K627" s="26"/>
      <c r="L627" s="26"/>
      <c r="M627" s="34"/>
      <c r="N627" s="34"/>
      <c r="O627" s="34"/>
      <c r="P627" s="11"/>
      <c r="Q627" s="11"/>
      <c r="R627" s="11"/>
      <c r="S627" s="13"/>
      <c r="AJ627" s="14"/>
      <c r="AK627" s="14"/>
      <c r="AL627" s="14"/>
      <c r="AM627" s="15"/>
      <c r="AN627" s="15"/>
      <c r="AO627" s="15"/>
      <c r="AP627" s="14"/>
      <c r="AQ627" s="15"/>
      <c r="AR627" s="15"/>
      <c r="AS627" s="15"/>
      <c r="AT627" s="16"/>
      <c r="AU627" s="15"/>
      <c r="AV627" s="15"/>
      <c r="AW627" s="15"/>
      <c r="AX627" s="15"/>
      <c r="AY627" s="15"/>
      <c r="AZ627" s="15"/>
      <c r="BA627" s="15"/>
      <c r="BB627" s="15"/>
      <c r="BC627" s="15"/>
      <c r="BD627" s="16"/>
      <c r="BE627" s="16"/>
      <c r="BF627" s="16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21"/>
      <c r="BZ627" s="14"/>
      <c r="CA627" s="14"/>
      <c r="CB627" s="22"/>
      <c r="CC627" s="14"/>
      <c r="CD627" s="19"/>
      <c r="CE627" s="14"/>
      <c r="CF627" s="23"/>
      <c r="CG627" s="14"/>
      <c r="CH627" s="21"/>
      <c r="CI627" s="14"/>
      <c r="CJ627" s="14"/>
      <c r="CK627" s="14"/>
      <c r="CL627" s="21"/>
      <c r="CM627" s="21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53"/>
      <c r="CY627" s="53"/>
      <c r="CZ627" s="53"/>
      <c r="DA627" s="53"/>
      <c r="DB627" s="53"/>
      <c r="DC627" s="53"/>
      <c r="DD627" s="53"/>
      <c r="DE627" s="53"/>
      <c r="DF627" s="53"/>
      <c r="DG627" s="53"/>
      <c r="DH627" s="53"/>
      <c r="DI627" s="53"/>
      <c r="DJ627" s="53"/>
      <c r="DK627" s="53"/>
      <c r="DL627" s="53"/>
      <c r="DM627" s="53"/>
      <c r="DN627" s="53"/>
      <c r="DO627" s="53"/>
      <c r="DP627" s="53"/>
      <c r="DQ627" s="53"/>
      <c r="DR627" s="53"/>
      <c r="DS627" s="53"/>
      <c r="DT627" s="53"/>
      <c r="DU627" s="53"/>
      <c r="DV627" s="53"/>
      <c r="DW627" s="53"/>
      <c r="DX627" s="53"/>
      <c r="DY627" s="53"/>
      <c r="DZ627" s="53"/>
      <c r="EA627" s="53"/>
      <c r="EB627" s="53"/>
      <c r="EC627" s="53"/>
      <c r="ED627" s="53"/>
    </row>
    <row r="628" spans="1:134">
      <c r="A628" s="54"/>
      <c r="B628" s="55"/>
      <c r="C628" s="56"/>
      <c r="D628" s="55"/>
      <c r="E628" s="56"/>
      <c r="F628" s="55"/>
      <c r="G628" s="56"/>
      <c r="H628" s="57"/>
      <c r="I628" s="9"/>
      <c r="J628" s="9"/>
      <c r="K628" s="26"/>
      <c r="L628" s="26"/>
      <c r="M628" s="34"/>
      <c r="N628" s="34"/>
      <c r="O628" s="34"/>
      <c r="P628" s="11"/>
      <c r="Q628" s="11"/>
      <c r="R628" s="11"/>
      <c r="S628" s="13"/>
      <c r="AJ628" s="14"/>
      <c r="AK628" s="14"/>
      <c r="AL628" s="14"/>
      <c r="AM628" s="15"/>
      <c r="AN628" s="15"/>
      <c r="AO628" s="15"/>
      <c r="AP628" s="14"/>
      <c r="AQ628" s="15"/>
      <c r="AR628" s="15"/>
      <c r="AS628" s="15"/>
      <c r="AT628" s="16"/>
      <c r="AU628" s="15"/>
      <c r="AV628" s="15"/>
      <c r="AW628" s="15"/>
      <c r="AX628" s="15"/>
      <c r="AY628" s="15"/>
      <c r="AZ628" s="15"/>
      <c r="BA628" s="15"/>
      <c r="BB628" s="15"/>
      <c r="BC628" s="15"/>
      <c r="BD628" s="16"/>
      <c r="BE628" s="16"/>
      <c r="BF628" s="16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21"/>
      <c r="BZ628" s="14"/>
      <c r="CA628" s="14"/>
      <c r="CB628" s="22"/>
      <c r="CC628" s="14"/>
      <c r="CD628" s="19"/>
      <c r="CE628" s="14"/>
      <c r="CF628" s="23"/>
      <c r="CG628" s="14"/>
      <c r="CH628" s="21"/>
      <c r="CI628" s="14"/>
      <c r="CJ628" s="14"/>
      <c r="CK628" s="14"/>
      <c r="CL628" s="21"/>
      <c r="CM628" s="21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53"/>
      <c r="CY628" s="53"/>
      <c r="CZ628" s="53"/>
      <c r="DA628" s="53"/>
      <c r="DB628" s="53"/>
      <c r="DC628" s="53"/>
      <c r="DD628" s="53"/>
      <c r="DE628" s="53"/>
      <c r="DF628" s="53"/>
      <c r="DG628" s="53"/>
      <c r="DH628" s="53"/>
      <c r="DI628" s="53"/>
      <c r="DJ628" s="53"/>
      <c r="DK628" s="53"/>
      <c r="DL628" s="53"/>
      <c r="DM628" s="53"/>
      <c r="DN628" s="53"/>
      <c r="DO628" s="53"/>
      <c r="DP628" s="53"/>
      <c r="DQ628" s="53"/>
      <c r="DR628" s="53"/>
      <c r="DS628" s="53"/>
      <c r="DT628" s="53"/>
      <c r="DU628" s="53"/>
      <c r="DV628" s="53"/>
      <c r="DW628" s="53"/>
      <c r="DX628" s="53"/>
      <c r="DY628" s="53"/>
      <c r="DZ628" s="53"/>
      <c r="EA628" s="53"/>
      <c r="EB628" s="53"/>
      <c r="EC628" s="53"/>
      <c r="ED628" s="53"/>
    </row>
    <row r="629" spans="1:134">
      <c r="A629" s="54"/>
      <c r="B629" s="55"/>
      <c r="C629" s="56"/>
      <c r="D629" s="55"/>
      <c r="E629" s="56"/>
      <c r="F629" s="55"/>
      <c r="G629" s="56"/>
      <c r="H629" s="57"/>
      <c r="I629" s="9"/>
      <c r="J629" s="9"/>
      <c r="K629" s="26"/>
      <c r="L629" s="26"/>
      <c r="M629" s="34"/>
      <c r="N629" s="34"/>
      <c r="O629" s="34"/>
      <c r="P629" s="11"/>
      <c r="Q629" s="11"/>
      <c r="R629" s="11"/>
      <c r="S629" s="13"/>
      <c r="AJ629" s="14"/>
      <c r="AK629" s="14"/>
      <c r="AL629" s="14"/>
      <c r="AM629" s="15"/>
      <c r="AN629" s="15"/>
      <c r="AO629" s="15"/>
      <c r="AP629" s="14"/>
      <c r="AQ629" s="15"/>
      <c r="AR629" s="15"/>
      <c r="AS629" s="15"/>
      <c r="AT629" s="16"/>
      <c r="AU629" s="15"/>
      <c r="AV629" s="15"/>
      <c r="AW629" s="15"/>
      <c r="AX629" s="15"/>
      <c r="AY629" s="15"/>
      <c r="AZ629" s="15"/>
      <c r="BA629" s="15"/>
      <c r="BB629" s="15"/>
      <c r="BC629" s="15"/>
      <c r="BD629" s="16"/>
      <c r="BE629" s="16"/>
      <c r="BF629" s="16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21"/>
      <c r="BZ629" s="14"/>
      <c r="CA629" s="14"/>
      <c r="CB629" s="22"/>
      <c r="CC629" s="14"/>
      <c r="CD629" s="19"/>
      <c r="CE629" s="14"/>
      <c r="CF629" s="23"/>
      <c r="CG629" s="14"/>
      <c r="CH629" s="21"/>
      <c r="CI629" s="14"/>
      <c r="CJ629" s="14"/>
      <c r="CK629" s="14"/>
      <c r="CL629" s="21"/>
      <c r="CM629" s="21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53"/>
      <c r="CY629" s="53"/>
      <c r="CZ629" s="53"/>
      <c r="DA629" s="53"/>
      <c r="DB629" s="53"/>
      <c r="DC629" s="53"/>
      <c r="DD629" s="53"/>
      <c r="DE629" s="53"/>
      <c r="DF629" s="53"/>
      <c r="DG629" s="53"/>
      <c r="DH629" s="53"/>
      <c r="DI629" s="53"/>
      <c r="DJ629" s="53"/>
      <c r="DK629" s="53"/>
      <c r="DL629" s="53"/>
      <c r="DM629" s="53"/>
      <c r="DN629" s="53"/>
      <c r="DO629" s="53"/>
      <c r="DP629" s="53"/>
      <c r="DQ629" s="53"/>
      <c r="DR629" s="53"/>
      <c r="DS629" s="53"/>
      <c r="DT629" s="53"/>
      <c r="DU629" s="53"/>
      <c r="DV629" s="53"/>
      <c r="DW629" s="53"/>
      <c r="DX629" s="53"/>
      <c r="DY629" s="53"/>
      <c r="DZ629" s="53"/>
      <c r="EA629" s="53"/>
      <c r="EB629" s="53"/>
      <c r="EC629" s="53"/>
      <c r="ED629" s="53"/>
    </row>
    <row r="630" spans="1:134">
      <c r="A630" s="54"/>
      <c r="B630" s="55"/>
      <c r="C630" s="56"/>
      <c r="D630" s="55"/>
      <c r="E630" s="56"/>
      <c r="F630" s="55"/>
      <c r="G630" s="56"/>
      <c r="H630" s="57"/>
      <c r="I630" s="9"/>
      <c r="J630" s="9"/>
      <c r="K630" s="26"/>
      <c r="L630" s="26"/>
      <c r="M630" s="34"/>
      <c r="N630" s="34"/>
      <c r="O630" s="34"/>
      <c r="P630" s="11"/>
      <c r="Q630" s="11"/>
      <c r="R630" s="11"/>
      <c r="S630" s="13"/>
      <c r="AJ630" s="14"/>
      <c r="AK630" s="14"/>
      <c r="AL630" s="14"/>
      <c r="AM630" s="15"/>
      <c r="AN630" s="15"/>
      <c r="AO630" s="15"/>
      <c r="AP630" s="14"/>
      <c r="AQ630" s="15"/>
      <c r="AR630" s="15"/>
      <c r="AS630" s="15"/>
      <c r="AT630" s="16"/>
      <c r="AU630" s="15"/>
      <c r="AV630" s="15"/>
      <c r="AW630" s="15"/>
      <c r="AX630" s="15"/>
      <c r="AY630" s="15"/>
      <c r="AZ630" s="15"/>
      <c r="BA630" s="15"/>
      <c r="BB630" s="15"/>
      <c r="BC630" s="15"/>
      <c r="BD630" s="16"/>
      <c r="BE630" s="16"/>
      <c r="BF630" s="16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21"/>
      <c r="BZ630" s="14"/>
      <c r="CA630" s="14"/>
      <c r="CB630" s="22"/>
      <c r="CC630" s="14"/>
      <c r="CD630" s="19"/>
      <c r="CE630" s="14"/>
      <c r="CF630" s="23"/>
      <c r="CG630" s="14"/>
      <c r="CH630" s="21"/>
      <c r="CI630" s="14"/>
      <c r="CJ630" s="14"/>
      <c r="CK630" s="14"/>
      <c r="CL630" s="21"/>
      <c r="CM630" s="21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53"/>
      <c r="CY630" s="53"/>
      <c r="CZ630" s="53"/>
      <c r="DA630" s="53"/>
      <c r="DB630" s="53"/>
      <c r="DC630" s="53"/>
      <c r="DD630" s="53"/>
      <c r="DE630" s="53"/>
      <c r="DF630" s="53"/>
      <c r="DG630" s="53"/>
      <c r="DH630" s="53"/>
      <c r="DI630" s="53"/>
      <c r="DJ630" s="53"/>
      <c r="DK630" s="53"/>
      <c r="DL630" s="53"/>
      <c r="DM630" s="53"/>
      <c r="DN630" s="53"/>
      <c r="DO630" s="53"/>
      <c r="DP630" s="53"/>
      <c r="DQ630" s="53"/>
      <c r="DR630" s="53"/>
      <c r="DS630" s="53"/>
      <c r="DT630" s="53"/>
      <c r="DU630" s="53"/>
      <c r="DV630" s="53"/>
      <c r="DW630" s="53"/>
      <c r="DX630" s="53"/>
      <c r="DY630" s="53"/>
      <c r="DZ630" s="53"/>
      <c r="EA630" s="53"/>
      <c r="EB630" s="53"/>
      <c r="EC630" s="53"/>
      <c r="ED630" s="53"/>
    </row>
    <row r="631" spans="1:134">
      <c r="A631" s="54"/>
      <c r="B631" s="55"/>
      <c r="C631" s="56"/>
      <c r="D631" s="55"/>
      <c r="E631" s="56"/>
      <c r="F631" s="55"/>
      <c r="G631" s="56"/>
      <c r="H631" s="57"/>
      <c r="I631" s="9"/>
      <c r="J631" s="9"/>
      <c r="K631" s="26"/>
      <c r="L631" s="26"/>
      <c r="M631" s="34"/>
      <c r="N631" s="34"/>
      <c r="O631" s="34"/>
      <c r="P631" s="11"/>
      <c r="Q631" s="11"/>
      <c r="R631" s="11"/>
      <c r="S631" s="13"/>
      <c r="AJ631" s="14"/>
      <c r="AK631" s="14"/>
      <c r="AL631" s="14"/>
      <c r="AM631" s="15"/>
      <c r="AN631" s="15"/>
      <c r="AO631" s="15"/>
      <c r="AP631" s="14"/>
      <c r="AQ631" s="15"/>
      <c r="AR631" s="15"/>
      <c r="AS631" s="15"/>
      <c r="AT631" s="16"/>
      <c r="AU631" s="15"/>
      <c r="AV631" s="15"/>
      <c r="AW631" s="15"/>
      <c r="AX631" s="15"/>
      <c r="AY631" s="15"/>
      <c r="AZ631" s="15"/>
      <c r="BA631" s="15"/>
      <c r="BB631" s="15"/>
      <c r="BC631" s="15"/>
      <c r="BD631" s="16"/>
      <c r="BE631" s="16"/>
      <c r="BF631" s="16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21"/>
      <c r="BZ631" s="14"/>
      <c r="CA631" s="14"/>
      <c r="CB631" s="22"/>
      <c r="CC631" s="14"/>
      <c r="CD631" s="19"/>
      <c r="CE631" s="14"/>
      <c r="CF631" s="23"/>
      <c r="CG631" s="14"/>
      <c r="CH631" s="21"/>
      <c r="CI631" s="14"/>
      <c r="CJ631" s="14"/>
      <c r="CK631" s="14"/>
      <c r="CL631" s="21"/>
      <c r="CM631" s="21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53"/>
      <c r="CY631" s="53"/>
      <c r="CZ631" s="53"/>
      <c r="DA631" s="53"/>
      <c r="DB631" s="53"/>
      <c r="DC631" s="53"/>
      <c r="DD631" s="53"/>
      <c r="DE631" s="53"/>
      <c r="DF631" s="53"/>
      <c r="DG631" s="53"/>
      <c r="DH631" s="53"/>
      <c r="DI631" s="53"/>
      <c r="DJ631" s="53"/>
      <c r="DK631" s="53"/>
      <c r="DL631" s="53"/>
      <c r="DM631" s="53"/>
      <c r="DN631" s="53"/>
      <c r="DO631" s="53"/>
      <c r="DP631" s="53"/>
      <c r="DQ631" s="53"/>
      <c r="DR631" s="53"/>
      <c r="DS631" s="53"/>
      <c r="DT631" s="53"/>
      <c r="DU631" s="53"/>
      <c r="DV631" s="53"/>
      <c r="DW631" s="53"/>
      <c r="DX631" s="53"/>
      <c r="DY631" s="53"/>
      <c r="DZ631" s="53"/>
      <c r="EA631" s="53"/>
      <c r="EB631" s="53"/>
      <c r="EC631" s="53"/>
      <c r="ED631" s="53"/>
    </row>
    <row r="632" spans="1:134">
      <c r="A632" s="54"/>
      <c r="B632" s="55"/>
      <c r="C632" s="56"/>
      <c r="D632" s="55"/>
      <c r="E632" s="56"/>
      <c r="F632" s="55"/>
      <c r="G632" s="56"/>
      <c r="H632" s="57"/>
      <c r="I632" s="9"/>
      <c r="J632" s="9"/>
      <c r="K632" s="26"/>
      <c r="L632" s="26"/>
      <c r="M632" s="34"/>
      <c r="N632" s="34"/>
      <c r="O632" s="34"/>
      <c r="P632" s="11"/>
      <c r="Q632" s="11"/>
      <c r="R632" s="11"/>
      <c r="S632" s="13"/>
      <c r="AJ632" s="14"/>
      <c r="AK632" s="14"/>
      <c r="AL632" s="14"/>
      <c r="AM632" s="15"/>
      <c r="AN632" s="15"/>
      <c r="AO632" s="15"/>
      <c r="AP632" s="14"/>
      <c r="AQ632" s="15"/>
      <c r="AR632" s="15"/>
      <c r="AS632" s="15"/>
      <c r="AT632" s="16"/>
      <c r="AU632" s="15"/>
      <c r="AV632" s="15"/>
      <c r="AW632" s="15"/>
      <c r="AX632" s="15"/>
      <c r="AY632" s="15"/>
      <c r="AZ632" s="15"/>
      <c r="BA632" s="15"/>
      <c r="BB632" s="15"/>
      <c r="BC632" s="15"/>
      <c r="BD632" s="16"/>
      <c r="BE632" s="16"/>
      <c r="BF632" s="16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21"/>
      <c r="BZ632" s="14"/>
      <c r="CA632" s="14"/>
      <c r="CB632" s="22"/>
      <c r="CC632" s="14"/>
      <c r="CD632" s="19"/>
      <c r="CE632" s="14"/>
      <c r="CF632" s="23"/>
      <c r="CG632" s="14"/>
      <c r="CH632" s="21"/>
      <c r="CI632" s="14"/>
      <c r="CJ632" s="14"/>
      <c r="CK632" s="14"/>
      <c r="CL632" s="21"/>
      <c r="CM632" s="21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53"/>
      <c r="CY632" s="53"/>
      <c r="CZ632" s="53"/>
      <c r="DA632" s="53"/>
      <c r="DB632" s="53"/>
      <c r="DC632" s="53"/>
      <c r="DD632" s="53"/>
      <c r="DE632" s="53"/>
      <c r="DF632" s="53"/>
      <c r="DG632" s="53"/>
      <c r="DH632" s="53"/>
      <c r="DI632" s="53"/>
      <c r="DJ632" s="53"/>
      <c r="DK632" s="53"/>
      <c r="DL632" s="53"/>
      <c r="DM632" s="53"/>
      <c r="DN632" s="53"/>
      <c r="DO632" s="53"/>
      <c r="DP632" s="53"/>
      <c r="DQ632" s="53"/>
      <c r="DR632" s="53"/>
      <c r="DS632" s="53"/>
      <c r="DT632" s="53"/>
      <c r="DU632" s="53"/>
      <c r="DV632" s="53"/>
      <c r="DW632" s="53"/>
      <c r="DX632" s="53"/>
      <c r="DY632" s="53"/>
      <c r="DZ632" s="53"/>
      <c r="EA632" s="53"/>
      <c r="EB632" s="53"/>
      <c r="EC632" s="53"/>
      <c r="ED632" s="53"/>
    </row>
    <row r="633" spans="1:134">
      <c r="A633" s="54"/>
      <c r="B633" s="55"/>
      <c r="C633" s="56"/>
      <c r="D633" s="55"/>
      <c r="E633" s="56"/>
      <c r="F633" s="55"/>
      <c r="G633" s="56"/>
      <c r="H633" s="57"/>
      <c r="I633" s="9"/>
      <c r="J633" s="9"/>
      <c r="K633" s="26"/>
      <c r="L633" s="26"/>
      <c r="M633" s="34"/>
      <c r="N633" s="34"/>
      <c r="O633" s="34"/>
      <c r="P633" s="11"/>
      <c r="Q633" s="11"/>
      <c r="R633" s="11"/>
      <c r="S633" s="13"/>
      <c r="AJ633" s="14"/>
      <c r="AK633" s="14"/>
      <c r="AL633" s="14"/>
      <c r="AM633" s="15"/>
      <c r="AN633" s="15"/>
      <c r="AO633" s="15"/>
      <c r="AP633" s="14"/>
      <c r="AQ633" s="15"/>
      <c r="AR633" s="15"/>
      <c r="AS633" s="15"/>
      <c r="AT633" s="16"/>
      <c r="AU633" s="15"/>
      <c r="AV633" s="15"/>
      <c r="AW633" s="15"/>
      <c r="AX633" s="15"/>
      <c r="AY633" s="15"/>
      <c r="AZ633" s="15"/>
      <c r="BA633" s="15"/>
      <c r="BB633" s="15"/>
      <c r="BC633" s="15"/>
      <c r="BD633" s="16"/>
      <c r="BE633" s="16"/>
      <c r="BF633" s="16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21"/>
      <c r="BZ633" s="14"/>
      <c r="CA633" s="14"/>
      <c r="CB633" s="22"/>
      <c r="CC633" s="14"/>
      <c r="CD633" s="19"/>
      <c r="CE633" s="14"/>
      <c r="CF633" s="23"/>
      <c r="CG633" s="14"/>
      <c r="CH633" s="21"/>
      <c r="CI633" s="14"/>
      <c r="CJ633" s="14"/>
      <c r="CK633" s="14"/>
      <c r="CL633" s="21"/>
      <c r="CM633" s="21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53"/>
      <c r="CY633" s="53"/>
      <c r="CZ633" s="53"/>
      <c r="DA633" s="53"/>
      <c r="DB633" s="53"/>
      <c r="DC633" s="53"/>
      <c r="DD633" s="53"/>
      <c r="DE633" s="53"/>
      <c r="DF633" s="53"/>
      <c r="DG633" s="53"/>
      <c r="DH633" s="53"/>
      <c r="DI633" s="53"/>
      <c r="DJ633" s="53"/>
      <c r="DK633" s="53"/>
      <c r="DL633" s="53"/>
      <c r="DM633" s="53"/>
      <c r="DN633" s="53"/>
      <c r="DO633" s="53"/>
      <c r="DP633" s="53"/>
      <c r="DQ633" s="53"/>
      <c r="DR633" s="53"/>
      <c r="DS633" s="53"/>
      <c r="DT633" s="53"/>
      <c r="DU633" s="53"/>
      <c r="DV633" s="53"/>
      <c r="DW633" s="53"/>
      <c r="DX633" s="53"/>
      <c r="DY633" s="53"/>
      <c r="DZ633" s="53"/>
      <c r="EA633" s="53"/>
      <c r="EB633" s="53"/>
      <c r="EC633" s="53"/>
      <c r="ED633" s="53"/>
    </row>
    <row r="634" spans="1:134">
      <c r="A634" s="54"/>
      <c r="B634" s="55"/>
      <c r="C634" s="56"/>
      <c r="D634" s="55"/>
      <c r="E634" s="56"/>
      <c r="F634" s="55"/>
      <c r="G634" s="56"/>
      <c r="H634" s="57"/>
      <c r="I634" s="9"/>
      <c r="J634" s="9"/>
      <c r="K634" s="26"/>
      <c r="L634" s="26"/>
      <c r="M634" s="34"/>
      <c r="N634" s="34"/>
      <c r="O634" s="34"/>
      <c r="P634" s="11"/>
      <c r="Q634" s="11"/>
      <c r="R634" s="11"/>
      <c r="S634" s="13"/>
      <c r="AJ634" s="14"/>
      <c r="AK634" s="14"/>
      <c r="AL634" s="14"/>
      <c r="AM634" s="15"/>
      <c r="AN634" s="15"/>
      <c r="AO634" s="15"/>
      <c r="AP634" s="14"/>
      <c r="AQ634" s="15"/>
      <c r="AR634" s="15"/>
      <c r="AS634" s="15"/>
      <c r="AT634" s="16"/>
      <c r="AU634" s="15"/>
      <c r="AV634" s="15"/>
      <c r="AW634" s="15"/>
      <c r="AX634" s="15"/>
      <c r="AY634" s="15"/>
      <c r="AZ634" s="15"/>
      <c r="BA634" s="15"/>
      <c r="BB634" s="15"/>
      <c r="BC634" s="15"/>
      <c r="BD634" s="16"/>
      <c r="BE634" s="16"/>
      <c r="BF634" s="16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21"/>
      <c r="BZ634" s="14"/>
      <c r="CA634" s="14"/>
      <c r="CB634" s="22"/>
      <c r="CC634" s="14"/>
      <c r="CD634" s="19"/>
      <c r="CE634" s="14"/>
      <c r="CF634" s="23"/>
      <c r="CG634" s="14"/>
      <c r="CH634" s="21"/>
      <c r="CI634" s="14"/>
      <c r="CJ634" s="14"/>
      <c r="CK634" s="14"/>
      <c r="CL634" s="21"/>
      <c r="CM634" s="21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53"/>
      <c r="CY634" s="53"/>
      <c r="CZ634" s="53"/>
      <c r="DA634" s="53"/>
      <c r="DB634" s="53"/>
      <c r="DC634" s="53"/>
      <c r="DD634" s="53"/>
      <c r="DE634" s="53"/>
      <c r="DF634" s="53"/>
      <c r="DG634" s="53"/>
      <c r="DH634" s="53"/>
      <c r="DI634" s="53"/>
      <c r="DJ634" s="53"/>
      <c r="DK634" s="53"/>
      <c r="DL634" s="53"/>
      <c r="DM634" s="53"/>
      <c r="DN634" s="53"/>
      <c r="DO634" s="53"/>
      <c r="DP634" s="53"/>
      <c r="DQ634" s="53"/>
      <c r="DR634" s="53"/>
      <c r="DS634" s="53"/>
      <c r="DT634" s="53"/>
      <c r="DU634" s="53"/>
      <c r="DV634" s="53"/>
      <c r="DW634" s="53"/>
      <c r="DX634" s="53"/>
      <c r="DY634" s="53"/>
      <c r="DZ634" s="53"/>
      <c r="EA634" s="53"/>
      <c r="EB634" s="53"/>
      <c r="EC634" s="53"/>
      <c r="ED634" s="53"/>
    </row>
    <row r="635" spans="1:134">
      <c r="A635" s="54"/>
      <c r="B635" s="55"/>
      <c r="C635" s="56"/>
      <c r="D635" s="55"/>
      <c r="E635" s="56"/>
      <c r="F635" s="55"/>
      <c r="G635" s="56"/>
      <c r="H635" s="57"/>
      <c r="I635" s="9"/>
      <c r="J635" s="9"/>
      <c r="K635" s="26"/>
      <c r="L635" s="26"/>
      <c r="M635" s="34"/>
      <c r="N635" s="34"/>
      <c r="O635" s="34"/>
      <c r="P635" s="11"/>
      <c r="Q635" s="11"/>
      <c r="R635" s="11"/>
      <c r="S635" s="13"/>
      <c r="AJ635" s="14"/>
      <c r="AK635" s="14"/>
      <c r="AL635" s="14"/>
      <c r="AM635" s="15"/>
      <c r="AN635" s="15"/>
      <c r="AO635" s="15"/>
      <c r="AP635" s="14"/>
      <c r="AQ635" s="15"/>
      <c r="AR635" s="15"/>
      <c r="AS635" s="15"/>
      <c r="AT635" s="16"/>
      <c r="AU635" s="15"/>
      <c r="AV635" s="15"/>
      <c r="AW635" s="15"/>
      <c r="AX635" s="15"/>
      <c r="AY635" s="15"/>
      <c r="AZ635" s="15"/>
      <c r="BA635" s="15"/>
      <c r="BB635" s="15"/>
      <c r="BC635" s="15"/>
      <c r="BD635" s="16"/>
      <c r="BE635" s="16"/>
      <c r="BF635" s="16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21"/>
      <c r="BZ635" s="14"/>
      <c r="CA635" s="14"/>
      <c r="CB635" s="22"/>
      <c r="CC635" s="14"/>
      <c r="CD635" s="19"/>
      <c r="CE635" s="14"/>
      <c r="CF635" s="23"/>
      <c r="CG635" s="14"/>
      <c r="CH635" s="21"/>
      <c r="CI635" s="14"/>
      <c r="CJ635" s="14"/>
      <c r="CK635" s="14"/>
      <c r="CL635" s="21"/>
      <c r="CM635" s="21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53"/>
      <c r="CY635" s="53"/>
      <c r="CZ635" s="53"/>
      <c r="DA635" s="53"/>
      <c r="DB635" s="53"/>
      <c r="DC635" s="53"/>
      <c r="DD635" s="53"/>
      <c r="DE635" s="53"/>
      <c r="DF635" s="53"/>
      <c r="DG635" s="53"/>
      <c r="DH635" s="53"/>
      <c r="DI635" s="53"/>
      <c r="DJ635" s="53"/>
      <c r="DK635" s="53"/>
      <c r="DL635" s="53"/>
      <c r="DM635" s="53"/>
      <c r="DN635" s="53"/>
      <c r="DO635" s="53"/>
      <c r="DP635" s="53"/>
      <c r="DQ635" s="53"/>
      <c r="DR635" s="53"/>
      <c r="DS635" s="53"/>
      <c r="DT635" s="53"/>
      <c r="DU635" s="53"/>
      <c r="DV635" s="53"/>
      <c r="DW635" s="53"/>
      <c r="DX635" s="53"/>
      <c r="DY635" s="53"/>
      <c r="DZ635" s="53"/>
      <c r="EA635" s="53"/>
      <c r="EB635" s="53"/>
      <c r="EC635" s="53"/>
      <c r="ED635" s="53"/>
    </row>
    <row r="636" spans="1:134">
      <c r="A636" s="54"/>
      <c r="B636" s="55"/>
      <c r="C636" s="56"/>
      <c r="D636" s="55"/>
      <c r="E636" s="56"/>
      <c r="F636" s="55"/>
      <c r="G636" s="56"/>
      <c r="H636" s="57"/>
      <c r="I636" s="9"/>
      <c r="J636" s="9"/>
      <c r="K636" s="26"/>
      <c r="L636" s="26"/>
      <c r="M636" s="34"/>
      <c r="N636" s="34"/>
      <c r="O636" s="34"/>
      <c r="P636" s="11"/>
      <c r="Q636" s="11"/>
      <c r="R636" s="11"/>
      <c r="S636" s="13"/>
      <c r="AJ636" s="14"/>
      <c r="AK636" s="14"/>
      <c r="AL636" s="14"/>
      <c r="AM636" s="15"/>
      <c r="AN636" s="15"/>
      <c r="AO636" s="15"/>
      <c r="AP636" s="14"/>
      <c r="AQ636" s="15"/>
      <c r="AR636" s="15"/>
      <c r="AS636" s="15"/>
      <c r="AT636" s="16"/>
      <c r="AU636" s="15"/>
      <c r="AV636" s="15"/>
      <c r="AW636" s="15"/>
      <c r="AX636" s="15"/>
      <c r="AY636" s="15"/>
      <c r="AZ636" s="15"/>
      <c r="BA636" s="15"/>
      <c r="BB636" s="15"/>
      <c r="BC636" s="15"/>
      <c r="BD636" s="16"/>
      <c r="BE636" s="16"/>
      <c r="BF636" s="16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21"/>
      <c r="BZ636" s="14"/>
      <c r="CA636" s="14"/>
      <c r="CB636" s="22"/>
      <c r="CC636" s="14"/>
      <c r="CD636" s="19"/>
      <c r="CE636" s="14"/>
      <c r="CF636" s="23"/>
      <c r="CG636" s="14"/>
      <c r="CH636" s="21"/>
      <c r="CI636" s="14"/>
      <c r="CJ636" s="14"/>
      <c r="CK636" s="14"/>
      <c r="CL636" s="21"/>
      <c r="CM636" s="21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53"/>
      <c r="CY636" s="53"/>
      <c r="CZ636" s="53"/>
      <c r="DA636" s="53"/>
      <c r="DB636" s="53"/>
      <c r="DC636" s="53"/>
      <c r="DD636" s="53"/>
      <c r="DE636" s="53"/>
      <c r="DF636" s="53"/>
      <c r="DG636" s="53"/>
      <c r="DH636" s="53"/>
      <c r="DI636" s="53"/>
      <c r="DJ636" s="53"/>
      <c r="DK636" s="53"/>
      <c r="DL636" s="53"/>
      <c r="DM636" s="53"/>
      <c r="DN636" s="53"/>
      <c r="DO636" s="53"/>
      <c r="DP636" s="53"/>
      <c r="DQ636" s="53"/>
      <c r="DR636" s="53"/>
      <c r="DS636" s="53"/>
      <c r="DT636" s="53"/>
      <c r="DU636" s="53"/>
      <c r="DV636" s="53"/>
      <c r="DW636" s="53"/>
      <c r="DX636" s="53"/>
      <c r="DY636" s="53"/>
      <c r="DZ636" s="53"/>
      <c r="EA636" s="53"/>
      <c r="EB636" s="53"/>
      <c r="EC636" s="53"/>
      <c r="ED636" s="53"/>
    </row>
    <row r="637" spans="1:134">
      <c r="A637" s="54"/>
      <c r="B637" s="55"/>
      <c r="C637" s="56"/>
      <c r="D637" s="55"/>
      <c r="E637" s="56"/>
      <c r="F637" s="55"/>
      <c r="G637" s="56"/>
      <c r="H637" s="57"/>
      <c r="I637" s="9"/>
      <c r="J637" s="9"/>
      <c r="K637" s="26"/>
      <c r="L637" s="26"/>
      <c r="M637" s="34"/>
      <c r="N637" s="34"/>
      <c r="O637" s="34"/>
      <c r="P637" s="11"/>
      <c r="Q637" s="11"/>
      <c r="R637" s="11"/>
      <c r="S637" s="13"/>
      <c r="AJ637" s="14"/>
      <c r="AK637" s="14"/>
      <c r="AL637" s="14"/>
      <c r="AM637" s="15"/>
      <c r="AN637" s="15"/>
      <c r="AO637" s="15"/>
      <c r="AP637" s="14"/>
      <c r="AQ637" s="15"/>
      <c r="AR637" s="15"/>
      <c r="AS637" s="15"/>
      <c r="AT637" s="16"/>
      <c r="AU637" s="15"/>
      <c r="AV637" s="15"/>
      <c r="AW637" s="15"/>
      <c r="AX637" s="15"/>
      <c r="AY637" s="15"/>
      <c r="AZ637" s="15"/>
      <c r="BA637" s="15"/>
      <c r="BB637" s="15"/>
      <c r="BC637" s="15"/>
      <c r="BD637" s="16"/>
      <c r="BE637" s="16"/>
      <c r="BF637" s="16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21"/>
      <c r="BZ637" s="14"/>
      <c r="CA637" s="14"/>
      <c r="CB637" s="22"/>
      <c r="CC637" s="14"/>
      <c r="CD637" s="19"/>
      <c r="CE637" s="14"/>
      <c r="CF637" s="23"/>
      <c r="CG637" s="14"/>
      <c r="CH637" s="21"/>
      <c r="CI637" s="14"/>
      <c r="CJ637" s="14"/>
      <c r="CK637" s="14"/>
      <c r="CL637" s="21"/>
      <c r="CM637" s="21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53"/>
      <c r="CY637" s="53"/>
      <c r="CZ637" s="53"/>
      <c r="DA637" s="53"/>
      <c r="DB637" s="53"/>
      <c r="DC637" s="53"/>
      <c r="DD637" s="53"/>
      <c r="DE637" s="53"/>
      <c r="DF637" s="53"/>
      <c r="DG637" s="53"/>
      <c r="DH637" s="53"/>
      <c r="DI637" s="53"/>
      <c r="DJ637" s="53"/>
      <c r="DK637" s="53"/>
      <c r="DL637" s="53"/>
      <c r="DM637" s="53"/>
      <c r="DN637" s="53"/>
      <c r="DO637" s="53"/>
      <c r="DP637" s="53"/>
      <c r="DQ637" s="53"/>
      <c r="DR637" s="53"/>
      <c r="DS637" s="53"/>
      <c r="DT637" s="53"/>
      <c r="DU637" s="53"/>
      <c r="DV637" s="53"/>
      <c r="DW637" s="53"/>
      <c r="DX637" s="53"/>
      <c r="DY637" s="53"/>
      <c r="DZ637" s="53"/>
      <c r="EA637" s="53"/>
      <c r="EB637" s="53"/>
      <c r="EC637" s="53"/>
      <c r="ED637" s="53"/>
    </row>
    <row r="638" spans="1:134">
      <c r="A638" s="54"/>
      <c r="B638" s="55"/>
      <c r="C638" s="56"/>
      <c r="D638" s="55"/>
      <c r="E638" s="56"/>
      <c r="F638" s="55"/>
      <c r="G638" s="56"/>
      <c r="H638" s="57"/>
      <c r="I638" s="9"/>
      <c r="J638" s="9"/>
      <c r="K638" s="26"/>
      <c r="L638" s="26"/>
      <c r="M638" s="34"/>
      <c r="N638" s="34"/>
      <c r="O638" s="34"/>
      <c r="P638" s="11"/>
      <c r="Q638" s="11"/>
      <c r="R638" s="11"/>
      <c r="S638" s="13"/>
      <c r="AJ638" s="14"/>
      <c r="AK638" s="14"/>
      <c r="AL638" s="14"/>
      <c r="AM638" s="15"/>
      <c r="AN638" s="15"/>
      <c r="AO638" s="15"/>
      <c r="AP638" s="14"/>
      <c r="AQ638" s="15"/>
      <c r="AR638" s="15"/>
      <c r="AS638" s="15"/>
      <c r="AT638" s="16"/>
      <c r="AU638" s="15"/>
      <c r="AV638" s="15"/>
      <c r="AW638" s="15"/>
      <c r="AX638" s="15"/>
      <c r="AY638" s="15"/>
      <c r="AZ638" s="15"/>
      <c r="BA638" s="15"/>
      <c r="BB638" s="15"/>
      <c r="BC638" s="15"/>
      <c r="BD638" s="16"/>
      <c r="BE638" s="16"/>
      <c r="BF638" s="16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21"/>
      <c r="BZ638" s="14"/>
      <c r="CA638" s="14"/>
      <c r="CB638" s="22"/>
      <c r="CC638" s="14"/>
      <c r="CD638" s="19"/>
      <c r="CE638" s="14"/>
      <c r="CF638" s="23"/>
      <c r="CG638" s="14"/>
      <c r="CH638" s="21"/>
      <c r="CI638" s="14"/>
      <c r="CJ638" s="14"/>
      <c r="CK638" s="14"/>
      <c r="CL638" s="21"/>
      <c r="CM638" s="21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53"/>
      <c r="CY638" s="53"/>
      <c r="CZ638" s="53"/>
      <c r="DA638" s="53"/>
      <c r="DB638" s="53"/>
      <c r="DC638" s="53"/>
      <c r="DD638" s="53"/>
      <c r="DE638" s="53"/>
      <c r="DF638" s="53"/>
      <c r="DG638" s="53"/>
      <c r="DH638" s="53"/>
      <c r="DI638" s="53"/>
      <c r="DJ638" s="53"/>
      <c r="DK638" s="53"/>
      <c r="DL638" s="53"/>
      <c r="DM638" s="53"/>
      <c r="DN638" s="53"/>
      <c r="DO638" s="53"/>
      <c r="DP638" s="53"/>
      <c r="DQ638" s="53"/>
      <c r="DR638" s="53"/>
      <c r="DS638" s="53"/>
      <c r="DT638" s="53"/>
      <c r="DU638" s="53"/>
      <c r="DV638" s="53"/>
      <c r="DW638" s="53"/>
      <c r="DX638" s="53"/>
      <c r="DY638" s="53"/>
      <c r="DZ638" s="53"/>
      <c r="EA638" s="53"/>
      <c r="EB638" s="53"/>
      <c r="EC638" s="53"/>
      <c r="ED638" s="53"/>
    </row>
    <row r="639" spans="1:134">
      <c r="A639" s="54"/>
      <c r="B639" s="55"/>
      <c r="C639" s="56"/>
      <c r="D639" s="55"/>
      <c r="E639" s="56"/>
      <c r="F639" s="55"/>
      <c r="G639" s="56"/>
      <c r="H639" s="57"/>
      <c r="I639" s="9"/>
      <c r="J639" s="9"/>
      <c r="K639" s="26"/>
      <c r="L639" s="26"/>
      <c r="M639" s="34"/>
      <c r="N639" s="34"/>
      <c r="O639" s="34"/>
      <c r="P639" s="11"/>
      <c r="Q639" s="11"/>
      <c r="R639" s="11"/>
      <c r="S639" s="13"/>
      <c r="AJ639" s="14"/>
      <c r="AK639" s="14"/>
      <c r="AL639" s="14"/>
      <c r="AM639" s="15"/>
      <c r="AN639" s="15"/>
      <c r="AO639" s="15"/>
      <c r="AP639" s="14"/>
      <c r="AQ639" s="15"/>
      <c r="AR639" s="15"/>
      <c r="AS639" s="15"/>
      <c r="AT639" s="16"/>
      <c r="AU639" s="15"/>
      <c r="AV639" s="15"/>
      <c r="AW639" s="15"/>
      <c r="AX639" s="15"/>
      <c r="AY639" s="15"/>
      <c r="AZ639" s="15"/>
      <c r="BA639" s="15"/>
      <c r="BB639" s="15"/>
      <c r="BC639" s="15"/>
      <c r="BD639" s="16"/>
      <c r="BE639" s="16"/>
      <c r="BF639" s="16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21"/>
      <c r="BZ639" s="14"/>
      <c r="CA639" s="14"/>
      <c r="CB639" s="22"/>
      <c r="CC639" s="14"/>
      <c r="CD639" s="19"/>
      <c r="CE639" s="14"/>
      <c r="CF639" s="23"/>
      <c r="CG639" s="14"/>
      <c r="CH639" s="21"/>
      <c r="CI639" s="14"/>
      <c r="CJ639" s="14"/>
      <c r="CK639" s="14"/>
      <c r="CL639" s="21"/>
      <c r="CM639" s="21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53"/>
      <c r="CY639" s="53"/>
      <c r="CZ639" s="53"/>
      <c r="DA639" s="53"/>
      <c r="DB639" s="53"/>
      <c r="DC639" s="53"/>
      <c r="DD639" s="53"/>
      <c r="DE639" s="53"/>
      <c r="DF639" s="53"/>
      <c r="DG639" s="53"/>
      <c r="DH639" s="53"/>
      <c r="DI639" s="53"/>
      <c r="DJ639" s="53"/>
      <c r="DK639" s="53"/>
      <c r="DL639" s="53"/>
      <c r="DM639" s="53"/>
      <c r="DN639" s="53"/>
      <c r="DO639" s="53"/>
      <c r="DP639" s="53"/>
      <c r="DQ639" s="53"/>
      <c r="DR639" s="53"/>
      <c r="DS639" s="53"/>
      <c r="DT639" s="53"/>
      <c r="DU639" s="53"/>
      <c r="DV639" s="53"/>
      <c r="DW639" s="53"/>
      <c r="DX639" s="53"/>
      <c r="DY639" s="53"/>
      <c r="DZ639" s="53"/>
      <c r="EA639" s="53"/>
      <c r="EB639" s="53"/>
      <c r="EC639" s="53"/>
      <c r="ED639" s="53"/>
    </row>
    <row r="640" spans="1:134">
      <c r="A640" s="54"/>
      <c r="B640" s="55"/>
      <c r="C640" s="56"/>
      <c r="D640" s="55"/>
      <c r="E640" s="56"/>
      <c r="F640" s="55"/>
      <c r="G640" s="56"/>
      <c r="H640" s="57"/>
      <c r="I640" s="9"/>
      <c r="J640" s="9"/>
      <c r="K640" s="26"/>
      <c r="L640" s="26"/>
      <c r="M640" s="34"/>
      <c r="N640" s="34"/>
      <c r="O640" s="34"/>
      <c r="P640" s="11"/>
      <c r="Q640" s="11"/>
      <c r="R640" s="11"/>
      <c r="S640" s="13"/>
      <c r="AJ640" s="14"/>
      <c r="AK640" s="14"/>
      <c r="AL640" s="14"/>
      <c r="AM640" s="15"/>
      <c r="AN640" s="15"/>
      <c r="AO640" s="15"/>
      <c r="AP640" s="14"/>
      <c r="AQ640" s="15"/>
      <c r="AR640" s="15"/>
      <c r="AS640" s="15"/>
      <c r="AT640" s="16"/>
      <c r="AU640" s="15"/>
      <c r="AV640" s="15"/>
      <c r="AW640" s="15"/>
      <c r="AX640" s="15"/>
      <c r="AY640" s="15"/>
      <c r="AZ640" s="15"/>
      <c r="BA640" s="15"/>
      <c r="BB640" s="15"/>
      <c r="BC640" s="15"/>
      <c r="BD640" s="16"/>
      <c r="BE640" s="16"/>
      <c r="BF640" s="16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21"/>
      <c r="BZ640" s="14"/>
      <c r="CA640" s="14"/>
      <c r="CB640" s="22"/>
      <c r="CC640" s="14"/>
      <c r="CD640" s="19"/>
      <c r="CE640" s="14"/>
      <c r="CF640" s="23"/>
      <c r="CG640" s="14"/>
      <c r="CH640" s="21"/>
      <c r="CI640" s="14"/>
      <c r="CJ640" s="14"/>
      <c r="CK640" s="14"/>
      <c r="CL640" s="21"/>
      <c r="CM640" s="21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53"/>
      <c r="CY640" s="53"/>
      <c r="CZ640" s="53"/>
      <c r="DA640" s="53"/>
      <c r="DB640" s="53"/>
      <c r="DC640" s="53"/>
      <c r="DD640" s="53"/>
      <c r="DE640" s="53"/>
      <c r="DF640" s="53"/>
      <c r="DG640" s="53"/>
      <c r="DH640" s="53"/>
      <c r="DI640" s="53"/>
      <c r="DJ640" s="53"/>
      <c r="DK640" s="53"/>
      <c r="DL640" s="53"/>
      <c r="DM640" s="53"/>
      <c r="DN640" s="53"/>
      <c r="DO640" s="53"/>
      <c r="DP640" s="53"/>
      <c r="DQ640" s="53"/>
      <c r="DR640" s="53"/>
      <c r="DS640" s="53"/>
      <c r="DT640" s="53"/>
      <c r="DU640" s="53"/>
      <c r="DV640" s="53"/>
      <c r="DW640" s="53"/>
      <c r="DX640" s="53"/>
      <c r="DY640" s="53"/>
      <c r="DZ640" s="53"/>
      <c r="EA640" s="53"/>
      <c r="EB640" s="53"/>
      <c r="EC640" s="53"/>
      <c r="ED640" s="53"/>
    </row>
    <row r="641" spans="1:134">
      <c r="A641" s="54"/>
      <c r="B641" s="55"/>
      <c r="C641" s="56"/>
      <c r="D641" s="55"/>
      <c r="E641" s="56"/>
      <c r="F641" s="55"/>
      <c r="G641" s="56"/>
      <c r="H641" s="57"/>
      <c r="I641" s="9"/>
      <c r="J641" s="9"/>
      <c r="K641" s="26"/>
      <c r="L641" s="26"/>
      <c r="M641" s="34"/>
      <c r="N641" s="34"/>
      <c r="O641" s="34"/>
      <c r="P641" s="11"/>
      <c r="Q641" s="11"/>
      <c r="R641" s="11"/>
      <c r="S641" s="13"/>
      <c r="AJ641" s="14"/>
      <c r="AK641" s="14"/>
      <c r="AL641" s="14"/>
      <c r="AM641" s="15"/>
      <c r="AN641" s="15"/>
      <c r="AO641" s="15"/>
      <c r="AP641" s="14"/>
      <c r="AQ641" s="15"/>
      <c r="AR641" s="15"/>
      <c r="AS641" s="15"/>
      <c r="AT641" s="16"/>
      <c r="AU641" s="15"/>
      <c r="AV641" s="15"/>
      <c r="AW641" s="15"/>
      <c r="AX641" s="15"/>
      <c r="AY641" s="15"/>
      <c r="AZ641" s="15"/>
      <c r="BA641" s="15"/>
      <c r="BB641" s="15"/>
      <c r="BC641" s="15"/>
      <c r="BD641" s="16"/>
      <c r="BE641" s="16"/>
      <c r="BF641" s="16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21"/>
      <c r="BZ641" s="14"/>
      <c r="CA641" s="14"/>
      <c r="CB641" s="22"/>
      <c r="CC641" s="14"/>
      <c r="CD641" s="19"/>
      <c r="CE641" s="14"/>
      <c r="CF641" s="23"/>
      <c r="CG641" s="14"/>
      <c r="CH641" s="21"/>
      <c r="CI641" s="14"/>
      <c r="CJ641" s="14"/>
      <c r="CK641" s="14"/>
      <c r="CL641" s="21"/>
      <c r="CM641" s="21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53"/>
      <c r="CY641" s="53"/>
      <c r="CZ641" s="53"/>
      <c r="DA641" s="53"/>
      <c r="DB641" s="53"/>
      <c r="DC641" s="53"/>
      <c r="DD641" s="53"/>
      <c r="DE641" s="53"/>
      <c r="DF641" s="53"/>
      <c r="DG641" s="53"/>
      <c r="DH641" s="53"/>
      <c r="DI641" s="53"/>
      <c r="DJ641" s="53"/>
      <c r="DK641" s="53"/>
      <c r="DL641" s="53"/>
      <c r="DM641" s="53"/>
      <c r="DN641" s="53"/>
      <c r="DO641" s="53"/>
      <c r="DP641" s="53"/>
      <c r="DQ641" s="53"/>
      <c r="DR641" s="53"/>
      <c r="DS641" s="53"/>
      <c r="DT641" s="53"/>
      <c r="DU641" s="53"/>
      <c r="DV641" s="53"/>
      <c r="DW641" s="53"/>
      <c r="DX641" s="53"/>
      <c r="DY641" s="53"/>
      <c r="DZ641" s="53"/>
      <c r="EA641" s="53"/>
      <c r="EB641" s="53"/>
      <c r="EC641" s="53"/>
      <c r="ED641" s="53"/>
    </row>
    <row r="642" spans="1:134">
      <c r="A642" s="54"/>
      <c r="B642" s="55"/>
      <c r="C642" s="56"/>
      <c r="D642" s="55"/>
      <c r="E642" s="56"/>
      <c r="F642" s="55"/>
      <c r="G642" s="56"/>
      <c r="H642" s="57"/>
      <c r="I642" s="9"/>
      <c r="J642" s="9"/>
      <c r="K642" s="26"/>
      <c r="L642" s="26"/>
      <c r="M642" s="34"/>
      <c r="N642" s="34"/>
      <c r="O642" s="34"/>
      <c r="P642" s="11"/>
      <c r="Q642" s="11"/>
      <c r="R642" s="11"/>
      <c r="S642" s="13"/>
      <c r="AJ642" s="14"/>
      <c r="AK642" s="14"/>
      <c r="AL642" s="14"/>
      <c r="AM642" s="15"/>
      <c r="AN642" s="15"/>
      <c r="AO642" s="15"/>
      <c r="AP642" s="14"/>
      <c r="AQ642" s="15"/>
      <c r="AR642" s="15"/>
      <c r="AS642" s="15"/>
      <c r="AT642" s="16"/>
      <c r="AU642" s="15"/>
      <c r="AV642" s="15"/>
      <c r="AW642" s="15"/>
      <c r="AX642" s="15"/>
      <c r="AY642" s="15"/>
      <c r="AZ642" s="15"/>
      <c r="BA642" s="15"/>
      <c r="BB642" s="15"/>
      <c r="BC642" s="15"/>
      <c r="BD642" s="16"/>
      <c r="BE642" s="16"/>
      <c r="BF642" s="16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21"/>
      <c r="BZ642" s="14"/>
      <c r="CA642" s="14"/>
      <c r="CB642" s="22"/>
      <c r="CC642" s="14"/>
      <c r="CD642" s="19"/>
      <c r="CE642" s="14"/>
      <c r="CF642" s="23"/>
      <c r="CG642" s="14"/>
      <c r="CH642" s="21"/>
      <c r="CI642" s="14"/>
      <c r="CJ642" s="14"/>
      <c r="CK642" s="14"/>
      <c r="CL642" s="21"/>
      <c r="CM642" s="21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53"/>
      <c r="CY642" s="53"/>
      <c r="CZ642" s="53"/>
      <c r="DA642" s="53"/>
      <c r="DB642" s="53"/>
      <c r="DC642" s="53"/>
      <c r="DD642" s="53"/>
      <c r="DE642" s="53"/>
      <c r="DF642" s="53"/>
      <c r="DG642" s="53"/>
      <c r="DH642" s="53"/>
      <c r="DI642" s="53"/>
      <c r="DJ642" s="53"/>
      <c r="DK642" s="53"/>
      <c r="DL642" s="53"/>
      <c r="DM642" s="53"/>
      <c r="DN642" s="53"/>
      <c r="DO642" s="53"/>
      <c r="DP642" s="53"/>
      <c r="DQ642" s="53"/>
      <c r="DR642" s="53"/>
      <c r="DS642" s="53"/>
      <c r="DT642" s="53"/>
      <c r="DU642" s="53"/>
      <c r="DV642" s="53"/>
      <c r="DW642" s="53"/>
      <c r="DX642" s="53"/>
      <c r="DY642" s="53"/>
      <c r="DZ642" s="53"/>
      <c r="EA642" s="53"/>
      <c r="EB642" s="53"/>
      <c r="EC642" s="53"/>
      <c r="ED642" s="53"/>
    </row>
    <row r="643" spans="1:134">
      <c r="A643" s="54"/>
      <c r="B643" s="55"/>
      <c r="C643" s="56"/>
      <c r="D643" s="55"/>
      <c r="E643" s="56"/>
      <c r="F643" s="55"/>
      <c r="G643" s="56"/>
      <c r="H643" s="57"/>
      <c r="I643" s="9"/>
      <c r="J643" s="9"/>
      <c r="K643" s="26"/>
      <c r="L643" s="26"/>
      <c r="M643" s="34"/>
      <c r="N643" s="34"/>
      <c r="O643" s="34"/>
      <c r="P643" s="11"/>
      <c r="Q643" s="11"/>
      <c r="R643" s="11"/>
      <c r="S643" s="13"/>
      <c r="AJ643" s="14"/>
      <c r="AK643" s="14"/>
      <c r="AL643" s="14"/>
      <c r="AM643" s="15"/>
      <c r="AN643" s="15"/>
      <c r="AO643" s="15"/>
      <c r="AP643" s="14"/>
      <c r="AQ643" s="15"/>
      <c r="AR643" s="15"/>
      <c r="AS643" s="15"/>
      <c r="AT643" s="16"/>
      <c r="AU643" s="15"/>
      <c r="AV643" s="15"/>
      <c r="AW643" s="15"/>
      <c r="AX643" s="15"/>
      <c r="AY643" s="15"/>
      <c r="AZ643" s="15"/>
      <c r="BA643" s="15"/>
      <c r="BB643" s="15"/>
      <c r="BC643" s="15"/>
      <c r="BD643" s="16"/>
      <c r="BE643" s="16"/>
      <c r="BF643" s="16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21"/>
      <c r="BZ643" s="14"/>
      <c r="CA643" s="14"/>
      <c r="CB643" s="22"/>
      <c r="CC643" s="14"/>
      <c r="CD643" s="19"/>
      <c r="CE643" s="14"/>
      <c r="CF643" s="23"/>
      <c r="CG643" s="14"/>
      <c r="CH643" s="21"/>
      <c r="CI643" s="14"/>
      <c r="CJ643" s="14"/>
      <c r="CK643" s="14"/>
      <c r="CL643" s="21"/>
      <c r="CM643" s="21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53"/>
      <c r="CY643" s="53"/>
      <c r="CZ643" s="53"/>
      <c r="DA643" s="53"/>
      <c r="DB643" s="53"/>
      <c r="DC643" s="53"/>
      <c r="DD643" s="53"/>
      <c r="DE643" s="53"/>
      <c r="DF643" s="53"/>
      <c r="DG643" s="53"/>
      <c r="DH643" s="53"/>
      <c r="DI643" s="53"/>
      <c r="DJ643" s="53"/>
      <c r="DK643" s="53"/>
      <c r="DL643" s="53"/>
      <c r="DM643" s="53"/>
      <c r="DN643" s="53"/>
      <c r="DO643" s="53"/>
      <c r="DP643" s="53"/>
      <c r="DQ643" s="53"/>
      <c r="DR643" s="53"/>
      <c r="DS643" s="53"/>
      <c r="DT643" s="53"/>
      <c r="DU643" s="53"/>
      <c r="DV643" s="53"/>
      <c r="DW643" s="53"/>
      <c r="DX643" s="53"/>
      <c r="DY643" s="53"/>
      <c r="DZ643" s="53"/>
      <c r="EA643" s="53"/>
      <c r="EB643" s="53"/>
      <c r="EC643" s="53"/>
      <c r="ED643" s="53"/>
    </row>
    <row r="644" spans="1:134">
      <c r="A644" s="54"/>
      <c r="B644" s="55"/>
      <c r="C644" s="56"/>
      <c r="D644" s="55"/>
      <c r="E644" s="56"/>
      <c r="F644" s="55"/>
      <c r="G644" s="56"/>
      <c r="H644" s="57"/>
      <c r="I644" s="9"/>
      <c r="J644" s="9"/>
      <c r="K644" s="26"/>
      <c r="L644" s="26"/>
      <c r="M644" s="34"/>
      <c r="N644" s="34"/>
      <c r="O644" s="34"/>
      <c r="P644" s="11"/>
      <c r="Q644" s="11"/>
      <c r="R644" s="11"/>
      <c r="S644" s="13"/>
      <c r="AJ644" s="14"/>
      <c r="AK644" s="14"/>
      <c r="AL644" s="14"/>
      <c r="AM644" s="15"/>
      <c r="AN644" s="15"/>
      <c r="AO644" s="15"/>
      <c r="AP644" s="14"/>
      <c r="AQ644" s="15"/>
      <c r="AR644" s="15"/>
      <c r="AS644" s="15"/>
      <c r="AT644" s="16"/>
      <c r="AU644" s="15"/>
      <c r="AV644" s="15"/>
      <c r="AW644" s="15"/>
      <c r="AX644" s="15"/>
      <c r="AY644" s="15"/>
      <c r="AZ644" s="15"/>
      <c r="BA644" s="15"/>
      <c r="BB644" s="15"/>
      <c r="BC644" s="15"/>
      <c r="BD644" s="16"/>
      <c r="BE644" s="16"/>
      <c r="BF644" s="16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21"/>
      <c r="BZ644" s="14"/>
      <c r="CA644" s="14"/>
      <c r="CB644" s="22"/>
      <c r="CC644" s="14"/>
      <c r="CD644" s="19"/>
      <c r="CE644" s="14"/>
      <c r="CF644" s="23"/>
      <c r="CG644" s="14"/>
      <c r="CH644" s="21"/>
      <c r="CI644" s="14"/>
      <c r="CJ644" s="14"/>
      <c r="CK644" s="14"/>
      <c r="CL644" s="21"/>
      <c r="CM644" s="21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53"/>
      <c r="CY644" s="53"/>
      <c r="CZ644" s="53"/>
      <c r="DA644" s="53"/>
      <c r="DB644" s="53"/>
      <c r="DC644" s="53"/>
      <c r="DD644" s="53"/>
      <c r="DE644" s="53"/>
      <c r="DF644" s="53"/>
      <c r="DG644" s="53"/>
      <c r="DH644" s="53"/>
      <c r="DI644" s="53"/>
      <c r="DJ644" s="53"/>
      <c r="DK644" s="53"/>
      <c r="DL644" s="53"/>
      <c r="DM644" s="53"/>
      <c r="DN644" s="53"/>
      <c r="DO644" s="53"/>
      <c r="DP644" s="53"/>
      <c r="DQ644" s="53"/>
      <c r="DR644" s="53"/>
      <c r="DS644" s="53"/>
      <c r="DT644" s="53"/>
      <c r="DU644" s="53"/>
      <c r="DV644" s="53"/>
      <c r="DW644" s="53"/>
      <c r="DX644" s="53"/>
      <c r="DY644" s="53"/>
      <c r="DZ644" s="53"/>
      <c r="EA644" s="53"/>
      <c r="EB644" s="53"/>
      <c r="EC644" s="53"/>
      <c r="ED644" s="53"/>
    </row>
    <row r="645" spans="1:134">
      <c r="A645" s="54"/>
      <c r="B645" s="55"/>
      <c r="C645" s="56"/>
      <c r="D645" s="55"/>
      <c r="E645" s="56"/>
      <c r="F645" s="55"/>
      <c r="G645" s="56"/>
      <c r="H645" s="57"/>
      <c r="I645" s="9"/>
      <c r="J645" s="9"/>
      <c r="K645" s="26"/>
      <c r="L645" s="26"/>
      <c r="M645" s="34"/>
      <c r="N645" s="34"/>
      <c r="O645" s="34"/>
      <c r="P645" s="11"/>
      <c r="Q645" s="11"/>
      <c r="R645" s="11"/>
      <c r="S645" s="13"/>
      <c r="AJ645" s="14"/>
      <c r="AK645" s="14"/>
      <c r="AL645" s="14"/>
      <c r="AM645" s="15"/>
      <c r="AN645" s="15"/>
      <c r="AO645" s="15"/>
      <c r="AP645" s="14"/>
      <c r="AQ645" s="15"/>
      <c r="AR645" s="15"/>
      <c r="AS645" s="15"/>
      <c r="AT645" s="16"/>
      <c r="AU645" s="15"/>
      <c r="AV645" s="15"/>
      <c r="AW645" s="15"/>
      <c r="AX645" s="15"/>
      <c r="AY645" s="15"/>
      <c r="AZ645" s="15"/>
      <c r="BA645" s="15"/>
      <c r="BB645" s="15"/>
      <c r="BC645" s="15"/>
      <c r="BD645" s="16"/>
      <c r="BE645" s="16"/>
      <c r="BF645" s="16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21"/>
      <c r="BZ645" s="14"/>
      <c r="CA645" s="14"/>
      <c r="CB645" s="22"/>
      <c r="CC645" s="14"/>
      <c r="CD645" s="19"/>
      <c r="CE645" s="14"/>
      <c r="CF645" s="23"/>
      <c r="CG645" s="14"/>
      <c r="CH645" s="21"/>
      <c r="CI645" s="14"/>
      <c r="CJ645" s="14"/>
      <c r="CK645" s="14"/>
      <c r="CL645" s="21"/>
      <c r="CM645" s="21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53"/>
      <c r="CY645" s="53"/>
      <c r="CZ645" s="53"/>
      <c r="DA645" s="53"/>
      <c r="DB645" s="53"/>
      <c r="DC645" s="53"/>
      <c r="DD645" s="53"/>
      <c r="DE645" s="53"/>
      <c r="DF645" s="53"/>
      <c r="DG645" s="53"/>
      <c r="DH645" s="53"/>
      <c r="DI645" s="53"/>
      <c r="DJ645" s="53"/>
      <c r="DK645" s="53"/>
      <c r="DL645" s="53"/>
      <c r="DM645" s="53"/>
      <c r="DN645" s="53"/>
      <c r="DO645" s="53"/>
      <c r="DP645" s="53"/>
      <c r="DQ645" s="53"/>
      <c r="DR645" s="53"/>
      <c r="DS645" s="53"/>
      <c r="DT645" s="53"/>
      <c r="DU645" s="53"/>
      <c r="DV645" s="53"/>
      <c r="DW645" s="53"/>
      <c r="DX645" s="53"/>
      <c r="DY645" s="53"/>
      <c r="DZ645" s="53"/>
      <c r="EA645" s="53"/>
      <c r="EB645" s="53"/>
      <c r="EC645" s="53"/>
      <c r="ED645" s="53"/>
    </row>
    <row r="646" spans="1:134">
      <c r="A646" s="54"/>
      <c r="B646" s="55"/>
      <c r="C646" s="56"/>
      <c r="D646" s="55"/>
      <c r="E646" s="56"/>
      <c r="F646" s="55"/>
      <c r="G646" s="56"/>
      <c r="H646" s="57"/>
      <c r="I646" s="9"/>
      <c r="J646" s="9"/>
      <c r="K646" s="26"/>
      <c r="L646" s="26"/>
      <c r="M646" s="34"/>
      <c r="N646" s="34"/>
      <c r="O646" s="34"/>
      <c r="P646" s="11"/>
      <c r="Q646" s="11"/>
      <c r="R646" s="11"/>
      <c r="S646" s="13"/>
      <c r="AJ646" s="14"/>
      <c r="AK646" s="14"/>
      <c r="AL646" s="14"/>
      <c r="AM646" s="15"/>
      <c r="AN646" s="15"/>
      <c r="AO646" s="15"/>
      <c r="AP646" s="14"/>
      <c r="AQ646" s="15"/>
      <c r="AR646" s="15"/>
      <c r="AS646" s="15"/>
      <c r="AT646" s="16"/>
      <c r="AU646" s="15"/>
      <c r="AV646" s="15"/>
      <c r="AW646" s="15"/>
      <c r="AX646" s="15"/>
      <c r="AY646" s="15"/>
      <c r="AZ646" s="15"/>
      <c r="BA646" s="15"/>
      <c r="BB646" s="15"/>
      <c r="BC646" s="15"/>
      <c r="BD646" s="16"/>
      <c r="BE646" s="16"/>
      <c r="BF646" s="16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21"/>
      <c r="BZ646" s="14"/>
      <c r="CA646" s="14"/>
      <c r="CB646" s="22"/>
      <c r="CC646" s="14"/>
      <c r="CD646" s="19"/>
      <c r="CE646" s="14"/>
      <c r="CF646" s="23"/>
      <c r="CG646" s="14"/>
      <c r="CH646" s="21"/>
      <c r="CI646" s="14"/>
      <c r="CJ646" s="14"/>
      <c r="CK646" s="14"/>
      <c r="CL646" s="21"/>
      <c r="CM646" s="21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53"/>
      <c r="CY646" s="53"/>
      <c r="CZ646" s="53"/>
      <c r="DA646" s="53"/>
      <c r="DB646" s="53"/>
      <c r="DC646" s="53"/>
      <c r="DD646" s="53"/>
      <c r="DE646" s="53"/>
      <c r="DF646" s="53"/>
      <c r="DG646" s="53"/>
      <c r="DH646" s="53"/>
      <c r="DI646" s="53"/>
      <c r="DJ646" s="53"/>
      <c r="DK646" s="53"/>
      <c r="DL646" s="53"/>
      <c r="DM646" s="53"/>
      <c r="DN646" s="53"/>
      <c r="DO646" s="53"/>
      <c r="DP646" s="53"/>
      <c r="DQ646" s="53"/>
      <c r="DR646" s="53"/>
      <c r="DS646" s="53"/>
      <c r="DT646" s="53"/>
      <c r="DU646" s="53"/>
      <c r="DV646" s="53"/>
      <c r="DW646" s="53"/>
      <c r="DX646" s="53"/>
      <c r="DY646" s="53"/>
      <c r="DZ646" s="53"/>
      <c r="EA646" s="53"/>
      <c r="EB646" s="53"/>
      <c r="EC646" s="53"/>
      <c r="ED646" s="53"/>
    </row>
    <row r="647" spans="1:134">
      <c r="A647" s="54"/>
      <c r="B647" s="55"/>
      <c r="C647" s="56"/>
      <c r="D647" s="55"/>
      <c r="E647" s="56"/>
      <c r="F647" s="55"/>
      <c r="G647" s="56"/>
      <c r="H647" s="57"/>
      <c r="I647" s="9"/>
      <c r="J647" s="9"/>
      <c r="K647" s="26"/>
      <c r="L647" s="26"/>
      <c r="M647" s="34"/>
      <c r="N647" s="34"/>
      <c r="O647" s="34"/>
      <c r="P647" s="11"/>
      <c r="Q647" s="11"/>
      <c r="R647" s="11"/>
      <c r="S647" s="13"/>
      <c r="AJ647" s="14"/>
      <c r="AK647" s="14"/>
      <c r="AL647" s="14"/>
      <c r="AM647" s="15"/>
      <c r="AN647" s="15"/>
      <c r="AO647" s="15"/>
      <c r="AP647" s="14"/>
      <c r="AQ647" s="15"/>
      <c r="AR647" s="15"/>
      <c r="AS647" s="15"/>
      <c r="AT647" s="16"/>
      <c r="AU647" s="15"/>
      <c r="AV647" s="15"/>
      <c r="AW647" s="15"/>
      <c r="AX647" s="15"/>
      <c r="AY647" s="15"/>
      <c r="AZ647" s="15"/>
      <c r="BA647" s="15"/>
      <c r="BB647" s="15"/>
      <c r="BC647" s="15"/>
      <c r="BD647" s="16"/>
      <c r="BE647" s="16"/>
      <c r="BF647" s="16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21"/>
      <c r="BZ647" s="14"/>
      <c r="CA647" s="14"/>
      <c r="CB647" s="22"/>
      <c r="CC647" s="14"/>
      <c r="CD647" s="19"/>
      <c r="CE647" s="14"/>
      <c r="CF647" s="23"/>
      <c r="CG647" s="14"/>
      <c r="CH647" s="21"/>
      <c r="CI647" s="14"/>
      <c r="CJ647" s="14"/>
      <c r="CK647" s="14"/>
      <c r="CL647" s="21"/>
      <c r="CM647" s="21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53"/>
      <c r="CY647" s="53"/>
      <c r="CZ647" s="53"/>
      <c r="DA647" s="53"/>
      <c r="DB647" s="53"/>
      <c r="DC647" s="53"/>
      <c r="DD647" s="53"/>
      <c r="DE647" s="53"/>
      <c r="DF647" s="53"/>
      <c r="DG647" s="53"/>
      <c r="DH647" s="53"/>
      <c r="DI647" s="53"/>
      <c r="DJ647" s="53"/>
      <c r="DK647" s="53"/>
      <c r="DL647" s="53"/>
      <c r="DM647" s="53"/>
      <c r="DN647" s="53"/>
      <c r="DO647" s="53"/>
      <c r="DP647" s="53"/>
      <c r="DQ647" s="53"/>
      <c r="DR647" s="53"/>
      <c r="DS647" s="53"/>
      <c r="DT647" s="53"/>
      <c r="DU647" s="53"/>
      <c r="DV647" s="53"/>
      <c r="DW647" s="53"/>
      <c r="DX647" s="53"/>
      <c r="DY647" s="53"/>
      <c r="DZ647" s="53"/>
      <c r="EA647" s="53"/>
      <c r="EB647" s="53"/>
      <c r="EC647" s="53"/>
      <c r="ED647" s="53"/>
    </row>
    <row r="648" spans="1:134">
      <c r="A648" s="54"/>
      <c r="B648" s="55"/>
      <c r="C648" s="56"/>
      <c r="D648" s="55"/>
      <c r="E648" s="56"/>
      <c r="F648" s="55"/>
      <c r="G648" s="56"/>
      <c r="H648" s="57"/>
      <c r="I648" s="9"/>
      <c r="J648" s="9"/>
      <c r="K648" s="26"/>
      <c r="L648" s="26"/>
      <c r="M648" s="34"/>
      <c r="N648" s="34"/>
      <c r="O648" s="34"/>
      <c r="P648" s="11"/>
      <c r="Q648" s="11"/>
      <c r="R648" s="11"/>
      <c r="S648" s="13"/>
      <c r="AJ648" s="14"/>
      <c r="AK648" s="14"/>
      <c r="AL648" s="14"/>
      <c r="AM648" s="15"/>
      <c r="AN648" s="15"/>
      <c r="AO648" s="15"/>
      <c r="AP648" s="14"/>
      <c r="AQ648" s="15"/>
      <c r="AR648" s="15"/>
      <c r="AS648" s="15"/>
      <c r="AT648" s="16"/>
      <c r="AU648" s="15"/>
      <c r="AV648" s="15"/>
      <c r="AW648" s="15"/>
      <c r="AX648" s="15"/>
      <c r="AY648" s="15"/>
      <c r="AZ648" s="15"/>
      <c r="BA648" s="15"/>
      <c r="BB648" s="15"/>
      <c r="BC648" s="15"/>
      <c r="BD648" s="16"/>
      <c r="BE648" s="16"/>
      <c r="BF648" s="16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21"/>
      <c r="BZ648" s="14"/>
      <c r="CA648" s="14"/>
      <c r="CB648" s="22"/>
      <c r="CC648" s="14"/>
      <c r="CD648" s="19"/>
      <c r="CE648" s="14"/>
      <c r="CF648" s="23"/>
      <c r="CG648" s="14"/>
      <c r="CH648" s="21"/>
      <c r="CI648" s="14"/>
      <c r="CJ648" s="14"/>
      <c r="CK648" s="14"/>
      <c r="CL648" s="21"/>
      <c r="CM648" s="21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53"/>
      <c r="CY648" s="53"/>
      <c r="CZ648" s="53"/>
      <c r="DA648" s="53"/>
      <c r="DB648" s="53"/>
      <c r="DC648" s="53"/>
      <c r="DD648" s="53"/>
      <c r="DE648" s="53"/>
      <c r="DF648" s="53"/>
      <c r="DG648" s="53"/>
      <c r="DH648" s="53"/>
      <c r="DI648" s="53"/>
      <c r="DJ648" s="53"/>
      <c r="DK648" s="53"/>
      <c r="DL648" s="53"/>
      <c r="DM648" s="53"/>
      <c r="DN648" s="53"/>
      <c r="DO648" s="53"/>
      <c r="DP648" s="53"/>
      <c r="DQ648" s="53"/>
      <c r="DR648" s="53"/>
      <c r="DS648" s="53"/>
      <c r="DT648" s="53"/>
      <c r="DU648" s="53"/>
      <c r="DV648" s="53"/>
      <c r="DW648" s="53"/>
      <c r="DX648" s="53"/>
      <c r="DY648" s="53"/>
      <c r="DZ648" s="53"/>
      <c r="EA648" s="53"/>
      <c r="EB648" s="53"/>
      <c r="EC648" s="53"/>
      <c r="ED648" s="53"/>
    </row>
    <row r="649" spans="1:134">
      <c r="A649" s="54"/>
      <c r="B649" s="55"/>
      <c r="C649" s="56"/>
      <c r="D649" s="55"/>
      <c r="E649" s="56"/>
      <c r="F649" s="55"/>
      <c r="G649" s="56"/>
      <c r="H649" s="57"/>
      <c r="I649" s="9"/>
      <c r="J649" s="9"/>
      <c r="K649" s="26"/>
      <c r="L649" s="26"/>
      <c r="M649" s="34"/>
      <c r="N649" s="34"/>
      <c r="O649" s="34"/>
      <c r="P649" s="11"/>
      <c r="Q649" s="11"/>
      <c r="R649" s="11"/>
      <c r="S649" s="13"/>
      <c r="AJ649" s="14"/>
      <c r="AK649" s="14"/>
      <c r="AL649" s="14"/>
      <c r="AM649" s="15"/>
      <c r="AN649" s="15"/>
      <c r="AO649" s="15"/>
      <c r="AP649" s="14"/>
      <c r="AQ649" s="15"/>
      <c r="AR649" s="15"/>
      <c r="AS649" s="15"/>
      <c r="AT649" s="16"/>
      <c r="AU649" s="15"/>
      <c r="AV649" s="15"/>
      <c r="AW649" s="15"/>
      <c r="AX649" s="15"/>
      <c r="AY649" s="15"/>
      <c r="AZ649" s="15"/>
      <c r="BA649" s="15"/>
      <c r="BB649" s="15"/>
      <c r="BC649" s="15"/>
      <c r="BD649" s="16"/>
      <c r="BE649" s="16"/>
      <c r="BF649" s="16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21"/>
      <c r="BZ649" s="14"/>
      <c r="CA649" s="14"/>
      <c r="CB649" s="22"/>
      <c r="CC649" s="14"/>
      <c r="CD649" s="19"/>
      <c r="CE649" s="14"/>
      <c r="CF649" s="23"/>
      <c r="CG649" s="14"/>
      <c r="CH649" s="21"/>
      <c r="CI649" s="14"/>
      <c r="CJ649" s="14"/>
      <c r="CK649" s="14"/>
      <c r="CL649" s="21"/>
      <c r="CM649" s="21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53"/>
      <c r="CY649" s="53"/>
      <c r="CZ649" s="53"/>
      <c r="DA649" s="53"/>
      <c r="DB649" s="53"/>
      <c r="DC649" s="53"/>
      <c r="DD649" s="53"/>
      <c r="DE649" s="53"/>
      <c r="DF649" s="53"/>
      <c r="DG649" s="53"/>
      <c r="DH649" s="53"/>
      <c r="DI649" s="53"/>
      <c r="DJ649" s="53"/>
      <c r="DK649" s="53"/>
      <c r="DL649" s="53"/>
      <c r="DM649" s="53"/>
      <c r="DN649" s="53"/>
      <c r="DO649" s="53"/>
      <c r="DP649" s="53"/>
      <c r="DQ649" s="53"/>
      <c r="DR649" s="53"/>
      <c r="DS649" s="53"/>
      <c r="DT649" s="53"/>
      <c r="DU649" s="53"/>
      <c r="DV649" s="53"/>
      <c r="DW649" s="53"/>
      <c r="DX649" s="53"/>
      <c r="DY649" s="53"/>
      <c r="DZ649" s="53"/>
      <c r="EA649" s="53"/>
      <c r="EB649" s="53"/>
      <c r="EC649" s="53"/>
      <c r="ED649" s="53"/>
    </row>
    <row r="650" spans="1:134">
      <c r="A650" s="54"/>
      <c r="B650" s="55"/>
      <c r="C650" s="56"/>
      <c r="D650" s="55"/>
      <c r="E650" s="56"/>
      <c r="F650" s="55"/>
      <c r="G650" s="56"/>
      <c r="H650" s="57"/>
      <c r="I650" s="9"/>
      <c r="J650" s="9"/>
      <c r="K650" s="26"/>
      <c r="L650" s="26"/>
      <c r="M650" s="34"/>
      <c r="N650" s="34"/>
      <c r="O650" s="34"/>
      <c r="P650" s="11"/>
      <c r="Q650" s="11"/>
      <c r="R650" s="11"/>
      <c r="S650" s="13"/>
      <c r="AJ650" s="14"/>
      <c r="AK650" s="14"/>
      <c r="AL650" s="14"/>
      <c r="AM650" s="15"/>
      <c r="AN650" s="15"/>
      <c r="AO650" s="15"/>
      <c r="AP650" s="14"/>
      <c r="AQ650" s="15"/>
      <c r="AR650" s="15"/>
      <c r="AS650" s="15"/>
      <c r="AT650" s="16"/>
      <c r="AU650" s="15"/>
      <c r="AV650" s="15"/>
      <c r="AW650" s="15"/>
      <c r="AX650" s="15"/>
      <c r="AY650" s="15"/>
      <c r="AZ650" s="15"/>
      <c r="BA650" s="15"/>
      <c r="BB650" s="15"/>
      <c r="BC650" s="15"/>
      <c r="BD650" s="16"/>
      <c r="BE650" s="16"/>
      <c r="BF650" s="16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21"/>
      <c r="BZ650" s="14"/>
      <c r="CA650" s="14"/>
      <c r="CB650" s="22"/>
      <c r="CC650" s="14"/>
      <c r="CD650" s="19"/>
      <c r="CE650" s="14"/>
      <c r="CF650" s="23"/>
      <c r="CG650" s="14"/>
      <c r="CH650" s="21"/>
      <c r="CI650" s="14"/>
      <c r="CJ650" s="14"/>
      <c r="CK650" s="14"/>
      <c r="CL650" s="21"/>
      <c r="CM650" s="21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53"/>
      <c r="CY650" s="53"/>
      <c r="CZ650" s="53"/>
      <c r="DA650" s="53"/>
      <c r="DB650" s="53"/>
      <c r="DC650" s="53"/>
      <c r="DD650" s="53"/>
      <c r="DE650" s="53"/>
      <c r="DF650" s="53"/>
      <c r="DG650" s="53"/>
      <c r="DH650" s="53"/>
      <c r="DI650" s="53"/>
      <c r="DJ650" s="53"/>
      <c r="DK650" s="53"/>
      <c r="DL650" s="53"/>
      <c r="DM650" s="53"/>
      <c r="DN650" s="53"/>
      <c r="DO650" s="53"/>
      <c r="DP650" s="53"/>
      <c r="DQ650" s="53"/>
      <c r="DR650" s="53"/>
      <c r="DS650" s="53"/>
      <c r="DT650" s="53"/>
      <c r="DU650" s="53"/>
      <c r="DV650" s="53"/>
      <c r="DW650" s="53"/>
      <c r="DX650" s="53"/>
      <c r="DY650" s="53"/>
      <c r="DZ650" s="53"/>
      <c r="EA650" s="53"/>
      <c r="EB650" s="53"/>
      <c r="EC650" s="53"/>
      <c r="ED650" s="53"/>
    </row>
    <row r="651" spans="1:134">
      <c r="A651" s="54"/>
      <c r="B651" s="55"/>
      <c r="C651" s="56"/>
      <c r="D651" s="55"/>
      <c r="E651" s="56"/>
      <c r="F651" s="55"/>
      <c r="G651" s="56"/>
      <c r="H651" s="57"/>
      <c r="I651" s="9"/>
      <c r="J651" s="9"/>
      <c r="K651" s="26"/>
      <c r="L651" s="26"/>
      <c r="M651" s="34"/>
      <c r="N651" s="34"/>
      <c r="O651" s="34"/>
      <c r="P651" s="11"/>
      <c r="Q651" s="11"/>
      <c r="R651" s="11"/>
      <c r="S651" s="13"/>
      <c r="AJ651" s="14"/>
      <c r="AK651" s="14"/>
      <c r="AL651" s="14"/>
      <c r="AM651" s="15"/>
      <c r="AN651" s="15"/>
      <c r="AO651" s="15"/>
      <c r="AP651" s="14"/>
      <c r="AQ651" s="15"/>
      <c r="AR651" s="15"/>
      <c r="AS651" s="15"/>
      <c r="AT651" s="16"/>
      <c r="AU651" s="15"/>
      <c r="AV651" s="15"/>
      <c r="AW651" s="15"/>
      <c r="AX651" s="15"/>
      <c r="AY651" s="15"/>
      <c r="AZ651" s="15"/>
      <c r="BA651" s="15"/>
      <c r="BB651" s="15"/>
      <c r="BC651" s="15"/>
      <c r="BD651" s="16"/>
      <c r="BE651" s="16"/>
      <c r="BF651" s="16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21"/>
      <c r="BZ651" s="14"/>
      <c r="CA651" s="14"/>
      <c r="CB651" s="22"/>
      <c r="CC651" s="14"/>
      <c r="CD651" s="19"/>
      <c r="CE651" s="14"/>
      <c r="CF651" s="23"/>
      <c r="CG651" s="14"/>
      <c r="CH651" s="21"/>
      <c r="CI651" s="14"/>
      <c r="CJ651" s="14"/>
      <c r="CK651" s="14"/>
      <c r="CL651" s="21"/>
      <c r="CM651" s="21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53"/>
      <c r="CY651" s="53"/>
      <c r="CZ651" s="53"/>
      <c r="DA651" s="53"/>
      <c r="DB651" s="53"/>
      <c r="DC651" s="53"/>
      <c r="DD651" s="53"/>
      <c r="DE651" s="53"/>
      <c r="DF651" s="53"/>
      <c r="DG651" s="53"/>
      <c r="DH651" s="53"/>
      <c r="DI651" s="53"/>
      <c r="DJ651" s="53"/>
      <c r="DK651" s="53"/>
      <c r="DL651" s="53"/>
      <c r="DM651" s="53"/>
      <c r="DN651" s="53"/>
      <c r="DO651" s="53"/>
      <c r="DP651" s="53"/>
      <c r="DQ651" s="53"/>
      <c r="DR651" s="53"/>
      <c r="DS651" s="53"/>
      <c r="DT651" s="53"/>
      <c r="DU651" s="53"/>
      <c r="DV651" s="53"/>
      <c r="DW651" s="53"/>
      <c r="DX651" s="53"/>
      <c r="DY651" s="53"/>
      <c r="DZ651" s="53"/>
      <c r="EA651" s="53"/>
      <c r="EB651" s="53"/>
      <c r="EC651" s="53"/>
      <c r="ED651" s="53"/>
    </row>
    <row r="652" spans="1:134">
      <c r="A652" s="54"/>
      <c r="B652" s="55"/>
      <c r="C652" s="56"/>
      <c r="D652" s="55"/>
      <c r="E652" s="56"/>
      <c r="F652" s="55"/>
      <c r="G652" s="56"/>
      <c r="H652" s="57"/>
      <c r="I652" s="9"/>
      <c r="J652" s="9"/>
      <c r="K652" s="26"/>
      <c r="L652" s="26"/>
      <c r="M652" s="34"/>
      <c r="N652" s="34"/>
      <c r="O652" s="34"/>
      <c r="P652" s="11"/>
      <c r="Q652" s="11"/>
      <c r="R652" s="11"/>
      <c r="S652" s="13"/>
      <c r="AJ652" s="14"/>
      <c r="AK652" s="14"/>
      <c r="AL652" s="14"/>
      <c r="AM652" s="15"/>
      <c r="AN652" s="15"/>
      <c r="AO652" s="15"/>
      <c r="AP652" s="14"/>
      <c r="AQ652" s="15"/>
      <c r="AR652" s="15"/>
      <c r="AS652" s="15"/>
      <c r="AT652" s="16"/>
      <c r="AU652" s="15"/>
      <c r="AV652" s="15"/>
      <c r="AW652" s="15"/>
      <c r="AX652" s="15"/>
      <c r="AY652" s="15"/>
      <c r="AZ652" s="15"/>
      <c r="BA652" s="15"/>
      <c r="BB652" s="15"/>
      <c r="BC652" s="15"/>
      <c r="BD652" s="16"/>
      <c r="BE652" s="16"/>
      <c r="BF652" s="16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21"/>
      <c r="BZ652" s="14"/>
      <c r="CA652" s="14"/>
      <c r="CB652" s="22"/>
      <c r="CC652" s="14"/>
      <c r="CD652" s="19"/>
      <c r="CE652" s="14"/>
      <c r="CF652" s="23"/>
      <c r="CG652" s="14"/>
      <c r="CH652" s="21"/>
      <c r="CI652" s="14"/>
      <c r="CJ652" s="14"/>
      <c r="CK652" s="14"/>
      <c r="CL652" s="21"/>
      <c r="CM652" s="21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53"/>
      <c r="CY652" s="53"/>
      <c r="CZ652" s="53"/>
      <c r="DA652" s="53"/>
      <c r="DB652" s="53"/>
      <c r="DC652" s="53"/>
      <c r="DD652" s="53"/>
      <c r="DE652" s="53"/>
      <c r="DF652" s="53"/>
      <c r="DG652" s="53"/>
      <c r="DH652" s="53"/>
      <c r="DI652" s="53"/>
      <c r="DJ652" s="53"/>
      <c r="DK652" s="53"/>
      <c r="DL652" s="53"/>
      <c r="DM652" s="53"/>
      <c r="DN652" s="53"/>
      <c r="DO652" s="53"/>
      <c r="DP652" s="53"/>
      <c r="DQ652" s="53"/>
      <c r="DR652" s="53"/>
      <c r="DS652" s="53"/>
      <c r="DT652" s="53"/>
      <c r="DU652" s="53"/>
      <c r="DV652" s="53"/>
      <c r="DW652" s="53"/>
      <c r="DX652" s="53"/>
      <c r="DY652" s="53"/>
      <c r="DZ652" s="53"/>
      <c r="EA652" s="53"/>
      <c r="EB652" s="53"/>
      <c r="EC652" s="53"/>
      <c r="ED652" s="53"/>
    </row>
    <row r="653" spans="1:134">
      <c r="A653" s="54"/>
      <c r="B653" s="55"/>
      <c r="C653" s="56"/>
      <c r="D653" s="55"/>
      <c r="E653" s="56"/>
      <c r="F653" s="55"/>
      <c r="G653" s="56"/>
      <c r="H653" s="57"/>
      <c r="I653" s="9"/>
      <c r="J653" s="9"/>
      <c r="K653" s="26"/>
      <c r="L653" s="26"/>
      <c r="M653" s="34"/>
      <c r="N653" s="34"/>
      <c r="O653" s="34"/>
      <c r="P653" s="11"/>
      <c r="Q653" s="11"/>
      <c r="R653" s="11"/>
      <c r="S653" s="13"/>
      <c r="AJ653" s="14"/>
      <c r="AK653" s="14"/>
      <c r="AL653" s="14"/>
      <c r="AM653" s="15"/>
      <c r="AN653" s="15"/>
      <c r="AO653" s="15"/>
      <c r="AP653" s="14"/>
      <c r="AQ653" s="15"/>
      <c r="AR653" s="15"/>
      <c r="AS653" s="15"/>
      <c r="AT653" s="16"/>
      <c r="AU653" s="15"/>
      <c r="AV653" s="15"/>
      <c r="AW653" s="15"/>
      <c r="AX653" s="15"/>
      <c r="AY653" s="15"/>
      <c r="AZ653" s="15"/>
      <c r="BA653" s="15"/>
      <c r="BB653" s="15"/>
      <c r="BC653" s="15"/>
      <c r="BD653" s="16"/>
      <c r="BE653" s="16"/>
      <c r="BF653" s="16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21"/>
      <c r="BZ653" s="14"/>
      <c r="CA653" s="14"/>
      <c r="CB653" s="22"/>
      <c r="CC653" s="14"/>
      <c r="CD653" s="19"/>
      <c r="CE653" s="14"/>
      <c r="CF653" s="23"/>
      <c r="CG653" s="14"/>
      <c r="CH653" s="21"/>
      <c r="CI653" s="14"/>
      <c r="CJ653" s="14"/>
      <c r="CK653" s="14"/>
      <c r="CL653" s="21"/>
      <c r="CM653" s="21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53"/>
      <c r="CY653" s="53"/>
      <c r="CZ653" s="53"/>
      <c r="DA653" s="53"/>
      <c r="DB653" s="53"/>
      <c r="DC653" s="53"/>
      <c r="DD653" s="53"/>
      <c r="DE653" s="53"/>
      <c r="DF653" s="53"/>
      <c r="DG653" s="53"/>
      <c r="DH653" s="53"/>
      <c r="DI653" s="53"/>
      <c r="DJ653" s="53"/>
      <c r="DK653" s="53"/>
      <c r="DL653" s="53"/>
      <c r="DM653" s="53"/>
      <c r="DN653" s="53"/>
      <c r="DO653" s="53"/>
      <c r="DP653" s="53"/>
      <c r="DQ653" s="53"/>
      <c r="DR653" s="53"/>
      <c r="DS653" s="53"/>
      <c r="DT653" s="53"/>
      <c r="DU653" s="53"/>
      <c r="DV653" s="53"/>
      <c r="DW653" s="53"/>
      <c r="DX653" s="53"/>
      <c r="DY653" s="53"/>
      <c r="DZ653" s="53"/>
      <c r="EA653" s="53"/>
      <c r="EB653" s="53"/>
      <c r="EC653" s="53"/>
      <c r="ED653" s="53"/>
    </row>
    <row r="654" spans="1:134">
      <c r="A654" s="54"/>
      <c r="B654" s="55"/>
      <c r="C654" s="56"/>
      <c r="D654" s="55"/>
      <c r="E654" s="56"/>
      <c r="F654" s="55"/>
      <c r="G654" s="56"/>
      <c r="H654" s="57"/>
      <c r="I654" s="9"/>
      <c r="J654" s="9"/>
      <c r="K654" s="26"/>
      <c r="L654" s="26"/>
      <c r="M654" s="34"/>
      <c r="N654" s="34"/>
      <c r="O654" s="34"/>
      <c r="P654" s="11"/>
      <c r="Q654" s="11"/>
      <c r="R654" s="11"/>
      <c r="S654" s="13"/>
      <c r="AJ654" s="14"/>
      <c r="AK654" s="14"/>
      <c r="AL654" s="14"/>
      <c r="AM654" s="15"/>
      <c r="AN654" s="15"/>
      <c r="AO654" s="15"/>
      <c r="AP654" s="14"/>
      <c r="AQ654" s="15"/>
      <c r="AR654" s="15"/>
      <c r="AS654" s="15"/>
      <c r="AT654" s="16"/>
      <c r="AU654" s="15"/>
      <c r="AV654" s="15"/>
      <c r="AW654" s="15"/>
      <c r="AX654" s="15"/>
      <c r="AY654" s="15"/>
      <c r="AZ654" s="15"/>
      <c r="BA654" s="15"/>
      <c r="BB654" s="15"/>
      <c r="BC654" s="15"/>
      <c r="BD654" s="16"/>
      <c r="BE654" s="16"/>
      <c r="BF654" s="16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21"/>
      <c r="BZ654" s="14"/>
      <c r="CA654" s="14"/>
      <c r="CB654" s="22"/>
      <c r="CC654" s="14"/>
      <c r="CD654" s="19"/>
      <c r="CE654" s="14"/>
      <c r="CF654" s="23"/>
      <c r="CG654" s="14"/>
      <c r="CH654" s="21"/>
      <c r="CI654" s="14"/>
      <c r="CJ654" s="14"/>
      <c r="CK654" s="14"/>
      <c r="CL654" s="21"/>
      <c r="CM654" s="21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53"/>
      <c r="CY654" s="53"/>
      <c r="CZ654" s="53"/>
      <c r="DA654" s="53"/>
      <c r="DB654" s="53"/>
      <c r="DC654" s="53"/>
      <c r="DD654" s="53"/>
      <c r="DE654" s="53"/>
      <c r="DF654" s="53"/>
      <c r="DG654" s="53"/>
      <c r="DH654" s="53"/>
      <c r="DI654" s="53"/>
      <c r="DJ654" s="53"/>
      <c r="DK654" s="53"/>
      <c r="DL654" s="53"/>
      <c r="DM654" s="53"/>
      <c r="DN654" s="53"/>
      <c r="DO654" s="53"/>
      <c r="DP654" s="53"/>
      <c r="DQ654" s="53"/>
      <c r="DR654" s="53"/>
      <c r="DS654" s="53"/>
      <c r="DT654" s="53"/>
      <c r="DU654" s="53"/>
      <c r="DV654" s="53"/>
      <c r="DW654" s="53"/>
      <c r="DX654" s="53"/>
      <c r="DY654" s="53"/>
      <c r="DZ654" s="53"/>
      <c r="EA654" s="53"/>
      <c r="EB654" s="53"/>
      <c r="EC654" s="53"/>
      <c r="ED654" s="53"/>
    </row>
    <row r="655" spans="1:134">
      <c r="A655" s="54"/>
      <c r="B655" s="55"/>
      <c r="C655" s="56"/>
      <c r="D655" s="55"/>
      <c r="E655" s="56"/>
      <c r="F655" s="55"/>
      <c r="G655" s="56"/>
      <c r="H655" s="57"/>
      <c r="I655" s="9"/>
      <c r="J655" s="9"/>
      <c r="K655" s="26"/>
      <c r="L655" s="26"/>
      <c r="M655" s="34"/>
      <c r="N655" s="34"/>
      <c r="O655" s="34"/>
      <c r="P655" s="11"/>
      <c r="Q655" s="11"/>
      <c r="R655" s="11"/>
      <c r="S655" s="13"/>
      <c r="AJ655" s="14"/>
      <c r="AK655" s="14"/>
      <c r="AL655" s="14"/>
      <c r="AM655" s="15"/>
      <c r="AN655" s="15"/>
      <c r="AO655" s="15"/>
      <c r="AP655" s="14"/>
      <c r="AQ655" s="15"/>
      <c r="AR655" s="15"/>
      <c r="AS655" s="15"/>
      <c r="AT655" s="16"/>
      <c r="AU655" s="15"/>
      <c r="AV655" s="15"/>
      <c r="AW655" s="15"/>
      <c r="AX655" s="15"/>
      <c r="AY655" s="15"/>
      <c r="AZ655" s="15"/>
      <c r="BA655" s="15"/>
      <c r="BB655" s="15"/>
      <c r="BC655" s="15"/>
      <c r="BD655" s="16"/>
      <c r="BE655" s="16"/>
      <c r="BF655" s="16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21"/>
      <c r="BZ655" s="14"/>
      <c r="CA655" s="14"/>
      <c r="CB655" s="22"/>
      <c r="CC655" s="14"/>
      <c r="CD655" s="19"/>
      <c r="CE655" s="14"/>
      <c r="CF655" s="23"/>
      <c r="CG655" s="14"/>
      <c r="CH655" s="21"/>
      <c r="CI655" s="14"/>
      <c r="CJ655" s="14"/>
      <c r="CK655" s="14"/>
      <c r="CL655" s="21"/>
      <c r="CM655" s="21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53"/>
      <c r="CY655" s="53"/>
      <c r="CZ655" s="53"/>
      <c r="DA655" s="53"/>
      <c r="DB655" s="53"/>
      <c r="DC655" s="53"/>
      <c r="DD655" s="53"/>
      <c r="DE655" s="53"/>
      <c r="DF655" s="53"/>
      <c r="DG655" s="53"/>
      <c r="DH655" s="53"/>
      <c r="DI655" s="53"/>
      <c r="DJ655" s="53"/>
      <c r="DK655" s="53"/>
      <c r="DL655" s="53"/>
      <c r="DM655" s="53"/>
      <c r="DN655" s="53"/>
      <c r="DO655" s="53"/>
      <c r="DP655" s="53"/>
      <c r="DQ655" s="53"/>
      <c r="DR655" s="53"/>
      <c r="DS655" s="53"/>
      <c r="DT655" s="53"/>
      <c r="DU655" s="53"/>
      <c r="DV655" s="53"/>
      <c r="DW655" s="53"/>
      <c r="DX655" s="53"/>
      <c r="DY655" s="53"/>
      <c r="DZ655" s="53"/>
      <c r="EA655" s="53"/>
      <c r="EB655" s="53"/>
      <c r="EC655" s="53"/>
      <c r="ED655" s="53"/>
    </row>
    <row r="656" spans="1:134">
      <c r="A656" s="54"/>
      <c r="B656" s="55"/>
      <c r="C656" s="56"/>
      <c r="D656" s="55"/>
      <c r="E656" s="56"/>
      <c r="F656" s="55"/>
      <c r="G656" s="56"/>
      <c r="H656" s="57"/>
      <c r="I656" s="9"/>
      <c r="J656" s="9"/>
      <c r="K656" s="26"/>
      <c r="L656" s="26"/>
      <c r="M656" s="34"/>
      <c r="N656" s="34"/>
      <c r="O656" s="34"/>
      <c r="P656" s="11"/>
      <c r="Q656" s="11"/>
      <c r="R656" s="11"/>
      <c r="S656" s="13"/>
      <c r="AJ656" s="14"/>
      <c r="AK656" s="14"/>
      <c r="AL656" s="14"/>
      <c r="AM656" s="15"/>
      <c r="AN656" s="15"/>
      <c r="AO656" s="15"/>
      <c r="AP656" s="14"/>
      <c r="AQ656" s="15"/>
      <c r="AR656" s="15"/>
      <c r="AS656" s="15"/>
      <c r="AT656" s="16"/>
      <c r="AU656" s="15"/>
      <c r="AV656" s="15"/>
      <c r="AW656" s="15"/>
      <c r="AX656" s="15"/>
      <c r="AY656" s="15"/>
      <c r="AZ656" s="15"/>
      <c r="BA656" s="15"/>
      <c r="BB656" s="15"/>
      <c r="BC656" s="15"/>
      <c r="BD656" s="16"/>
      <c r="BE656" s="16"/>
      <c r="BF656" s="16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21"/>
      <c r="BZ656" s="14"/>
      <c r="CA656" s="14"/>
      <c r="CB656" s="22"/>
      <c r="CC656" s="14"/>
      <c r="CD656" s="19"/>
      <c r="CE656" s="14"/>
      <c r="CF656" s="23"/>
      <c r="CG656" s="14"/>
      <c r="CH656" s="21"/>
      <c r="CI656" s="14"/>
      <c r="CJ656" s="14"/>
      <c r="CK656" s="14"/>
      <c r="CL656" s="21"/>
      <c r="CM656" s="21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53"/>
      <c r="CY656" s="53"/>
      <c r="CZ656" s="53"/>
      <c r="DA656" s="53"/>
      <c r="DB656" s="53"/>
      <c r="DC656" s="53"/>
      <c r="DD656" s="53"/>
      <c r="DE656" s="53"/>
      <c r="DF656" s="53"/>
      <c r="DG656" s="53"/>
      <c r="DH656" s="53"/>
      <c r="DI656" s="53"/>
      <c r="DJ656" s="53"/>
      <c r="DK656" s="53"/>
      <c r="DL656" s="53"/>
      <c r="DM656" s="53"/>
      <c r="DN656" s="53"/>
      <c r="DO656" s="53"/>
      <c r="DP656" s="53"/>
      <c r="DQ656" s="53"/>
      <c r="DR656" s="53"/>
      <c r="DS656" s="53"/>
      <c r="DT656" s="53"/>
      <c r="DU656" s="53"/>
      <c r="DV656" s="53"/>
      <c r="DW656" s="53"/>
      <c r="DX656" s="53"/>
      <c r="DY656" s="53"/>
      <c r="DZ656" s="53"/>
      <c r="EA656" s="53"/>
      <c r="EB656" s="53"/>
      <c r="EC656" s="53"/>
      <c r="ED656" s="53"/>
    </row>
    <row r="657" spans="1:134">
      <c r="A657" s="54"/>
      <c r="B657" s="55"/>
      <c r="C657" s="56"/>
      <c r="D657" s="55"/>
      <c r="E657" s="56"/>
      <c r="F657" s="55"/>
      <c r="G657" s="56"/>
      <c r="H657" s="57"/>
      <c r="I657" s="9"/>
      <c r="J657" s="9"/>
      <c r="K657" s="26"/>
      <c r="L657" s="26"/>
      <c r="M657" s="34"/>
      <c r="N657" s="34"/>
      <c r="O657" s="34"/>
      <c r="P657" s="11"/>
      <c r="Q657" s="11"/>
      <c r="R657" s="11"/>
      <c r="S657" s="13"/>
      <c r="AJ657" s="14"/>
      <c r="AK657" s="14"/>
      <c r="AL657" s="14"/>
      <c r="AM657" s="15"/>
      <c r="AN657" s="15"/>
      <c r="AO657" s="15"/>
      <c r="AP657" s="14"/>
      <c r="AQ657" s="15"/>
      <c r="AR657" s="15"/>
      <c r="AS657" s="15"/>
      <c r="AT657" s="16"/>
      <c r="AU657" s="15"/>
      <c r="AV657" s="15"/>
      <c r="AW657" s="15"/>
      <c r="AX657" s="15"/>
      <c r="AY657" s="15"/>
      <c r="AZ657" s="15"/>
      <c r="BA657" s="15"/>
      <c r="BB657" s="15"/>
      <c r="BC657" s="15"/>
      <c r="BD657" s="16"/>
      <c r="BE657" s="16"/>
      <c r="BF657" s="16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21"/>
      <c r="BZ657" s="14"/>
      <c r="CA657" s="14"/>
      <c r="CB657" s="22"/>
      <c r="CC657" s="14"/>
      <c r="CD657" s="19"/>
      <c r="CE657" s="14"/>
      <c r="CF657" s="23"/>
      <c r="CG657" s="14"/>
      <c r="CH657" s="21"/>
      <c r="CI657" s="14"/>
      <c r="CJ657" s="14"/>
      <c r="CK657" s="14"/>
      <c r="CL657" s="21"/>
      <c r="CM657" s="21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53"/>
      <c r="CY657" s="53"/>
      <c r="CZ657" s="53"/>
      <c r="DA657" s="53"/>
      <c r="DB657" s="53"/>
      <c r="DC657" s="53"/>
      <c r="DD657" s="53"/>
      <c r="DE657" s="53"/>
      <c r="DF657" s="53"/>
      <c r="DG657" s="53"/>
      <c r="DH657" s="53"/>
      <c r="DI657" s="53"/>
      <c r="DJ657" s="53"/>
      <c r="DK657" s="53"/>
      <c r="DL657" s="53"/>
      <c r="DM657" s="53"/>
      <c r="DN657" s="53"/>
      <c r="DO657" s="53"/>
      <c r="DP657" s="53"/>
      <c r="DQ657" s="53"/>
      <c r="DR657" s="53"/>
      <c r="DS657" s="53"/>
      <c r="DT657" s="53"/>
      <c r="DU657" s="53"/>
      <c r="DV657" s="53"/>
      <c r="DW657" s="53"/>
      <c r="DX657" s="53"/>
      <c r="DY657" s="53"/>
      <c r="DZ657" s="53"/>
      <c r="EA657" s="53"/>
      <c r="EB657" s="53"/>
      <c r="EC657" s="53"/>
      <c r="ED657" s="53"/>
    </row>
    <row r="658" spans="1:134">
      <c r="A658" s="54"/>
      <c r="B658" s="55"/>
      <c r="C658" s="56"/>
      <c r="D658" s="55"/>
      <c r="E658" s="56"/>
      <c r="F658" s="55"/>
      <c r="G658" s="56"/>
      <c r="H658" s="57"/>
      <c r="I658" s="9"/>
      <c r="J658" s="9"/>
      <c r="K658" s="26"/>
      <c r="L658" s="26"/>
      <c r="M658" s="34"/>
      <c r="N658" s="34"/>
      <c r="O658" s="34"/>
      <c r="P658" s="11"/>
      <c r="Q658" s="11"/>
      <c r="R658" s="11"/>
      <c r="S658" s="13"/>
      <c r="AJ658" s="14"/>
      <c r="AK658" s="14"/>
      <c r="AL658" s="14"/>
      <c r="AM658" s="15"/>
      <c r="AN658" s="15"/>
      <c r="AO658" s="15"/>
      <c r="AP658" s="14"/>
      <c r="AQ658" s="15"/>
      <c r="AR658" s="15"/>
      <c r="AS658" s="15"/>
      <c r="AT658" s="16"/>
      <c r="AU658" s="15"/>
      <c r="AV658" s="15"/>
      <c r="AW658" s="15"/>
      <c r="AX658" s="15"/>
      <c r="AY658" s="15"/>
      <c r="AZ658" s="15"/>
      <c r="BA658" s="15"/>
      <c r="BB658" s="15"/>
      <c r="BC658" s="15"/>
      <c r="BD658" s="16"/>
      <c r="BE658" s="16"/>
      <c r="BF658" s="16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21"/>
      <c r="BZ658" s="14"/>
      <c r="CA658" s="14"/>
      <c r="CB658" s="22"/>
      <c r="CC658" s="14"/>
      <c r="CD658" s="19"/>
      <c r="CE658" s="14"/>
      <c r="CF658" s="23"/>
      <c r="CG658" s="14"/>
      <c r="CH658" s="21"/>
      <c r="CI658" s="14"/>
      <c r="CJ658" s="14"/>
      <c r="CK658" s="14"/>
      <c r="CL658" s="21"/>
      <c r="CM658" s="21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53"/>
      <c r="CY658" s="53"/>
      <c r="CZ658" s="53"/>
      <c r="DA658" s="53"/>
      <c r="DB658" s="53"/>
      <c r="DC658" s="53"/>
      <c r="DD658" s="53"/>
      <c r="DE658" s="53"/>
      <c r="DF658" s="53"/>
      <c r="DG658" s="53"/>
      <c r="DH658" s="53"/>
      <c r="DI658" s="53"/>
      <c r="DJ658" s="53"/>
      <c r="DK658" s="53"/>
      <c r="DL658" s="53"/>
      <c r="DM658" s="53"/>
      <c r="DN658" s="53"/>
      <c r="DO658" s="53"/>
      <c r="DP658" s="53"/>
      <c r="DQ658" s="53"/>
      <c r="DR658" s="53"/>
      <c r="DS658" s="53"/>
      <c r="DT658" s="53"/>
      <c r="DU658" s="53"/>
      <c r="DV658" s="53"/>
      <c r="DW658" s="53"/>
      <c r="DX658" s="53"/>
      <c r="DY658" s="53"/>
      <c r="DZ658" s="53"/>
      <c r="EA658" s="53"/>
      <c r="EB658" s="53"/>
      <c r="EC658" s="53"/>
      <c r="ED658" s="53"/>
    </row>
    <row r="659" spans="1:134">
      <c r="A659" s="54"/>
      <c r="B659" s="55"/>
      <c r="C659" s="56"/>
      <c r="D659" s="55"/>
      <c r="E659" s="56"/>
      <c r="F659" s="55"/>
      <c r="G659" s="56"/>
      <c r="H659" s="57"/>
      <c r="I659" s="9"/>
      <c r="J659" s="9"/>
      <c r="K659" s="26"/>
      <c r="L659" s="26"/>
      <c r="M659" s="34"/>
      <c r="N659" s="34"/>
      <c r="O659" s="34"/>
      <c r="P659" s="11"/>
      <c r="Q659" s="11"/>
      <c r="R659" s="11"/>
      <c r="S659" s="13"/>
      <c r="AJ659" s="14"/>
      <c r="AK659" s="14"/>
      <c r="AL659" s="14"/>
      <c r="AM659" s="15"/>
      <c r="AN659" s="15"/>
      <c r="AO659" s="15"/>
      <c r="AP659" s="14"/>
      <c r="AQ659" s="15"/>
      <c r="AR659" s="15"/>
      <c r="AS659" s="15"/>
      <c r="AT659" s="16"/>
      <c r="AU659" s="15"/>
      <c r="AV659" s="15"/>
      <c r="AW659" s="15"/>
      <c r="AX659" s="15"/>
      <c r="AY659" s="15"/>
      <c r="AZ659" s="15"/>
      <c r="BA659" s="15"/>
      <c r="BB659" s="15"/>
      <c r="BC659" s="15"/>
      <c r="BD659" s="16"/>
      <c r="BE659" s="16"/>
      <c r="BF659" s="16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21"/>
      <c r="BZ659" s="14"/>
      <c r="CA659" s="14"/>
      <c r="CB659" s="22"/>
      <c r="CC659" s="14"/>
      <c r="CD659" s="19"/>
      <c r="CE659" s="14"/>
      <c r="CF659" s="23"/>
      <c r="CG659" s="14"/>
      <c r="CH659" s="21"/>
      <c r="CI659" s="14"/>
      <c r="CJ659" s="14"/>
      <c r="CK659" s="14"/>
      <c r="CL659" s="21"/>
      <c r="CM659" s="21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53"/>
      <c r="CY659" s="53"/>
      <c r="CZ659" s="53"/>
      <c r="DA659" s="53"/>
      <c r="DB659" s="53"/>
      <c r="DC659" s="53"/>
      <c r="DD659" s="53"/>
      <c r="DE659" s="53"/>
      <c r="DF659" s="53"/>
      <c r="DG659" s="53"/>
      <c r="DH659" s="53"/>
      <c r="DI659" s="53"/>
      <c r="DJ659" s="53"/>
      <c r="DK659" s="53"/>
      <c r="DL659" s="53"/>
      <c r="DM659" s="53"/>
      <c r="DN659" s="53"/>
      <c r="DO659" s="53"/>
      <c r="DP659" s="53"/>
      <c r="DQ659" s="53"/>
      <c r="DR659" s="53"/>
      <c r="DS659" s="53"/>
      <c r="DT659" s="53"/>
      <c r="DU659" s="53"/>
      <c r="DV659" s="53"/>
      <c r="DW659" s="53"/>
      <c r="DX659" s="53"/>
      <c r="DY659" s="53"/>
      <c r="DZ659" s="53"/>
      <c r="EA659" s="53"/>
      <c r="EB659" s="53"/>
      <c r="EC659" s="53"/>
      <c r="ED659" s="53"/>
    </row>
    <row r="660" spans="1:134">
      <c r="A660" s="54"/>
      <c r="B660" s="55"/>
      <c r="C660" s="56"/>
      <c r="D660" s="55"/>
      <c r="E660" s="56"/>
      <c r="F660" s="55"/>
      <c r="G660" s="56"/>
      <c r="H660" s="57"/>
      <c r="I660" s="9"/>
      <c r="J660" s="9"/>
      <c r="K660" s="26"/>
      <c r="L660" s="26"/>
      <c r="M660" s="34"/>
      <c r="N660" s="34"/>
      <c r="O660" s="34"/>
      <c r="P660" s="11"/>
      <c r="Q660" s="11"/>
      <c r="R660" s="11"/>
      <c r="S660" s="13"/>
      <c r="AJ660" s="14"/>
      <c r="AK660" s="14"/>
      <c r="AL660" s="14"/>
      <c r="AM660" s="15"/>
      <c r="AN660" s="15"/>
      <c r="AO660" s="15"/>
      <c r="AP660" s="14"/>
      <c r="AQ660" s="15"/>
      <c r="AR660" s="15"/>
      <c r="AS660" s="15"/>
      <c r="AT660" s="16"/>
      <c r="AU660" s="15"/>
      <c r="AV660" s="15"/>
      <c r="AW660" s="15"/>
      <c r="AX660" s="15"/>
      <c r="AY660" s="15"/>
      <c r="AZ660" s="15"/>
      <c r="BA660" s="15"/>
      <c r="BB660" s="15"/>
      <c r="BC660" s="15"/>
      <c r="BD660" s="16"/>
      <c r="BE660" s="16"/>
      <c r="BF660" s="16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21"/>
      <c r="BZ660" s="14"/>
      <c r="CA660" s="14"/>
      <c r="CB660" s="22"/>
      <c r="CC660" s="14"/>
      <c r="CD660" s="19"/>
      <c r="CE660" s="14"/>
      <c r="CF660" s="23"/>
      <c r="CG660" s="14"/>
      <c r="CH660" s="21"/>
      <c r="CI660" s="14"/>
      <c r="CJ660" s="14"/>
      <c r="CK660" s="14"/>
      <c r="CL660" s="21"/>
      <c r="CM660" s="21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53"/>
      <c r="CY660" s="53"/>
      <c r="CZ660" s="53"/>
      <c r="DA660" s="53"/>
      <c r="DB660" s="53"/>
      <c r="DC660" s="53"/>
      <c r="DD660" s="53"/>
      <c r="DE660" s="53"/>
      <c r="DF660" s="53"/>
      <c r="DG660" s="53"/>
      <c r="DH660" s="53"/>
      <c r="DI660" s="53"/>
      <c r="DJ660" s="53"/>
      <c r="DK660" s="53"/>
      <c r="DL660" s="53"/>
      <c r="DM660" s="53"/>
      <c r="DN660" s="53"/>
      <c r="DO660" s="53"/>
      <c r="DP660" s="53"/>
      <c r="DQ660" s="53"/>
      <c r="DR660" s="53"/>
      <c r="DS660" s="53"/>
      <c r="DT660" s="53"/>
      <c r="DU660" s="53"/>
      <c r="DV660" s="53"/>
      <c r="DW660" s="53"/>
      <c r="DX660" s="53"/>
      <c r="DY660" s="53"/>
      <c r="DZ660" s="53"/>
      <c r="EA660" s="53"/>
      <c r="EB660" s="53"/>
      <c r="EC660" s="53"/>
      <c r="ED660" s="53"/>
    </row>
    <row r="661" spans="1:134">
      <c r="A661" s="54"/>
      <c r="B661" s="55"/>
      <c r="C661" s="56"/>
      <c r="D661" s="55"/>
      <c r="E661" s="56"/>
      <c r="F661" s="55"/>
      <c r="G661" s="56"/>
      <c r="H661" s="57"/>
      <c r="I661" s="9"/>
      <c r="J661" s="9"/>
      <c r="K661" s="26"/>
      <c r="L661" s="26"/>
      <c r="M661" s="34"/>
      <c r="N661" s="34"/>
      <c r="O661" s="34"/>
      <c r="P661" s="11"/>
      <c r="Q661" s="11"/>
      <c r="R661" s="11"/>
      <c r="S661" s="13"/>
      <c r="AJ661" s="14"/>
      <c r="AK661" s="14"/>
      <c r="AL661" s="14"/>
      <c r="AM661" s="15"/>
      <c r="AN661" s="15"/>
      <c r="AO661" s="15"/>
      <c r="AP661" s="14"/>
      <c r="AQ661" s="15"/>
      <c r="AR661" s="15"/>
      <c r="AS661" s="15"/>
      <c r="AT661" s="16"/>
      <c r="AU661" s="15"/>
      <c r="AV661" s="15"/>
      <c r="AW661" s="15"/>
      <c r="AX661" s="15"/>
      <c r="AY661" s="15"/>
      <c r="AZ661" s="15"/>
      <c r="BA661" s="15"/>
      <c r="BB661" s="15"/>
      <c r="BC661" s="15"/>
      <c r="BD661" s="16"/>
      <c r="BE661" s="16"/>
      <c r="BF661" s="16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21"/>
      <c r="BZ661" s="14"/>
      <c r="CA661" s="14"/>
      <c r="CB661" s="22"/>
      <c r="CC661" s="14"/>
      <c r="CD661" s="19"/>
      <c r="CE661" s="14"/>
      <c r="CF661" s="23"/>
      <c r="CG661" s="14"/>
      <c r="CH661" s="21"/>
      <c r="CI661" s="14"/>
      <c r="CJ661" s="14"/>
      <c r="CK661" s="14"/>
      <c r="CL661" s="21"/>
      <c r="CM661" s="21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53"/>
      <c r="CY661" s="53"/>
      <c r="CZ661" s="53"/>
      <c r="DA661" s="53"/>
      <c r="DB661" s="53"/>
      <c r="DC661" s="53"/>
      <c r="DD661" s="53"/>
      <c r="DE661" s="53"/>
      <c r="DF661" s="53"/>
      <c r="DG661" s="53"/>
      <c r="DH661" s="53"/>
      <c r="DI661" s="53"/>
      <c r="DJ661" s="53"/>
      <c r="DK661" s="53"/>
      <c r="DL661" s="53"/>
      <c r="DM661" s="53"/>
      <c r="DN661" s="53"/>
      <c r="DO661" s="53"/>
      <c r="DP661" s="53"/>
      <c r="DQ661" s="53"/>
      <c r="DR661" s="53"/>
      <c r="DS661" s="53"/>
      <c r="DT661" s="53"/>
      <c r="DU661" s="53"/>
      <c r="DV661" s="53"/>
      <c r="DW661" s="53"/>
      <c r="DX661" s="53"/>
      <c r="DY661" s="53"/>
      <c r="DZ661" s="53"/>
      <c r="EA661" s="53"/>
      <c r="EB661" s="53"/>
      <c r="EC661" s="53"/>
      <c r="ED661" s="53"/>
    </row>
    <row r="662" spans="1:134">
      <c r="A662" s="54"/>
      <c r="B662" s="55"/>
      <c r="C662" s="56"/>
      <c r="D662" s="55"/>
      <c r="E662" s="56"/>
      <c r="F662" s="55"/>
      <c r="G662" s="56"/>
      <c r="H662" s="57"/>
      <c r="I662" s="9"/>
      <c r="J662" s="9"/>
      <c r="K662" s="26"/>
      <c r="L662" s="26"/>
      <c r="M662" s="34"/>
      <c r="N662" s="34"/>
      <c r="O662" s="34"/>
      <c r="P662" s="11"/>
      <c r="Q662" s="11"/>
      <c r="R662" s="11"/>
      <c r="S662" s="13"/>
      <c r="AJ662" s="14"/>
      <c r="AK662" s="14"/>
      <c r="AL662" s="14"/>
      <c r="AM662" s="15"/>
      <c r="AN662" s="15"/>
      <c r="AO662" s="15"/>
      <c r="AP662" s="14"/>
      <c r="AQ662" s="15"/>
      <c r="AR662" s="15"/>
      <c r="AS662" s="15"/>
      <c r="AT662" s="16"/>
      <c r="AU662" s="15"/>
      <c r="AV662" s="15"/>
      <c r="AW662" s="15"/>
      <c r="AX662" s="15"/>
      <c r="AY662" s="15"/>
      <c r="AZ662" s="15"/>
      <c r="BA662" s="15"/>
      <c r="BB662" s="15"/>
      <c r="BC662" s="15"/>
      <c r="BD662" s="16"/>
      <c r="BE662" s="16"/>
      <c r="BF662" s="16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21"/>
      <c r="BZ662" s="14"/>
      <c r="CA662" s="14"/>
      <c r="CB662" s="22"/>
      <c r="CC662" s="14"/>
      <c r="CD662" s="19"/>
      <c r="CE662" s="14"/>
      <c r="CF662" s="23"/>
      <c r="CG662" s="14"/>
      <c r="CH662" s="21"/>
      <c r="CI662" s="14"/>
      <c r="CJ662" s="14"/>
      <c r="CK662" s="14"/>
      <c r="CL662" s="21"/>
      <c r="CM662" s="21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53"/>
      <c r="CY662" s="53"/>
      <c r="CZ662" s="53"/>
      <c r="DA662" s="53"/>
      <c r="DB662" s="53"/>
      <c r="DC662" s="53"/>
      <c r="DD662" s="53"/>
      <c r="DE662" s="53"/>
      <c r="DF662" s="53"/>
      <c r="DG662" s="53"/>
      <c r="DH662" s="53"/>
      <c r="DI662" s="53"/>
      <c r="DJ662" s="53"/>
      <c r="DK662" s="53"/>
      <c r="DL662" s="53"/>
      <c r="DM662" s="53"/>
      <c r="DN662" s="53"/>
      <c r="DO662" s="53"/>
      <c r="DP662" s="53"/>
      <c r="DQ662" s="53"/>
      <c r="DR662" s="53"/>
      <c r="DS662" s="53"/>
      <c r="DT662" s="53"/>
      <c r="DU662" s="53"/>
      <c r="DV662" s="53"/>
      <c r="DW662" s="53"/>
      <c r="DX662" s="53"/>
      <c r="DY662" s="53"/>
      <c r="DZ662" s="53"/>
      <c r="EA662" s="53"/>
      <c r="EB662" s="53"/>
      <c r="EC662" s="53"/>
      <c r="ED662" s="53"/>
    </row>
    <row r="663" spans="1:134">
      <c r="A663" s="54"/>
      <c r="B663" s="55"/>
      <c r="C663" s="56"/>
      <c r="D663" s="55"/>
      <c r="E663" s="56"/>
      <c r="F663" s="55"/>
      <c r="G663" s="56"/>
      <c r="H663" s="57"/>
      <c r="I663" s="9"/>
      <c r="J663" s="9"/>
      <c r="K663" s="26"/>
      <c r="L663" s="26"/>
      <c r="M663" s="34"/>
      <c r="N663" s="34"/>
      <c r="O663" s="34"/>
      <c r="P663" s="11"/>
      <c r="Q663" s="11"/>
      <c r="R663" s="11"/>
      <c r="S663" s="13"/>
      <c r="AJ663" s="14"/>
      <c r="AK663" s="14"/>
      <c r="AL663" s="14"/>
      <c r="AM663" s="15"/>
      <c r="AN663" s="15"/>
      <c r="AO663" s="15"/>
      <c r="AP663" s="14"/>
      <c r="AQ663" s="15"/>
      <c r="AR663" s="15"/>
      <c r="AS663" s="15"/>
      <c r="AT663" s="16"/>
      <c r="AU663" s="15"/>
      <c r="AV663" s="15"/>
      <c r="AW663" s="15"/>
      <c r="AX663" s="15"/>
      <c r="AY663" s="15"/>
      <c r="AZ663" s="15"/>
      <c r="BA663" s="15"/>
      <c r="BB663" s="15"/>
      <c r="BC663" s="15"/>
      <c r="BD663" s="16"/>
      <c r="BE663" s="16"/>
      <c r="BF663" s="16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21"/>
      <c r="BZ663" s="14"/>
      <c r="CA663" s="14"/>
      <c r="CB663" s="22"/>
      <c r="CC663" s="14"/>
      <c r="CD663" s="19"/>
      <c r="CE663" s="14"/>
      <c r="CF663" s="23"/>
      <c r="CG663" s="14"/>
      <c r="CH663" s="21"/>
      <c r="CI663" s="14"/>
      <c r="CJ663" s="14"/>
      <c r="CK663" s="14"/>
      <c r="CL663" s="21"/>
      <c r="CM663" s="21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53"/>
      <c r="CY663" s="53"/>
      <c r="CZ663" s="53"/>
      <c r="DA663" s="53"/>
      <c r="DB663" s="53"/>
      <c r="DC663" s="53"/>
      <c r="DD663" s="53"/>
      <c r="DE663" s="53"/>
      <c r="DF663" s="53"/>
      <c r="DG663" s="53"/>
      <c r="DH663" s="53"/>
      <c r="DI663" s="53"/>
      <c r="DJ663" s="53"/>
      <c r="DK663" s="53"/>
      <c r="DL663" s="53"/>
      <c r="DM663" s="53"/>
      <c r="DN663" s="53"/>
      <c r="DO663" s="53"/>
      <c r="DP663" s="53"/>
      <c r="DQ663" s="53"/>
      <c r="DR663" s="53"/>
      <c r="DS663" s="53"/>
      <c r="DT663" s="53"/>
      <c r="DU663" s="53"/>
      <c r="DV663" s="53"/>
      <c r="DW663" s="53"/>
      <c r="DX663" s="53"/>
      <c r="DY663" s="53"/>
      <c r="DZ663" s="53"/>
      <c r="EA663" s="53"/>
      <c r="EB663" s="53"/>
      <c r="EC663" s="53"/>
      <c r="ED663" s="53"/>
    </row>
    <row r="664" spans="1:134">
      <c r="A664" s="54"/>
      <c r="B664" s="55"/>
      <c r="C664" s="56"/>
      <c r="D664" s="55"/>
      <c r="E664" s="56"/>
      <c r="F664" s="55"/>
      <c r="G664" s="56"/>
      <c r="H664" s="57"/>
      <c r="I664" s="9"/>
      <c r="J664" s="9"/>
      <c r="K664" s="26"/>
      <c r="L664" s="26"/>
      <c r="M664" s="34"/>
      <c r="N664" s="34"/>
      <c r="O664" s="34"/>
      <c r="P664" s="11"/>
      <c r="Q664" s="11"/>
      <c r="R664" s="11"/>
      <c r="S664" s="13"/>
      <c r="AJ664" s="14"/>
      <c r="AK664" s="14"/>
      <c r="AL664" s="14"/>
      <c r="AM664" s="15"/>
      <c r="AN664" s="15"/>
      <c r="AO664" s="15"/>
      <c r="AP664" s="14"/>
      <c r="AQ664" s="15"/>
      <c r="AR664" s="15"/>
      <c r="AS664" s="15"/>
      <c r="AT664" s="16"/>
      <c r="AU664" s="15"/>
      <c r="AV664" s="15"/>
      <c r="AW664" s="15"/>
      <c r="AX664" s="15"/>
      <c r="AY664" s="15"/>
      <c r="AZ664" s="15"/>
      <c r="BA664" s="15"/>
      <c r="BB664" s="15"/>
      <c r="BC664" s="15"/>
      <c r="BD664" s="16"/>
      <c r="BE664" s="16"/>
      <c r="BF664" s="16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21"/>
      <c r="BZ664" s="14"/>
      <c r="CA664" s="14"/>
      <c r="CB664" s="22"/>
      <c r="CC664" s="14"/>
      <c r="CD664" s="19"/>
      <c r="CE664" s="14"/>
      <c r="CF664" s="23"/>
      <c r="CG664" s="14"/>
      <c r="CH664" s="21"/>
      <c r="CI664" s="14"/>
      <c r="CJ664" s="14"/>
      <c r="CK664" s="14"/>
      <c r="CL664" s="21"/>
      <c r="CM664" s="21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53"/>
      <c r="CY664" s="53"/>
      <c r="CZ664" s="53"/>
      <c r="DA664" s="53"/>
      <c r="DB664" s="53"/>
      <c r="DC664" s="53"/>
      <c r="DD664" s="53"/>
      <c r="DE664" s="53"/>
      <c r="DF664" s="53"/>
      <c r="DG664" s="53"/>
      <c r="DH664" s="53"/>
      <c r="DI664" s="53"/>
      <c r="DJ664" s="53"/>
      <c r="DK664" s="53"/>
      <c r="DL664" s="53"/>
      <c r="DM664" s="53"/>
      <c r="DN664" s="53"/>
      <c r="DO664" s="53"/>
      <c r="DP664" s="53"/>
      <c r="DQ664" s="53"/>
      <c r="DR664" s="53"/>
      <c r="DS664" s="53"/>
      <c r="DT664" s="53"/>
      <c r="DU664" s="53"/>
      <c r="DV664" s="53"/>
      <c r="DW664" s="53"/>
      <c r="DX664" s="53"/>
      <c r="DY664" s="53"/>
      <c r="DZ664" s="53"/>
      <c r="EA664" s="53"/>
      <c r="EB664" s="53"/>
      <c r="EC664" s="53"/>
      <c r="ED664" s="53"/>
    </row>
    <row r="665" spans="1:134">
      <c r="A665" s="54"/>
      <c r="B665" s="55"/>
      <c r="C665" s="56"/>
      <c r="D665" s="55"/>
      <c r="E665" s="56"/>
      <c r="F665" s="55"/>
      <c r="G665" s="56"/>
      <c r="H665" s="57"/>
      <c r="I665" s="9"/>
      <c r="J665" s="9"/>
      <c r="K665" s="26"/>
      <c r="L665" s="26"/>
      <c r="M665" s="34"/>
      <c r="N665" s="34"/>
      <c r="O665" s="34"/>
      <c r="P665" s="11"/>
      <c r="Q665" s="11"/>
      <c r="R665" s="11"/>
      <c r="S665" s="13"/>
      <c r="AJ665" s="14"/>
      <c r="AK665" s="14"/>
      <c r="AL665" s="14"/>
      <c r="AM665" s="15"/>
      <c r="AN665" s="15"/>
      <c r="AO665" s="15"/>
      <c r="AP665" s="14"/>
      <c r="AQ665" s="15"/>
      <c r="AR665" s="15"/>
      <c r="AS665" s="15"/>
      <c r="AT665" s="16"/>
      <c r="AU665" s="15"/>
      <c r="AV665" s="15"/>
      <c r="AW665" s="15"/>
      <c r="AX665" s="15"/>
      <c r="AY665" s="15"/>
      <c r="AZ665" s="15"/>
      <c r="BA665" s="15"/>
      <c r="BB665" s="15"/>
      <c r="BC665" s="15"/>
      <c r="BD665" s="16"/>
      <c r="BE665" s="16"/>
      <c r="BF665" s="16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21"/>
      <c r="BZ665" s="14"/>
      <c r="CA665" s="14"/>
      <c r="CB665" s="22"/>
      <c r="CC665" s="14"/>
      <c r="CD665" s="19"/>
      <c r="CE665" s="14"/>
      <c r="CF665" s="23"/>
      <c r="CG665" s="14"/>
      <c r="CH665" s="21"/>
      <c r="CI665" s="14"/>
      <c r="CJ665" s="14"/>
      <c r="CK665" s="14"/>
      <c r="CL665" s="21"/>
      <c r="CM665" s="21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53"/>
      <c r="CY665" s="53"/>
      <c r="CZ665" s="53"/>
      <c r="DA665" s="53"/>
      <c r="DB665" s="53"/>
      <c r="DC665" s="53"/>
      <c r="DD665" s="53"/>
      <c r="DE665" s="53"/>
      <c r="DF665" s="53"/>
      <c r="DG665" s="53"/>
      <c r="DH665" s="53"/>
      <c r="DI665" s="53"/>
      <c r="DJ665" s="53"/>
      <c r="DK665" s="53"/>
      <c r="DL665" s="53"/>
      <c r="DM665" s="53"/>
      <c r="DN665" s="53"/>
      <c r="DO665" s="53"/>
      <c r="DP665" s="53"/>
      <c r="DQ665" s="53"/>
      <c r="DR665" s="53"/>
      <c r="DS665" s="53"/>
      <c r="DT665" s="53"/>
      <c r="DU665" s="53"/>
      <c r="DV665" s="53"/>
      <c r="DW665" s="53"/>
      <c r="DX665" s="53"/>
      <c r="DY665" s="53"/>
      <c r="DZ665" s="53"/>
      <c r="EA665" s="53"/>
      <c r="EB665" s="53"/>
      <c r="EC665" s="53"/>
      <c r="ED665" s="53"/>
    </row>
    <row r="666" spans="1:134">
      <c r="A666" s="54"/>
      <c r="B666" s="55"/>
      <c r="C666" s="56"/>
      <c r="D666" s="55"/>
      <c r="E666" s="56"/>
      <c r="F666" s="55"/>
      <c r="G666" s="56"/>
      <c r="H666" s="57"/>
      <c r="I666" s="9"/>
      <c r="J666" s="9"/>
      <c r="K666" s="26"/>
      <c r="L666" s="26"/>
      <c r="M666" s="34"/>
      <c r="N666" s="34"/>
      <c r="O666" s="34"/>
      <c r="P666" s="11"/>
      <c r="Q666" s="11"/>
      <c r="R666" s="11"/>
      <c r="S666" s="13"/>
      <c r="AJ666" s="14"/>
      <c r="AK666" s="14"/>
      <c r="AL666" s="14"/>
      <c r="AM666" s="15"/>
      <c r="AN666" s="15"/>
      <c r="AO666" s="15"/>
      <c r="AP666" s="14"/>
      <c r="AQ666" s="15"/>
      <c r="AR666" s="15"/>
      <c r="AS666" s="15"/>
      <c r="AT666" s="16"/>
      <c r="AU666" s="15"/>
      <c r="AV666" s="15"/>
      <c r="AW666" s="15"/>
      <c r="AX666" s="15"/>
      <c r="AY666" s="15"/>
      <c r="AZ666" s="15"/>
      <c r="BA666" s="15"/>
      <c r="BB666" s="15"/>
      <c r="BC666" s="15"/>
      <c r="BD666" s="16"/>
      <c r="BE666" s="16"/>
      <c r="BF666" s="16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21"/>
      <c r="BZ666" s="14"/>
      <c r="CA666" s="14"/>
      <c r="CB666" s="22"/>
      <c r="CC666" s="14"/>
      <c r="CD666" s="19"/>
      <c r="CE666" s="14"/>
      <c r="CF666" s="23"/>
      <c r="CG666" s="14"/>
      <c r="CH666" s="21"/>
      <c r="CI666" s="14"/>
      <c r="CJ666" s="14"/>
      <c r="CK666" s="14"/>
      <c r="CL666" s="21"/>
      <c r="CM666" s="21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53"/>
      <c r="CY666" s="53"/>
      <c r="CZ666" s="53"/>
      <c r="DA666" s="53"/>
      <c r="DB666" s="53"/>
      <c r="DC666" s="53"/>
      <c r="DD666" s="53"/>
      <c r="DE666" s="53"/>
      <c r="DF666" s="53"/>
      <c r="DG666" s="53"/>
      <c r="DH666" s="53"/>
      <c r="DI666" s="53"/>
      <c r="DJ666" s="53"/>
      <c r="DK666" s="53"/>
      <c r="DL666" s="53"/>
      <c r="DM666" s="53"/>
      <c r="DN666" s="53"/>
      <c r="DO666" s="53"/>
      <c r="DP666" s="53"/>
      <c r="DQ666" s="53"/>
      <c r="DR666" s="53"/>
      <c r="DS666" s="53"/>
      <c r="DT666" s="53"/>
      <c r="DU666" s="53"/>
      <c r="DV666" s="53"/>
      <c r="DW666" s="53"/>
      <c r="DX666" s="53"/>
      <c r="DY666" s="53"/>
      <c r="DZ666" s="53"/>
      <c r="EA666" s="53"/>
      <c r="EB666" s="53"/>
      <c r="EC666" s="53"/>
      <c r="ED666" s="53"/>
    </row>
    <row r="667" spans="1:134">
      <c r="A667" s="54"/>
      <c r="B667" s="55"/>
      <c r="C667" s="56"/>
      <c r="D667" s="55"/>
      <c r="E667" s="56"/>
      <c r="F667" s="55"/>
      <c r="G667" s="56"/>
      <c r="H667" s="57"/>
      <c r="I667" s="9"/>
      <c r="J667" s="9"/>
      <c r="K667" s="26"/>
      <c r="L667" s="26"/>
      <c r="M667" s="34"/>
      <c r="N667" s="34"/>
      <c r="O667" s="34"/>
      <c r="P667" s="11"/>
      <c r="Q667" s="11"/>
      <c r="R667" s="11"/>
      <c r="S667" s="13"/>
      <c r="AJ667" s="14"/>
      <c r="AK667" s="14"/>
      <c r="AL667" s="14"/>
      <c r="AM667" s="15"/>
      <c r="AN667" s="15"/>
      <c r="AO667" s="15"/>
      <c r="AP667" s="14"/>
      <c r="AQ667" s="15"/>
      <c r="AR667" s="15"/>
      <c r="AS667" s="15"/>
      <c r="AT667" s="16"/>
      <c r="AU667" s="15"/>
      <c r="AV667" s="15"/>
      <c r="AW667" s="15"/>
      <c r="AX667" s="15"/>
      <c r="AY667" s="15"/>
      <c r="AZ667" s="15"/>
      <c r="BA667" s="15"/>
      <c r="BB667" s="15"/>
      <c r="BC667" s="15"/>
      <c r="BD667" s="16"/>
      <c r="BE667" s="16"/>
      <c r="BF667" s="16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21"/>
      <c r="BZ667" s="14"/>
      <c r="CA667" s="14"/>
      <c r="CB667" s="22"/>
      <c r="CC667" s="14"/>
      <c r="CD667" s="19"/>
      <c r="CE667" s="14"/>
      <c r="CF667" s="23"/>
      <c r="CG667" s="14"/>
      <c r="CH667" s="21"/>
      <c r="CI667" s="14"/>
      <c r="CJ667" s="14"/>
      <c r="CK667" s="14"/>
      <c r="CL667" s="21"/>
      <c r="CM667" s="21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53"/>
      <c r="CY667" s="53"/>
      <c r="CZ667" s="53"/>
      <c r="DA667" s="53"/>
      <c r="DB667" s="53"/>
      <c r="DC667" s="53"/>
      <c r="DD667" s="53"/>
      <c r="DE667" s="53"/>
      <c r="DF667" s="53"/>
      <c r="DG667" s="53"/>
      <c r="DH667" s="53"/>
      <c r="DI667" s="53"/>
      <c r="DJ667" s="53"/>
      <c r="DK667" s="53"/>
      <c r="DL667" s="53"/>
      <c r="DM667" s="53"/>
      <c r="DN667" s="53"/>
      <c r="DO667" s="53"/>
      <c r="DP667" s="53"/>
      <c r="DQ667" s="53"/>
      <c r="DR667" s="53"/>
      <c r="DS667" s="53"/>
      <c r="DT667" s="53"/>
      <c r="DU667" s="53"/>
      <c r="DV667" s="53"/>
      <c r="DW667" s="53"/>
      <c r="DX667" s="53"/>
      <c r="DY667" s="53"/>
      <c r="DZ667" s="53"/>
      <c r="EA667" s="53"/>
      <c r="EB667" s="53"/>
      <c r="EC667" s="53"/>
      <c r="ED667" s="53"/>
    </row>
    <row r="668" spans="1:134">
      <c r="A668" s="54"/>
      <c r="B668" s="55"/>
      <c r="C668" s="56"/>
      <c r="D668" s="55"/>
      <c r="E668" s="56"/>
      <c r="F668" s="55"/>
      <c r="G668" s="56"/>
      <c r="H668" s="57"/>
      <c r="I668" s="9"/>
      <c r="J668" s="9"/>
      <c r="K668" s="26"/>
      <c r="L668" s="26"/>
      <c r="M668" s="34"/>
      <c r="N668" s="34"/>
      <c r="O668" s="34"/>
      <c r="P668" s="11"/>
      <c r="Q668" s="11"/>
      <c r="R668" s="11"/>
      <c r="S668" s="13"/>
      <c r="AJ668" s="14"/>
      <c r="AK668" s="14"/>
      <c r="AL668" s="14"/>
      <c r="AM668" s="15"/>
      <c r="AN668" s="15"/>
      <c r="AO668" s="15"/>
      <c r="AP668" s="14"/>
      <c r="AQ668" s="15"/>
      <c r="AR668" s="15"/>
      <c r="AS668" s="15"/>
      <c r="AT668" s="16"/>
      <c r="AU668" s="15"/>
      <c r="AV668" s="15"/>
      <c r="AW668" s="15"/>
      <c r="AX668" s="15"/>
      <c r="AY668" s="15"/>
      <c r="AZ668" s="15"/>
      <c r="BA668" s="15"/>
      <c r="BB668" s="15"/>
      <c r="BC668" s="15"/>
      <c r="BD668" s="16"/>
      <c r="BE668" s="16"/>
      <c r="BF668" s="16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21"/>
      <c r="BZ668" s="14"/>
      <c r="CA668" s="14"/>
      <c r="CB668" s="22"/>
      <c r="CC668" s="14"/>
      <c r="CD668" s="19"/>
      <c r="CE668" s="14"/>
      <c r="CF668" s="23"/>
      <c r="CG668" s="14"/>
      <c r="CH668" s="21"/>
      <c r="CI668" s="14"/>
      <c r="CJ668" s="14"/>
      <c r="CK668" s="14"/>
      <c r="CL668" s="21"/>
      <c r="CM668" s="21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53"/>
      <c r="CY668" s="53"/>
      <c r="CZ668" s="53"/>
      <c r="DA668" s="53"/>
      <c r="DB668" s="53"/>
      <c r="DC668" s="53"/>
      <c r="DD668" s="53"/>
      <c r="DE668" s="53"/>
      <c r="DF668" s="53"/>
      <c r="DG668" s="53"/>
      <c r="DH668" s="53"/>
      <c r="DI668" s="53"/>
      <c r="DJ668" s="53"/>
      <c r="DK668" s="53"/>
      <c r="DL668" s="53"/>
      <c r="DM668" s="53"/>
      <c r="DN668" s="53"/>
      <c r="DO668" s="53"/>
      <c r="DP668" s="53"/>
      <c r="DQ668" s="53"/>
      <c r="DR668" s="53"/>
      <c r="DS668" s="53"/>
      <c r="DT668" s="53"/>
      <c r="DU668" s="53"/>
      <c r="DV668" s="53"/>
      <c r="DW668" s="53"/>
      <c r="DX668" s="53"/>
      <c r="DY668" s="53"/>
      <c r="DZ668" s="53"/>
      <c r="EA668" s="53"/>
      <c r="EB668" s="53"/>
      <c r="EC668" s="53"/>
      <c r="ED668" s="53"/>
    </row>
    <row r="669" spans="1:134">
      <c r="A669" s="54"/>
      <c r="B669" s="55"/>
      <c r="C669" s="56"/>
      <c r="D669" s="55"/>
      <c r="E669" s="56"/>
      <c r="F669" s="55"/>
      <c r="G669" s="56"/>
      <c r="H669" s="57"/>
      <c r="I669" s="9"/>
      <c r="J669" s="9"/>
      <c r="K669" s="26"/>
      <c r="L669" s="26"/>
      <c r="M669" s="34"/>
      <c r="N669" s="34"/>
      <c r="O669" s="34"/>
      <c r="P669" s="11"/>
      <c r="Q669" s="11"/>
      <c r="R669" s="11"/>
      <c r="S669" s="13"/>
      <c r="AJ669" s="14"/>
      <c r="AK669" s="14"/>
      <c r="AL669" s="14"/>
      <c r="AM669" s="15"/>
      <c r="AN669" s="15"/>
      <c r="AO669" s="15"/>
      <c r="AP669" s="14"/>
      <c r="AQ669" s="15"/>
      <c r="AR669" s="15"/>
      <c r="AS669" s="15"/>
      <c r="AT669" s="16"/>
      <c r="AU669" s="15"/>
      <c r="AV669" s="15"/>
      <c r="AW669" s="15"/>
      <c r="AX669" s="15"/>
      <c r="AY669" s="15"/>
      <c r="AZ669" s="15"/>
      <c r="BA669" s="15"/>
      <c r="BB669" s="15"/>
      <c r="BC669" s="15"/>
      <c r="BD669" s="16"/>
      <c r="BE669" s="16"/>
      <c r="BF669" s="16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21"/>
      <c r="BZ669" s="14"/>
      <c r="CA669" s="14"/>
      <c r="CB669" s="22"/>
      <c r="CC669" s="14"/>
      <c r="CD669" s="19"/>
      <c r="CE669" s="14"/>
      <c r="CF669" s="23"/>
      <c r="CG669" s="14"/>
      <c r="CH669" s="21"/>
      <c r="CI669" s="14"/>
      <c r="CJ669" s="14"/>
      <c r="CK669" s="14"/>
      <c r="CL669" s="21"/>
      <c r="CM669" s="21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53"/>
      <c r="CY669" s="53"/>
      <c r="CZ669" s="53"/>
      <c r="DA669" s="53"/>
      <c r="DB669" s="53"/>
      <c r="DC669" s="53"/>
      <c r="DD669" s="53"/>
      <c r="DE669" s="53"/>
      <c r="DF669" s="53"/>
      <c r="DG669" s="53"/>
      <c r="DH669" s="53"/>
      <c r="DI669" s="53"/>
      <c r="DJ669" s="53"/>
      <c r="DK669" s="53"/>
      <c r="DL669" s="53"/>
      <c r="DM669" s="53"/>
      <c r="DN669" s="53"/>
      <c r="DO669" s="53"/>
      <c r="DP669" s="53"/>
      <c r="DQ669" s="53"/>
      <c r="DR669" s="53"/>
      <c r="DS669" s="53"/>
      <c r="DT669" s="53"/>
      <c r="DU669" s="53"/>
      <c r="DV669" s="53"/>
      <c r="DW669" s="53"/>
      <c r="DX669" s="53"/>
      <c r="DY669" s="53"/>
      <c r="DZ669" s="53"/>
      <c r="EA669" s="53"/>
      <c r="EB669" s="53"/>
      <c r="EC669" s="53"/>
      <c r="ED669" s="53"/>
    </row>
    <row r="670" spans="1:134">
      <c r="A670" s="54"/>
      <c r="B670" s="55"/>
      <c r="C670" s="56"/>
      <c r="D670" s="55"/>
      <c r="E670" s="56"/>
      <c r="F670" s="55"/>
      <c r="G670" s="56"/>
      <c r="H670" s="57"/>
      <c r="I670" s="9"/>
      <c r="J670" s="9"/>
      <c r="K670" s="26"/>
      <c r="L670" s="26"/>
      <c r="M670" s="34"/>
      <c r="N670" s="34"/>
      <c r="O670" s="34"/>
      <c r="P670" s="11"/>
      <c r="Q670" s="11"/>
      <c r="R670" s="11"/>
      <c r="S670" s="13"/>
      <c r="AJ670" s="14"/>
      <c r="AK670" s="14"/>
      <c r="AL670" s="14"/>
      <c r="AM670" s="15"/>
      <c r="AN670" s="15"/>
      <c r="AO670" s="15"/>
      <c r="AP670" s="14"/>
      <c r="AQ670" s="15"/>
      <c r="AR670" s="15"/>
      <c r="AS670" s="15"/>
      <c r="AT670" s="16"/>
      <c r="AU670" s="15"/>
      <c r="AV670" s="15"/>
      <c r="AW670" s="15"/>
      <c r="AX670" s="15"/>
      <c r="AY670" s="15"/>
      <c r="AZ670" s="15"/>
      <c r="BA670" s="15"/>
      <c r="BB670" s="15"/>
      <c r="BC670" s="15"/>
      <c r="BD670" s="16"/>
      <c r="BE670" s="16"/>
      <c r="BF670" s="16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21"/>
      <c r="BZ670" s="14"/>
      <c r="CA670" s="14"/>
      <c r="CB670" s="22"/>
      <c r="CC670" s="14"/>
      <c r="CD670" s="19"/>
      <c r="CE670" s="14"/>
      <c r="CF670" s="23"/>
      <c r="CG670" s="14"/>
      <c r="CH670" s="21"/>
      <c r="CI670" s="14"/>
      <c r="CJ670" s="14"/>
      <c r="CK670" s="14"/>
      <c r="CL670" s="21"/>
      <c r="CM670" s="21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53"/>
      <c r="CY670" s="53"/>
      <c r="CZ670" s="53"/>
      <c r="DA670" s="53"/>
      <c r="DB670" s="53"/>
      <c r="DC670" s="53"/>
      <c r="DD670" s="53"/>
      <c r="DE670" s="53"/>
      <c r="DF670" s="53"/>
      <c r="DG670" s="53"/>
      <c r="DH670" s="53"/>
      <c r="DI670" s="53"/>
      <c r="DJ670" s="53"/>
      <c r="DK670" s="53"/>
      <c r="DL670" s="53"/>
      <c r="DM670" s="53"/>
      <c r="DN670" s="53"/>
      <c r="DO670" s="53"/>
      <c r="DP670" s="53"/>
      <c r="DQ670" s="53"/>
      <c r="DR670" s="53"/>
      <c r="DS670" s="53"/>
      <c r="DT670" s="53"/>
      <c r="DU670" s="53"/>
      <c r="DV670" s="53"/>
      <c r="DW670" s="53"/>
      <c r="DX670" s="53"/>
      <c r="DY670" s="53"/>
      <c r="DZ670" s="53"/>
      <c r="EA670" s="53"/>
      <c r="EB670" s="53"/>
      <c r="EC670" s="53"/>
      <c r="ED670" s="53"/>
    </row>
    <row r="671" spans="1:134">
      <c r="A671" s="54"/>
      <c r="B671" s="55"/>
      <c r="C671" s="56"/>
      <c r="D671" s="55"/>
      <c r="E671" s="56"/>
      <c r="F671" s="55"/>
      <c r="G671" s="56"/>
      <c r="H671" s="57"/>
      <c r="I671" s="9"/>
      <c r="J671" s="9"/>
      <c r="K671" s="26"/>
      <c r="L671" s="26"/>
      <c r="M671" s="34"/>
      <c r="N671" s="34"/>
      <c r="O671" s="34"/>
      <c r="P671" s="11"/>
      <c r="Q671" s="11"/>
      <c r="R671" s="11"/>
      <c r="S671" s="13"/>
      <c r="AJ671" s="14"/>
      <c r="AK671" s="14"/>
      <c r="AL671" s="14"/>
      <c r="AM671" s="15"/>
      <c r="AN671" s="15"/>
      <c r="AO671" s="15"/>
      <c r="AP671" s="14"/>
      <c r="AQ671" s="15"/>
      <c r="AR671" s="15"/>
      <c r="AS671" s="15"/>
      <c r="AT671" s="16"/>
      <c r="AU671" s="15"/>
      <c r="AV671" s="15"/>
      <c r="AW671" s="15"/>
      <c r="AX671" s="15"/>
      <c r="AY671" s="15"/>
      <c r="AZ671" s="15"/>
      <c r="BA671" s="15"/>
      <c r="BB671" s="15"/>
      <c r="BC671" s="15"/>
      <c r="BD671" s="16"/>
      <c r="BE671" s="16"/>
      <c r="BF671" s="16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21"/>
      <c r="BZ671" s="14"/>
      <c r="CA671" s="14"/>
      <c r="CB671" s="22"/>
      <c r="CC671" s="14"/>
      <c r="CD671" s="19"/>
      <c r="CE671" s="14"/>
      <c r="CF671" s="23"/>
      <c r="CG671" s="14"/>
      <c r="CH671" s="21"/>
      <c r="CI671" s="14"/>
      <c r="CJ671" s="14"/>
      <c r="CK671" s="14"/>
      <c r="CL671" s="21"/>
      <c r="CM671" s="21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53"/>
      <c r="CY671" s="53"/>
      <c r="CZ671" s="53"/>
      <c r="DA671" s="53"/>
      <c r="DB671" s="53"/>
      <c r="DC671" s="53"/>
      <c r="DD671" s="53"/>
      <c r="DE671" s="53"/>
      <c r="DF671" s="53"/>
      <c r="DG671" s="53"/>
      <c r="DH671" s="53"/>
      <c r="DI671" s="53"/>
      <c r="DJ671" s="53"/>
      <c r="DK671" s="53"/>
      <c r="DL671" s="53"/>
      <c r="DM671" s="53"/>
      <c r="DN671" s="53"/>
      <c r="DO671" s="53"/>
      <c r="DP671" s="53"/>
      <c r="DQ671" s="53"/>
      <c r="DR671" s="53"/>
      <c r="DS671" s="53"/>
      <c r="DT671" s="53"/>
      <c r="DU671" s="53"/>
      <c r="DV671" s="53"/>
      <c r="DW671" s="53"/>
      <c r="DX671" s="53"/>
      <c r="DY671" s="53"/>
      <c r="DZ671" s="53"/>
      <c r="EA671" s="53"/>
      <c r="EB671" s="53"/>
      <c r="EC671" s="53"/>
      <c r="ED671" s="53"/>
    </row>
    <row r="672" spans="1:134">
      <c r="A672" s="54"/>
      <c r="B672" s="55"/>
      <c r="C672" s="56"/>
      <c r="D672" s="55"/>
      <c r="E672" s="56"/>
      <c r="F672" s="55"/>
      <c r="G672" s="56"/>
      <c r="H672" s="57"/>
      <c r="I672" s="9"/>
      <c r="J672" s="9"/>
      <c r="K672" s="26"/>
      <c r="L672" s="26"/>
      <c r="M672" s="34"/>
      <c r="N672" s="34"/>
      <c r="O672" s="34"/>
      <c r="P672" s="11"/>
      <c r="Q672" s="11"/>
      <c r="R672" s="11"/>
      <c r="S672" s="13"/>
      <c r="AJ672" s="14"/>
      <c r="AK672" s="14"/>
      <c r="AL672" s="14"/>
      <c r="AM672" s="15"/>
      <c r="AN672" s="15"/>
      <c r="AO672" s="15"/>
      <c r="AP672" s="14"/>
      <c r="AQ672" s="15"/>
      <c r="AR672" s="15"/>
      <c r="AS672" s="15"/>
      <c r="AT672" s="16"/>
      <c r="AU672" s="15"/>
      <c r="AV672" s="15"/>
      <c r="AW672" s="15"/>
      <c r="AX672" s="15"/>
      <c r="AY672" s="15"/>
      <c r="AZ672" s="15"/>
      <c r="BA672" s="15"/>
      <c r="BB672" s="15"/>
      <c r="BC672" s="15"/>
      <c r="BD672" s="16"/>
      <c r="BE672" s="16"/>
      <c r="BF672" s="16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21"/>
      <c r="BZ672" s="14"/>
      <c r="CA672" s="14"/>
      <c r="CB672" s="22"/>
      <c r="CC672" s="14"/>
      <c r="CD672" s="19"/>
      <c r="CE672" s="14"/>
      <c r="CF672" s="23"/>
      <c r="CG672" s="14"/>
      <c r="CH672" s="21"/>
      <c r="CI672" s="14"/>
      <c r="CJ672" s="14"/>
      <c r="CK672" s="14"/>
      <c r="CL672" s="21"/>
      <c r="CM672" s="21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53"/>
      <c r="CY672" s="53"/>
      <c r="CZ672" s="53"/>
      <c r="DA672" s="53"/>
      <c r="DB672" s="53"/>
      <c r="DC672" s="53"/>
      <c r="DD672" s="53"/>
      <c r="DE672" s="53"/>
      <c r="DF672" s="53"/>
      <c r="DG672" s="53"/>
      <c r="DH672" s="53"/>
      <c r="DI672" s="53"/>
      <c r="DJ672" s="53"/>
      <c r="DK672" s="53"/>
      <c r="DL672" s="53"/>
      <c r="DM672" s="53"/>
      <c r="DN672" s="53"/>
      <c r="DO672" s="53"/>
      <c r="DP672" s="53"/>
      <c r="DQ672" s="53"/>
      <c r="DR672" s="53"/>
      <c r="DS672" s="53"/>
      <c r="DT672" s="53"/>
      <c r="DU672" s="53"/>
      <c r="DV672" s="53"/>
      <c r="DW672" s="53"/>
      <c r="DX672" s="53"/>
      <c r="DY672" s="53"/>
      <c r="DZ672" s="53"/>
      <c r="EA672" s="53"/>
      <c r="EB672" s="53"/>
      <c r="EC672" s="53"/>
      <c r="ED672" s="53"/>
    </row>
    <row r="673" spans="1:134">
      <c r="A673" s="54"/>
      <c r="B673" s="55"/>
      <c r="C673" s="56"/>
      <c r="D673" s="55"/>
      <c r="E673" s="56"/>
      <c r="F673" s="55"/>
      <c r="G673" s="56"/>
      <c r="H673" s="57"/>
      <c r="I673" s="9"/>
      <c r="J673" s="9"/>
      <c r="K673" s="26"/>
      <c r="L673" s="26"/>
      <c r="M673" s="34"/>
      <c r="N673" s="34"/>
      <c r="O673" s="34"/>
      <c r="P673" s="11"/>
      <c r="Q673" s="11"/>
      <c r="R673" s="11"/>
      <c r="S673" s="13"/>
      <c r="AJ673" s="14"/>
      <c r="AK673" s="14"/>
      <c r="AL673" s="14"/>
      <c r="AM673" s="15"/>
      <c r="AN673" s="15"/>
      <c r="AO673" s="15"/>
      <c r="AP673" s="14"/>
      <c r="AQ673" s="15"/>
      <c r="AR673" s="15"/>
      <c r="AS673" s="15"/>
      <c r="AT673" s="16"/>
      <c r="AU673" s="15"/>
      <c r="AV673" s="15"/>
      <c r="AW673" s="15"/>
      <c r="AX673" s="15"/>
      <c r="AY673" s="15"/>
      <c r="AZ673" s="15"/>
      <c r="BA673" s="15"/>
      <c r="BB673" s="15"/>
      <c r="BC673" s="15"/>
      <c r="BD673" s="16"/>
      <c r="BE673" s="16"/>
      <c r="BF673" s="16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21"/>
      <c r="BZ673" s="14"/>
      <c r="CA673" s="14"/>
      <c r="CB673" s="22"/>
      <c r="CC673" s="14"/>
      <c r="CD673" s="19"/>
      <c r="CE673" s="14"/>
      <c r="CF673" s="23"/>
      <c r="CG673" s="14"/>
      <c r="CH673" s="21"/>
      <c r="CI673" s="14"/>
      <c r="CJ673" s="14"/>
      <c r="CK673" s="14"/>
      <c r="CL673" s="21"/>
      <c r="CM673" s="21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53"/>
      <c r="CY673" s="53"/>
      <c r="CZ673" s="53"/>
      <c r="DA673" s="53"/>
      <c r="DB673" s="53"/>
      <c r="DC673" s="53"/>
      <c r="DD673" s="53"/>
      <c r="DE673" s="53"/>
      <c r="DF673" s="53"/>
      <c r="DG673" s="53"/>
      <c r="DH673" s="53"/>
      <c r="DI673" s="53"/>
      <c r="DJ673" s="53"/>
      <c r="DK673" s="53"/>
      <c r="DL673" s="53"/>
      <c r="DM673" s="53"/>
      <c r="DN673" s="53"/>
      <c r="DO673" s="53"/>
      <c r="DP673" s="53"/>
      <c r="DQ673" s="53"/>
      <c r="DR673" s="53"/>
      <c r="DS673" s="53"/>
      <c r="DT673" s="53"/>
      <c r="DU673" s="53"/>
      <c r="DV673" s="53"/>
      <c r="DW673" s="53"/>
      <c r="DX673" s="53"/>
      <c r="DY673" s="53"/>
      <c r="DZ673" s="53"/>
      <c r="EA673" s="53"/>
      <c r="EB673" s="53"/>
      <c r="EC673" s="53"/>
      <c r="ED673" s="53"/>
    </row>
    <row r="674" spans="1:134">
      <c r="A674" s="54"/>
      <c r="B674" s="55"/>
      <c r="C674" s="56"/>
      <c r="D674" s="55"/>
      <c r="E674" s="56"/>
      <c r="F674" s="55"/>
      <c r="G674" s="56"/>
      <c r="H674" s="57"/>
      <c r="I674" s="9"/>
      <c r="J674" s="9"/>
      <c r="K674" s="26"/>
      <c r="L674" s="26"/>
      <c r="M674" s="34"/>
      <c r="N674" s="34"/>
      <c r="O674" s="34"/>
      <c r="P674" s="11"/>
      <c r="Q674" s="11"/>
      <c r="R674" s="11"/>
      <c r="S674" s="13"/>
      <c r="AJ674" s="14"/>
      <c r="AK674" s="14"/>
      <c r="AL674" s="14"/>
      <c r="AM674" s="15"/>
      <c r="AN674" s="15"/>
      <c r="AO674" s="15"/>
      <c r="AP674" s="14"/>
      <c r="AQ674" s="15"/>
      <c r="AR674" s="15"/>
      <c r="AS674" s="15"/>
      <c r="AT674" s="16"/>
      <c r="AU674" s="15"/>
      <c r="AV674" s="15"/>
      <c r="AW674" s="15"/>
      <c r="AX674" s="15"/>
      <c r="AY674" s="15"/>
      <c r="AZ674" s="15"/>
      <c r="BA674" s="15"/>
      <c r="BB674" s="15"/>
      <c r="BC674" s="15"/>
      <c r="BD674" s="16"/>
      <c r="BE674" s="16"/>
      <c r="BF674" s="16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21"/>
      <c r="BZ674" s="14"/>
      <c r="CA674" s="14"/>
      <c r="CB674" s="22"/>
      <c r="CC674" s="14"/>
      <c r="CD674" s="19"/>
      <c r="CE674" s="14"/>
      <c r="CF674" s="23"/>
      <c r="CG674" s="14"/>
      <c r="CH674" s="21"/>
      <c r="CI674" s="14"/>
      <c r="CJ674" s="14"/>
      <c r="CK674" s="14"/>
      <c r="CL674" s="21"/>
      <c r="CM674" s="21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53"/>
      <c r="CY674" s="53"/>
      <c r="CZ674" s="53"/>
      <c r="DA674" s="53"/>
      <c r="DB674" s="53"/>
      <c r="DC674" s="53"/>
      <c r="DD674" s="53"/>
      <c r="DE674" s="53"/>
      <c r="DF674" s="53"/>
      <c r="DG674" s="53"/>
      <c r="DH674" s="53"/>
      <c r="DI674" s="53"/>
      <c r="DJ674" s="53"/>
      <c r="DK674" s="53"/>
      <c r="DL674" s="53"/>
      <c r="DM674" s="53"/>
      <c r="DN674" s="53"/>
      <c r="DO674" s="53"/>
      <c r="DP674" s="53"/>
      <c r="DQ674" s="53"/>
      <c r="DR674" s="53"/>
      <c r="DS674" s="53"/>
      <c r="DT674" s="53"/>
      <c r="DU674" s="53"/>
      <c r="DV674" s="53"/>
      <c r="DW674" s="53"/>
      <c r="DX674" s="53"/>
      <c r="DY674" s="53"/>
      <c r="DZ674" s="53"/>
      <c r="EA674" s="53"/>
      <c r="EB674" s="53"/>
      <c r="EC674" s="53"/>
      <c r="ED674" s="53"/>
    </row>
    <row r="675" spans="1:134">
      <c r="A675" s="54"/>
      <c r="B675" s="55"/>
      <c r="C675" s="56"/>
      <c r="D675" s="55"/>
      <c r="E675" s="56"/>
      <c r="F675" s="55"/>
      <c r="G675" s="56"/>
      <c r="H675" s="57"/>
      <c r="I675" s="9"/>
      <c r="J675" s="9"/>
      <c r="K675" s="26"/>
      <c r="L675" s="26"/>
      <c r="M675" s="34"/>
      <c r="N675" s="34"/>
      <c r="O675" s="34"/>
      <c r="P675" s="11"/>
      <c r="Q675" s="11"/>
      <c r="R675" s="11"/>
      <c r="S675" s="13"/>
      <c r="AJ675" s="14"/>
      <c r="AK675" s="14"/>
      <c r="AL675" s="14"/>
      <c r="AM675" s="15"/>
      <c r="AN675" s="15"/>
      <c r="AO675" s="15"/>
      <c r="AP675" s="14"/>
      <c r="AQ675" s="15"/>
      <c r="AR675" s="15"/>
      <c r="AS675" s="15"/>
      <c r="AT675" s="16"/>
      <c r="AU675" s="15"/>
      <c r="AV675" s="15"/>
      <c r="AW675" s="15"/>
      <c r="AX675" s="15"/>
      <c r="AY675" s="15"/>
      <c r="AZ675" s="15"/>
      <c r="BA675" s="15"/>
      <c r="BB675" s="15"/>
      <c r="BC675" s="15"/>
      <c r="BD675" s="16"/>
      <c r="BE675" s="16"/>
      <c r="BF675" s="16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21"/>
      <c r="BZ675" s="14"/>
      <c r="CA675" s="14"/>
      <c r="CB675" s="22"/>
      <c r="CC675" s="14"/>
      <c r="CD675" s="19"/>
      <c r="CE675" s="14"/>
      <c r="CF675" s="23"/>
      <c r="CG675" s="14"/>
      <c r="CH675" s="21"/>
      <c r="CI675" s="14"/>
      <c r="CJ675" s="14"/>
      <c r="CK675" s="14"/>
      <c r="CL675" s="21"/>
      <c r="CM675" s="21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53"/>
      <c r="CY675" s="53"/>
      <c r="CZ675" s="53"/>
      <c r="DA675" s="53"/>
      <c r="DB675" s="53"/>
      <c r="DC675" s="53"/>
      <c r="DD675" s="53"/>
      <c r="DE675" s="53"/>
      <c r="DF675" s="53"/>
      <c r="DG675" s="53"/>
      <c r="DH675" s="53"/>
      <c r="DI675" s="53"/>
      <c r="DJ675" s="53"/>
      <c r="DK675" s="53"/>
      <c r="DL675" s="53"/>
      <c r="DM675" s="53"/>
      <c r="DN675" s="53"/>
      <c r="DO675" s="53"/>
      <c r="DP675" s="53"/>
      <c r="DQ675" s="53"/>
      <c r="DR675" s="53"/>
      <c r="DS675" s="53"/>
      <c r="DT675" s="53"/>
      <c r="DU675" s="53"/>
      <c r="DV675" s="53"/>
      <c r="DW675" s="53"/>
      <c r="DX675" s="53"/>
      <c r="DY675" s="53"/>
      <c r="DZ675" s="53"/>
      <c r="EA675" s="53"/>
      <c r="EB675" s="53"/>
      <c r="EC675" s="53"/>
      <c r="ED675" s="53"/>
    </row>
    <row r="676" spans="1:134">
      <c r="A676" s="54"/>
      <c r="B676" s="55"/>
      <c r="C676" s="56"/>
      <c r="D676" s="55"/>
      <c r="E676" s="56"/>
      <c r="F676" s="55"/>
      <c r="G676" s="56"/>
      <c r="H676" s="57"/>
      <c r="I676" s="9"/>
      <c r="J676" s="9"/>
      <c r="K676" s="26"/>
      <c r="L676" s="26"/>
      <c r="M676" s="34"/>
      <c r="N676" s="34"/>
      <c r="O676" s="34"/>
      <c r="P676" s="11"/>
      <c r="Q676" s="11"/>
      <c r="R676" s="11"/>
      <c r="S676" s="13"/>
      <c r="AJ676" s="14"/>
      <c r="AK676" s="14"/>
      <c r="AL676" s="14"/>
      <c r="AM676" s="15"/>
      <c r="AN676" s="15"/>
      <c r="AO676" s="15"/>
      <c r="AP676" s="14"/>
      <c r="AQ676" s="15"/>
      <c r="AR676" s="15"/>
      <c r="AS676" s="15"/>
      <c r="AT676" s="16"/>
      <c r="AU676" s="15"/>
      <c r="AV676" s="15"/>
      <c r="AW676" s="15"/>
      <c r="AX676" s="15"/>
      <c r="AY676" s="15"/>
      <c r="AZ676" s="15"/>
      <c r="BA676" s="15"/>
      <c r="BB676" s="15"/>
      <c r="BC676" s="15"/>
      <c r="BD676" s="16"/>
      <c r="BE676" s="16"/>
      <c r="BF676" s="16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21"/>
      <c r="BZ676" s="14"/>
      <c r="CA676" s="14"/>
      <c r="CB676" s="22"/>
      <c r="CC676" s="14"/>
      <c r="CD676" s="19"/>
      <c r="CE676" s="14"/>
      <c r="CF676" s="23"/>
      <c r="CG676" s="14"/>
      <c r="CH676" s="21"/>
      <c r="CI676" s="14"/>
      <c r="CJ676" s="14"/>
      <c r="CK676" s="14"/>
      <c r="CL676" s="21"/>
      <c r="CM676" s="21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53"/>
      <c r="CY676" s="53"/>
      <c r="CZ676" s="53"/>
      <c r="DA676" s="53"/>
      <c r="DB676" s="53"/>
      <c r="DC676" s="53"/>
      <c r="DD676" s="53"/>
      <c r="DE676" s="53"/>
      <c r="DF676" s="53"/>
      <c r="DG676" s="53"/>
      <c r="DH676" s="53"/>
      <c r="DI676" s="53"/>
      <c r="DJ676" s="53"/>
      <c r="DK676" s="53"/>
      <c r="DL676" s="53"/>
      <c r="DM676" s="53"/>
      <c r="DN676" s="53"/>
      <c r="DO676" s="53"/>
      <c r="DP676" s="53"/>
      <c r="DQ676" s="53"/>
      <c r="DR676" s="53"/>
      <c r="DS676" s="53"/>
      <c r="DT676" s="53"/>
      <c r="DU676" s="53"/>
      <c r="DV676" s="53"/>
      <c r="DW676" s="53"/>
      <c r="DX676" s="53"/>
      <c r="DY676" s="53"/>
      <c r="DZ676" s="53"/>
      <c r="EA676" s="53"/>
      <c r="EB676" s="53"/>
      <c r="EC676" s="53"/>
      <c r="ED676" s="53"/>
    </row>
    <row r="677" spans="1:134">
      <c r="A677" s="54"/>
      <c r="B677" s="55"/>
      <c r="C677" s="56"/>
      <c r="D677" s="55"/>
      <c r="E677" s="56"/>
      <c r="F677" s="55"/>
      <c r="G677" s="56"/>
      <c r="H677" s="57"/>
      <c r="I677" s="9"/>
      <c r="J677" s="9"/>
      <c r="K677" s="26"/>
      <c r="L677" s="26"/>
      <c r="M677" s="34"/>
      <c r="N677" s="34"/>
      <c r="O677" s="34"/>
      <c r="P677" s="11"/>
      <c r="Q677" s="11"/>
      <c r="R677" s="11"/>
      <c r="S677" s="13"/>
      <c r="AJ677" s="14"/>
      <c r="AK677" s="14"/>
      <c r="AL677" s="14"/>
      <c r="AM677" s="15"/>
      <c r="AN677" s="15"/>
      <c r="AO677" s="15"/>
      <c r="AP677" s="14"/>
      <c r="AQ677" s="15"/>
      <c r="AR677" s="15"/>
      <c r="AS677" s="15"/>
      <c r="AT677" s="16"/>
      <c r="AU677" s="15"/>
      <c r="AV677" s="15"/>
      <c r="AW677" s="15"/>
      <c r="AX677" s="15"/>
      <c r="AY677" s="15"/>
      <c r="AZ677" s="15"/>
      <c r="BA677" s="15"/>
      <c r="BB677" s="15"/>
      <c r="BC677" s="15"/>
      <c r="BD677" s="16"/>
      <c r="BE677" s="16"/>
      <c r="BF677" s="16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21"/>
      <c r="BZ677" s="14"/>
      <c r="CA677" s="14"/>
      <c r="CB677" s="22"/>
      <c r="CC677" s="14"/>
      <c r="CD677" s="19"/>
      <c r="CE677" s="14"/>
      <c r="CF677" s="23"/>
      <c r="CG677" s="14"/>
      <c r="CH677" s="21"/>
      <c r="CI677" s="14"/>
      <c r="CJ677" s="14"/>
      <c r="CK677" s="14"/>
      <c r="CL677" s="21"/>
      <c r="CM677" s="21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53"/>
      <c r="CY677" s="53"/>
      <c r="CZ677" s="53"/>
      <c r="DA677" s="53"/>
      <c r="DB677" s="53"/>
      <c r="DC677" s="53"/>
      <c r="DD677" s="53"/>
      <c r="DE677" s="53"/>
      <c r="DF677" s="53"/>
      <c r="DG677" s="53"/>
      <c r="DH677" s="53"/>
      <c r="DI677" s="53"/>
      <c r="DJ677" s="53"/>
      <c r="DK677" s="53"/>
      <c r="DL677" s="53"/>
      <c r="DM677" s="53"/>
      <c r="DN677" s="53"/>
      <c r="DO677" s="53"/>
      <c r="DP677" s="53"/>
      <c r="DQ677" s="53"/>
      <c r="DR677" s="53"/>
      <c r="DS677" s="53"/>
      <c r="DT677" s="53"/>
      <c r="DU677" s="53"/>
      <c r="DV677" s="53"/>
      <c r="DW677" s="53"/>
      <c r="DX677" s="53"/>
      <c r="DY677" s="53"/>
      <c r="DZ677" s="53"/>
      <c r="EA677" s="53"/>
      <c r="EB677" s="53"/>
      <c r="EC677" s="53"/>
      <c r="ED677" s="53"/>
    </row>
    <row r="678" spans="1:134">
      <c r="A678" s="54"/>
      <c r="B678" s="55"/>
      <c r="C678" s="56"/>
      <c r="D678" s="55"/>
      <c r="E678" s="56"/>
      <c r="F678" s="55"/>
      <c r="G678" s="56"/>
      <c r="H678" s="57"/>
      <c r="I678" s="9"/>
      <c r="J678" s="9"/>
      <c r="K678" s="26"/>
      <c r="L678" s="26"/>
      <c r="M678" s="34"/>
      <c r="N678" s="34"/>
      <c r="O678" s="34"/>
      <c r="P678" s="11"/>
      <c r="Q678" s="11"/>
      <c r="R678" s="11"/>
      <c r="S678" s="13"/>
      <c r="AJ678" s="14"/>
      <c r="AK678" s="14"/>
      <c r="AL678" s="14"/>
      <c r="AM678" s="15"/>
      <c r="AN678" s="15"/>
      <c r="AO678" s="15"/>
      <c r="AP678" s="14"/>
      <c r="AQ678" s="15"/>
      <c r="AR678" s="15"/>
      <c r="AS678" s="15"/>
      <c r="AT678" s="16"/>
      <c r="AU678" s="15"/>
      <c r="AV678" s="15"/>
      <c r="AW678" s="15"/>
      <c r="AX678" s="15"/>
      <c r="AY678" s="15"/>
      <c r="AZ678" s="15"/>
      <c r="BA678" s="15"/>
      <c r="BB678" s="15"/>
      <c r="BC678" s="15"/>
      <c r="BD678" s="16"/>
      <c r="BE678" s="16"/>
      <c r="BF678" s="16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21"/>
      <c r="BZ678" s="14"/>
      <c r="CA678" s="14"/>
      <c r="CB678" s="22"/>
      <c r="CC678" s="14"/>
      <c r="CD678" s="19"/>
      <c r="CE678" s="14"/>
      <c r="CF678" s="23"/>
      <c r="CG678" s="14"/>
      <c r="CH678" s="21"/>
      <c r="CI678" s="14"/>
      <c r="CJ678" s="14"/>
      <c r="CK678" s="14"/>
      <c r="CL678" s="21"/>
      <c r="CM678" s="21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53"/>
      <c r="CY678" s="53"/>
      <c r="CZ678" s="53"/>
      <c r="DA678" s="53"/>
      <c r="DB678" s="53"/>
      <c r="DC678" s="53"/>
      <c r="DD678" s="53"/>
      <c r="DE678" s="53"/>
      <c r="DF678" s="53"/>
      <c r="DG678" s="53"/>
      <c r="DH678" s="53"/>
      <c r="DI678" s="53"/>
      <c r="DJ678" s="53"/>
      <c r="DK678" s="53"/>
      <c r="DL678" s="53"/>
      <c r="DM678" s="53"/>
      <c r="DN678" s="53"/>
      <c r="DO678" s="53"/>
      <c r="DP678" s="53"/>
      <c r="DQ678" s="53"/>
      <c r="DR678" s="53"/>
      <c r="DS678" s="53"/>
      <c r="DT678" s="53"/>
      <c r="DU678" s="53"/>
      <c r="DV678" s="53"/>
      <c r="DW678" s="53"/>
      <c r="DX678" s="53"/>
      <c r="DY678" s="53"/>
      <c r="DZ678" s="53"/>
      <c r="EA678" s="53"/>
      <c r="EB678" s="53"/>
      <c r="EC678" s="53"/>
      <c r="ED678" s="53"/>
    </row>
    <row r="679" spans="1:134">
      <c r="A679" s="54"/>
      <c r="B679" s="55"/>
      <c r="C679" s="56"/>
      <c r="D679" s="55"/>
      <c r="E679" s="56"/>
      <c r="F679" s="55"/>
      <c r="G679" s="56"/>
      <c r="H679" s="57"/>
      <c r="I679" s="9"/>
      <c r="J679" s="9"/>
      <c r="K679" s="26"/>
      <c r="L679" s="26"/>
      <c r="M679" s="34"/>
      <c r="N679" s="34"/>
      <c r="O679" s="34"/>
      <c r="P679" s="11"/>
      <c r="Q679" s="11"/>
      <c r="R679" s="11"/>
      <c r="S679" s="13"/>
      <c r="AJ679" s="14"/>
      <c r="AK679" s="14"/>
      <c r="AL679" s="14"/>
      <c r="AM679" s="15"/>
      <c r="AN679" s="15"/>
      <c r="AO679" s="15"/>
      <c r="AP679" s="14"/>
      <c r="AQ679" s="15"/>
      <c r="AR679" s="15"/>
      <c r="AS679" s="15"/>
      <c r="AT679" s="16"/>
      <c r="AU679" s="15"/>
      <c r="AV679" s="15"/>
      <c r="AW679" s="15"/>
      <c r="AX679" s="15"/>
      <c r="AY679" s="15"/>
      <c r="AZ679" s="15"/>
      <c r="BA679" s="15"/>
      <c r="BB679" s="15"/>
      <c r="BC679" s="15"/>
      <c r="BD679" s="16"/>
      <c r="BE679" s="16"/>
      <c r="BF679" s="16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21"/>
      <c r="BZ679" s="14"/>
      <c r="CA679" s="14"/>
      <c r="CB679" s="22"/>
      <c r="CC679" s="14"/>
      <c r="CD679" s="19"/>
      <c r="CE679" s="14"/>
      <c r="CF679" s="23"/>
      <c r="CG679" s="14"/>
      <c r="CH679" s="21"/>
      <c r="CI679" s="14"/>
      <c r="CJ679" s="14"/>
      <c r="CK679" s="14"/>
      <c r="CL679" s="21"/>
      <c r="CM679" s="21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53"/>
      <c r="CY679" s="53"/>
      <c r="CZ679" s="53"/>
      <c r="DA679" s="53"/>
      <c r="DB679" s="53"/>
      <c r="DC679" s="53"/>
      <c r="DD679" s="53"/>
      <c r="DE679" s="53"/>
      <c r="DF679" s="53"/>
      <c r="DG679" s="53"/>
      <c r="DH679" s="53"/>
      <c r="DI679" s="53"/>
      <c r="DJ679" s="53"/>
      <c r="DK679" s="53"/>
      <c r="DL679" s="53"/>
      <c r="DM679" s="53"/>
      <c r="DN679" s="53"/>
      <c r="DO679" s="53"/>
      <c r="DP679" s="53"/>
      <c r="DQ679" s="53"/>
      <c r="DR679" s="53"/>
      <c r="DS679" s="53"/>
      <c r="DT679" s="53"/>
      <c r="DU679" s="53"/>
      <c r="DV679" s="53"/>
      <c r="DW679" s="53"/>
      <c r="DX679" s="53"/>
      <c r="DY679" s="53"/>
      <c r="DZ679" s="53"/>
      <c r="EA679" s="53"/>
      <c r="EB679" s="53"/>
      <c r="EC679" s="53"/>
      <c r="ED679" s="53"/>
    </row>
    <row r="680" spans="1:134">
      <c r="A680" s="54"/>
      <c r="B680" s="55"/>
      <c r="C680" s="56"/>
      <c r="D680" s="55"/>
      <c r="E680" s="56"/>
      <c r="F680" s="55"/>
      <c r="G680" s="56"/>
      <c r="H680" s="57"/>
      <c r="I680" s="9"/>
      <c r="J680" s="9"/>
      <c r="K680" s="26"/>
      <c r="L680" s="26"/>
      <c r="M680" s="34"/>
      <c r="N680" s="34"/>
      <c r="O680" s="34"/>
      <c r="P680" s="11"/>
      <c r="Q680" s="11"/>
      <c r="R680" s="11"/>
      <c r="S680" s="13"/>
      <c r="AJ680" s="14"/>
      <c r="AK680" s="14"/>
      <c r="AL680" s="14"/>
      <c r="AM680" s="15"/>
      <c r="AN680" s="15"/>
      <c r="AO680" s="15"/>
      <c r="AP680" s="14"/>
      <c r="AQ680" s="15"/>
      <c r="AR680" s="15"/>
      <c r="AS680" s="15"/>
      <c r="AT680" s="16"/>
      <c r="AU680" s="15"/>
      <c r="AV680" s="15"/>
      <c r="AW680" s="15"/>
      <c r="AX680" s="15"/>
      <c r="AY680" s="15"/>
      <c r="AZ680" s="15"/>
      <c r="BA680" s="15"/>
      <c r="BB680" s="15"/>
      <c r="BC680" s="15"/>
      <c r="BD680" s="16"/>
      <c r="BE680" s="16"/>
      <c r="BF680" s="16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21"/>
      <c r="BZ680" s="14"/>
      <c r="CA680" s="14"/>
      <c r="CB680" s="22"/>
      <c r="CC680" s="14"/>
      <c r="CD680" s="19"/>
      <c r="CE680" s="14"/>
      <c r="CF680" s="23"/>
      <c r="CG680" s="14"/>
      <c r="CH680" s="21"/>
      <c r="CI680" s="14"/>
      <c r="CJ680" s="14"/>
      <c r="CK680" s="14"/>
      <c r="CL680" s="21"/>
      <c r="CM680" s="21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53"/>
      <c r="CY680" s="53"/>
      <c r="CZ680" s="53"/>
      <c r="DA680" s="53"/>
      <c r="DB680" s="53"/>
      <c r="DC680" s="53"/>
      <c r="DD680" s="53"/>
      <c r="DE680" s="53"/>
      <c r="DF680" s="53"/>
      <c r="DG680" s="53"/>
      <c r="DH680" s="53"/>
      <c r="DI680" s="53"/>
      <c r="DJ680" s="53"/>
      <c r="DK680" s="53"/>
      <c r="DL680" s="53"/>
      <c r="DM680" s="53"/>
      <c r="DN680" s="53"/>
      <c r="DO680" s="53"/>
      <c r="DP680" s="53"/>
      <c r="DQ680" s="53"/>
      <c r="DR680" s="53"/>
      <c r="DS680" s="53"/>
      <c r="DT680" s="53"/>
      <c r="DU680" s="53"/>
      <c r="DV680" s="53"/>
      <c r="DW680" s="53"/>
      <c r="DX680" s="53"/>
      <c r="DY680" s="53"/>
      <c r="DZ680" s="53"/>
      <c r="EA680" s="53"/>
      <c r="EB680" s="53"/>
      <c r="EC680" s="53"/>
      <c r="ED680" s="53"/>
    </row>
    <row r="681" spans="1:134">
      <c r="A681" s="54"/>
      <c r="B681" s="55"/>
      <c r="C681" s="56"/>
      <c r="D681" s="55"/>
      <c r="E681" s="56"/>
      <c r="F681" s="55"/>
      <c r="G681" s="56"/>
      <c r="H681" s="57"/>
      <c r="I681" s="9"/>
      <c r="J681" s="9"/>
      <c r="K681" s="26"/>
      <c r="L681" s="26"/>
      <c r="M681" s="34"/>
      <c r="N681" s="34"/>
      <c r="O681" s="34"/>
      <c r="P681" s="11"/>
      <c r="Q681" s="11"/>
      <c r="R681" s="11"/>
      <c r="S681" s="13"/>
      <c r="AJ681" s="14"/>
      <c r="AK681" s="14"/>
      <c r="AL681" s="14"/>
      <c r="AM681" s="15"/>
      <c r="AN681" s="15"/>
      <c r="AO681" s="15"/>
      <c r="AP681" s="14"/>
      <c r="AQ681" s="15"/>
      <c r="AR681" s="15"/>
      <c r="AS681" s="15"/>
      <c r="AT681" s="16"/>
      <c r="AU681" s="15"/>
      <c r="AV681" s="15"/>
      <c r="AW681" s="15"/>
      <c r="AX681" s="15"/>
      <c r="AY681" s="15"/>
      <c r="AZ681" s="15"/>
      <c r="BA681" s="15"/>
      <c r="BB681" s="15"/>
      <c r="BC681" s="15"/>
      <c r="BD681" s="16"/>
      <c r="BE681" s="16"/>
      <c r="BF681" s="16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21"/>
      <c r="BZ681" s="14"/>
      <c r="CA681" s="14"/>
      <c r="CB681" s="22"/>
      <c r="CC681" s="14"/>
      <c r="CD681" s="19"/>
      <c r="CE681" s="14"/>
      <c r="CF681" s="23"/>
      <c r="CG681" s="14"/>
      <c r="CH681" s="21"/>
      <c r="CI681" s="14"/>
      <c r="CJ681" s="14"/>
      <c r="CK681" s="14"/>
      <c r="CL681" s="21"/>
      <c r="CM681" s="21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53"/>
      <c r="CY681" s="53"/>
      <c r="CZ681" s="53"/>
      <c r="DA681" s="53"/>
      <c r="DB681" s="53"/>
      <c r="DC681" s="53"/>
      <c r="DD681" s="53"/>
      <c r="DE681" s="53"/>
      <c r="DF681" s="53"/>
      <c r="DG681" s="53"/>
      <c r="DH681" s="53"/>
      <c r="DI681" s="53"/>
      <c r="DJ681" s="53"/>
      <c r="DK681" s="53"/>
      <c r="DL681" s="53"/>
      <c r="DM681" s="53"/>
      <c r="DN681" s="53"/>
      <c r="DO681" s="53"/>
      <c r="DP681" s="53"/>
      <c r="DQ681" s="53"/>
      <c r="DR681" s="53"/>
      <c r="DS681" s="53"/>
      <c r="DT681" s="53"/>
      <c r="DU681" s="53"/>
      <c r="DV681" s="53"/>
      <c r="DW681" s="53"/>
      <c r="DX681" s="53"/>
      <c r="DY681" s="53"/>
      <c r="DZ681" s="53"/>
      <c r="EA681" s="53"/>
      <c r="EB681" s="53"/>
      <c r="EC681" s="53"/>
      <c r="ED681" s="53"/>
    </row>
    <row r="682" spans="1:134">
      <c r="A682" s="54"/>
      <c r="B682" s="55"/>
      <c r="C682" s="56"/>
      <c r="D682" s="55"/>
      <c r="E682" s="56"/>
      <c r="F682" s="55"/>
      <c r="G682" s="56"/>
      <c r="H682" s="57"/>
      <c r="I682" s="9"/>
      <c r="J682" s="9"/>
      <c r="K682" s="26"/>
      <c r="L682" s="26"/>
      <c r="M682" s="34"/>
      <c r="N682" s="34"/>
      <c r="O682" s="34"/>
      <c r="P682" s="11"/>
      <c r="Q682" s="11"/>
      <c r="R682" s="11"/>
      <c r="S682" s="13"/>
      <c r="AJ682" s="14"/>
      <c r="AK682" s="14"/>
      <c r="AL682" s="14"/>
      <c r="AM682" s="15"/>
      <c r="AN682" s="15"/>
      <c r="AO682" s="15"/>
      <c r="AP682" s="14"/>
      <c r="AQ682" s="15"/>
      <c r="AR682" s="15"/>
      <c r="AS682" s="15"/>
      <c r="AT682" s="16"/>
      <c r="AU682" s="15"/>
      <c r="AV682" s="15"/>
      <c r="AW682" s="15"/>
      <c r="AX682" s="15"/>
      <c r="AY682" s="15"/>
      <c r="AZ682" s="15"/>
      <c r="BA682" s="15"/>
      <c r="BB682" s="15"/>
      <c r="BC682" s="15"/>
      <c r="BD682" s="16"/>
      <c r="BE682" s="16"/>
      <c r="BF682" s="16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21"/>
      <c r="BZ682" s="14"/>
      <c r="CA682" s="14"/>
      <c r="CB682" s="22"/>
      <c r="CC682" s="14"/>
      <c r="CD682" s="19"/>
      <c r="CE682" s="14"/>
      <c r="CF682" s="23"/>
      <c r="CG682" s="14"/>
      <c r="CH682" s="21"/>
      <c r="CI682" s="14"/>
      <c r="CJ682" s="14"/>
      <c r="CK682" s="14"/>
      <c r="CL682" s="21"/>
      <c r="CM682" s="21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53"/>
      <c r="CY682" s="53"/>
      <c r="CZ682" s="53"/>
      <c r="DA682" s="53"/>
      <c r="DB682" s="53"/>
      <c r="DC682" s="53"/>
      <c r="DD682" s="53"/>
      <c r="DE682" s="53"/>
      <c r="DF682" s="53"/>
      <c r="DG682" s="53"/>
      <c r="DH682" s="53"/>
      <c r="DI682" s="53"/>
      <c r="DJ682" s="53"/>
      <c r="DK682" s="53"/>
      <c r="DL682" s="53"/>
      <c r="DM682" s="53"/>
      <c r="DN682" s="53"/>
      <c r="DO682" s="53"/>
      <c r="DP682" s="53"/>
      <c r="DQ682" s="53"/>
      <c r="DR682" s="53"/>
      <c r="DS682" s="53"/>
      <c r="DT682" s="53"/>
      <c r="DU682" s="53"/>
      <c r="DV682" s="53"/>
      <c r="DW682" s="53"/>
      <c r="DX682" s="53"/>
      <c r="DY682" s="53"/>
      <c r="DZ682" s="53"/>
      <c r="EA682" s="53"/>
      <c r="EB682" s="53"/>
      <c r="EC682" s="53"/>
      <c r="ED682" s="53"/>
    </row>
    <row r="683" spans="1:134">
      <c r="A683" s="54"/>
      <c r="B683" s="55"/>
      <c r="C683" s="56"/>
      <c r="D683" s="55"/>
      <c r="E683" s="56"/>
      <c r="F683" s="55"/>
      <c r="G683" s="56"/>
      <c r="H683" s="57"/>
      <c r="I683" s="9"/>
      <c r="J683" s="9"/>
      <c r="K683" s="26"/>
      <c r="L683" s="26"/>
      <c r="M683" s="34"/>
      <c r="N683" s="34"/>
      <c r="O683" s="34"/>
      <c r="P683" s="11"/>
      <c r="Q683" s="11"/>
      <c r="R683" s="11"/>
      <c r="S683" s="13"/>
      <c r="AJ683" s="14"/>
      <c r="AK683" s="14"/>
      <c r="AL683" s="14"/>
      <c r="AM683" s="15"/>
      <c r="AN683" s="15"/>
      <c r="AO683" s="15"/>
      <c r="AP683" s="14"/>
      <c r="AQ683" s="15"/>
      <c r="AR683" s="15"/>
      <c r="AS683" s="15"/>
      <c r="AT683" s="16"/>
      <c r="AU683" s="15"/>
      <c r="AV683" s="15"/>
      <c r="AW683" s="15"/>
      <c r="AX683" s="15"/>
      <c r="AY683" s="15"/>
      <c r="AZ683" s="15"/>
      <c r="BA683" s="15"/>
      <c r="BB683" s="15"/>
      <c r="BC683" s="15"/>
      <c r="BD683" s="16"/>
      <c r="BE683" s="16"/>
      <c r="BF683" s="16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21"/>
      <c r="BZ683" s="14"/>
      <c r="CA683" s="14"/>
      <c r="CB683" s="22"/>
      <c r="CC683" s="14"/>
      <c r="CD683" s="19"/>
      <c r="CE683" s="14"/>
      <c r="CF683" s="23"/>
      <c r="CG683" s="14"/>
      <c r="CH683" s="21"/>
      <c r="CI683" s="14"/>
      <c r="CJ683" s="14"/>
      <c r="CK683" s="14"/>
      <c r="CL683" s="21"/>
      <c r="CM683" s="21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53"/>
      <c r="CY683" s="53"/>
      <c r="CZ683" s="53"/>
      <c r="DA683" s="53"/>
      <c r="DB683" s="53"/>
      <c r="DC683" s="53"/>
      <c r="DD683" s="53"/>
      <c r="DE683" s="53"/>
      <c r="DF683" s="53"/>
      <c r="DG683" s="53"/>
      <c r="DH683" s="53"/>
      <c r="DI683" s="53"/>
      <c r="DJ683" s="53"/>
      <c r="DK683" s="53"/>
      <c r="DL683" s="53"/>
      <c r="DM683" s="53"/>
      <c r="DN683" s="53"/>
      <c r="DO683" s="53"/>
      <c r="DP683" s="53"/>
      <c r="DQ683" s="53"/>
      <c r="DR683" s="53"/>
      <c r="DS683" s="53"/>
      <c r="DT683" s="53"/>
      <c r="DU683" s="53"/>
      <c r="DV683" s="53"/>
      <c r="DW683" s="53"/>
      <c r="DX683" s="53"/>
      <c r="DY683" s="53"/>
      <c r="DZ683" s="53"/>
      <c r="EA683" s="53"/>
      <c r="EB683" s="53"/>
      <c r="EC683" s="53"/>
      <c r="ED683" s="53"/>
    </row>
    <row r="684" spans="1:134">
      <c r="A684" s="54"/>
      <c r="B684" s="55"/>
      <c r="C684" s="56"/>
      <c r="D684" s="55"/>
      <c r="E684" s="56"/>
      <c r="F684" s="55"/>
      <c r="G684" s="56"/>
      <c r="H684" s="57"/>
      <c r="I684" s="9"/>
      <c r="J684" s="9"/>
      <c r="K684" s="26"/>
      <c r="L684" s="26"/>
      <c r="M684" s="34"/>
      <c r="N684" s="34"/>
      <c r="O684" s="34"/>
      <c r="P684" s="11"/>
      <c r="Q684" s="11"/>
      <c r="R684" s="11"/>
      <c r="S684" s="13"/>
      <c r="AJ684" s="14"/>
      <c r="AK684" s="14"/>
      <c r="AL684" s="14"/>
      <c r="AM684" s="15"/>
      <c r="AN684" s="15"/>
      <c r="AO684" s="15"/>
      <c r="AP684" s="14"/>
      <c r="AQ684" s="15"/>
      <c r="AR684" s="15"/>
      <c r="AS684" s="15"/>
      <c r="AT684" s="16"/>
      <c r="AU684" s="15"/>
      <c r="AV684" s="15"/>
      <c r="AW684" s="15"/>
      <c r="AX684" s="15"/>
      <c r="AY684" s="15"/>
      <c r="AZ684" s="15"/>
      <c r="BA684" s="15"/>
      <c r="BB684" s="15"/>
      <c r="BC684" s="15"/>
      <c r="BD684" s="16"/>
      <c r="BE684" s="16"/>
      <c r="BF684" s="16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21"/>
      <c r="BZ684" s="14"/>
      <c r="CA684" s="14"/>
      <c r="CB684" s="22"/>
      <c r="CC684" s="14"/>
      <c r="CD684" s="19"/>
      <c r="CE684" s="14"/>
      <c r="CF684" s="23"/>
      <c r="CG684" s="14"/>
      <c r="CH684" s="21"/>
      <c r="CI684" s="14"/>
      <c r="CJ684" s="14"/>
      <c r="CK684" s="14"/>
      <c r="CL684" s="21"/>
      <c r="CM684" s="21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53"/>
      <c r="CY684" s="53"/>
      <c r="CZ684" s="53"/>
      <c r="DA684" s="53"/>
      <c r="DB684" s="53"/>
      <c r="DC684" s="53"/>
      <c r="DD684" s="53"/>
      <c r="DE684" s="53"/>
      <c r="DF684" s="53"/>
      <c r="DG684" s="53"/>
      <c r="DH684" s="53"/>
      <c r="DI684" s="53"/>
      <c r="DJ684" s="53"/>
      <c r="DK684" s="53"/>
      <c r="DL684" s="53"/>
      <c r="DM684" s="53"/>
      <c r="DN684" s="53"/>
      <c r="DO684" s="53"/>
      <c r="DP684" s="53"/>
      <c r="DQ684" s="53"/>
      <c r="DR684" s="53"/>
      <c r="DS684" s="53"/>
      <c r="DT684" s="53"/>
      <c r="DU684" s="53"/>
      <c r="DV684" s="53"/>
      <c r="DW684" s="53"/>
      <c r="DX684" s="53"/>
      <c r="DY684" s="53"/>
      <c r="DZ684" s="53"/>
      <c r="EA684" s="53"/>
      <c r="EB684" s="53"/>
      <c r="EC684" s="53"/>
      <c r="ED684" s="53"/>
    </row>
    <row r="685" spans="1:134">
      <c r="A685" s="54"/>
      <c r="B685" s="55"/>
      <c r="C685" s="56"/>
      <c r="D685" s="55"/>
      <c r="E685" s="56"/>
      <c r="F685" s="55"/>
      <c r="G685" s="56"/>
      <c r="H685" s="57"/>
      <c r="I685" s="9"/>
      <c r="J685" s="9"/>
      <c r="K685" s="26"/>
      <c r="L685" s="26"/>
      <c r="M685" s="34"/>
      <c r="N685" s="34"/>
      <c r="O685" s="34"/>
      <c r="P685" s="11"/>
      <c r="Q685" s="11"/>
      <c r="R685" s="11"/>
      <c r="S685" s="13"/>
      <c r="AJ685" s="14"/>
      <c r="AK685" s="14"/>
      <c r="AL685" s="14"/>
      <c r="AM685" s="15"/>
      <c r="AN685" s="15"/>
      <c r="AO685" s="15"/>
      <c r="AP685" s="14"/>
      <c r="AQ685" s="15"/>
      <c r="AR685" s="15"/>
      <c r="AS685" s="15"/>
      <c r="AT685" s="16"/>
      <c r="AU685" s="15"/>
      <c r="AV685" s="15"/>
      <c r="AW685" s="15"/>
      <c r="AX685" s="15"/>
      <c r="AY685" s="15"/>
      <c r="AZ685" s="15"/>
      <c r="BA685" s="15"/>
      <c r="BB685" s="15"/>
      <c r="BC685" s="15"/>
      <c r="BD685" s="16"/>
      <c r="BE685" s="16"/>
      <c r="BF685" s="16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21"/>
      <c r="BZ685" s="14"/>
      <c r="CA685" s="14"/>
      <c r="CB685" s="22"/>
      <c r="CC685" s="14"/>
      <c r="CD685" s="19"/>
      <c r="CE685" s="14"/>
      <c r="CF685" s="23"/>
      <c r="CG685" s="14"/>
      <c r="CH685" s="21"/>
      <c r="CI685" s="14"/>
      <c r="CJ685" s="14"/>
      <c r="CK685" s="14"/>
      <c r="CL685" s="21"/>
      <c r="CM685" s="21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53"/>
      <c r="CY685" s="53"/>
      <c r="CZ685" s="53"/>
      <c r="DA685" s="53"/>
      <c r="DB685" s="53"/>
      <c r="DC685" s="53"/>
      <c r="DD685" s="53"/>
      <c r="DE685" s="53"/>
      <c r="DF685" s="53"/>
      <c r="DG685" s="53"/>
      <c r="DH685" s="53"/>
      <c r="DI685" s="53"/>
      <c r="DJ685" s="53"/>
      <c r="DK685" s="53"/>
      <c r="DL685" s="53"/>
      <c r="DM685" s="53"/>
      <c r="DN685" s="53"/>
      <c r="DO685" s="53"/>
      <c r="DP685" s="53"/>
      <c r="DQ685" s="53"/>
      <c r="DR685" s="53"/>
      <c r="DS685" s="53"/>
      <c r="DT685" s="53"/>
      <c r="DU685" s="53"/>
      <c r="DV685" s="53"/>
      <c r="DW685" s="53"/>
      <c r="DX685" s="53"/>
      <c r="DY685" s="53"/>
      <c r="DZ685" s="53"/>
      <c r="EA685" s="53"/>
      <c r="EB685" s="53"/>
      <c r="EC685" s="53"/>
      <c r="ED685" s="53"/>
    </row>
    <row r="686" spans="1:134">
      <c r="A686" s="54"/>
      <c r="B686" s="55"/>
      <c r="C686" s="56"/>
      <c r="D686" s="55"/>
      <c r="E686" s="56"/>
      <c r="F686" s="55"/>
      <c r="G686" s="56"/>
      <c r="H686" s="57"/>
      <c r="I686" s="9"/>
      <c r="J686" s="9"/>
      <c r="K686" s="26"/>
      <c r="L686" s="26"/>
      <c r="M686" s="34"/>
      <c r="N686" s="34"/>
      <c r="O686" s="34"/>
      <c r="P686" s="11"/>
      <c r="Q686" s="11"/>
      <c r="R686" s="11"/>
      <c r="S686" s="13"/>
      <c r="AJ686" s="14"/>
      <c r="AK686" s="14"/>
      <c r="AL686" s="14"/>
      <c r="AM686" s="15"/>
      <c r="AN686" s="15"/>
      <c r="AO686" s="15"/>
      <c r="AP686" s="14"/>
      <c r="AQ686" s="15"/>
      <c r="AR686" s="15"/>
      <c r="AS686" s="15"/>
      <c r="AT686" s="16"/>
      <c r="AU686" s="15"/>
      <c r="AV686" s="15"/>
      <c r="AW686" s="15"/>
      <c r="AX686" s="15"/>
      <c r="AY686" s="15"/>
      <c r="AZ686" s="15"/>
      <c r="BA686" s="15"/>
      <c r="BB686" s="15"/>
      <c r="BC686" s="15"/>
      <c r="BD686" s="16"/>
      <c r="BE686" s="16"/>
      <c r="BF686" s="16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21"/>
      <c r="BZ686" s="14"/>
      <c r="CA686" s="14"/>
      <c r="CB686" s="22"/>
      <c r="CC686" s="14"/>
      <c r="CD686" s="19"/>
      <c r="CE686" s="14"/>
      <c r="CF686" s="23"/>
      <c r="CG686" s="14"/>
      <c r="CH686" s="21"/>
      <c r="CI686" s="14"/>
      <c r="CJ686" s="14"/>
      <c r="CK686" s="14"/>
      <c r="CL686" s="21"/>
      <c r="CM686" s="21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53"/>
      <c r="CY686" s="53"/>
      <c r="CZ686" s="53"/>
      <c r="DA686" s="53"/>
      <c r="DB686" s="53"/>
      <c r="DC686" s="53"/>
      <c r="DD686" s="53"/>
      <c r="DE686" s="53"/>
      <c r="DF686" s="53"/>
      <c r="DG686" s="53"/>
      <c r="DH686" s="53"/>
      <c r="DI686" s="53"/>
      <c r="DJ686" s="53"/>
      <c r="DK686" s="53"/>
      <c r="DL686" s="53"/>
      <c r="DM686" s="53"/>
      <c r="DN686" s="53"/>
      <c r="DO686" s="53"/>
      <c r="DP686" s="53"/>
      <c r="DQ686" s="53"/>
      <c r="DR686" s="53"/>
      <c r="DS686" s="53"/>
      <c r="DT686" s="53"/>
      <c r="DU686" s="53"/>
      <c r="DV686" s="53"/>
      <c r="DW686" s="53"/>
      <c r="DX686" s="53"/>
      <c r="DY686" s="53"/>
      <c r="DZ686" s="53"/>
      <c r="EA686" s="53"/>
      <c r="EB686" s="53"/>
      <c r="EC686" s="53"/>
      <c r="ED686" s="53"/>
    </row>
    <row r="687" spans="1:134">
      <c r="A687" s="54"/>
      <c r="B687" s="55"/>
      <c r="C687" s="56"/>
      <c r="D687" s="55"/>
      <c r="E687" s="56"/>
      <c r="F687" s="55"/>
      <c r="G687" s="56"/>
      <c r="H687" s="57"/>
      <c r="I687" s="9"/>
      <c r="J687" s="9"/>
      <c r="K687" s="26"/>
      <c r="L687" s="26"/>
      <c r="M687" s="34"/>
      <c r="N687" s="34"/>
      <c r="O687" s="34"/>
      <c r="P687" s="11"/>
      <c r="Q687" s="11"/>
      <c r="R687" s="11"/>
      <c r="S687" s="13"/>
      <c r="AJ687" s="14"/>
      <c r="AK687" s="14"/>
      <c r="AL687" s="14"/>
      <c r="AM687" s="15"/>
      <c r="AN687" s="15"/>
      <c r="AO687" s="15"/>
      <c r="AP687" s="14"/>
      <c r="AQ687" s="15"/>
      <c r="AR687" s="15"/>
      <c r="AS687" s="15"/>
      <c r="AT687" s="16"/>
      <c r="AU687" s="15"/>
      <c r="AV687" s="15"/>
      <c r="AW687" s="15"/>
      <c r="AX687" s="15"/>
      <c r="AY687" s="15"/>
      <c r="AZ687" s="15"/>
      <c r="BA687" s="15"/>
      <c r="BB687" s="15"/>
      <c r="BC687" s="15"/>
      <c r="BD687" s="16"/>
      <c r="BE687" s="16"/>
      <c r="BF687" s="16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21"/>
      <c r="BZ687" s="14"/>
      <c r="CA687" s="14"/>
      <c r="CB687" s="22"/>
      <c r="CC687" s="14"/>
      <c r="CD687" s="19"/>
      <c r="CE687" s="14"/>
      <c r="CF687" s="23"/>
      <c r="CG687" s="14"/>
      <c r="CH687" s="21"/>
      <c r="CI687" s="14"/>
      <c r="CJ687" s="14"/>
      <c r="CK687" s="14"/>
      <c r="CL687" s="21"/>
      <c r="CM687" s="21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53"/>
      <c r="CY687" s="53"/>
      <c r="CZ687" s="53"/>
      <c r="DA687" s="53"/>
      <c r="DB687" s="53"/>
      <c r="DC687" s="53"/>
      <c r="DD687" s="53"/>
      <c r="DE687" s="53"/>
      <c r="DF687" s="53"/>
      <c r="DG687" s="53"/>
      <c r="DH687" s="53"/>
      <c r="DI687" s="53"/>
      <c r="DJ687" s="53"/>
      <c r="DK687" s="53"/>
      <c r="DL687" s="53"/>
      <c r="DM687" s="53"/>
      <c r="DN687" s="53"/>
      <c r="DO687" s="53"/>
      <c r="DP687" s="53"/>
      <c r="DQ687" s="53"/>
      <c r="DR687" s="53"/>
      <c r="DS687" s="53"/>
      <c r="DT687" s="53"/>
      <c r="DU687" s="53"/>
      <c r="DV687" s="53"/>
      <c r="DW687" s="53"/>
      <c r="DX687" s="53"/>
      <c r="DY687" s="53"/>
      <c r="DZ687" s="53"/>
      <c r="EA687" s="53"/>
      <c r="EB687" s="53"/>
      <c r="EC687" s="53"/>
      <c r="ED687" s="53"/>
    </row>
    <row r="688" spans="1:134">
      <c r="A688" s="54"/>
      <c r="B688" s="55"/>
      <c r="C688" s="56"/>
      <c r="D688" s="55"/>
      <c r="E688" s="56"/>
      <c r="F688" s="55"/>
      <c r="G688" s="56"/>
      <c r="H688" s="57"/>
      <c r="I688" s="9"/>
      <c r="J688" s="9"/>
      <c r="K688" s="26"/>
      <c r="L688" s="26"/>
      <c r="M688" s="34"/>
      <c r="N688" s="34"/>
      <c r="O688" s="34"/>
      <c r="P688" s="11"/>
      <c r="Q688" s="11"/>
      <c r="R688" s="11"/>
      <c r="S688" s="13"/>
      <c r="AJ688" s="14"/>
      <c r="AK688" s="14"/>
      <c r="AL688" s="14"/>
      <c r="AM688" s="15"/>
      <c r="AN688" s="15"/>
      <c r="AO688" s="15"/>
      <c r="AP688" s="14"/>
      <c r="AQ688" s="15"/>
      <c r="AR688" s="15"/>
      <c r="AS688" s="15"/>
      <c r="AT688" s="16"/>
      <c r="AU688" s="15"/>
      <c r="AV688" s="15"/>
      <c r="AW688" s="15"/>
      <c r="AX688" s="15"/>
      <c r="AY688" s="15"/>
      <c r="AZ688" s="15"/>
      <c r="BA688" s="15"/>
      <c r="BB688" s="15"/>
      <c r="BC688" s="15"/>
      <c r="BD688" s="16"/>
      <c r="BE688" s="16"/>
      <c r="BF688" s="16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21"/>
      <c r="BZ688" s="14"/>
      <c r="CA688" s="14"/>
      <c r="CB688" s="22"/>
      <c r="CC688" s="14"/>
      <c r="CD688" s="19"/>
      <c r="CE688" s="14"/>
      <c r="CF688" s="23"/>
      <c r="CG688" s="14"/>
      <c r="CH688" s="21"/>
      <c r="CI688" s="14"/>
      <c r="CJ688" s="14"/>
      <c r="CK688" s="14"/>
      <c r="CL688" s="21"/>
      <c r="CM688" s="21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53"/>
      <c r="CY688" s="53"/>
      <c r="CZ688" s="53"/>
      <c r="DA688" s="53"/>
      <c r="DB688" s="53"/>
      <c r="DC688" s="53"/>
      <c r="DD688" s="53"/>
      <c r="DE688" s="53"/>
      <c r="DF688" s="53"/>
      <c r="DG688" s="53"/>
      <c r="DH688" s="53"/>
      <c r="DI688" s="53"/>
      <c r="DJ688" s="53"/>
      <c r="DK688" s="53"/>
      <c r="DL688" s="53"/>
      <c r="DM688" s="53"/>
      <c r="DN688" s="53"/>
      <c r="DO688" s="53"/>
      <c r="DP688" s="53"/>
      <c r="DQ688" s="53"/>
      <c r="DR688" s="53"/>
      <c r="DS688" s="53"/>
      <c r="DT688" s="53"/>
      <c r="DU688" s="53"/>
      <c r="DV688" s="53"/>
      <c r="DW688" s="53"/>
      <c r="DX688" s="53"/>
      <c r="DY688" s="53"/>
      <c r="DZ688" s="53"/>
      <c r="EA688" s="53"/>
      <c r="EB688" s="53"/>
      <c r="EC688" s="53"/>
      <c r="ED688" s="53"/>
    </row>
    <row r="689" spans="1:134">
      <c r="A689" s="54"/>
      <c r="B689" s="55"/>
      <c r="C689" s="56"/>
      <c r="D689" s="55"/>
      <c r="E689" s="56"/>
      <c r="F689" s="55"/>
      <c r="G689" s="56"/>
      <c r="H689" s="57"/>
      <c r="I689" s="9"/>
      <c r="J689" s="9"/>
      <c r="K689" s="26"/>
      <c r="L689" s="26"/>
      <c r="M689" s="34"/>
      <c r="N689" s="34"/>
      <c r="O689" s="34"/>
      <c r="P689" s="11"/>
      <c r="Q689" s="11"/>
      <c r="R689" s="11"/>
      <c r="S689" s="13"/>
      <c r="AJ689" s="14"/>
      <c r="AK689" s="14"/>
      <c r="AL689" s="14"/>
      <c r="AM689" s="15"/>
      <c r="AN689" s="15"/>
      <c r="AO689" s="15"/>
      <c r="AP689" s="14"/>
      <c r="AQ689" s="15"/>
      <c r="AR689" s="15"/>
      <c r="AS689" s="15"/>
      <c r="AT689" s="16"/>
      <c r="AU689" s="15"/>
      <c r="AV689" s="15"/>
      <c r="AW689" s="15"/>
      <c r="AX689" s="15"/>
      <c r="AY689" s="15"/>
      <c r="AZ689" s="15"/>
      <c r="BA689" s="15"/>
      <c r="BB689" s="15"/>
      <c r="BC689" s="15"/>
      <c r="BD689" s="16"/>
      <c r="BE689" s="16"/>
      <c r="BF689" s="16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21"/>
      <c r="BZ689" s="14"/>
      <c r="CA689" s="14"/>
      <c r="CB689" s="22"/>
      <c r="CC689" s="14"/>
      <c r="CD689" s="19"/>
      <c r="CE689" s="14"/>
      <c r="CF689" s="23"/>
      <c r="CG689" s="14"/>
      <c r="CH689" s="21"/>
      <c r="CI689" s="14"/>
      <c r="CJ689" s="14"/>
      <c r="CK689" s="14"/>
      <c r="CL689" s="21"/>
      <c r="CM689" s="21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53"/>
      <c r="CY689" s="53"/>
      <c r="CZ689" s="53"/>
      <c r="DA689" s="53"/>
      <c r="DB689" s="53"/>
      <c r="DC689" s="53"/>
      <c r="DD689" s="53"/>
      <c r="DE689" s="53"/>
      <c r="DF689" s="53"/>
      <c r="DG689" s="53"/>
      <c r="DH689" s="53"/>
      <c r="DI689" s="53"/>
      <c r="DJ689" s="53"/>
      <c r="DK689" s="53"/>
      <c r="DL689" s="53"/>
      <c r="DM689" s="53"/>
      <c r="DN689" s="53"/>
      <c r="DO689" s="53"/>
      <c r="DP689" s="53"/>
      <c r="DQ689" s="53"/>
      <c r="DR689" s="53"/>
      <c r="DS689" s="53"/>
      <c r="DT689" s="53"/>
      <c r="DU689" s="53"/>
      <c r="DV689" s="53"/>
      <c r="DW689" s="53"/>
      <c r="DX689" s="53"/>
      <c r="DY689" s="53"/>
      <c r="DZ689" s="53"/>
      <c r="EA689" s="53"/>
      <c r="EB689" s="53"/>
      <c r="EC689" s="53"/>
      <c r="ED689" s="53"/>
    </row>
    <row r="690" spans="1:134">
      <c r="A690" s="54"/>
      <c r="B690" s="55"/>
      <c r="C690" s="56"/>
      <c r="D690" s="55"/>
      <c r="E690" s="56"/>
      <c r="F690" s="55"/>
      <c r="G690" s="56"/>
      <c r="H690" s="57"/>
      <c r="I690" s="9"/>
      <c r="J690" s="9"/>
      <c r="K690" s="26"/>
      <c r="L690" s="26"/>
      <c r="M690" s="34"/>
      <c r="N690" s="34"/>
      <c r="O690" s="34"/>
      <c r="P690" s="11"/>
      <c r="Q690" s="11"/>
      <c r="R690" s="11"/>
      <c r="S690" s="13"/>
      <c r="AJ690" s="14"/>
      <c r="AK690" s="14"/>
      <c r="AL690" s="14"/>
      <c r="AM690" s="15"/>
      <c r="AN690" s="15"/>
      <c r="AO690" s="15"/>
      <c r="AP690" s="14"/>
      <c r="AQ690" s="15"/>
      <c r="AR690" s="15"/>
      <c r="AS690" s="15"/>
      <c r="AT690" s="16"/>
      <c r="AU690" s="15"/>
      <c r="AV690" s="15"/>
      <c r="AW690" s="15"/>
      <c r="AX690" s="15"/>
      <c r="AY690" s="15"/>
      <c r="AZ690" s="15"/>
      <c r="BA690" s="15"/>
      <c r="BB690" s="15"/>
      <c r="BC690" s="15"/>
      <c r="BD690" s="16"/>
      <c r="BE690" s="16"/>
      <c r="BF690" s="16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21"/>
      <c r="BZ690" s="14"/>
      <c r="CA690" s="14"/>
      <c r="CB690" s="22"/>
      <c r="CC690" s="14"/>
      <c r="CD690" s="19"/>
      <c r="CE690" s="14"/>
      <c r="CF690" s="23"/>
      <c r="CG690" s="14"/>
      <c r="CH690" s="21"/>
      <c r="CI690" s="14"/>
      <c r="CJ690" s="14"/>
      <c r="CK690" s="14"/>
      <c r="CL690" s="21"/>
      <c r="CM690" s="21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53"/>
      <c r="CY690" s="53"/>
      <c r="CZ690" s="53"/>
      <c r="DA690" s="53"/>
      <c r="DB690" s="53"/>
      <c r="DC690" s="53"/>
      <c r="DD690" s="53"/>
      <c r="DE690" s="53"/>
      <c r="DF690" s="53"/>
      <c r="DG690" s="53"/>
      <c r="DH690" s="53"/>
      <c r="DI690" s="53"/>
      <c r="DJ690" s="53"/>
      <c r="DK690" s="53"/>
      <c r="DL690" s="53"/>
      <c r="DM690" s="53"/>
      <c r="DN690" s="53"/>
      <c r="DO690" s="53"/>
      <c r="DP690" s="53"/>
      <c r="DQ690" s="53"/>
      <c r="DR690" s="53"/>
      <c r="DS690" s="53"/>
      <c r="DT690" s="53"/>
      <c r="DU690" s="53"/>
      <c r="DV690" s="53"/>
      <c r="DW690" s="53"/>
      <c r="DX690" s="53"/>
      <c r="DY690" s="53"/>
      <c r="DZ690" s="53"/>
      <c r="EA690" s="53"/>
      <c r="EB690" s="53"/>
      <c r="EC690" s="53"/>
      <c r="ED690" s="53"/>
    </row>
    <row r="691" spans="1:134">
      <c r="A691" s="54"/>
      <c r="B691" s="55"/>
      <c r="C691" s="56"/>
      <c r="D691" s="55"/>
      <c r="E691" s="56"/>
      <c r="F691" s="55"/>
      <c r="G691" s="56"/>
      <c r="H691" s="57"/>
      <c r="I691" s="9"/>
      <c r="J691" s="9"/>
      <c r="K691" s="26"/>
      <c r="L691" s="26"/>
      <c r="M691" s="34"/>
      <c r="N691" s="34"/>
      <c r="O691" s="34"/>
      <c r="P691" s="11"/>
      <c r="Q691" s="11"/>
      <c r="R691" s="11"/>
      <c r="S691" s="13"/>
      <c r="AJ691" s="14"/>
      <c r="AK691" s="14"/>
      <c r="AL691" s="14"/>
      <c r="AM691" s="15"/>
      <c r="AN691" s="15"/>
      <c r="AO691" s="15"/>
      <c r="AP691" s="14"/>
      <c r="AQ691" s="15"/>
      <c r="AR691" s="15"/>
      <c r="AS691" s="15"/>
      <c r="AT691" s="16"/>
      <c r="AU691" s="15"/>
      <c r="AV691" s="15"/>
      <c r="AW691" s="15"/>
      <c r="AX691" s="15"/>
      <c r="AY691" s="15"/>
      <c r="AZ691" s="15"/>
      <c r="BA691" s="15"/>
      <c r="BB691" s="15"/>
      <c r="BC691" s="15"/>
      <c r="BD691" s="16"/>
      <c r="BE691" s="16"/>
      <c r="BF691" s="16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21"/>
      <c r="BZ691" s="14"/>
      <c r="CA691" s="14"/>
      <c r="CB691" s="22"/>
      <c r="CC691" s="14"/>
      <c r="CD691" s="19"/>
      <c r="CE691" s="14"/>
      <c r="CF691" s="23"/>
      <c r="CG691" s="14"/>
      <c r="CH691" s="21"/>
      <c r="CI691" s="14"/>
      <c r="CJ691" s="14"/>
      <c r="CK691" s="14"/>
      <c r="CL691" s="21"/>
      <c r="CM691" s="21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53"/>
      <c r="CY691" s="53"/>
      <c r="CZ691" s="53"/>
      <c r="DA691" s="53"/>
      <c r="DB691" s="53"/>
      <c r="DC691" s="53"/>
      <c r="DD691" s="53"/>
      <c r="DE691" s="53"/>
      <c r="DF691" s="53"/>
      <c r="DG691" s="53"/>
      <c r="DH691" s="53"/>
      <c r="DI691" s="53"/>
      <c r="DJ691" s="53"/>
      <c r="DK691" s="53"/>
      <c r="DL691" s="53"/>
      <c r="DM691" s="53"/>
      <c r="DN691" s="53"/>
      <c r="DO691" s="53"/>
      <c r="DP691" s="53"/>
      <c r="DQ691" s="53"/>
      <c r="DR691" s="53"/>
      <c r="DS691" s="53"/>
      <c r="DT691" s="53"/>
      <c r="DU691" s="53"/>
      <c r="DV691" s="53"/>
      <c r="DW691" s="53"/>
      <c r="DX691" s="53"/>
      <c r="DY691" s="53"/>
      <c r="DZ691" s="53"/>
      <c r="EA691" s="53"/>
      <c r="EB691" s="53"/>
      <c r="EC691" s="53"/>
      <c r="ED691" s="53"/>
    </row>
    <row r="692" spans="1:134">
      <c r="A692" s="54"/>
      <c r="B692" s="55"/>
      <c r="C692" s="56"/>
      <c r="D692" s="55"/>
      <c r="E692" s="56"/>
      <c r="F692" s="55"/>
      <c r="G692" s="56"/>
      <c r="H692" s="57"/>
      <c r="I692" s="9"/>
      <c r="J692" s="9"/>
      <c r="K692" s="26"/>
      <c r="L692" s="26"/>
      <c r="M692" s="34"/>
      <c r="N692" s="34"/>
      <c r="O692" s="34"/>
      <c r="P692" s="11"/>
      <c r="Q692" s="11"/>
      <c r="R692" s="11"/>
      <c r="S692" s="13"/>
      <c r="AJ692" s="14"/>
      <c r="AK692" s="14"/>
      <c r="AL692" s="14"/>
      <c r="AM692" s="15"/>
      <c r="AN692" s="15"/>
      <c r="AO692" s="15"/>
      <c r="AP692" s="14"/>
      <c r="AQ692" s="15"/>
      <c r="AR692" s="15"/>
      <c r="AS692" s="15"/>
      <c r="AT692" s="16"/>
      <c r="AU692" s="15"/>
      <c r="AV692" s="15"/>
      <c r="AW692" s="15"/>
      <c r="AX692" s="15"/>
      <c r="AY692" s="15"/>
      <c r="AZ692" s="15"/>
      <c r="BA692" s="15"/>
      <c r="BB692" s="15"/>
      <c r="BC692" s="15"/>
      <c r="BD692" s="16"/>
      <c r="BE692" s="16"/>
      <c r="BF692" s="16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21"/>
      <c r="BZ692" s="14"/>
      <c r="CA692" s="14"/>
      <c r="CB692" s="22"/>
      <c r="CC692" s="14"/>
      <c r="CD692" s="19"/>
      <c r="CE692" s="14"/>
      <c r="CF692" s="23"/>
      <c r="CG692" s="14"/>
      <c r="CH692" s="21"/>
      <c r="CI692" s="14"/>
      <c r="CJ692" s="14"/>
      <c r="CK692" s="14"/>
      <c r="CL692" s="21"/>
      <c r="CM692" s="21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53"/>
      <c r="CY692" s="53"/>
      <c r="CZ692" s="53"/>
      <c r="DA692" s="53"/>
      <c r="DB692" s="53"/>
      <c r="DC692" s="53"/>
      <c r="DD692" s="53"/>
      <c r="DE692" s="53"/>
      <c r="DF692" s="53"/>
      <c r="DG692" s="53"/>
      <c r="DH692" s="53"/>
      <c r="DI692" s="53"/>
      <c r="DJ692" s="53"/>
      <c r="DK692" s="53"/>
      <c r="DL692" s="53"/>
      <c r="DM692" s="53"/>
      <c r="DN692" s="53"/>
      <c r="DO692" s="53"/>
      <c r="DP692" s="53"/>
      <c r="DQ692" s="53"/>
      <c r="DR692" s="53"/>
      <c r="DS692" s="53"/>
      <c r="DT692" s="53"/>
      <c r="DU692" s="53"/>
      <c r="DV692" s="53"/>
      <c r="DW692" s="53"/>
      <c r="DX692" s="53"/>
      <c r="DY692" s="53"/>
      <c r="DZ692" s="53"/>
      <c r="EA692" s="53"/>
      <c r="EB692" s="53"/>
      <c r="EC692" s="53"/>
      <c r="ED692" s="53"/>
    </row>
    <row r="693" spans="1:134">
      <c r="A693" s="54"/>
      <c r="B693" s="55"/>
      <c r="C693" s="56"/>
      <c r="D693" s="55"/>
      <c r="E693" s="56"/>
      <c r="F693" s="55"/>
      <c r="G693" s="56"/>
      <c r="H693" s="57"/>
      <c r="I693" s="9"/>
      <c r="J693" s="9"/>
      <c r="K693" s="26"/>
      <c r="L693" s="26"/>
      <c r="M693" s="34"/>
      <c r="N693" s="34"/>
      <c r="O693" s="34"/>
      <c r="P693" s="11"/>
      <c r="Q693" s="11"/>
      <c r="R693" s="11"/>
      <c r="S693" s="13"/>
      <c r="AJ693" s="14"/>
      <c r="AK693" s="14"/>
      <c r="AL693" s="14"/>
      <c r="AM693" s="15"/>
      <c r="AN693" s="15"/>
      <c r="AO693" s="15"/>
      <c r="AP693" s="14"/>
      <c r="AQ693" s="15"/>
      <c r="AR693" s="15"/>
      <c r="AS693" s="15"/>
      <c r="AT693" s="16"/>
      <c r="AU693" s="15"/>
      <c r="AV693" s="15"/>
      <c r="AW693" s="15"/>
      <c r="AX693" s="15"/>
      <c r="AY693" s="15"/>
      <c r="AZ693" s="15"/>
      <c r="BA693" s="15"/>
      <c r="BB693" s="15"/>
      <c r="BC693" s="15"/>
      <c r="BD693" s="16"/>
      <c r="BE693" s="16"/>
      <c r="BF693" s="16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21"/>
      <c r="BZ693" s="14"/>
      <c r="CA693" s="14"/>
      <c r="CB693" s="22"/>
      <c r="CC693" s="14"/>
      <c r="CD693" s="19"/>
      <c r="CE693" s="14"/>
      <c r="CF693" s="23"/>
      <c r="CG693" s="14"/>
      <c r="CH693" s="21"/>
      <c r="CI693" s="14"/>
      <c r="CJ693" s="14"/>
      <c r="CK693" s="14"/>
      <c r="CL693" s="21"/>
      <c r="CM693" s="21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53"/>
      <c r="CY693" s="53"/>
      <c r="CZ693" s="53"/>
      <c r="DA693" s="53"/>
      <c r="DB693" s="53"/>
      <c r="DC693" s="53"/>
      <c r="DD693" s="53"/>
      <c r="DE693" s="53"/>
      <c r="DF693" s="53"/>
      <c r="DG693" s="53"/>
      <c r="DH693" s="53"/>
      <c r="DI693" s="53"/>
      <c r="DJ693" s="53"/>
      <c r="DK693" s="53"/>
      <c r="DL693" s="53"/>
      <c r="DM693" s="53"/>
      <c r="DN693" s="53"/>
      <c r="DO693" s="53"/>
      <c r="DP693" s="53"/>
      <c r="DQ693" s="53"/>
      <c r="DR693" s="53"/>
      <c r="DS693" s="53"/>
      <c r="DT693" s="53"/>
      <c r="DU693" s="53"/>
      <c r="DV693" s="53"/>
      <c r="DW693" s="53"/>
      <c r="DX693" s="53"/>
      <c r="DY693" s="53"/>
      <c r="DZ693" s="53"/>
      <c r="EA693" s="53"/>
      <c r="EB693" s="53"/>
      <c r="EC693" s="53"/>
      <c r="ED693" s="53"/>
    </row>
    <row r="694" spans="1:134">
      <c r="A694" s="54"/>
      <c r="B694" s="55"/>
      <c r="C694" s="56"/>
      <c r="D694" s="55"/>
      <c r="E694" s="56"/>
      <c r="F694" s="55"/>
      <c r="G694" s="56"/>
      <c r="H694" s="57"/>
      <c r="I694" s="9"/>
      <c r="J694" s="9"/>
      <c r="K694" s="26"/>
      <c r="L694" s="26"/>
      <c r="M694" s="34"/>
      <c r="N694" s="34"/>
      <c r="O694" s="34"/>
      <c r="P694" s="11"/>
      <c r="Q694" s="11"/>
      <c r="R694" s="11"/>
      <c r="S694" s="13"/>
      <c r="AJ694" s="14"/>
      <c r="AK694" s="14"/>
      <c r="AL694" s="14"/>
      <c r="AM694" s="15"/>
      <c r="AN694" s="15"/>
      <c r="AO694" s="15"/>
      <c r="AP694" s="14"/>
      <c r="AQ694" s="15"/>
      <c r="AR694" s="15"/>
      <c r="AS694" s="15"/>
      <c r="AT694" s="16"/>
      <c r="AU694" s="15"/>
      <c r="AV694" s="15"/>
      <c r="AW694" s="15"/>
      <c r="AX694" s="15"/>
      <c r="AY694" s="15"/>
      <c r="AZ694" s="15"/>
      <c r="BA694" s="15"/>
      <c r="BB694" s="15"/>
      <c r="BC694" s="15"/>
      <c r="BD694" s="16"/>
      <c r="BE694" s="16"/>
      <c r="BF694" s="16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21"/>
      <c r="BZ694" s="14"/>
      <c r="CA694" s="14"/>
      <c r="CB694" s="22"/>
      <c r="CC694" s="14"/>
      <c r="CD694" s="19"/>
      <c r="CE694" s="14"/>
      <c r="CF694" s="23"/>
      <c r="CG694" s="14"/>
      <c r="CH694" s="21"/>
      <c r="CI694" s="14"/>
      <c r="CJ694" s="14"/>
      <c r="CK694" s="14"/>
      <c r="CL694" s="21"/>
      <c r="CM694" s="21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53"/>
      <c r="CY694" s="53"/>
      <c r="CZ694" s="53"/>
      <c r="DA694" s="53"/>
      <c r="DB694" s="53"/>
      <c r="DC694" s="53"/>
      <c r="DD694" s="53"/>
      <c r="DE694" s="53"/>
      <c r="DF694" s="53"/>
      <c r="DG694" s="53"/>
      <c r="DH694" s="53"/>
      <c r="DI694" s="53"/>
      <c r="DJ694" s="53"/>
      <c r="DK694" s="53"/>
      <c r="DL694" s="53"/>
      <c r="DM694" s="53"/>
      <c r="DN694" s="53"/>
      <c r="DO694" s="53"/>
      <c r="DP694" s="53"/>
      <c r="DQ694" s="53"/>
      <c r="DR694" s="53"/>
      <c r="DS694" s="53"/>
      <c r="DT694" s="53"/>
      <c r="DU694" s="53"/>
      <c r="DV694" s="53"/>
      <c r="DW694" s="53"/>
      <c r="DX694" s="53"/>
      <c r="DY694" s="53"/>
      <c r="DZ694" s="53"/>
      <c r="EA694" s="53"/>
      <c r="EB694" s="53"/>
      <c r="EC694" s="53"/>
      <c r="ED694" s="53"/>
    </row>
    <row r="695" spans="1:134">
      <c r="A695" s="54"/>
      <c r="B695" s="55"/>
      <c r="C695" s="56"/>
      <c r="D695" s="55"/>
      <c r="E695" s="56"/>
      <c r="F695" s="55"/>
      <c r="G695" s="56"/>
      <c r="H695" s="57"/>
      <c r="I695" s="9"/>
      <c r="J695" s="9"/>
      <c r="K695" s="26"/>
      <c r="L695" s="26"/>
      <c r="M695" s="34"/>
      <c r="N695" s="34"/>
      <c r="O695" s="34"/>
      <c r="P695" s="11"/>
      <c r="Q695" s="11"/>
      <c r="R695" s="11"/>
      <c r="S695" s="13"/>
      <c r="AJ695" s="14"/>
      <c r="AK695" s="14"/>
      <c r="AL695" s="14"/>
      <c r="AM695" s="15"/>
      <c r="AN695" s="15"/>
      <c r="AO695" s="15"/>
      <c r="AP695" s="14"/>
      <c r="AQ695" s="15"/>
      <c r="AR695" s="15"/>
      <c r="AS695" s="15"/>
      <c r="AT695" s="16"/>
      <c r="AU695" s="15"/>
      <c r="AV695" s="15"/>
      <c r="AW695" s="15"/>
      <c r="AX695" s="15"/>
      <c r="AY695" s="15"/>
      <c r="AZ695" s="15"/>
      <c r="BA695" s="15"/>
      <c r="BB695" s="15"/>
      <c r="BC695" s="15"/>
      <c r="BD695" s="16"/>
      <c r="BE695" s="16"/>
      <c r="BF695" s="16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21"/>
      <c r="BZ695" s="14"/>
      <c r="CA695" s="14"/>
      <c r="CB695" s="22"/>
      <c r="CC695" s="14"/>
      <c r="CD695" s="19"/>
      <c r="CE695" s="14"/>
      <c r="CF695" s="23"/>
      <c r="CG695" s="14"/>
      <c r="CH695" s="21"/>
      <c r="CI695" s="14"/>
      <c r="CJ695" s="14"/>
      <c r="CK695" s="14"/>
      <c r="CL695" s="21"/>
      <c r="CM695" s="21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53"/>
      <c r="CY695" s="53"/>
      <c r="CZ695" s="53"/>
      <c r="DA695" s="53"/>
      <c r="DB695" s="53"/>
      <c r="DC695" s="53"/>
      <c r="DD695" s="53"/>
      <c r="DE695" s="53"/>
      <c r="DF695" s="53"/>
      <c r="DG695" s="53"/>
      <c r="DH695" s="53"/>
      <c r="DI695" s="53"/>
      <c r="DJ695" s="53"/>
      <c r="DK695" s="53"/>
      <c r="DL695" s="53"/>
      <c r="DM695" s="53"/>
      <c r="DN695" s="53"/>
      <c r="DO695" s="53"/>
      <c r="DP695" s="53"/>
      <c r="DQ695" s="53"/>
      <c r="DR695" s="53"/>
      <c r="DS695" s="53"/>
      <c r="DT695" s="53"/>
      <c r="DU695" s="53"/>
      <c r="DV695" s="53"/>
      <c r="DW695" s="53"/>
      <c r="DX695" s="53"/>
      <c r="DY695" s="53"/>
      <c r="DZ695" s="53"/>
      <c r="EA695" s="53"/>
      <c r="EB695" s="53"/>
      <c r="EC695" s="53"/>
      <c r="ED695" s="53"/>
    </row>
    <row r="696" spans="1:134">
      <c r="A696" s="54"/>
      <c r="B696" s="55"/>
      <c r="C696" s="56"/>
      <c r="D696" s="55"/>
      <c r="E696" s="56"/>
      <c r="F696" s="55"/>
      <c r="G696" s="56"/>
      <c r="H696" s="57"/>
      <c r="I696" s="9"/>
      <c r="J696" s="9"/>
      <c r="K696" s="26"/>
      <c r="L696" s="26"/>
      <c r="M696" s="34"/>
      <c r="N696" s="34"/>
      <c r="O696" s="34"/>
      <c r="P696" s="11"/>
      <c r="Q696" s="11"/>
      <c r="R696" s="11"/>
      <c r="S696" s="13"/>
      <c r="AJ696" s="14"/>
      <c r="AK696" s="14"/>
      <c r="AL696" s="14"/>
      <c r="AM696" s="15"/>
      <c r="AN696" s="15"/>
      <c r="AO696" s="15"/>
      <c r="AP696" s="14"/>
      <c r="AQ696" s="15"/>
      <c r="AR696" s="15"/>
      <c r="AS696" s="15"/>
      <c r="AT696" s="16"/>
      <c r="AU696" s="15"/>
      <c r="AV696" s="15"/>
      <c r="AW696" s="15"/>
      <c r="AX696" s="15"/>
      <c r="AY696" s="15"/>
      <c r="AZ696" s="15"/>
      <c r="BA696" s="15"/>
      <c r="BB696" s="15"/>
      <c r="BC696" s="15"/>
      <c r="BD696" s="16"/>
      <c r="BE696" s="16"/>
      <c r="BF696" s="16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21"/>
      <c r="BZ696" s="14"/>
      <c r="CA696" s="14"/>
      <c r="CB696" s="22"/>
      <c r="CC696" s="14"/>
      <c r="CD696" s="19"/>
      <c r="CE696" s="14"/>
      <c r="CF696" s="23"/>
      <c r="CG696" s="14"/>
      <c r="CH696" s="21"/>
      <c r="CI696" s="14"/>
      <c r="CJ696" s="14"/>
      <c r="CK696" s="14"/>
      <c r="CL696" s="21"/>
      <c r="CM696" s="21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53"/>
      <c r="CY696" s="53"/>
      <c r="CZ696" s="53"/>
      <c r="DA696" s="53"/>
      <c r="DB696" s="53"/>
      <c r="DC696" s="53"/>
      <c r="DD696" s="53"/>
      <c r="DE696" s="53"/>
      <c r="DF696" s="53"/>
      <c r="DG696" s="53"/>
      <c r="DH696" s="53"/>
      <c r="DI696" s="53"/>
      <c r="DJ696" s="53"/>
      <c r="DK696" s="53"/>
      <c r="DL696" s="53"/>
      <c r="DM696" s="53"/>
      <c r="DN696" s="53"/>
      <c r="DO696" s="53"/>
      <c r="DP696" s="53"/>
      <c r="DQ696" s="53"/>
      <c r="DR696" s="53"/>
      <c r="DS696" s="53"/>
      <c r="DT696" s="53"/>
      <c r="DU696" s="53"/>
      <c r="DV696" s="53"/>
      <c r="DW696" s="53"/>
      <c r="DX696" s="53"/>
      <c r="DY696" s="53"/>
      <c r="DZ696" s="53"/>
      <c r="EA696" s="53"/>
      <c r="EB696" s="53"/>
      <c r="EC696" s="53"/>
      <c r="ED696" s="53"/>
    </row>
    <row r="697" spans="1:134">
      <c r="A697" s="54"/>
      <c r="B697" s="55"/>
      <c r="C697" s="56"/>
      <c r="D697" s="55"/>
      <c r="E697" s="56"/>
      <c r="F697" s="55"/>
      <c r="G697" s="56"/>
      <c r="H697" s="57"/>
      <c r="I697" s="9"/>
      <c r="J697" s="9"/>
      <c r="K697" s="26"/>
      <c r="L697" s="26"/>
      <c r="M697" s="34"/>
      <c r="N697" s="34"/>
      <c r="O697" s="34"/>
      <c r="P697" s="11"/>
      <c r="Q697" s="11"/>
      <c r="R697" s="11"/>
      <c r="S697" s="13"/>
      <c r="AJ697" s="14"/>
      <c r="AK697" s="14"/>
      <c r="AL697" s="14"/>
      <c r="AM697" s="15"/>
      <c r="AN697" s="15"/>
      <c r="AO697" s="15"/>
      <c r="AP697" s="14"/>
      <c r="AQ697" s="15"/>
      <c r="AR697" s="15"/>
      <c r="AS697" s="15"/>
      <c r="AT697" s="16"/>
      <c r="AU697" s="15"/>
      <c r="AV697" s="15"/>
      <c r="AW697" s="15"/>
      <c r="AX697" s="15"/>
      <c r="AY697" s="15"/>
      <c r="AZ697" s="15"/>
      <c r="BA697" s="15"/>
      <c r="BB697" s="15"/>
      <c r="BC697" s="15"/>
      <c r="BD697" s="16"/>
      <c r="BE697" s="16"/>
      <c r="BF697" s="16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21"/>
      <c r="BZ697" s="14"/>
      <c r="CA697" s="14"/>
      <c r="CB697" s="22"/>
      <c r="CC697" s="14"/>
      <c r="CD697" s="19"/>
      <c r="CE697" s="14"/>
      <c r="CF697" s="23"/>
      <c r="CG697" s="14"/>
      <c r="CH697" s="21"/>
      <c r="CI697" s="14"/>
      <c r="CJ697" s="14"/>
      <c r="CK697" s="14"/>
      <c r="CL697" s="21"/>
      <c r="CM697" s="21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53"/>
      <c r="CY697" s="53"/>
      <c r="CZ697" s="53"/>
      <c r="DA697" s="53"/>
      <c r="DB697" s="53"/>
      <c r="DC697" s="53"/>
      <c r="DD697" s="53"/>
      <c r="DE697" s="53"/>
      <c r="DF697" s="53"/>
      <c r="DG697" s="53"/>
      <c r="DH697" s="53"/>
      <c r="DI697" s="53"/>
      <c r="DJ697" s="53"/>
      <c r="DK697" s="53"/>
      <c r="DL697" s="53"/>
      <c r="DM697" s="53"/>
      <c r="DN697" s="53"/>
      <c r="DO697" s="53"/>
      <c r="DP697" s="53"/>
      <c r="DQ697" s="53"/>
      <c r="DR697" s="53"/>
      <c r="DS697" s="53"/>
      <c r="DT697" s="53"/>
      <c r="DU697" s="53"/>
      <c r="DV697" s="53"/>
      <c r="DW697" s="53"/>
      <c r="DX697" s="53"/>
      <c r="DY697" s="53"/>
      <c r="DZ697" s="53"/>
      <c r="EA697" s="53"/>
      <c r="EB697" s="53"/>
      <c r="EC697" s="53"/>
      <c r="ED697" s="53"/>
    </row>
    <row r="698" spans="1:134">
      <c r="A698" s="54"/>
      <c r="B698" s="55"/>
      <c r="C698" s="56"/>
      <c r="D698" s="55"/>
      <c r="E698" s="56"/>
      <c r="F698" s="55"/>
      <c r="G698" s="56"/>
      <c r="H698" s="57"/>
      <c r="I698" s="9"/>
      <c r="J698" s="9"/>
      <c r="K698" s="26"/>
      <c r="L698" s="26"/>
      <c r="M698" s="34"/>
      <c r="N698" s="34"/>
      <c r="O698" s="34"/>
      <c r="P698" s="11"/>
      <c r="Q698" s="11"/>
      <c r="R698" s="11"/>
      <c r="S698" s="13"/>
      <c r="AJ698" s="14"/>
      <c r="AK698" s="14"/>
      <c r="AL698" s="14"/>
      <c r="AM698" s="15"/>
      <c r="AN698" s="15"/>
      <c r="AO698" s="15"/>
      <c r="AP698" s="14"/>
      <c r="AQ698" s="15"/>
      <c r="AR698" s="15"/>
      <c r="AS698" s="15"/>
      <c r="AT698" s="16"/>
      <c r="AU698" s="15"/>
      <c r="AV698" s="15"/>
      <c r="AW698" s="15"/>
      <c r="AX698" s="15"/>
      <c r="AY698" s="15"/>
      <c r="AZ698" s="15"/>
      <c r="BA698" s="15"/>
      <c r="BB698" s="15"/>
      <c r="BC698" s="15"/>
      <c r="BD698" s="16"/>
      <c r="BE698" s="16"/>
      <c r="BF698" s="16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21"/>
      <c r="BZ698" s="14"/>
      <c r="CA698" s="14"/>
      <c r="CB698" s="22"/>
      <c r="CC698" s="14"/>
      <c r="CD698" s="19"/>
      <c r="CE698" s="14"/>
      <c r="CF698" s="23"/>
      <c r="CG698" s="14"/>
      <c r="CH698" s="21"/>
      <c r="CI698" s="14"/>
      <c r="CJ698" s="14"/>
      <c r="CK698" s="14"/>
      <c r="CL698" s="21"/>
      <c r="CM698" s="21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53"/>
      <c r="CY698" s="53"/>
      <c r="CZ698" s="53"/>
      <c r="DA698" s="53"/>
      <c r="DB698" s="53"/>
      <c r="DC698" s="53"/>
      <c r="DD698" s="53"/>
      <c r="DE698" s="53"/>
      <c r="DF698" s="53"/>
      <c r="DG698" s="53"/>
      <c r="DH698" s="53"/>
      <c r="DI698" s="53"/>
      <c r="DJ698" s="53"/>
      <c r="DK698" s="53"/>
      <c r="DL698" s="53"/>
      <c r="DM698" s="53"/>
      <c r="DN698" s="53"/>
      <c r="DO698" s="53"/>
      <c r="DP698" s="53"/>
      <c r="DQ698" s="53"/>
      <c r="DR698" s="53"/>
      <c r="DS698" s="53"/>
      <c r="DT698" s="53"/>
      <c r="DU698" s="53"/>
      <c r="DV698" s="53"/>
      <c r="DW698" s="53"/>
      <c r="DX698" s="53"/>
      <c r="DY698" s="53"/>
      <c r="DZ698" s="53"/>
      <c r="EA698" s="53"/>
      <c r="EB698" s="53"/>
      <c r="EC698" s="53"/>
      <c r="ED698" s="53"/>
    </row>
    <row r="699" spans="1:134">
      <c r="A699" s="54"/>
      <c r="B699" s="55"/>
      <c r="C699" s="56"/>
      <c r="D699" s="55"/>
      <c r="E699" s="56"/>
      <c r="F699" s="55"/>
      <c r="G699" s="56"/>
      <c r="H699" s="57"/>
      <c r="I699" s="9"/>
      <c r="J699" s="9"/>
      <c r="K699" s="26"/>
      <c r="L699" s="26"/>
      <c r="M699" s="34"/>
      <c r="N699" s="34"/>
      <c r="O699" s="34"/>
      <c r="P699" s="11"/>
      <c r="Q699" s="11"/>
      <c r="R699" s="11"/>
      <c r="S699" s="13"/>
      <c r="AJ699" s="14"/>
      <c r="AK699" s="14"/>
      <c r="AL699" s="14"/>
      <c r="AM699" s="15"/>
      <c r="AN699" s="15"/>
      <c r="AO699" s="15"/>
      <c r="AP699" s="14"/>
      <c r="AQ699" s="15"/>
      <c r="AR699" s="15"/>
      <c r="AS699" s="15"/>
      <c r="AT699" s="16"/>
      <c r="AU699" s="15"/>
      <c r="AV699" s="15"/>
      <c r="AW699" s="15"/>
      <c r="AX699" s="15"/>
      <c r="AY699" s="15"/>
      <c r="AZ699" s="15"/>
      <c r="BA699" s="15"/>
      <c r="BB699" s="15"/>
      <c r="BC699" s="15"/>
      <c r="BD699" s="16"/>
      <c r="BE699" s="16"/>
      <c r="BF699" s="16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21"/>
      <c r="BZ699" s="14"/>
      <c r="CA699" s="14"/>
      <c r="CB699" s="22"/>
      <c r="CC699" s="14"/>
      <c r="CD699" s="19"/>
      <c r="CE699" s="14"/>
      <c r="CF699" s="23"/>
      <c r="CG699" s="14"/>
      <c r="CH699" s="21"/>
      <c r="CI699" s="14"/>
      <c r="CJ699" s="14"/>
      <c r="CK699" s="14"/>
      <c r="CL699" s="21"/>
      <c r="CM699" s="21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53"/>
      <c r="CY699" s="53"/>
      <c r="CZ699" s="53"/>
      <c r="DA699" s="53"/>
      <c r="DB699" s="53"/>
      <c r="DC699" s="53"/>
      <c r="DD699" s="53"/>
      <c r="DE699" s="53"/>
      <c r="DF699" s="53"/>
      <c r="DG699" s="53"/>
      <c r="DH699" s="53"/>
      <c r="DI699" s="53"/>
      <c r="DJ699" s="53"/>
      <c r="DK699" s="53"/>
      <c r="DL699" s="53"/>
      <c r="DM699" s="53"/>
      <c r="DN699" s="53"/>
      <c r="DO699" s="53"/>
      <c r="DP699" s="53"/>
      <c r="DQ699" s="53"/>
      <c r="DR699" s="53"/>
      <c r="DS699" s="53"/>
      <c r="DT699" s="53"/>
      <c r="DU699" s="53"/>
      <c r="DV699" s="53"/>
      <c r="DW699" s="53"/>
      <c r="DX699" s="53"/>
      <c r="DY699" s="53"/>
      <c r="DZ699" s="53"/>
      <c r="EA699" s="53"/>
      <c r="EB699" s="53"/>
      <c r="EC699" s="53"/>
      <c r="ED699" s="53"/>
    </row>
    <row r="700" spans="1:134">
      <c r="A700" s="54"/>
      <c r="B700" s="55"/>
      <c r="C700" s="56"/>
      <c r="D700" s="55"/>
      <c r="E700" s="56"/>
      <c r="F700" s="55"/>
      <c r="G700" s="56"/>
      <c r="H700" s="57"/>
      <c r="I700" s="9"/>
      <c r="J700" s="9"/>
      <c r="K700" s="26"/>
      <c r="L700" s="26"/>
      <c r="M700" s="34"/>
      <c r="N700" s="34"/>
      <c r="O700" s="34"/>
      <c r="P700" s="11"/>
      <c r="Q700" s="11"/>
      <c r="R700" s="11"/>
      <c r="S700" s="13"/>
      <c r="AJ700" s="14"/>
      <c r="AK700" s="14"/>
      <c r="AL700" s="14"/>
      <c r="AM700" s="15"/>
      <c r="AN700" s="15"/>
      <c r="AO700" s="15"/>
      <c r="AP700" s="14"/>
      <c r="AQ700" s="15"/>
      <c r="AR700" s="15"/>
      <c r="AS700" s="15"/>
      <c r="AT700" s="16"/>
      <c r="AU700" s="15"/>
      <c r="AV700" s="15"/>
      <c r="AW700" s="15"/>
      <c r="AX700" s="15"/>
      <c r="AY700" s="15"/>
      <c r="AZ700" s="15"/>
      <c r="BA700" s="15"/>
      <c r="BB700" s="15"/>
      <c r="BC700" s="15"/>
      <c r="BD700" s="16"/>
      <c r="BE700" s="16"/>
      <c r="BF700" s="16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21"/>
      <c r="BZ700" s="14"/>
      <c r="CA700" s="14"/>
      <c r="CB700" s="22"/>
      <c r="CC700" s="14"/>
      <c r="CD700" s="19"/>
      <c r="CE700" s="14"/>
      <c r="CF700" s="23"/>
      <c r="CG700" s="14"/>
      <c r="CH700" s="21"/>
      <c r="CI700" s="14"/>
      <c r="CJ700" s="14"/>
      <c r="CK700" s="14"/>
      <c r="CL700" s="21"/>
      <c r="CM700" s="21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53"/>
      <c r="CY700" s="53"/>
      <c r="CZ700" s="53"/>
      <c r="DA700" s="53"/>
      <c r="DB700" s="53"/>
      <c r="DC700" s="53"/>
      <c r="DD700" s="53"/>
      <c r="DE700" s="53"/>
      <c r="DF700" s="53"/>
      <c r="DG700" s="53"/>
      <c r="DH700" s="53"/>
      <c r="DI700" s="53"/>
      <c r="DJ700" s="53"/>
      <c r="DK700" s="53"/>
      <c r="DL700" s="53"/>
      <c r="DM700" s="53"/>
      <c r="DN700" s="53"/>
      <c r="DO700" s="53"/>
      <c r="DP700" s="53"/>
      <c r="DQ700" s="53"/>
      <c r="DR700" s="53"/>
      <c r="DS700" s="53"/>
      <c r="DT700" s="53"/>
      <c r="DU700" s="53"/>
      <c r="DV700" s="53"/>
      <c r="DW700" s="53"/>
      <c r="DX700" s="53"/>
      <c r="DY700" s="53"/>
      <c r="DZ700" s="53"/>
      <c r="EA700" s="53"/>
      <c r="EB700" s="53"/>
      <c r="EC700" s="53"/>
      <c r="ED700" s="53"/>
    </row>
    <row r="701" spans="1:134">
      <c r="A701" s="54"/>
      <c r="B701" s="55"/>
      <c r="C701" s="56"/>
      <c r="D701" s="55"/>
      <c r="E701" s="56"/>
      <c r="F701" s="55"/>
      <c r="G701" s="56"/>
      <c r="H701" s="57"/>
      <c r="I701" s="9"/>
      <c r="J701" s="9"/>
      <c r="K701" s="26"/>
      <c r="L701" s="26"/>
      <c r="M701" s="34"/>
      <c r="N701" s="34"/>
      <c r="O701" s="34"/>
      <c r="P701" s="11"/>
      <c r="Q701" s="11"/>
      <c r="R701" s="11"/>
      <c r="S701" s="13"/>
      <c r="AJ701" s="14"/>
      <c r="AK701" s="14"/>
      <c r="AL701" s="14"/>
      <c r="AM701" s="15"/>
      <c r="AN701" s="15"/>
      <c r="AO701" s="15"/>
      <c r="AP701" s="14"/>
      <c r="AQ701" s="15"/>
      <c r="AR701" s="15"/>
      <c r="AS701" s="15"/>
      <c r="AT701" s="16"/>
      <c r="AU701" s="15"/>
      <c r="AV701" s="15"/>
      <c r="AW701" s="15"/>
      <c r="AX701" s="15"/>
      <c r="AY701" s="15"/>
      <c r="AZ701" s="15"/>
      <c r="BA701" s="15"/>
      <c r="BB701" s="15"/>
      <c r="BC701" s="15"/>
      <c r="BD701" s="16"/>
      <c r="BE701" s="16"/>
      <c r="BF701" s="16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21"/>
      <c r="BZ701" s="14"/>
      <c r="CA701" s="14"/>
      <c r="CB701" s="22"/>
      <c r="CC701" s="14"/>
      <c r="CD701" s="19"/>
      <c r="CE701" s="14"/>
      <c r="CF701" s="23"/>
      <c r="CG701" s="14"/>
      <c r="CH701" s="21"/>
      <c r="CI701" s="14"/>
      <c r="CJ701" s="14"/>
      <c r="CK701" s="14"/>
      <c r="CL701" s="21"/>
      <c r="CM701" s="21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53"/>
      <c r="CY701" s="53"/>
      <c r="CZ701" s="53"/>
      <c r="DA701" s="53"/>
      <c r="DB701" s="53"/>
      <c r="DC701" s="53"/>
      <c r="DD701" s="53"/>
      <c r="DE701" s="53"/>
      <c r="DF701" s="53"/>
      <c r="DG701" s="53"/>
      <c r="DH701" s="53"/>
      <c r="DI701" s="53"/>
      <c r="DJ701" s="53"/>
      <c r="DK701" s="53"/>
      <c r="DL701" s="53"/>
      <c r="DM701" s="53"/>
      <c r="DN701" s="53"/>
      <c r="DO701" s="53"/>
      <c r="DP701" s="53"/>
      <c r="DQ701" s="53"/>
      <c r="DR701" s="53"/>
      <c r="DS701" s="53"/>
      <c r="DT701" s="53"/>
      <c r="DU701" s="53"/>
      <c r="DV701" s="53"/>
      <c r="DW701" s="53"/>
      <c r="DX701" s="53"/>
      <c r="DY701" s="53"/>
      <c r="DZ701" s="53"/>
      <c r="EA701" s="53"/>
      <c r="EB701" s="53"/>
      <c r="EC701" s="53"/>
      <c r="ED701" s="53"/>
    </row>
    <row r="702" spans="1:134">
      <c r="A702" s="54"/>
      <c r="B702" s="55"/>
      <c r="C702" s="56"/>
      <c r="D702" s="55"/>
      <c r="E702" s="56"/>
      <c r="F702" s="55"/>
      <c r="G702" s="56"/>
      <c r="H702" s="57"/>
      <c r="I702" s="9"/>
      <c r="J702" s="9"/>
      <c r="K702" s="26"/>
      <c r="L702" s="26"/>
      <c r="M702" s="34"/>
      <c r="N702" s="34"/>
      <c r="O702" s="34"/>
      <c r="P702" s="11"/>
      <c r="Q702" s="11"/>
      <c r="R702" s="11"/>
      <c r="S702" s="13"/>
      <c r="AJ702" s="14"/>
      <c r="AK702" s="14"/>
      <c r="AL702" s="14"/>
      <c r="AM702" s="15"/>
      <c r="AN702" s="15"/>
      <c r="AO702" s="15"/>
      <c r="AP702" s="14"/>
      <c r="AQ702" s="15"/>
      <c r="AR702" s="15"/>
      <c r="AS702" s="15"/>
      <c r="AT702" s="16"/>
      <c r="AU702" s="15"/>
      <c r="AV702" s="15"/>
      <c r="AW702" s="15"/>
      <c r="AX702" s="15"/>
      <c r="AY702" s="15"/>
      <c r="AZ702" s="15"/>
      <c r="BA702" s="15"/>
      <c r="BB702" s="15"/>
      <c r="BC702" s="15"/>
      <c r="BD702" s="16"/>
      <c r="BE702" s="16"/>
      <c r="BF702" s="16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21"/>
      <c r="BZ702" s="14"/>
      <c r="CA702" s="14"/>
      <c r="CB702" s="22"/>
      <c r="CC702" s="14"/>
      <c r="CD702" s="19"/>
      <c r="CE702" s="14"/>
      <c r="CF702" s="23"/>
      <c r="CG702" s="14"/>
      <c r="CH702" s="21"/>
      <c r="CI702" s="14"/>
      <c r="CJ702" s="14"/>
      <c r="CK702" s="14"/>
      <c r="CL702" s="21"/>
      <c r="CM702" s="21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53"/>
      <c r="CY702" s="53"/>
      <c r="CZ702" s="53"/>
      <c r="DA702" s="53"/>
      <c r="DB702" s="53"/>
      <c r="DC702" s="53"/>
      <c r="DD702" s="53"/>
      <c r="DE702" s="53"/>
      <c r="DF702" s="53"/>
      <c r="DG702" s="53"/>
      <c r="DH702" s="53"/>
      <c r="DI702" s="53"/>
      <c r="DJ702" s="53"/>
      <c r="DK702" s="53"/>
      <c r="DL702" s="53"/>
      <c r="DM702" s="53"/>
      <c r="DN702" s="53"/>
      <c r="DO702" s="53"/>
      <c r="DP702" s="53"/>
      <c r="DQ702" s="53"/>
      <c r="DR702" s="53"/>
      <c r="DS702" s="53"/>
      <c r="DT702" s="53"/>
      <c r="DU702" s="53"/>
      <c r="DV702" s="53"/>
      <c r="DW702" s="53"/>
      <c r="DX702" s="53"/>
      <c r="DY702" s="53"/>
      <c r="DZ702" s="53"/>
      <c r="EA702" s="53"/>
      <c r="EB702" s="53"/>
      <c r="EC702" s="53"/>
      <c r="ED702" s="53"/>
    </row>
    <row r="703" spans="1:134">
      <c r="A703" s="54"/>
      <c r="B703" s="55"/>
      <c r="C703" s="56"/>
      <c r="D703" s="55"/>
      <c r="E703" s="56"/>
      <c r="F703" s="55"/>
      <c r="G703" s="56"/>
      <c r="H703" s="57"/>
      <c r="I703" s="9"/>
      <c r="J703" s="9"/>
      <c r="K703" s="26"/>
      <c r="L703" s="26"/>
      <c r="M703" s="34"/>
      <c r="N703" s="34"/>
      <c r="O703" s="34"/>
      <c r="P703" s="11"/>
      <c r="Q703" s="11"/>
      <c r="R703" s="11"/>
      <c r="S703" s="13"/>
      <c r="AJ703" s="14"/>
      <c r="AK703" s="14"/>
      <c r="AL703" s="14"/>
      <c r="AM703" s="15"/>
      <c r="AN703" s="15"/>
      <c r="AO703" s="15"/>
      <c r="AP703" s="14"/>
      <c r="AQ703" s="15"/>
      <c r="AR703" s="15"/>
      <c r="AS703" s="15"/>
      <c r="AT703" s="16"/>
      <c r="AU703" s="15"/>
      <c r="AV703" s="15"/>
      <c r="AW703" s="15"/>
      <c r="AX703" s="15"/>
      <c r="AY703" s="15"/>
      <c r="AZ703" s="15"/>
      <c r="BA703" s="15"/>
      <c r="BB703" s="15"/>
      <c r="BC703" s="15"/>
      <c r="BD703" s="16"/>
      <c r="BE703" s="16"/>
      <c r="BF703" s="16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21"/>
      <c r="BZ703" s="14"/>
      <c r="CA703" s="14"/>
      <c r="CB703" s="22"/>
      <c r="CC703" s="14"/>
      <c r="CD703" s="19"/>
      <c r="CE703" s="14"/>
      <c r="CF703" s="23"/>
      <c r="CG703" s="14"/>
      <c r="CH703" s="21"/>
      <c r="CI703" s="14"/>
      <c r="CJ703" s="14"/>
      <c r="CK703" s="14"/>
      <c r="CL703" s="21"/>
      <c r="CM703" s="21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53"/>
      <c r="CY703" s="53"/>
      <c r="CZ703" s="53"/>
      <c r="DA703" s="53"/>
      <c r="DB703" s="53"/>
      <c r="DC703" s="53"/>
      <c r="DD703" s="53"/>
      <c r="DE703" s="53"/>
      <c r="DF703" s="53"/>
      <c r="DG703" s="53"/>
      <c r="DH703" s="53"/>
      <c r="DI703" s="53"/>
      <c r="DJ703" s="53"/>
      <c r="DK703" s="53"/>
      <c r="DL703" s="53"/>
      <c r="DM703" s="53"/>
      <c r="DN703" s="53"/>
      <c r="DO703" s="53"/>
      <c r="DP703" s="53"/>
      <c r="DQ703" s="53"/>
      <c r="DR703" s="53"/>
      <c r="DS703" s="53"/>
      <c r="DT703" s="53"/>
      <c r="DU703" s="53"/>
      <c r="DV703" s="53"/>
      <c r="DW703" s="53"/>
      <c r="DX703" s="53"/>
      <c r="DY703" s="53"/>
      <c r="DZ703" s="53"/>
      <c r="EA703" s="53"/>
      <c r="EB703" s="53"/>
      <c r="EC703" s="53"/>
      <c r="ED703" s="53"/>
    </row>
    <row r="704" spans="1:134">
      <c r="A704" s="54"/>
      <c r="B704" s="55"/>
      <c r="C704" s="56"/>
      <c r="D704" s="55"/>
      <c r="E704" s="56"/>
      <c r="F704" s="55"/>
      <c r="G704" s="56"/>
      <c r="H704" s="57"/>
      <c r="I704" s="9"/>
      <c r="J704" s="9"/>
      <c r="K704" s="26"/>
      <c r="L704" s="26"/>
      <c r="M704" s="34"/>
      <c r="N704" s="34"/>
      <c r="O704" s="34"/>
      <c r="P704" s="11"/>
      <c r="Q704" s="11"/>
      <c r="R704" s="11"/>
      <c r="S704" s="13"/>
      <c r="AJ704" s="14"/>
      <c r="AK704" s="14"/>
      <c r="AL704" s="14"/>
      <c r="AM704" s="15"/>
      <c r="AN704" s="15"/>
      <c r="AO704" s="15"/>
      <c r="AP704" s="14"/>
      <c r="AQ704" s="15"/>
      <c r="AR704" s="15"/>
      <c r="AS704" s="15"/>
      <c r="AT704" s="16"/>
      <c r="AU704" s="15"/>
      <c r="AV704" s="15"/>
      <c r="AW704" s="15"/>
      <c r="AX704" s="15"/>
      <c r="AY704" s="15"/>
      <c r="AZ704" s="15"/>
      <c r="BA704" s="15"/>
      <c r="BB704" s="15"/>
      <c r="BC704" s="15"/>
      <c r="BD704" s="16"/>
      <c r="BE704" s="16"/>
      <c r="BF704" s="16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21"/>
      <c r="BZ704" s="14"/>
      <c r="CA704" s="14"/>
      <c r="CB704" s="22"/>
      <c r="CC704" s="14"/>
      <c r="CD704" s="19"/>
      <c r="CE704" s="14"/>
      <c r="CF704" s="23"/>
      <c r="CG704" s="14"/>
      <c r="CH704" s="21"/>
      <c r="CI704" s="14"/>
      <c r="CJ704" s="14"/>
      <c r="CK704" s="14"/>
      <c r="CL704" s="21"/>
      <c r="CM704" s="21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53"/>
      <c r="CY704" s="53"/>
      <c r="CZ704" s="53"/>
      <c r="DA704" s="53"/>
      <c r="DB704" s="53"/>
      <c r="DC704" s="53"/>
      <c r="DD704" s="53"/>
      <c r="DE704" s="53"/>
      <c r="DF704" s="53"/>
      <c r="DG704" s="53"/>
      <c r="DH704" s="53"/>
      <c r="DI704" s="53"/>
      <c r="DJ704" s="53"/>
      <c r="DK704" s="53"/>
      <c r="DL704" s="53"/>
      <c r="DM704" s="53"/>
      <c r="DN704" s="53"/>
      <c r="DO704" s="53"/>
      <c r="DP704" s="53"/>
      <c r="DQ704" s="53"/>
      <c r="DR704" s="53"/>
      <c r="DS704" s="53"/>
      <c r="DT704" s="53"/>
      <c r="DU704" s="53"/>
      <c r="DV704" s="53"/>
      <c r="DW704" s="53"/>
      <c r="DX704" s="53"/>
      <c r="DY704" s="53"/>
      <c r="DZ704" s="53"/>
      <c r="EA704" s="53"/>
      <c r="EB704" s="53"/>
      <c r="EC704" s="53"/>
      <c r="ED704" s="53"/>
    </row>
    <row r="705" spans="1:101">
      <c r="A705" s="54"/>
      <c r="B705" s="55"/>
      <c r="C705" s="56"/>
      <c r="D705" s="55"/>
      <c r="E705" s="56"/>
      <c r="F705" s="55"/>
      <c r="G705" s="56"/>
      <c r="H705" s="57"/>
      <c r="I705" s="9"/>
      <c r="J705" s="9"/>
      <c r="K705" s="26"/>
      <c r="L705" s="26"/>
      <c r="M705" s="34"/>
      <c r="N705" s="34"/>
      <c r="O705" s="34"/>
      <c r="P705" s="11"/>
      <c r="Q705" s="11"/>
      <c r="R705" s="11"/>
      <c r="S705" s="13"/>
      <c r="AJ705" s="14"/>
      <c r="AK705" s="14"/>
      <c r="AL705" s="14"/>
      <c r="AM705" s="15"/>
      <c r="AN705" s="15"/>
      <c r="AO705" s="15"/>
      <c r="AP705" s="14"/>
      <c r="AQ705" s="15"/>
      <c r="AR705" s="15"/>
      <c r="AS705" s="15"/>
      <c r="AT705" s="16"/>
      <c r="AU705" s="15"/>
      <c r="AV705" s="15"/>
      <c r="AW705" s="15"/>
      <c r="AX705" s="15"/>
      <c r="AY705" s="15"/>
      <c r="AZ705" s="15"/>
      <c r="BA705" s="15"/>
      <c r="BB705" s="15"/>
      <c r="BC705" s="15"/>
      <c r="BD705" s="16"/>
      <c r="BE705" s="16"/>
      <c r="BF705" s="16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21"/>
      <c r="BZ705" s="14"/>
      <c r="CA705" s="14"/>
      <c r="CB705" s="22"/>
      <c r="CC705" s="14"/>
      <c r="CD705" s="19"/>
      <c r="CE705" s="14"/>
      <c r="CF705" s="23"/>
      <c r="CG705" s="14"/>
      <c r="CH705" s="21"/>
      <c r="CI705" s="14"/>
      <c r="CJ705" s="14"/>
      <c r="CK705" s="14"/>
      <c r="CL705" s="21"/>
      <c r="CM705" s="21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</row>
    <row r="706" spans="1:101">
      <c r="A706" s="54"/>
      <c r="B706" s="55"/>
      <c r="C706" s="56"/>
      <c r="D706" s="55"/>
      <c r="E706" s="56"/>
      <c r="F706" s="55"/>
      <c r="G706" s="56"/>
      <c r="H706" s="57"/>
      <c r="I706" s="9"/>
      <c r="J706" s="9"/>
      <c r="K706" s="26"/>
      <c r="L706" s="26"/>
      <c r="M706" s="34"/>
      <c r="N706" s="34"/>
      <c r="O706" s="34"/>
      <c r="P706" s="11"/>
      <c r="Q706" s="11"/>
      <c r="R706" s="11"/>
      <c r="S706" s="13"/>
      <c r="AJ706" s="14"/>
      <c r="AK706" s="14"/>
      <c r="AL706" s="14"/>
      <c r="AM706" s="15"/>
      <c r="AN706" s="15"/>
      <c r="AO706" s="15"/>
      <c r="AP706" s="14"/>
      <c r="AQ706" s="15"/>
      <c r="AR706" s="15"/>
      <c r="AS706" s="15"/>
      <c r="AT706" s="16"/>
      <c r="AU706" s="15"/>
      <c r="AV706" s="15"/>
      <c r="AW706" s="15"/>
      <c r="AX706" s="15"/>
      <c r="AY706" s="15"/>
      <c r="AZ706" s="15"/>
      <c r="BA706" s="15"/>
      <c r="BB706" s="15"/>
      <c r="BC706" s="15"/>
      <c r="BD706" s="16"/>
      <c r="BE706" s="16"/>
      <c r="BF706" s="16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21"/>
      <c r="BZ706" s="14"/>
      <c r="CA706" s="14"/>
      <c r="CB706" s="22"/>
      <c r="CC706" s="14"/>
      <c r="CD706" s="19"/>
      <c r="CE706" s="14"/>
      <c r="CF706" s="23"/>
      <c r="CG706" s="14"/>
      <c r="CH706" s="21"/>
      <c r="CI706" s="14"/>
      <c r="CJ706" s="14"/>
      <c r="CK706" s="14"/>
      <c r="CL706" s="21"/>
      <c r="CM706" s="21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</row>
    <row r="707" spans="1:101">
      <c r="A707" s="54"/>
      <c r="B707" s="55"/>
      <c r="C707" s="56"/>
      <c r="D707" s="55"/>
      <c r="E707" s="56"/>
      <c r="F707" s="55"/>
      <c r="G707" s="56"/>
      <c r="H707" s="57"/>
      <c r="I707" s="9"/>
      <c r="J707" s="9"/>
      <c r="K707" s="26"/>
      <c r="L707" s="26"/>
      <c r="M707" s="34"/>
      <c r="N707" s="34"/>
      <c r="O707" s="34"/>
      <c r="P707" s="11"/>
      <c r="Q707" s="11"/>
      <c r="R707" s="11"/>
      <c r="S707" s="13"/>
      <c r="AJ707" s="14"/>
      <c r="AK707" s="14"/>
      <c r="AL707" s="14"/>
      <c r="AM707" s="15"/>
      <c r="AN707" s="15"/>
      <c r="AO707" s="15"/>
      <c r="AP707" s="14"/>
      <c r="AQ707" s="15"/>
      <c r="AR707" s="15"/>
      <c r="AS707" s="15"/>
      <c r="AT707" s="16"/>
      <c r="AU707" s="15"/>
      <c r="AV707" s="15"/>
      <c r="AW707" s="15"/>
      <c r="AX707" s="15"/>
      <c r="AY707" s="15"/>
      <c r="AZ707" s="15"/>
      <c r="BA707" s="15"/>
      <c r="BB707" s="15"/>
      <c r="BC707" s="15"/>
      <c r="BD707" s="16"/>
      <c r="BE707" s="16"/>
      <c r="BF707" s="16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21"/>
      <c r="BZ707" s="14"/>
      <c r="CA707" s="14"/>
      <c r="CB707" s="22"/>
      <c r="CC707" s="14"/>
      <c r="CD707" s="19"/>
      <c r="CE707" s="14"/>
      <c r="CF707" s="23"/>
      <c r="CG707" s="14"/>
      <c r="CH707" s="21"/>
      <c r="CI707" s="14"/>
      <c r="CJ707" s="14"/>
      <c r="CK707" s="14"/>
      <c r="CL707" s="21"/>
      <c r="CM707" s="21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</row>
    <row r="708" spans="1:101">
      <c r="A708" s="54"/>
      <c r="B708" s="55"/>
      <c r="C708" s="56"/>
      <c r="D708" s="55"/>
      <c r="E708" s="56"/>
      <c r="F708" s="55"/>
      <c r="G708" s="56"/>
      <c r="H708" s="57"/>
      <c r="I708" s="9"/>
      <c r="J708" s="9"/>
      <c r="K708" s="26"/>
      <c r="L708" s="26"/>
      <c r="M708" s="34"/>
      <c r="N708" s="34"/>
      <c r="O708" s="34"/>
      <c r="P708" s="11"/>
      <c r="Q708" s="11"/>
      <c r="R708" s="11"/>
      <c r="S708" s="13"/>
      <c r="AJ708" s="14"/>
      <c r="AK708" s="14"/>
      <c r="AL708" s="14"/>
      <c r="AM708" s="15"/>
      <c r="AN708" s="15"/>
      <c r="AO708" s="15"/>
      <c r="AP708" s="14"/>
      <c r="AQ708" s="15"/>
      <c r="AR708" s="15"/>
      <c r="AS708" s="15"/>
      <c r="AT708" s="16"/>
      <c r="AU708" s="15"/>
      <c r="AV708" s="15"/>
      <c r="AW708" s="15"/>
      <c r="AX708" s="15"/>
      <c r="AY708" s="15"/>
      <c r="AZ708" s="15"/>
      <c r="BA708" s="15"/>
      <c r="BB708" s="15"/>
      <c r="BC708" s="15"/>
      <c r="BD708" s="16"/>
      <c r="BE708" s="16"/>
      <c r="BF708" s="16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21"/>
      <c r="BZ708" s="14"/>
      <c r="CA708" s="14"/>
      <c r="CB708" s="22"/>
      <c r="CC708" s="14"/>
      <c r="CD708" s="19"/>
      <c r="CE708" s="14"/>
      <c r="CF708" s="23"/>
      <c r="CG708" s="14"/>
      <c r="CH708" s="21"/>
      <c r="CI708" s="14"/>
      <c r="CJ708" s="14"/>
      <c r="CK708" s="14"/>
      <c r="CL708" s="21"/>
      <c r="CM708" s="21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</row>
    <row r="709" spans="1:101">
      <c r="A709" s="54"/>
      <c r="B709" s="55"/>
      <c r="C709" s="56"/>
      <c r="D709" s="55"/>
      <c r="E709" s="56"/>
      <c r="F709" s="55"/>
      <c r="G709" s="56"/>
      <c r="H709" s="57"/>
      <c r="I709" s="9"/>
      <c r="J709" s="9"/>
      <c r="K709" s="26"/>
      <c r="L709" s="26"/>
      <c r="M709" s="34"/>
      <c r="N709" s="34"/>
      <c r="O709" s="34"/>
      <c r="P709" s="11"/>
      <c r="Q709" s="11"/>
      <c r="R709" s="11"/>
      <c r="S709" s="13"/>
      <c r="AJ709" s="14"/>
      <c r="AK709" s="14"/>
      <c r="AL709" s="14"/>
      <c r="AM709" s="15"/>
      <c r="AN709" s="15"/>
      <c r="AO709" s="15"/>
      <c r="AP709" s="14"/>
      <c r="AQ709" s="15"/>
      <c r="AR709" s="15"/>
      <c r="AS709" s="15"/>
      <c r="AT709" s="16"/>
      <c r="AU709" s="15"/>
      <c r="AV709" s="15"/>
      <c r="AW709" s="15"/>
      <c r="AX709" s="15"/>
      <c r="AY709" s="15"/>
      <c r="AZ709" s="15"/>
      <c r="BA709" s="15"/>
      <c r="BB709" s="15"/>
      <c r="BC709" s="15"/>
      <c r="BD709" s="16"/>
      <c r="BE709" s="16"/>
      <c r="BF709" s="16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21"/>
      <c r="BZ709" s="14"/>
      <c r="CA709" s="14"/>
      <c r="CB709" s="22"/>
      <c r="CC709" s="14"/>
      <c r="CD709" s="19"/>
      <c r="CE709" s="14"/>
      <c r="CF709" s="23"/>
      <c r="CG709" s="14"/>
      <c r="CH709" s="21"/>
      <c r="CI709" s="14"/>
      <c r="CJ709" s="14"/>
      <c r="CK709" s="14"/>
      <c r="CL709" s="21"/>
      <c r="CM709" s="21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</row>
    <row r="710" spans="1:101">
      <c r="A710" s="54"/>
      <c r="B710" s="55"/>
      <c r="C710" s="56"/>
      <c r="D710" s="55"/>
      <c r="E710" s="56"/>
      <c r="F710" s="55"/>
      <c r="G710" s="56"/>
      <c r="H710" s="57"/>
      <c r="I710" s="9"/>
      <c r="J710" s="9"/>
      <c r="K710" s="26"/>
      <c r="L710" s="26"/>
      <c r="M710" s="34"/>
      <c r="N710" s="34"/>
      <c r="O710" s="34"/>
      <c r="P710" s="11"/>
      <c r="Q710" s="11"/>
      <c r="R710" s="11"/>
      <c r="S710" s="13"/>
      <c r="AJ710" s="14"/>
      <c r="AK710" s="14"/>
      <c r="AL710" s="14"/>
      <c r="AM710" s="15"/>
      <c r="AN710" s="15"/>
      <c r="AO710" s="15"/>
      <c r="AP710" s="14"/>
      <c r="AQ710" s="15"/>
      <c r="AR710" s="15"/>
      <c r="AS710" s="15"/>
      <c r="AT710" s="16"/>
      <c r="AU710" s="15"/>
      <c r="AV710" s="15"/>
      <c r="AW710" s="15"/>
      <c r="AX710" s="15"/>
      <c r="AY710" s="15"/>
      <c r="AZ710" s="15"/>
      <c r="BA710" s="15"/>
      <c r="BB710" s="15"/>
      <c r="BC710" s="15"/>
      <c r="BD710" s="16"/>
      <c r="BE710" s="16"/>
      <c r="BF710" s="16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21"/>
      <c r="BZ710" s="14"/>
      <c r="CA710" s="14"/>
      <c r="CB710" s="22"/>
      <c r="CC710" s="14"/>
      <c r="CD710" s="19"/>
      <c r="CE710" s="14"/>
      <c r="CF710" s="23"/>
      <c r="CG710" s="14"/>
      <c r="CH710" s="21"/>
      <c r="CI710" s="14"/>
      <c r="CJ710" s="14"/>
      <c r="CK710" s="14"/>
      <c r="CL710" s="21"/>
      <c r="CM710" s="21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</row>
    <row r="711" spans="1:101">
      <c r="A711" s="54"/>
      <c r="B711" s="55"/>
      <c r="C711" s="56"/>
      <c r="D711" s="55"/>
      <c r="E711" s="56"/>
      <c r="F711" s="55"/>
      <c r="G711" s="56"/>
      <c r="H711" s="57"/>
      <c r="I711" s="9"/>
      <c r="J711" s="9"/>
      <c r="K711" s="26"/>
      <c r="L711" s="26"/>
      <c r="M711" s="34"/>
      <c r="N711" s="34"/>
      <c r="O711" s="34"/>
      <c r="P711" s="11"/>
      <c r="Q711" s="11"/>
      <c r="R711" s="11"/>
      <c r="S711" s="13"/>
      <c r="AJ711" s="14"/>
      <c r="AK711" s="14"/>
      <c r="AL711" s="14"/>
      <c r="AM711" s="15"/>
      <c r="AN711" s="15"/>
      <c r="AO711" s="15"/>
      <c r="AP711" s="14"/>
      <c r="AQ711" s="15"/>
      <c r="AR711" s="15"/>
      <c r="AS711" s="15"/>
      <c r="AT711" s="16"/>
      <c r="AU711" s="15"/>
      <c r="AV711" s="15"/>
      <c r="AW711" s="15"/>
      <c r="AX711" s="15"/>
      <c r="AY711" s="15"/>
      <c r="AZ711" s="15"/>
      <c r="BA711" s="15"/>
      <c r="BB711" s="15"/>
      <c r="BC711" s="15"/>
      <c r="BD711" s="16"/>
      <c r="BE711" s="16"/>
      <c r="BF711" s="16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21"/>
      <c r="BZ711" s="14"/>
      <c r="CA711" s="14"/>
      <c r="CB711" s="22"/>
      <c r="CC711" s="14"/>
      <c r="CD711" s="19"/>
      <c r="CE711" s="14"/>
      <c r="CF711" s="23"/>
      <c r="CG711" s="14"/>
      <c r="CH711" s="21"/>
      <c r="CI711" s="14"/>
      <c r="CJ711" s="14"/>
      <c r="CK711" s="14"/>
      <c r="CL711" s="21"/>
      <c r="CM711" s="21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</row>
    <row r="712" spans="1:101">
      <c r="A712" s="54"/>
      <c r="B712" s="55"/>
      <c r="C712" s="56"/>
      <c r="D712" s="55"/>
      <c r="E712" s="56"/>
      <c r="F712" s="55"/>
      <c r="G712" s="56"/>
      <c r="H712" s="57"/>
      <c r="I712" s="9"/>
      <c r="J712" s="9"/>
      <c r="K712" s="26"/>
      <c r="L712" s="26"/>
      <c r="M712" s="34"/>
      <c r="N712" s="34"/>
      <c r="O712" s="34"/>
      <c r="P712" s="11"/>
      <c r="Q712" s="11"/>
      <c r="R712" s="11"/>
      <c r="S712" s="13"/>
      <c r="AJ712" s="14"/>
      <c r="AK712" s="14"/>
      <c r="AL712" s="14"/>
      <c r="AM712" s="15"/>
      <c r="AN712" s="15"/>
      <c r="AO712" s="15"/>
      <c r="AP712" s="14"/>
      <c r="AQ712" s="15"/>
      <c r="AR712" s="15"/>
      <c r="AS712" s="15"/>
      <c r="AT712" s="16"/>
      <c r="AU712" s="15"/>
      <c r="AV712" s="15"/>
      <c r="AW712" s="15"/>
      <c r="AX712" s="15"/>
      <c r="AY712" s="15"/>
      <c r="AZ712" s="15"/>
      <c r="BA712" s="15"/>
      <c r="BB712" s="15"/>
      <c r="BC712" s="15"/>
      <c r="BD712" s="16"/>
      <c r="BE712" s="16"/>
      <c r="BF712" s="16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21"/>
      <c r="BZ712" s="14"/>
      <c r="CA712" s="14"/>
      <c r="CB712" s="22"/>
      <c r="CC712" s="14"/>
      <c r="CD712" s="19"/>
      <c r="CE712" s="14"/>
      <c r="CF712" s="23"/>
      <c r="CG712" s="14"/>
      <c r="CH712" s="21"/>
      <c r="CI712" s="14"/>
      <c r="CJ712" s="14"/>
      <c r="CK712" s="14"/>
      <c r="CL712" s="21"/>
      <c r="CM712" s="21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</row>
    <row r="713" spans="1:101">
      <c r="A713" s="54"/>
      <c r="B713" s="55"/>
      <c r="C713" s="56"/>
      <c r="D713" s="55"/>
      <c r="E713" s="56"/>
      <c r="F713" s="55"/>
      <c r="G713" s="56"/>
      <c r="H713" s="57"/>
      <c r="I713" s="9"/>
      <c r="J713" s="9"/>
      <c r="K713" s="26"/>
      <c r="L713" s="26"/>
      <c r="M713" s="34"/>
      <c r="N713" s="34"/>
      <c r="O713" s="34"/>
      <c r="P713" s="11"/>
      <c r="Q713" s="11"/>
      <c r="R713" s="11"/>
      <c r="S713" s="13"/>
      <c r="AJ713" s="14"/>
      <c r="AK713" s="14"/>
      <c r="AL713" s="14"/>
      <c r="AM713" s="15"/>
      <c r="AN713" s="15"/>
      <c r="AO713" s="15"/>
      <c r="AP713" s="14"/>
      <c r="AQ713" s="15"/>
      <c r="AR713" s="15"/>
      <c r="AS713" s="15"/>
      <c r="AT713" s="16"/>
      <c r="AU713" s="15"/>
      <c r="AV713" s="15"/>
      <c r="AW713" s="15"/>
      <c r="AX713" s="15"/>
      <c r="AY713" s="15"/>
      <c r="AZ713" s="15"/>
      <c r="BA713" s="15"/>
      <c r="BB713" s="15"/>
      <c r="BC713" s="15"/>
      <c r="BD713" s="16"/>
      <c r="BE713" s="16"/>
      <c r="BF713" s="16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21"/>
      <c r="BZ713" s="14"/>
      <c r="CA713" s="14"/>
      <c r="CB713" s="22"/>
      <c r="CC713" s="14"/>
      <c r="CD713" s="19"/>
      <c r="CE713" s="14"/>
      <c r="CF713" s="23"/>
      <c r="CG713" s="14"/>
      <c r="CH713" s="21"/>
      <c r="CI713" s="14"/>
      <c r="CJ713" s="14"/>
      <c r="CK713" s="14"/>
      <c r="CL713" s="21"/>
      <c r="CM713" s="21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</row>
    <row r="714" spans="1:101">
      <c r="A714" s="54"/>
      <c r="B714" s="55"/>
      <c r="C714" s="56"/>
      <c r="D714" s="55"/>
      <c r="E714" s="56"/>
      <c r="F714" s="55"/>
      <c r="G714" s="56"/>
      <c r="H714" s="57"/>
      <c r="I714" s="9"/>
      <c r="J714" s="9"/>
      <c r="K714" s="26"/>
      <c r="L714" s="26"/>
      <c r="M714" s="34"/>
      <c r="N714" s="34"/>
      <c r="O714" s="34"/>
      <c r="P714" s="11"/>
      <c r="Q714" s="11"/>
      <c r="R714" s="11"/>
      <c r="S714" s="13"/>
      <c r="AJ714" s="14"/>
      <c r="AK714" s="14"/>
      <c r="AL714" s="14"/>
      <c r="AM714" s="15"/>
      <c r="AN714" s="15"/>
      <c r="AO714" s="15"/>
      <c r="AP714" s="14"/>
      <c r="AQ714" s="15"/>
      <c r="AR714" s="15"/>
      <c r="AS714" s="15"/>
      <c r="AT714" s="16"/>
      <c r="AU714" s="15"/>
      <c r="AV714" s="15"/>
      <c r="AW714" s="15"/>
      <c r="AX714" s="15"/>
      <c r="AY714" s="15"/>
      <c r="AZ714" s="15"/>
      <c r="BA714" s="15"/>
      <c r="BB714" s="15"/>
      <c r="BC714" s="15"/>
      <c r="BD714" s="16"/>
      <c r="BE714" s="16"/>
      <c r="BF714" s="16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21"/>
      <c r="BZ714" s="14"/>
      <c r="CA714" s="14"/>
      <c r="CB714" s="22"/>
      <c r="CC714" s="14"/>
      <c r="CD714" s="19"/>
      <c r="CE714" s="14"/>
      <c r="CF714" s="23"/>
      <c r="CG714" s="14"/>
      <c r="CH714" s="21"/>
      <c r="CI714" s="14"/>
      <c r="CJ714" s="14"/>
      <c r="CK714" s="14"/>
      <c r="CL714" s="21"/>
      <c r="CM714" s="21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</row>
    <row r="715" spans="1:101">
      <c r="A715" s="54"/>
      <c r="B715" s="55"/>
      <c r="C715" s="56"/>
      <c r="D715" s="55"/>
      <c r="E715" s="56"/>
      <c r="F715" s="55"/>
      <c r="G715" s="56"/>
      <c r="H715" s="57"/>
      <c r="I715" s="9"/>
      <c r="J715" s="9"/>
      <c r="K715" s="26"/>
      <c r="L715" s="26"/>
      <c r="M715" s="34"/>
      <c r="N715" s="34"/>
      <c r="O715" s="34"/>
      <c r="P715" s="11"/>
      <c r="Q715" s="11"/>
      <c r="R715" s="11"/>
      <c r="S715" s="13"/>
      <c r="AJ715" s="14"/>
      <c r="AK715" s="14"/>
      <c r="AL715" s="14"/>
      <c r="AM715" s="15"/>
      <c r="AN715" s="15"/>
      <c r="AO715" s="15"/>
      <c r="AP715" s="14"/>
      <c r="AQ715" s="15"/>
      <c r="AR715" s="15"/>
      <c r="AS715" s="15"/>
      <c r="AT715" s="16"/>
      <c r="AU715" s="15"/>
      <c r="AV715" s="15"/>
      <c r="AW715" s="15"/>
      <c r="AX715" s="15"/>
      <c r="AY715" s="15"/>
      <c r="AZ715" s="15"/>
      <c r="BA715" s="15"/>
      <c r="BB715" s="15"/>
      <c r="BC715" s="15"/>
      <c r="BD715" s="16"/>
      <c r="BE715" s="16"/>
      <c r="BF715" s="16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21"/>
      <c r="BZ715" s="14"/>
      <c r="CA715" s="14"/>
      <c r="CB715" s="22"/>
      <c r="CC715" s="14"/>
      <c r="CD715" s="19"/>
      <c r="CE715" s="14"/>
      <c r="CF715" s="23"/>
      <c r="CG715" s="14"/>
      <c r="CH715" s="21"/>
      <c r="CI715" s="14"/>
      <c r="CJ715" s="14"/>
      <c r="CK715" s="14"/>
      <c r="CL715" s="21"/>
      <c r="CM715" s="21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</row>
    <row r="716" spans="1:101">
      <c r="A716" s="54"/>
      <c r="B716" s="55"/>
      <c r="C716" s="56"/>
      <c r="D716" s="55"/>
      <c r="E716" s="56"/>
      <c r="F716" s="55"/>
      <c r="G716" s="56"/>
      <c r="H716" s="57"/>
      <c r="I716" s="9"/>
      <c r="J716" s="9"/>
      <c r="K716" s="26"/>
      <c r="L716" s="26"/>
      <c r="M716" s="34"/>
      <c r="N716" s="34"/>
      <c r="O716" s="34"/>
      <c r="P716" s="11"/>
      <c r="Q716" s="11"/>
      <c r="R716" s="11"/>
      <c r="S716" s="13"/>
      <c r="AJ716" s="14"/>
      <c r="AK716" s="14"/>
      <c r="AL716" s="14"/>
      <c r="AM716" s="15"/>
      <c r="AN716" s="15"/>
      <c r="AO716" s="15"/>
      <c r="AP716" s="14"/>
      <c r="AQ716" s="15"/>
      <c r="AR716" s="15"/>
      <c r="AS716" s="15"/>
      <c r="AT716" s="16"/>
      <c r="AU716" s="15"/>
      <c r="AV716" s="15"/>
      <c r="AW716" s="15"/>
      <c r="AX716" s="15"/>
      <c r="AY716" s="15"/>
      <c r="AZ716" s="15"/>
      <c r="BA716" s="15"/>
      <c r="BB716" s="15"/>
      <c r="BC716" s="15"/>
      <c r="BD716" s="16"/>
      <c r="BE716" s="16"/>
      <c r="BF716" s="16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21"/>
      <c r="BZ716" s="14"/>
      <c r="CA716" s="14"/>
      <c r="CB716" s="22"/>
      <c r="CC716" s="14"/>
      <c r="CD716" s="19"/>
      <c r="CE716" s="14"/>
      <c r="CF716" s="23"/>
      <c r="CG716" s="14"/>
      <c r="CH716" s="21"/>
      <c r="CI716" s="14"/>
      <c r="CJ716" s="14"/>
      <c r="CK716" s="14"/>
      <c r="CL716" s="21"/>
      <c r="CM716" s="21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</row>
    <row r="717" spans="1:101">
      <c r="A717" s="54"/>
      <c r="B717" s="55"/>
      <c r="C717" s="56"/>
      <c r="D717" s="55"/>
      <c r="E717" s="56"/>
      <c r="F717" s="55"/>
      <c r="G717" s="56"/>
      <c r="H717" s="57"/>
      <c r="I717" s="9"/>
      <c r="J717" s="9"/>
      <c r="K717" s="26"/>
      <c r="L717" s="26"/>
      <c r="M717" s="34"/>
      <c r="N717" s="34"/>
      <c r="O717" s="34"/>
      <c r="P717" s="11"/>
      <c r="Q717" s="11"/>
      <c r="R717" s="11"/>
      <c r="S717" s="13"/>
      <c r="AJ717" s="14"/>
      <c r="AK717" s="14"/>
      <c r="AL717" s="14"/>
      <c r="AM717" s="15"/>
      <c r="AN717" s="15"/>
      <c r="AO717" s="15"/>
      <c r="AP717" s="14"/>
      <c r="AQ717" s="15"/>
      <c r="AR717" s="15"/>
      <c r="AS717" s="15"/>
      <c r="AT717" s="16"/>
      <c r="AU717" s="15"/>
      <c r="AV717" s="15"/>
      <c r="AW717" s="15"/>
      <c r="AX717" s="15"/>
      <c r="AY717" s="15"/>
      <c r="AZ717" s="15"/>
      <c r="BA717" s="15"/>
      <c r="BB717" s="15"/>
      <c r="BC717" s="15"/>
      <c r="BD717" s="16"/>
      <c r="BE717" s="16"/>
      <c r="BF717" s="16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21"/>
      <c r="BZ717" s="14"/>
      <c r="CA717" s="14"/>
      <c r="CB717" s="22"/>
      <c r="CC717" s="14"/>
      <c r="CD717" s="19"/>
      <c r="CE717" s="14"/>
      <c r="CF717" s="23"/>
      <c r="CG717" s="14"/>
      <c r="CH717" s="21"/>
      <c r="CI717" s="14"/>
      <c r="CJ717" s="14"/>
      <c r="CK717" s="14"/>
      <c r="CL717" s="21"/>
      <c r="CM717" s="21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</row>
    <row r="718" spans="1:101">
      <c r="A718" s="54"/>
      <c r="B718" s="55"/>
      <c r="C718" s="56"/>
      <c r="D718" s="55"/>
      <c r="E718" s="56"/>
      <c r="F718" s="55"/>
      <c r="G718" s="56"/>
      <c r="H718" s="57"/>
      <c r="I718" s="9"/>
      <c r="J718" s="9"/>
      <c r="K718" s="26"/>
      <c r="L718" s="26"/>
      <c r="M718" s="34"/>
      <c r="N718" s="34"/>
      <c r="O718" s="34"/>
      <c r="P718" s="11"/>
      <c r="Q718" s="11"/>
      <c r="R718" s="11"/>
      <c r="S718" s="13"/>
      <c r="AJ718" s="14"/>
      <c r="AK718" s="14"/>
      <c r="AL718" s="14"/>
      <c r="AM718" s="15"/>
      <c r="AN718" s="15"/>
      <c r="AO718" s="15"/>
      <c r="AP718" s="14"/>
      <c r="AQ718" s="15"/>
      <c r="AR718" s="15"/>
      <c r="AS718" s="15"/>
      <c r="AT718" s="16"/>
      <c r="AU718" s="15"/>
      <c r="AV718" s="15"/>
      <c r="AW718" s="15"/>
      <c r="AX718" s="15"/>
      <c r="AY718" s="15"/>
      <c r="AZ718" s="15"/>
      <c r="BA718" s="15"/>
      <c r="BB718" s="15"/>
      <c r="BC718" s="15"/>
      <c r="BD718" s="16"/>
      <c r="BE718" s="16"/>
      <c r="BF718" s="16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21"/>
      <c r="BZ718" s="14"/>
      <c r="CA718" s="14"/>
      <c r="CB718" s="22"/>
      <c r="CC718" s="14"/>
      <c r="CD718" s="19"/>
      <c r="CE718" s="14"/>
      <c r="CF718" s="23"/>
      <c r="CG718" s="14"/>
      <c r="CH718" s="21"/>
      <c r="CI718" s="14"/>
      <c r="CJ718" s="14"/>
      <c r="CK718" s="14"/>
      <c r="CL718" s="21"/>
      <c r="CM718" s="21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</row>
    <row r="719" spans="1:101">
      <c r="A719" s="54"/>
      <c r="B719" s="55"/>
      <c r="C719" s="56"/>
      <c r="D719" s="55"/>
      <c r="E719" s="56"/>
      <c r="F719" s="55"/>
      <c r="G719" s="56"/>
      <c r="H719" s="57"/>
      <c r="I719" s="9"/>
      <c r="J719" s="9"/>
      <c r="K719" s="26"/>
      <c r="L719" s="26"/>
      <c r="M719" s="34"/>
      <c r="N719" s="34"/>
      <c r="O719" s="34"/>
      <c r="P719" s="11"/>
      <c r="Q719" s="11"/>
      <c r="R719" s="11"/>
      <c r="S719" s="13"/>
      <c r="AJ719" s="14"/>
      <c r="AK719" s="14"/>
      <c r="AL719" s="14"/>
      <c r="AM719" s="15"/>
      <c r="AN719" s="15"/>
      <c r="AO719" s="15"/>
      <c r="AP719" s="14"/>
      <c r="AQ719" s="15"/>
      <c r="AR719" s="15"/>
      <c r="AS719" s="15"/>
      <c r="AT719" s="16"/>
      <c r="AU719" s="15"/>
      <c r="AV719" s="15"/>
      <c r="AW719" s="15"/>
      <c r="AX719" s="15"/>
      <c r="AY719" s="15"/>
      <c r="AZ719" s="15"/>
      <c r="BA719" s="15"/>
      <c r="BB719" s="15"/>
      <c r="BC719" s="15"/>
      <c r="BD719" s="16"/>
      <c r="BE719" s="16"/>
      <c r="BF719" s="16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21"/>
      <c r="BZ719" s="14"/>
      <c r="CA719" s="14"/>
      <c r="CB719" s="22"/>
      <c r="CC719" s="14"/>
      <c r="CD719" s="19"/>
      <c r="CE719" s="14"/>
      <c r="CF719" s="23"/>
      <c r="CG719" s="14"/>
      <c r="CH719" s="21"/>
      <c r="CI719" s="14"/>
      <c r="CJ719" s="14"/>
      <c r="CK719" s="14"/>
      <c r="CL719" s="21"/>
      <c r="CM719" s="21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</row>
    <row r="720" spans="1:101">
      <c r="A720" s="54"/>
      <c r="B720" s="55"/>
      <c r="C720" s="56"/>
      <c r="D720" s="55"/>
      <c r="E720" s="56"/>
      <c r="F720" s="55"/>
      <c r="G720" s="56"/>
      <c r="H720" s="57"/>
      <c r="I720" s="9"/>
      <c r="J720" s="9"/>
      <c r="K720" s="26"/>
      <c r="L720" s="26"/>
      <c r="M720" s="34"/>
      <c r="N720" s="34"/>
      <c r="O720" s="34"/>
      <c r="P720" s="11"/>
      <c r="Q720" s="11"/>
      <c r="R720" s="11"/>
      <c r="S720" s="13"/>
      <c r="AJ720" s="14"/>
      <c r="AK720" s="14"/>
      <c r="AL720" s="14"/>
      <c r="AM720" s="15"/>
      <c r="AN720" s="15"/>
      <c r="AO720" s="15"/>
      <c r="AP720" s="14"/>
      <c r="AQ720" s="15"/>
      <c r="AR720" s="15"/>
      <c r="AS720" s="15"/>
      <c r="AT720" s="16"/>
      <c r="AU720" s="15"/>
      <c r="AV720" s="15"/>
      <c r="AW720" s="15"/>
      <c r="AX720" s="15"/>
      <c r="AY720" s="15"/>
      <c r="AZ720" s="15"/>
      <c r="BA720" s="15"/>
      <c r="BB720" s="15"/>
      <c r="BC720" s="15"/>
      <c r="BD720" s="16"/>
      <c r="BE720" s="16"/>
      <c r="BF720" s="16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21"/>
      <c r="BZ720" s="14"/>
      <c r="CA720" s="14"/>
      <c r="CB720" s="22"/>
      <c r="CC720" s="14"/>
      <c r="CD720" s="19"/>
      <c r="CE720" s="14"/>
      <c r="CF720" s="23"/>
      <c r="CG720" s="14"/>
      <c r="CH720" s="21"/>
      <c r="CI720" s="14"/>
      <c r="CJ720" s="14"/>
      <c r="CK720" s="14"/>
      <c r="CL720" s="21"/>
      <c r="CM720" s="21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</row>
    <row r="721" spans="1:101">
      <c r="A721" s="54"/>
      <c r="B721" s="55"/>
      <c r="C721" s="56"/>
      <c r="D721" s="55"/>
      <c r="E721" s="56"/>
      <c r="F721" s="55"/>
      <c r="G721" s="56"/>
      <c r="H721" s="57"/>
      <c r="I721" s="9"/>
      <c r="J721" s="9"/>
      <c r="K721" s="26"/>
      <c r="L721" s="26"/>
      <c r="M721" s="34"/>
      <c r="N721" s="34"/>
      <c r="O721" s="34"/>
      <c r="P721" s="11"/>
      <c r="Q721" s="11"/>
      <c r="R721" s="11"/>
      <c r="S721" s="13"/>
      <c r="AJ721" s="14"/>
      <c r="AK721" s="14"/>
      <c r="AL721" s="14"/>
      <c r="AM721" s="15"/>
      <c r="AN721" s="15"/>
      <c r="AO721" s="15"/>
      <c r="AP721" s="14"/>
      <c r="AQ721" s="15"/>
      <c r="AR721" s="15"/>
      <c r="AS721" s="15"/>
      <c r="AT721" s="16"/>
      <c r="AU721" s="15"/>
      <c r="AV721" s="15"/>
      <c r="AW721" s="15"/>
      <c r="AX721" s="15"/>
      <c r="AY721" s="15"/>
      <c r="AZ721" s="15"/>
      <c r="BA721" s="15"/>
      <c r="BB721" s="15"/>
      <c r="BC721" s="15"/>
      <c r="BD721" s="16"/>
      <c r="BE721" s="16"/>
      <c r="BF721" s="16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21"/>
      <c r="BZ721" s="14"/>
      <c r="CA721" s="14"/>
      <c r="CB721" s="22"/>
      <c r="CC721" s="14"/>
      <c r="CD721" s="19"/>
      <c r="CE721" s="14"/>
      <c r="CF721" s="23"/>
      <c r="CG721" s="14"/>
      <c r="CH721" s="21"/>
      <c r="CI721" s="14"/>
      <c r="CJ721" s="14"/>
      <c r="CK721" s="14"/>
      <c r="CL721" s="21"/>
      <c r="CM721" s="21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</row>
    <row r="722" spans="1:101">
      <c r="A722" s="54"/>
      <c r="B722" s="55"/>
      <c r="C722" s="56"/>
      <c r="D722" s="55"/>
      <c r="E722" s="56"/>
      <c r="F722" s="55"/>
      <c r="G722" s="56"/>
      <c r="H722" s="57"/>
      <c r="I722" s="9"/>
      <c r="J722" s="9"/>
      <c r="K722" s="26"/>
      <c r="L722" s="26"/>
      <c r="M722" s="34"/>
      <c r="N722" s="34"/>
      <c r="O722" s="34"/>
      <c r="P722" s="11"/>
      <c r="Q722" s="11"/>
      <c r="R722" s="11"/>
      <c r="S722" s="13"/>
      <c r="AJ722" s="14"/>
      <c r="AK722" s="14"/>
      <c r="AL722" s="14"/>
      <c r="AM722" s="15"/>
      <c r="AN722" s="15"/>
      <c r="AO722" s="15"/>
      <c r="AP722" s="14"/>
      <c r="AQ722" s="15"/>
      <c r="AR722" s="15"/>
      <c r="AS722" s="15"/>
      <c r="AT722" s="16"/>
      <c r="AU722" s="15"/>
      <c r="AV722" s="15"/>
      <c r="AW722" s="15"/>
      <c r="AX722" s="15"/>
      <c r="AY722" s="15"/>
      <c r="AZ722" s="15"/>
      <c r="BA722" s="15"/>
      <c r="BB722" s="15"/>
      <c r="BC722" s="15"/>
      <c r="BD722" s="16"/>
      <c r="BE722" s="16"/>
      <c r="BF722" s="16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21"/>
      <c r="BZ722" s="14"/>
      <c r="CA722" s="14"/>
      <c r="CB722" s="22"/>
      <c r="CC722" s="14"/>
      <c r="CD722" s="19"/>
      <c r="CE722" s="14"/>
      <c r="CF722" s="23"/>
      <c r="CG722" s="14"/>
      <c r="CH722" s="21"/>
      <c r="CI722" s="14"/>
      <c r="CJ722" s="14"/>
      <c r="CK722" s="14"/>
      <c r="CL722" s="21"/>
      <c r="CM722" s="21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</row>
    <row r="723" spans="1:101">
      <c r="A723" s="54"/>
      <c r="B723" s="55"/>
      <c r="C723" s="56"/>
      <c r="D723" s="55"/>
      <c r="E723" s="56"/>
      <c r="F723" s="55"/>
      <c r="G723" s="56"/>
      <c r="H723" s="57"/>
      <c r="I723" s="9"/>
      <c r="J723" s="9"/>
      <c r="K723" s="26"/>
      <c r="L723" s="26"/>
      <c r="M723" s="34"/>
      <c r="N723" s="34"/>
      <c r="O723" s="34"/>
      <c r="P723" s="11"/>
      <c r="Q723" s="11"/>
      <c r="R723" s="11"/>
      <c r="S723" s="13"/>
      <c r="AJ723" s="14"/>
      <c r="AK723" s="14"/>
      <c r="AL723" s="14"/>
      <c r="AM723" s="15"/>
      <c r="AN723" s="15"/>
      <c r="AO723" s="15"/>
      <c r="AP723" s="14"/>
      <c r="AQ723" s="15"/>
      <c r="AR723" s="15"/>
      <c r="AS723" s="15"/>
      <c r="AT723" s="16"/>
      <c r="AU723" s="15"/>
      <c r="AV723" s="15"/>
      <c r="AW723" s="15"/>
      <c r="AX723" s="15"/>
      <c r="AY723" s="15"/>
      <c r="AZ723" s="15"/>
      <c r="BA723" s="15"/>
      <c r="BB723" s="15"/>
      <c r="BC723" s="15"/>
      <c r="BD723" s="16"/>
      <c r="BE723" s="16"/>
      <c r="BF723" s="16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21"/>
      <c r="BZ723" s="14"/>
      <c r="CA723" s="14"/>
      <c r="CB723" s="22"/>
      <c r="CC723" s="14"/>
      <c r="CD723" s="19"/>
      <c r="CE723" s="14"/>
      <c r="CF723" s="23"/>
      <c r="CG723" s="14"/>
      <c r="CH723" s="21"/>
      <c r="CI723" s="14"/>
      <c r="CJ723" s="14"/>
      <c r="CK723" s="14"/>
      <c r="CL723" s="21"/>
      <c r="CM723" s="21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</row>
    <row r="724" spans="1:101">
      <c r="A724" s="54"/>
      <c r="B724" s="55"/>
      <c r="C724" s="56"/>
      <c r="D724" s="55"/>
      <c r="E724" s="56"/>
      <c r="F724" s="55"/>
      <c r="G724" s="56"/>
      <c r="H724" s="57"/>
      <c r="I724" s="9"/>
      <c r="J724" s="9"/>
      <c r="K724" s="26"/>
      <c r="L724" s="26"/>
      <c r="M724" s="34"/>
      <c r="N724" s="34"/>
      <c r="O724" s="34"/>
      <c r="P724" s="11"/>
      <c r="Q724" s="11"/>
      <c r="R724" s="11"/>
      <c r="S724" s="13"/>
      <c r="AJ724" s="14"/>
      <c r="AK724" s="14"/>
      <c r="AL724" s="14"/>
      <c r="AM724" s="15"/>
      <c r="AN724" s="15"/>
      <c r="AO724" s="15"/>
      <c r="AP724" s="14"/>
      <c r="AQ724" s="15"/>
      <c r="AR724" s="15"/>
      <c r="AS724" s="15"/>
      <c r="AT724" s="16"/>
      <c r="AU724" s="15"/>
      <c r="AV724" s="15"/>
      <c r="AW724" s="15"/>
      <c r="AX724" s="15"/>
      <c r="AY724" s="15"/>
      <c r="AZ724" s="15"/>
      <c r="BA724" s="15"/>
      <c r="BB724" s="15"/>
      <c r="BC724" s="15"/>
      <c r="BD724" s="16"/>
      <c r="BE724" s="16"/>
      <c r="BF724" s="16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21"/>
      <c r="BZ724" s="14"/>
      <c r="CA724" s="14"/>
      <c r="CB724" s="22"/>
      <c r="CC724" s="14"/>
      <c r="CD724" s="19"/>
      <c r="CE724" s="14"/>
      <c r="CF724" s="23"/>
      <c r="CG724" s="14"/>
      <c r="CH724" s="21"/>
      <c r="CI724" s="14"/>
      <c r="CJ724" s="14"/>
      <c r="CK724" s="14"/>
      <c r="CL724" s="21"/>
      <c r="CM724" s="21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</row>
    <row r="725" spans="1:101">
      <c r="A725" s="54"/>
      <c r="B725" s="55"/>
      <c r="C725" s="56"/>
      <c r="D725" s="55"/>
      <c r="E725" s="56"/>
      <c r="F725" s="55"/>
      <c r="G725" s="56"/>
      <c r="H725" s="57"/>
      <c r="I725" s="9"/>
      <c r="J725" s="9"/>
      <c r="K725" s="26"/>
      <c r="L725" s="26"/>
      <c r="M725" s="34"/>
      <c r="N725" s="34"/>
      <c r="O725" s="34"/>
      <c r="P725" s="11"/>
      <c r="Q725" s="11"/>
      <c r="R725" s="11"/>
      <c r="S725" s="13"/>
      <c r="AJ725" s="14"/>
      <c r="AK725" s="14"/>
      <c r="AL725" s="14"/>
      <c r="AM725" s="15"/>
      <c r="AN725" s="15"/>
      <c r="AO725" s="15"/>
      <c r="AP725" s="14"/>
      <c r="AQ725" s="15"/>
      <c r="AR725" s="15"/>
      <c r="AS725" s="15"/>
      <c r="AT725" s="16"/>
      <c r="AU725" s="15"/>
      <c r="AV725" s="15"/>
      <c r="AW725" s="15"/>
      <c r="AX725" s="15"/>
      <c r="AY725" s="15"/>
      <c r="AZ725" s="15"/>
      <c r="BA725" s="15"/>
      <c r="BB725" s="15"/>
      <c r="BC725" s="15"/>
      <c r="BD725" s="16"/>
      <c r="BE725" s="16"/>
      <c r="BF725" s="16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21"/>
      <c r="BZ725" s="14"/>
      <c r="CA725" s="14"/>
      <c r="CB725" s="22"/>
      <c r="CC725" s="14"/>
      <c r="CD725" s="19"/>
      <c r="CE725" s="14"/>
      <c r="CF725" s="23"/>
      <c r="CG725" s="14"/>
      <c r="CH725" s="21"/>
      <c r="CI725" s="14"/>
      <c r="CJ725" s="14"/>
      <c r="CK725" s="14"/>
      <c r="CL725" s="21"/>
      <c r="CM725" s="21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</row>
    <row r="726" spans="1:101">
      <c r="A726" s="54"/>
      <c r="B726" s="55"/>
      <c r="C726" s="56"/>
      <c r="D726" s="55"/>
      <c r="E726" s="56"/>
      <c r="F726" s="55"/>
      <c r="G726" s="56"/>
      <c r="H726" s="57"/>
      <c r="I726" s="9"/>
      <c r="J726" s="9"/>
      <c r="K726" s="26"/>
      <c r="L726" s="26"/>
      <c r="M726" s="34"/>
      <c r="N726" s="34"/>
      <c r="O726" s="34"/>
      <c r="P726" s="11"/>
      <c r="Q726" s="11"/>
      <c r="R726" s="11"/>
      <c r="S726" s="13"/>
      <c r="AJ726" s="14"/>
      <c r="AK726" s="14"/>
      <c r="AL726" s="14"/>
      <c r="AM726" s="15"/>
      <c r="AN726" s="15"/>
      <c r="AO726" s="15"/>
      <c r="AP726" s="14"/>
      <c r="AQ726" s="15"/>
      <c r="AR726" s="15"/>
      <c r="AS726" s="15"/>
      <c r="AT726" s="16"/>
      <c r="AU726" s="15"/>
      <c r="AV726" s="15"/>
      <c r="AW726" s="15"/>
      <c r="AX726" s="15"/>
      <c r="AY726" s="15"/>
      <c r="AZ726" s="15"/>
      <c r="BA726" s="15"/>
      <c r="BB726" s="15"/>
      <c r="BC726" s="15"/>
      <c r="BD726" s="16"/>
      <c r="BE726" s="16"/>
      <c r="BF726" s="16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21"/>
      <c r="BZ726" s="14"/>
      <c r="CA726" s="14"/>
      <c r="CB726" s="22"/>
      <c r="CC726" s="14"/>
      <c r="CD726" s="19"/>
      <c r="CE726" s="14"/>
      <c r="CF726" s="23"/>
      <c r="CG726" s="14"/>
      <c r="CH726" s="21"/>
      <c r="CI726" s="14"/>
      <c r="CJ726" s="14"/>
      <c r="CK726" s="14"/>
      <c r="CL726" s="21"/>
      <c r="CM726" s="21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</row>
    <row r="727" spans="1:101">
      <c r="A727" s="54"/>
      <c r="B727" s="55"/>
      <c r="C727" s="56"/>
      <c r="D727" s="55"/>
      <c r="E727" s="56"/>
      <c r="F727" s="55"/>
      <c r="G727" s="56"/>
      <c r="H727" s="57"/>
      <c r="I727" s="9"/>
      <c r="J727" s="9"/>
      <c r="K727" s="26"/>
      <c r="L727" s="26"/>
      <c r="M727" s="34"/>
      <c r="N727" s="34"/>
      <c r="O727" s="34"/>
      <c r="P727" s="11"/>
      <c r="Q727" s="11"/>
      <c r="R727" s="11"/>
      <c r="S727" s="13"/>
      <c r="AJ727" s="14"/>
      <c r="AK727" s="14"/>
      <c r="AL727" s="14"/>
      <c r="AM727" s="15"/>
      <c r="AN727" s="15"/>
      <c r="AO727" s="15"/>
      <c r="AP727" s="14"/>
      <c r="AQ727" s="15"/>
      <c r="AR727" s="15"/>
      <c r="AS727" s="15"/>
      <c r="AT727" s="16"/>
      <c r="AU727" s="15"/>
      <c r="AV727" s="15"/>
      <c r="AW727" s="15"/>
      <c r="AX727" s="15"/>
      <c r="AY727" s="15"/>
      <c r="AZ727" s="15"/>
      <c r="BA727" s="15"/>
      <c r="BB727" s="15"/>
      <c r="BC727" s="15"/>
      <c r="BD727" s="16"/>
      <c r="BE727" s="16"/>
      <c r="BF727" s="16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21"/>
      <c r="BZ727" s="14"/>
      <c r="CA727" s="14"/>
      <c r="CB727" s="22"/>
      <c r="CC727" s="14"/>
      <c r="CD727" s="19"/>
      <c r="CE727" s="14"/>
      <c r="CF727" s="23"/>
      <c r="CG727" s="14"/>
      <c r="CH727" s="21"/>
      <c r="CI727" s="14"/>
      <c r="CJ727" s="14"/>
      <c r="CK727" s="14"/>
      <c r="CL727" s="21"/>
      <c r="CM727" s="21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</row>
    <row r="728" spans="1:101">
      <c r="A728" s="54"/>
      <c r="B728" s="55"/>
      <c r="C728" s="56"/>
      <c r="D728" s="55"/>
      <c r="E728" s="56"/>
      <c r="F728" s="55"/>
      <c r="G728" s="56"/>
      <c r="H728" s="57"/>
      <c r="I728" s="9"/>
      <c r="J728" s="9"/>
      <c r="K728" s="26"/>
      <c r="L728" s="26"/>
      <c r="M728" s="34"/>
      <c r="N728" s="34"/>
      <c r="O728" s="34"/>
      <c r="P728" s="11"/>
      <c r="Q728" s="11"/>
      <c r="R728" s="11"/>
      <c r="S728" s="13"/>
      <c r="AJ728" s="14"/>
      <c r="AK728" s="14"/>
      <c r="AL728" s="14"/>
      <c r="AM728" s="15"/>
      <c r="AN728" s="15"/>
      <c r="AO728" s="15"/>
      <c r="AP728" s="14"/>
      <c r="AQ728" s="15"/>
      <c r="AR728" s="15"/>
      <c r="AS728" s="15"/>
      <c r="AT728" s="16"/>
      <c r="AU728" s="15"/>
      <c r="AV728" s="15"/>
      <c r="AW728" s="15"/>
      <c r="AX728" s="15"/>
      <c r="AY728" s="15"/>
      <c r="AZ728" s="15"/>
      <c r="BA728" s="15"/>
      <c r="BB728" s="15"/>
      <c r="BC728" s="15"/>
      <c r="BD728" s="16"/>
      <c r="BE728" s="16"/>
      <c r="BF728" s="16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21"/>
      <c r="BZ728" s="14"/>
      <c r="CA728" s="14"/>
      <c r="CB728" s="22"/>
      <c r="CC728" s="14"/>
      <c r="CD728" s="19"/>
      <c r="CE728" s="14"/>
      <c r="CF728" s="23"/>
      <c r="CG728" s="14"/>
      <c r="CH728" s="21"/>
      <c r="CI728" s="14"/>
      <c r="CJ728" s="14"/>
      <c r="CK728" s="14"/>
      <c r="CL728" s="21"/>
      <c r="CM728" s="21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</row>
    <row r="729" spans="1:101">
      <c r="A729" s="54"/>
      <c r="B729" s="55"/>
      <c r="C729" s="56"/>
      <c r="D729" s="55"/>
      <c r="E729" s="56"/>
      <c r="F729" s="55"/>
      <c r="G729" s="56"/>
      <c r="H729" s="57"/>
      <c r="I729" s="9"/>
      <c r="J729" s="9"/>
      <c r="K729" s="26"/>
      <c r="L729" s="26"/>
      <c r="M729" s="34"/>
      <c r="N729" s="34"/>
      <c r="O729" s="34"/>
      <c r="P729" s="11"/>
      <c r="Q729" s="11"/>
      <c r="R729" s="11"/>
      <c r="S729" s="13"/>
      <c r="AJ729" s="14"/>
      <c r="AK729" s="14"/>
      <c r="AL729" s="14"/>
      <c r="AM729" s="15"/>
      <c r="AN729" s="15"/>
      <c r="AO729" s="15"/>
      <c r="AP729" s="14"/>
      <c r="AQ729" s="15"/>
      <c r="AR729" s="15"/>
      <c r="AS729" s="15"/>
      <c r="AT729" s="16"/>
      <c r="AU729" s="15"/>
      <c r="AV729" s="15"/>
      <c r="AW729" s="15"/>
      <c r="AX729" s="15"/>
      <c r="AY729" s="15"/>
      <c r="AZ729" s="15"/>
      <c r="BA729" s="15"/>
      <c r="BB729" s="15"/>
      <c r="BC729" s="15"/>
      <c r="BD729" s="16"/>
      <c r="BE729" s="16"/>
      <c r="BF729" s="16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21"/>
      <c r="BZ729" s="14"/>
      <c r="CA729" s="14"/>
      <c r="CB729" s="22"/>
      <c r="CC729" s="14"/>
      <c r="CD729" s="19"/>
      <c r="CE729" s="14"/>
      <c r="CF729" s="23"/>
      <c r="CG729" s="14"/>
      <c r="CH729" s="21"/>
      <c r="CI729" s="14"/>
      <c r="CJ729" s="14"/>
      <c r="CK729" s="14"/>
      <c r="CL729" s="21"/>
      <c r="CM729" s="21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</row>
    <row r="730" spans="1:101">
      <c r="A730" s="54"/>
      <c r="B730" s="55"/>
      <c r="C730" s="56"/>
      <c r="D730" s="55"/>
      <c r="E730" s="56"/>
      <c r="F730" s="55"/>
      <c r="G730" s="56"/>
      <c r="H730" s="57"/>
      <c r="I730" s="9"/>
      <c r="J730" s="9"/>
      <c r="K730" s="26"/>
      <c r="L730" s="26"/>
      <c r="M730" s="34"/>
      <c r="N730" s="34"/>
      <c r="O730" s="34"/>
      <c r="P730" s="11"/>
      <c r="Q730" s="11"/>
      <c r="R730" s="11"/>
      <c r="S730" s="13"/>
      <c r="AJ730" s="14"/>
      <c r="AK730" s="14"/>
      <c r="AL730" s="14"/>
      <c r="AM730" s="15"/>
      <c r="AN730" s="15"/>
      <c r="AO730" s="15"/>
      <c r="AP730" s="14"/>
      <c r="AQ730" s="15"/>
      <c r="AR730" s="15"/>
      <c r="AS730" s="15"/>
      <c r="AT730" s="16"/>
      <c r="AU730" s="15"/>
      <c r="AV730" s="15"/>
      <c r="AW730" s="15"/>
      <c r="AX730" s="15"/>
      <c r="AY730" s="15"/>
      <c r="AZ730" s="15"/>
      <c r="BA730" s="15"/>
      <c r="BB730" s="15"/>
      <c r="BC730" s="15"/>
      <c r="BD730" s="16"/>
      <c r="BE730" s="16"/>
      <c r="BF730" s="16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21"/>
      <c r="BZ730" s="14"/>
      <c r="CA730" s="14"/>
      <c r="CB730" s="22"/>
      <c r="CC730" s="14"/>
      <c r="CD730" s="19"/>
      <c r="CE730" s="14"/>
      <c r="CF730" s="23"/>
      <c r="CG730" s="14"/>
      <c r="CH730" s="21"/>
      <c r="CI730" s="14"/>
      <c r="CJ730" s="14"/>
      <c r="CK730" s="14"/>
      <c r="CL730" s="21"/>
      <c r="CM730" s="21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</row>
    <row r="731" spans="1:101">
      <c r="A731" s="54"/>
      <c r="B731" s="55"/>
      <c r="C731" s="56"/>
      <c r="D731" s="55"/>
      <c r="E731" s="56"/>
      <c r="F731" s="55"/>
      <c r="G731" s="56"/>
      <c r="H731" s="57"/>
      <c r="I731" s="9"/>
      <c r="J731" s="9"/>
      <c r="K731" s="26"/>
      <c r="L731" s="26"/>
      <c r="M731" s="34"/>
      <c r="N731" s="34"/>
      <c r="O731" s="34"/>
      <c r="P731" s="11"/>
      <c r="Q731" s="11"/>
      <c r="R731" s="11"/>
      <c r="S731" s="13"/>
      <c r="AJ731" s="14"/>
      <c r="AK731" s="14"/>
      <c r="AL731" s="14"/>
      <c r="AM731" s="15"/>
      <c r="AN731" s="15"/>
      <c r="AO731" s="15"/>
      <c r="AP731" s="14"/>
      <c r="AQ731" s="15"/>
      <c r="AR731" s="15"/>
      <c r="AS731" s="15"/>
      <c r="AT731" s="16"/>
      <c r="AU731" s="15"/>
      <c r="AV731" s="15"/>
      <c r="AW731" s="15"/>
      <c r="AX731" s="15"/>
      <c r="AY731" s="15"/>
      <c r="AZ731" s="15"/>
      <c r="BA731" s="15"/>
      <c r="BB731" s="15"/>
      <c r="BC731" s="15"/>
      <c r="BD731" s="16"/>
      <c r="BE731" s="16"/>
      <c r="BF731" s="16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21"/>
      <c r="BZ731" s="14"/>
      <c r="CA731" s="14"/>
      <c r="CB731" s="22"/>
      <c r="CC731" s="14"/>
      <c r="CD731" s="19"/>
      <c r="CE731" s="14"/>
      <c r="CF731" s="23"/>
      <c r="CG731" s="14"/>
      <c r="CH731" s="21"/>
      <c r="CI731" s="14"/>
      <c r="CJ731" s="14"/>
      <c r="CK731" s="14"/>
      <c r="CL731" s="21"/>
      <c r="CM731" s="21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</row>
    <row r="732" spans="1:101">
      <c r="A732" s="54"/>
      <c r="B732" s="55"/>
      <c r="C732" s="56"/>
      <c r="D732" s="55"/>
      <c r="E732" s="56"/>
      <c r="F732" s="55"/>
      <c r="G732" s="56"/>
      <c r="H732" s="57"/>
      <c r="I732" s="9"/>
      <c r="J732" s="9"/>
      <c r="K732" s="26"/>
      <c r="L732" s="26"/>
      <c r="M732" s="34"/>
      <c r="N732" s="34"/>
      <c r="O732" s="34"/>
      <c r="P732" s="11"/>
      <c r="Q732" s="11"/>
      <c r="R732" s="11"/>
      <c r="S732" s="13"/>
      <c r="AJ732" s="14"/>
      <c r="AK732" s="14"/>
      <c r="AL732" s="14"/>
      <c r="AM732" s="15"/>
      <c r="AN732" s="15"/>
      <c r="AO732" s="15"/>
      <c r="AP732" s="14"/>
      <c r="AQ732" s="15"/>
      <c r="AR732" s="15"/>
      <c r="AS732" s="15"/>
      <c r="AT732" s="16"/>
      <c r="AU732" s="15"/>
      <c r="AV732" s="15"/>
      <c r="AW732" s="15"/>
      <c r="AX732" s="15"/>
      <c r="AY732" s="15"/>
      <c r="AZ732" s="15"/>
      <c r="BA732" s="15"/>
      <c r="BB732" s="15"/>
      <c r="BC732" s="15"/>
      <c r="BD732" s="16"/>
      <c r="BE732" s="16"/>
      <c r="BF732" s="16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21"/>
      <c r="BZ732" s="14"/>
      <c r="CA732" s="14"/>
      <c r="CB732" s="22"/>
      <c r="CC732" s="14"/>
      <c r="CD732" s="19"/>
      <c r="CE732" s="14"/>
      <c r="CF732" s="23"/>
      <c r="CG732" s="14"/>
      <c r="CH732" s="21"/>
      <c r="CI732" s="14"/>
      <c r="CJ732" s="14"/>
      <c r="CK732" s="14"/>
      <c r="CL732" s="21"/>
      <c r="CM732" s="21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</row>
    <row r="733" spans="1:101">
      <c r="A733" s="54"/>
      <c r="B733" s="55"/>
      <c r="C733" s="56"/>
      <c r="D733" s="55"/>
      <c r="E733" s="56"/>
      <c r="F733" s="55"/>
      <c r="G733" s="56"/>
      <c r="H733" s="57"/>
      <c r="I733" s="9"/>
      <c r="J733" s="9"/>
      <c r="K733" s="26"/>
      <c r="L733" s="26"/>
      <c r="M733" s="34"/>
      <c r="N733" s="34"/>
      <c r="O733" s="34"/>
      <c r="P733" s="11"/>
      <c r="Q733" s="11"/>
      <c r="R733" s="11"/>
      <c r="S733" s="13"/>
      <c r="AJ733" s="14"/>
      <c r="AK733" s="14"/>
      <c r="AL733" s="14"/>
      <c r="AM733" s="15"/>
      <c r="AN733" s="15"/>
      <c r="AO733" s="15"/>
      <c r="AP733" s="14"/>
      <c r="AQ733" s="15"/>
      <c r="AR733" s="15"/>
      <c r="AS733" s="15"/>
      <c r="AT733" s="16"/>
      <c r="AU733" s="15"/>
      <c r="AV733" s="15"/>
      <c r="AW733" s="15"/>
      <c r="AX733" s="15"/>
      <c r="AY733" s="15"/>
      <c r="AZ733" s="15"/>
      <c r="BA733" s="15"/>
      <c r="BB733" s="15"/>
      <c r="BC733" s="15"/>
      <c r="BD733" s="16"/>
      <c r="BE733" s="16"/>
      <c r="BF733" s="16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21"/>
      <c r="BZ733" s="14"/>
      <c r="CA733" s="14"/>
      <c r="CB733" s="22"/>
      <c r="CC733" s="14"/>
      <c r="CD733" s="19"/>
      <c r="CE733" s="14"/>
      <c r="CF733" s="23"/>
      <c r="CG733" s="14"/>
      <c r="CH733" s="21"/>
      <c r="CI733" s="14"/>
      <c r="CJ733" s="14"/>
      <c r="CK733" s="14"/>
      <c r="CL733" s="21"/>
      <c r="CM733" s="21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</row>
    <row r="734" spans="1:101">
      <c r="A734" s="54"/>
      <c r="B734" s="55"/>
      <c r="C734" s="56"/>
      <c r="D734" s="55"/>
      <c r="E734" s="56"/>
      <c r="F734" s="55"/>
      <c r="G734" s="56"/>
      <c r="H734" s="57"/>
      <c r="I734" s="9"/>
      <c r="J734" s="9"/>
      <c r="K734" s="26"/>
      <c r="L734" s="26"/>
      <c r="M734" s="34"/>
      <c r="N734" s="34"/>
      <c r="O734" s="34"/>
      <c r="P734" s="11"/>
      <c r="Q734" s="11"/>
      <c r="R734" s="11"/>
      <c r="S734" s="13"/>
      <c r="AJ734" s="14"/>
      <c r="AK734" s="14"/>
      <c r="AL734" s="14"/>
      <c r="AM734" s="15"/>
      <c r="AN734" s="15"/>
      <c r="AO734" s="15"/>
      <c r="AP734" s="14"/>
      <c r="AQ734" s="15"/>
      <c r="AR734" s="15"/>
      <c r="AS734" s="15"/>
      <c r="AT734" s="16"/>
      <c r="AU734" s="15"/>
      <c r="AV734" s="15"/>
      <c r="AW734" s="15"/>
      <c r="AX734" s="15"/>
      <c r="AY734" s="15"/>
      <c r="AZ734" s="15"/>
      <c r="BA734" s="15"/>
      <c r="BB734" s="15"/>
      <c r="BC734" s="15"/>
      <c r="BD734" s="16"/>
      <c r="BE734" s="16"/>
      <c r="BF734" s="16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21"/>
      <c r="BZ734" s="14"/>
      <c r="CA734" s="14"/>
      <c r="CB734" s="22"/>
      <c r="CC734" s="14"/>
      <c r="CD734" s="19"/>
      <c r="CE734" s="14"/>
      <c r="CF734" s="23"/>
      <c r="CG734" s="14"/>
      <c r="CH734" s="21"/>
      <c r="CI734" s="14"/>
      <c r="CJ734" s="14"/>
      <c r="CK734" s="14"/>
      <c r="CL734" s="21"/>
      <c r="CM734" s="21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</row>
    <row r="735" spans="1:101">
      <c r="A735" s="54"/>
      <c r="B735" s="55"/>
      <c r="C735" s="56"/>
      <c r="D735" s="55"/>
      <c r="E735" s="56"/>
      <c r="F735" s="55"/>
      <c r="G735" s="56"/>
      <c r="H735" s="57"/>
      <c r="I735" s="9"/>
      <c r="J735" s="9"/>
      <c r="K735" s="26"/>
      <c r="L735" s="26"/>
      <c r="M735" s="34"/>
      <c r="N735" s="34"/>
      <c r="O735" s="34"/>
      <c r="P735" s="11"/>
      <c r="Q735" s="11"/>
      <c r="R735" s="11"/>
      <c r="S735" s="13"/>
      <c r="AJ735" s="14"/>
      <c r="AK735" s="14"/>
      <c r="AL735" s="14"/>
      <c r="AM735" s="15"/>
      <c r="AN735" s="15"/>
      <c r="AO735" s="15"/>
      <c r="AP735" s="14"/>
      <c r="AQ735" s="15"/>
      <c r="AR735" s="15"/>
      <c r="AS735" s="15"/>
      <c r="AT735" s="16"/>
      <c r="AU735" s="15"/>
      <c r="AV735" s="15"/>
      <c r="AW735" s="15"/>
      <c r="AX735" s="15"/>
      <c r="AY735" s="15"/>
      <c r="AZ735" s="15"/>
      <c r="BA735" s="15"/>
      <c r="BB735" s="15"/>
      <c r="BC735" s="15"/>
      <c r="BD735" s="16"/>
      <c r="BE735" s="16"/>
      <c r="BF735" s="16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21"/>
      <c r="BZ735" s="14"/>
      <c r="CA735" s="14"/>
      <c r="CB735" s="22"/>
      <c r="CC735" s="14"/>
      <c r="CD735" s="19"/>
      <c r="CE735" s="14"/>
      <c r="CF735" s="23"/>
      <c r="CG735" s="14"/>
      <c r="CH735" s="21"/>
      <c r="CI735" s="14"/>
      <c r="CJ735" s="14"/>
      <c r="CK735" s="14"/>
      <c r="CL735" s="21"/>
      <c r="CM735" s="21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</row>
    <row r="736" spans="1:101">
      <c r="A736" s="54"/>
      <c r="B736" s="55"/>
      <c r="C736" s="56"/>
      <c r="D736" s="55"/>
      <c r="E736" s="56"/>
      <c r="F736" s="55"/>
      <c r="G736" s="56"/>
      <c r="H736" s="57"/>
      <c r="I736" s="9"/>
      <c r="J736" s="9"/>
      <c r="K736" s="26"/>
      <c r="L736" s="26"/>
      <c r="M736" s="34"/>
      <c r="N736" s="34"/>
      <c r="O736" s="34"/>
      <c r="P736" s="11"/>
      <c r="Q736" s="11"/>
      <c r="R736" s="11"/>
      <c r="S736" s="13"/>
      <c r="AJ736" s="14"/>
      <c r="AK736" s="14"/>
      <c r="AL736" s="14"/>
      <c r="AM736" s="15"/>
      <c r="AN736" s="15"/>
      <c r="AO736" s="15"/>
      <c r="AP736" s="14"/>
      <c r="AQ736" s="15"/>
      <c r="AR736" s="15"/>
      <c r="AS736" s="15"/>
      <c r="AT736" s="16"/>
      <c r="AU736" s="15"/>
      <c r="AV736" s="15"/>
      <c r="AW736" s="15"/>
      <c r="AX736" s="15"/>
      <c r="AY736" s="15"/>
      <c r="AZ736" s="15"/>
      <c r="BA736" s="15"/>
      <c r="BB736" s="15"/>
      <c r="BC736" s="15"/>
      <c r="BD736" s="16"/>
      <c r="BE736" s="16"/>
      <c r="BF736" s="16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21"/>
      <c r="BZ736" s="14"/>
      <c r="CA736" s="14"/>
      <c r="CB736" s="22"/>
      <c r="CC736" s="14"/>
      <c r="CD736" s="19"/>
      <c r="CE736" s="14"/>
      <c r="CF736" s="23"/>
      <c r="CG736" s="14"/>
      <c r="CH736" s="21"/>
      <c r="CI736" s="14"/>
      <c r="CJ736" s="14"/>
      <c r="CK736" s="14"/>
      <c r="CL736" s="21"/>
      <c r="CM736" s="21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</row>
    <row r="737" spans="1:101">
      <c r="A737" s="54"/>
      <c r="B737" s="55"/>
      <c r="C737" s="56"/>
      <c r="D737" s="55"/>
      <c r="E737" s="56"/>
      <c r="F737" s="55"/>
      <c r="G737" s="56"/>
      <c r="H737" s="57"/>
      <c r="I737" s="9"/>
      <c r="J737" s="9"/>
      <c r="K737" s="26"/>
      <c r="L737" s="26"/>
      <c r="M737" s="34"/>
      <c r="N737" s="34"/>
      <c r="O737" s="34"/>
      <c r="P737" s="11"/>
      <c r="Q737" s="11"/>
      <c r="R737" s="11"/>
      <c r="S737" s="13"/>
      <c r="AJ737" s="14"/>
      <c r="AK737" s="14"/>
      <c r="AL737" s="14"/>
      <c r="AM737" s="15"/>
      <c r="AN737" s="15"/>
      <c r="AO737" s="15"/>
      <c r="AP737" s="14"/>
      <c r="AQ737" s="15"/>
      <c r="AR737" s="15"/>
      <c r="AS737" s="15"/>
      <c r="AT737" s="16"/>
      <c r="AU737" s="15"/>
      <c r="AV737" s="15"/>
      <c r="AW737" s="15"/>
      <c r="AX737" s="15"/>
      <c r="AY737" s="15"/>
      <c r="AZ737" s="15"/>
      <c r="BA737" s="15"/>
      <c r="BB737" s="15"/>
      <c r="BC737" s="15"/>
      <c r="BD737" s="16"/>
      <c r="BE737" s="16"/>
      <c r="BF737" s="16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21"/>
      <c r="BZ737" s="14"/>
      <c r="CA737" s="14"/>
      <c r="CB737" s="22"/>
      <c r="CC737" s="14"/>
      <c r="CD737" s="19"/>
      <c r="CE737" s="14"/>
      <c r="CF737" s="23"/>
      <c r="CG737" s="14"/>
      <c r="CH737" s="21"/>
      <c r="CI737" s="14"/>
      <c r="CJ737" s="14"/>
      <c r="CK737" s="14"/>
      <c r="CL737" s="21"/>
      <c r="CM737" s="21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</row>
    <row r="738" spans="1:101">
      <c r="A738" s="54"/>
      <c r="B738" s="55"/>
      <c r="C738" s="56"/>
      <c r="D738" s="55"/>
      <c r="E738" s="56"/>
      <c r="F738" s="55"/>
      <c r="G738" s="56"/>
      <c r="H738" s="57"/>
      <c r="I738" s="9"/>
      <c r="J738" s="9"/>
      <c r="K738" s="26"/>
      <c r="L738" s="26"/>
      <c r="M738" s="34"/>
      <c r="N738" s="34"/>
      <c r="O738" s="34"/>
      <c r="P738" s="11"/>
      <c r="Q738" s="11"/>
      <c r="R738" s="11"/>
      <c r="S738" s="13"/>
      <c r="AJ738" s="14"/>
      <c r="AK738" s="14"/>
      <c r="AL738" s="14"/>
      <c r="AM738" s="15"/>
      <c r="AN738" s="15"/>
      <c r="AO738" s="15"/>
      <c r="AP738" s="14"/>
      <c r="AQ738" s="15"/>
      <c r="AR738" s="15"/>
      <c r="AS738" s="15"/>
      <c r="AT738" s="16"/>
      <c r="AU738" s="15"/>
      <c r="AV738" s="15"/>
      <c r="AW738" s="15"/>
      <c r="AX738" s="15"/>
      <c r="AY738" s="15"/>
      <c r="AZ738" s="15"/>
      <c r="BA738" s="15"/>
      <c r="BB738" s="15"/>
      <c r="BC738" s="15"/>
      <c r="BD738" s="16"/>
      <c r="BE738" s="16"/>
      <c r="BF738" s="16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21"/>
      <c r="BZ738" s="14"/>
      <c r="CA738" s="14"/>
      <c r="CB738" s="22"/>
      <c r="CC738" s="14"/>
      <c r="CD738" s="19"/>
      <c r="CE738" s="14"/>
      <c r="CF738" s="23"/>
      <c r="CG738" s="14"/>
      <c r="CH738" s="21"/>
      <c r="CI738" s="14"/>
      <c r="CJ738" s="14"/>
      <c r="CK738" s="14"/>
      <c r="CL738" s="21"/>
      <c r="CM738" s="21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</row>
    <row r="739" spans="1:101">
      <c r="A739" s="54"/>
      <c r="B739" s="55"/>
      <c r="C739" s="56"/>
      <c r="D739" s="55"/>
      <c r="E739" s="56"/>
      <c r="F739" s="55"/>
      <c r="G739" s="56"/>
      <c r="H739" s="57"/>
      <c r="I739" s="9"/>
      <c r="J739" s="9"/>
      <c r="K739" s="26"/>
      <c r="L739" s="26"/>
      <c r="M739" s="34"/>
      <c r="N739" s="34"/>
      <c r="O739" s="34"/>
      <c r="P739" s="11"/>
      <c r="Q739" s="11"/>
      <c r="R739" s="11"/>
      <c r="S739" s="13"/>
      <c r="AJ739" s="14"/>
      <c r="AK739" s="14"/>
      <c r="AL739" s="14"/>
      <c r="AM739" s="15"/>
      <c r="AN739" s="15"/>
      <c r="AO739" s="15"/>
      <c r="AP739" s="14"/>
      <c r="AQ739" s="15"/>
      <c r="AR739" s="15"/>
      <c r="AS739" s="15"/>
      <c r="AT739" s="16"/>
      <c r="AU739" s="15"/>
      <c r="AV739" s="15"/>
      <c r="AW739" s="15"/>
      <c r="AX739" s="15"/>
      <c r="AY739" s="15"/>
      <c r="AZ739" s="15"/>
      <c r="BA739" s="15"/>
      <c r="BB739" s="15"/>
      <c r="BC739" s="15"/>
      <c r="BD739" s="16"/>
      <c r="BE739" s="16"/>
      <c r="BF739" s="16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21"/>
      <c r="BZ739" s="14"/>
      <c r="CA739" s="14"/>
      <c r="CB739" s="22"/>
      <c r="CC739" s="14"/>
      <c r="CD739" s="19"/>
      <c r="CE739" s="14"/>
      <c r="CF739" s="23"/>
      <c r="CG739" s="14"/>
      <c r="CH739" s="21"/>
      <c r="CI739" s="14"/>
      <c r="CJ739" s="14"/>
      <c r="CK739" s="14"/>
      <c r="CL739" s="21"/>
      <c r="CM739" s="21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</row>
    <row r="740" spans="1:101">
      <c r="A740" s="54"/>
      <c r="B740" s="55"/>
      <c r="C740" s="56"/>
      <c r="D740" s="55"/>
      <c r="E740" s="56"/>
      <c r="F740" s="55"/>
      <c r="G740" s="56"/>
      <c r="H740" s="57"/>
      <c r="I740" s="9"/>
      <c r="J740" s="9"/>
      <c r="K740" s="26"/>
      <c r="L740" s="26"/>
      <c r="M740" s="34"/>
      <c r="N740" s="34"/>
      <c r="O740" s="34"/>
      <c r="P740" s="11"/>
      <c r="Q740" s="11"/>
      <c r="R740" s="11"/>
      <c r="S740" s="13"/>
      <c r="AJ740" s="14"/>
      <c r="AK740" s="14"/>
      <c r="AL740" s="14"/>
      <c r="AM740" s="15"/>
      <c r="AN740" s="15"/>
      <c r="AO740" s="15"/>
      <c r="AP740" s="14"/>
      <c r="AQ740" s="15"/>
      <c r="AR740" s="15"/>
      <c r="AS740" s="15"/>
      <c r="AT740" s="16"/>
      <c r="AU740" s="15"/>
      <c r="AV740" s="15"/>
      <c r="AW740" s="15"/>
      <c r="AX740" s="15"/>
      <c r="AY740" s="15"/>
      <c r="AZ740" s="15"/>
      <c r="BA740" s="15"/>
      <c r="BB740" s="15"/>
      <c r="BC740" s="15"/>
      <c r="BD740" s="16"/>
      <c r="BE740" s="16"/>
      <c r="BF740" s="16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21"/>
      <c r="BZ740" s="14"/>
      <c r="CA740" s="14"/>
      <c r="CB740" s="22"/>
      <c r="CC740" s="14"/>
      <c r="CD740" s="19"/>
      <c r="CE740" s="14"/>
      <c r="CF740" s="23"/>
      <c r="CG740" s="14"/>
      <c r="CH740" s="21"/>
      <c r="CI740" s="14"/>
      <c r="CJ740" s="14"/>
      <c r="CK740" s="14"/>
      <c r="CL740" s="21"/>
      <c r="CM740" s="21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</row>
    <row r="741" spans="1:101">
      <c r="A741" s="54"/>
      <c r="B741" s="55"/>
      <c r="C741" s="56"/>
      <c r="D741" s="55"/>
      <c r="E741" s="56"/>
      <c r="F741" s="55"/>
      <c r="G741" s="56"/>
      <c r="H741" s="57"/>
      <c r="I741" s="9"/>
      <c r="J741" s="9"/>
      <c r="K741" s="26"/>
      <c r="L741" s="26"/>
      <c r="M741" s="34"/>
      <c r="N741" s="34"/>
      <c r="O741" s="34"/>
      <c r="P741" s="11"/>
      <c r="Q741" s="11"/>
      <c r="R741" s="11"/>
      <c r="S741" s="13"/>
      <c r="AJ741" s="14"/>
      <c r="AK741" s="14"/>
      <c r="AL741" s="14"/>
      <c r="AM741" s="15"/>
      <c r="AN741" s="15"/>
      <c r="AO741" s="15"/>
      <c r="AP741" s="14"/>
      <c r="AQ741" s="15"/>
      <c r="AR741" s="15"/>
      <c r="AS741" s="15"/>
      <c r="AT741" s="16"/>
      <c r="AU741" s="15"/>
      <c r="AV741" s="15"/>
      <c r="AW741" s="15"/>
      <c r="AX741" s="15"/>
      <c r="AY741" s="15"/>
      <c r="AZ741" s="15"/>
      <c r="BA741" s="15"/>
      <c r="BB741" s="15"/>
      <c r="BC741" s="15"/>
      <c r="BD741" s="16"/>
      <c r="BE741" s="16"/>
      <c r="BF741" s="16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21"/>
      <c r="BZ741" s="14"/>
      <c r="CA741" s="14"/>
      <c r="CB741" s="22"/>
      <c r="CC741" s="14"/>
      <c r="CD741" s="19"/>
      <c r="CE741" s="14"/>
      <c r="CF741" s="23"/>
      <c r="CG741" s="14"/>
      <c r="CH741" s="21"/>
      <c r="CI741" s="14"/>
      <c r="CJ741" s="14"/>
      <c r="CK741" s="14"/>
      <c r="CL741" s="21"/>
      <c r="CM741" s="21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</row>
    <row r="742" spans="1:101">
      <c r="A742" s="54"/>
      <c r="B742" s="55"/>
      <c r="C742" s="56"/>
      <c r="D742" s="55"/>
      <c r="E742" s="56"/>
      <c r="F742" s="55"/>
      <c r="G742" s="56"/>
      <c r="H742" s="57"/>
      <c r="I742" s="9"/>
      <c r="J742" s="9"/>
      <c r="K742" s="26"/>
      <c r="L742" s="26"/>
      <c r="M742" s="34"/>
      <c r="N742" s="34"/>
      <c r="O742" s="34"/>
      <c r="P742" s="11"/>
      <c r="Q742" s="11"/>
      <c r="R742" s="11"/>
      <c r="S742" s="13"/>
      <c r="AJ742" s="14"/>
      <c r="AK742" s="14"/>
      <c r="AL742" s="14"/>
      <c r="AM742" s="15"/>
      <c r="AN742" s="15"/>
      <c r="AO742" s="15"/>
      <c r="AP742" s="14"/>
      <c r="AQ742" s="15"/>
      <c r="AR742" s="15"/>
      <c r="AS742" s="15"/>
      <c r="AT742" s="16"/>
      <c r="AU742" s="15"/>
      <c r="AV742" s="15"/>
      <c r="AW742" s="15"/>
      <c r="AX742" s="15"/>
      <c r="AY742" s="15"/>
      <c r="AZ742" s="15"/>
      <c r="BA742" s="15"/>
      <c r="BB742" s="15"/>
      <c r="BC742" s="15"/>
      <c r="BD742" s="16"/>
      <c r="BE742" s="16"/>
      <c r="BF742" s="16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21"/>
      <c r="BZ742" s="14"/>
      <c r="CA742" s="14"/>
      <c r="CB742" s="22"/>
      <c r="CC742" s="14"/>
      <c r="CD742" s="19"/>
      <c r="CE742" s="14"/>
      <c r="CF742" s="23"/>
      <c r="CG742" s="14"/>
      <c r="CH742" s="21"/>
      <c r="CI742" s="14"/>
      <c r="CJ742" s="14"/>
      <c r="CK742" s="14"/>
      <c r="CL742" s="21"/>
      <c r="CM742" s="21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</row>
    <row r="743" spans="1:101">
      <c r="A743" s="54"/>
      <c r="B743" s="55"/>
      <c r="C743" s="56"/>
      <c r="D743" s="55"/>
      <c r="E743" s="56"/>
      <c r="F743" s="55"/>
      <c r="G743" s="56"/>
      <c r="H743" s="57"/>
      <c r="I743" s="9"/>
      <c r="J743" s="9"/>
      <c r="K743" s="26"/>
      <c r="L743" s="26"/>
      <c r="M743" s="34"/>
      <c r="N743" s="34"/>
      <c r="O743" s="34"/>
      <c r="P743" s="11"/>
      <c r="Q743" s="11"/>
      <c r="R743" s="11"/>
      <c r="S743" s="13"/>
      <c r="AJ743" s="14"/>
      <c r="AK743" s="14"/>
      <c r="AL743" s="14"/>
      <c r="AM743" s="15"/>
      <c r="AN743" s="15"/>
      <c r="AO743" s="15"/>
      <c r="AP743" s="14"/>
      <c r="AQ743" s="15"/>
      <c r="AR743" s="15"/>
      <c r="AS743" s="15"/>
      <c r="AT743" s="16"/>
      <c r="AU743" s="15"/>
      <c r="AV743" s="15"/>
      <c r="AW743" s="15"/>
      <c r="AX743" s="15"/>
      <c r="AY743" s="15"/>
      <c r="AZ743" s="15"/>
      <c r="BA743" s="15"/>
      <c r="BB743" s="15"/>
      <c r="BC743" s="15"/>
      <c r="BD743" s="16"/>
      <c r="BE743" s="16"/>
      <c r="BF743" s="16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21"/>
      <c r="BZ743" s="14"/>
      <c r="CA743" s="14"/>
      <c r="CB743" s="22"/>
      <c r="CC743" s="14"/>
      <c r="CD743" s="19"/>
      <c r="CE743" s="14"/>
      <c r="CF743" s="23"/>
      <c r="CG743" s="14"/>
      <c r="CH743" s="21"/>
      <c r="CI743" s="14"/>
      <c r="CJ743" s="14"/>
      <c r="CK743" s="14"/>
      <c r="CL743" s="21"/>
      <c r="CM743" s="21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</row>
    <row r="744" spans="1:101">
      <c r="A744" s="54"/>
      <c r="B744" s="55"/>
      <c r="C744" s="56"/>
      <c r="D744" s="55"/>
      <c r="E744" s="56"/>
      <c r="F744" s="55"/>
      <c r="G744" s="56"/>
      <c r="H744" s="57"/>
      <c r="I744" s="9"/>
      <c r="J744" s="9"/>
      <c r="K744" s="26"/>
      <c r="L744" s="26"/>
      <c r="M744" s="34"/>
      <c r="N744" s="34"/>
      <c r="O744" s="34"/>
      <c r="P744" s="11"/>
      <c r="Q744" s="11"/>
      <c r="R744" s="11"/>
      <c r="S744" s="13"/>
      <c r="AJ744" s="14"/>
      <c r="AK744" s="14"/>
      <c r="AL744" s="14"/>
      <c r="AM744" s="15"/>
      <c r="AN744" s="15"/>
      <c r="AO744" s="15"/>
      <c r="AP744" s="14"/>
      <c r="AQ744" s="15"/>
      <c r="AR744" s="15"/>
      <c r="AS744" s="15"/>
      <c r="AT744" s="16"/>
      <c r="AU744" s="15"/>
      <c r="AV744" s="15"/>
      <c r="AW744" s="15"/>
      <c r="AX744" s="15"/>
      <c r="AY744" s="15"/>
      <c r="AZ744" s="15"/>
      <c r="BA744" s="15"/>
      <c r="BB744" s="15"/>
      <c r="BC744" s="15"/>
      <c r="BD744" s="16"/>
      <c r="BE744" s="16"/>
      <c r="BF744" s="16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21"/>
      <c r="BZ744" s="14"/>
      <c r="CA744" s="14"/>
      <c r="CB744" s="22"/>
      <c r="CC744" s="14"/>
      <c r="CD744" s="19"/>
      <c r="CE744" s="14"/>
      <c r="CF744" s="23"/>
      <c r="CG744" s="14"/>
      <c r="CH744" s="21"/>
      <c r="CI744" s="14"/>
      <c r="CJ744" s="14"/>
      <c r="CK744" s="14"/>
      <c r="CL744" s="21"/>
      <c r="CM744" s="21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</row>
    <row r="745" spans="1:101">
      <c r="A745" s="54"/>
      <c r="B745" s="55"/>
      <c r="C745" s="56"/>
      <c r="D745" s="55"/>
      <c r="E745" s="56"/>
      <c r="F745" s="55"/>
      <c r="G745" s="56"/>
      <c r="H745" s="57"/>
      <c r="I745" s="9"/>
      <c r="J745" s="9"/>
      <c r="K745" s="26"/>
      <c r="L745" s="26"/>
      <c r="M745" s="34"/>
      <c r="N745" s="34"/>
      <c r="O745" s="34"/>
      <c r="P745" s="11"/>
      <c r="Q745" s="11"/>
      <c r="R745" s="11"/>
      <c r="S745" s="13"/>
      <c r="AJ745" s="14"/>
      <c r="AK745" s="14"/>
      <c r="AL745" s="14"/>
      <c r="AM745" s="15"/>
      <c r="AN745" s="15"/>
      <c r="AO745" s="15"/>
      <c r="AP745" s="14"/>
      <c r="AQ745" s="15"/>
      <c r="AR745" s="15"/>
      <c r="AS745" s="15"/>
      <c r="AT745" s="16"/>
      <c r="AU745" s="15"/>
      <c r="AV745" s="15"/>
      <c r="AW745" s="15"/>
      <c r="AX745" s="15"/>
      <c r="AY745" s="15"/>
      <c r="AZ745" s="15"/>
      <c r="BA745" s="15"/>
      <c r="BB745" s="15"/>
      <c r="BC745" s="15"/>
      <c r="BD745" s="16"/>
      <c r="BE745" s="16"/>
      <c r="BF745" s="16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21"/>
      <c r="BZ745" s="14"/>
      <c r="CA745" s="14"/>
      <c r="CB745" s="22"/>
      <c r="CC745" s="14"/>
      <c r="CD745" s="19"/>
      <c r="CE745" s="14"/>
      <c r="CF745" s="23"/>
      <c r="CG745" s="14"/>
      <c r="CH745" s="21"/>
      <c r="CI745" s="14"/>
      <c r="CJ745" s="14"/>
      <c r="CK745" s="14"/>
      <c r="CL745" s="21"/>
      <c r="CM745" s="21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</row>
    <row r="746" spans="1:101">
      <c r="A746" s="54"/>
      <c r="B746" s="55"/>
      <c r="C746" s="56"/>
      <c r="D746" s="55"/>
      <c r="E746" s="56"/>
      <c r="F746" s="55"/>
      <c r="G746" s="56"/>
      <c r="H746" s="57"/>
      <c r="I746" s="9"/>
      <c r="J746" s="9"/>
      <c r="K746" s="26"/>
      <c r="L746" s="26"/>
      <c r="M746" s="34"/>
      <c r="N746" s="34"/>
      <c r="O746" s="34"/>
      <c r="P746" s="11"/>
      <c r="Q746" s="11"/>
      <c r="R746" s="11"/>
      <c r="S746" s="13"/>
      <c r="AJ746" s="14"/>
      <c r="AK746" s="14"/>
      <c r="AL746" s="14"/>
      <c r="AM746" s="15"/>
      <c r="AN746" s="15"/>
      <c r="AO746" s="15"/>
      <c r="AP746" s="14"/>
      <c r="AQ746" s="15"/>
      <c r="AR746" s="15"/>
      <c r="AS746" s="15"/>
      <c r="AT746" s="16"/>
      <c r="AU746" s="15"/>
      <c r="AV746" s="15"/>
      <c r="AW746" s="15"/>
      <c r="AX746" s="15"/>
      <c r="AY746" s="15"/>
      <c r="AZ746" s="15"/>
      <c r="BA746" s="15"/>
      <c r="BB746" s="15"/>
      <c r="BC746" s="15"/>
      <c r="BD746" s="16"/>
      <c r="BE746" s="16"/>
      <c r="BF746" s="16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21"/>
      <c r="BZ746" s="14"/>
      <c r="CA746" s="14"/>
      <c r="CB746" s="22"/>
      <c r="CC746" s="14"/>
      <c r="CD746" s="19"/>
      <c r="CE746" s="14"/>
      <c r="CF746" s="23"/>
      <c r="CG746" s="14"/>
      <c r="CH746" s="21"/>
      <c r="CI746" s="14"/>
      <c r="CJ746" s="14"/>
      <c r="CK746" s="14"/>
      <c r="CL746" s="21"/>
      <c r="CM746" s="21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</row>
    <row r="747" spans="1:101">
      <c r="A747" s="54"/>
      <c r="B747" s="55"/>
      <c r="C747" s="56"/>
      <c r="D747" s="55"/>
      <c r="E747" s="56"/>
      <c r="F747" s="55"/>
      <c r="G747" s="56"/>
      <c r="H747" s="57"/>
      <c r="I747" s="9"/>
      <c r="J747" s="9"/>
      <c r="K747" s="26"/>
      <c r="L747" s="26"/>
      <c r="M747" s="34"/>
      <c r="N747" s="34"/>
      <c r="O747" s="34"/>
      <c r="P747" s="11"/>
      <c r="Q747" s="11"/>
      <c r="R747" s="11"/>
      <c r="S747" s="13"/>
      <c r="AJ747" s="14"/>
      <c r="AK747" s="14"/>
      <c r="AL747" s="14"/>
      <c r="AM747" s="15"/>
      <c r="AN747" s="15"/>
      <c r="AO747" s="15"/>
      <c r="AP747" s="14"/>
      <c r="AQ747" s="15"/>
      <c r="AR747" s="15"/>
      <c r="AS747" s="15"/>
      <c r="AT747" s="16"/>
      <c r="AU747" s="15"/>
      <c r="AV747" s="15"/>
      <c r="AW747" s="15"/>
      <c r="AX747" s="15"/>
      <c r="AY747" s="15"/>
      <c r="AZ747" s="15"/>
      <c r="BA747" s="15"/>
      <c r="BB747" s="15"/>
      <c r="BC747" s="15"/>
      <c r="BD747" s="16"/>
      <c r="BE747" s="16"/>
      <c r="BF747" s="16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21"/>
      <c r="BZ747" s="14"/>
      <c r="CA747" s="14"/>
      <c r="CB747" s="22"/>
      <c r="CC747" s="14"/>
      <c r="CD747" s="19"/>
      <c r="CE747" s="14"/>
      <c r="CF747" s="23"/>
      <c r="CG747" s="14"/>
      <c r="CH747" s="21"/>
      <c r="CI747" s="14"/>
      <c r="CJ747" s="14"/>
      <c r="CK747" s="14"/>
      <c r="CL747" s="21"/>
      <c r="CM747" s="21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</row>
    <row r="748" spans="1:101">
      <c r="A748" s="54"/>
      <c r="B748" s="55"/>
      <c r="C748" s="56"/>
      <c r="D748" s="55"/>
      <c r="E748" s="56"/>
      <c r="F748" s="55"/>
      <c r="G748" s="56"/>
      <c r="H748" s="57"/>
      <c r="I748" s="9"/>
      <c r="J748" s="9"/>
      <c r="K748" s="26"/>
      <c r="L748" s="26"/>
      <c r="M748" s="34"/>
      <c r="N748" s="34"/>
      <c r="O748" s="34"/>
      <c r="P748" s="11"/>
      <c r="Q748" s="11"/>
      <c r="R748" s="11"/>
      <c r="S748" s="13"/>
      <c r="AJ748" s="14"/>
      <c r="AK748" s="14"/>
      <c r="AL748" s="14"/>
      <c r="AM748" s="15"/>
      <c r="AN748" s="15"/>
      <c r="AO748" s="15"/>
      <c r="AP748" s="14"/>
      <c r="AQ748" s="15"/>
      <c r="AR748" s="15"/>
      <c r="AS748" s="15"/>
      <c r="AT748" s="16"/>
      <c r="AU748" s="15"/>
      <c r="AV748" s="15"/>
      <c r="AW748" s="15"/>
      <c r="AX748" s="15"/>
      <c r="AY748" s="15"/>
      <c r="AZ748" s="15"/>
      <c r="BA748" s="15"/>
      <c r="BB748" s="15"/>
      <c r="BC748" s="15"/>
      <c r="BD748" s="16"/>
      <c r="BE748" s="16"/>
      <c r="BF748" s="16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21"/>
      <c r="BZ748" s="14"/>
      <c r="CA748" s="14"/>
      <c r="CB748" s="22"/>
      <c r="CC748" s="14"/>
      <c r="CD748" s="19"/>
      <c r="CE748" s="14"/>
      <c r="CF748" s="23"/>
      <c r="CG748" s="14"/>
      <c r="CH748" s="21"/>
      <c r="CI748" s="14"/>
      <c r="CJ748" s="14"/>
      <c r="CK748" s="14"/>
      <c r="CL748" s="21"/>
      <c r="CM748" s="21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</row>
    <row r="749" spans="1:101">
      <c r="A749" s="54"/>
      <c r="B749" s="55"/>
      <c r="C749" s="56"/>
      <c r="D749" s="55"/>
      <c r="E749" s="56"/>
      <c r="F749" s="55"/>
      <c r="G749" s="56"/>
      <c r="H749" s="57"/>
      <c r="I749" s="9"/>
      <c r="J749" s="9"/>
      <c r="K749" s="26"/>
      <c r="L749" s="26"/>
      <c r="M749" s="34"/>
      <c r="N749" s="34"/>
      <c r="O749" s="34"/>
      <c r="P749" s="11"/>
      <c r="Q749" s="11"/>
      <c r="R749" s="11"/>
      <c r="S749" s="13"/>
      <c r="AJ749" s="14"/>
      <c r="AK749" s="14"/>
      <c r="AL749" s="14"/>
      <c r="AM749" s="15"/>
      <c r="AN749" s="15"/>
      <c r="AO749" s="15"/>
      <c r="AP749" s="14"/>
      <c r="AQ749" s="15"/>
      <c r="AR749" s="15"/>
      <c r="AS749" s="15"/>
      <c r="AT749" s="16"/>
      <c r="AU749" s="15"/>
      <c r="AV749" s="15"/>
      <c r="AW749" s="15"/>
      <c r="AX749" s="15"/>
      <c r="AY749" s="15"/>
      <c r="AZ749" s="15"/>
      <c r="BA749" s="15"/>
      <c r="BB749" s="15"/>
      <c r="BC749" s="15"/>
      <c r="BD749" s="16"/>
      <c r="BE749" s="16"/>
      <c r="BF749" s="16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21"/>
      <c r="BZ749" s="14"/>
      <c r="CA749" s="14"/>
      <c r="CB749" s="22"/>
      <c r="CC749" s="14"/>
      <c r="CD749" s="19"/>
      <c r="CE749" s="14"/>
      <c r="CF749" s="23"/>
      <c r="CG749" s="14"/>
      <c r="CH749" s="21"/>
      <c r="CI749" s="14"/>
      <c r="CJ749" s="14"/>
      <c r="CK749" s="14"/>
      <c r="CL749" s="21"/>
      <c r="CM749" s="21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</row>
    <row r="750" spans="1:101">
      <c r="A750" s="54"/>
      <c r="B750" s="55"/>
      <c r="C750" s="56"/>
      <c r="D750" s="55"/>
      <c r="E750" s="56"/>
      <c r="F750" s="55"/>
      <c r="G750" s="56"/>
      <c r="H750" s="57"/>
      <c r="I750" s="9"/>
      <c r="J750" s="9"/>
      <c r="K750" s="26"/>
      <c r="L750" s="26"/>
      <c r="M750" s="34"/>
      <c r="N750" s="34"/>
      <c r="O750" s="34"/>
      <c r="P750" s="11"/>
      <c r="Q750" s="11"/>
      <c r="R750" s="11"/>
      <c r="S750" s="13"/>
      <c r="AJ750" s="14"/>
      <c r="AK750" s="14"/>
      <c r="AL750" s="14"/>
      <c r="AM750" s="15"/>
      <c r="AN750" s="15"/>
      <c r="AO750" s="15"/>
      <c r="AP750" s="14"/>
      <c r="AQ750" s="15"/>
      <c r="AR750" s="15"/>
      <c r="AS750" s="15"/>
      <c r="AT750" s="16"/>
      <c r="AU750" s="15"/>
      <c r="AV750" s="15"/>
      <c r="AW750" s="15"/>
      <c r="AX750" s="15"/>
      <c r="AY750" s="15"/>
      <c r="AZ750" s="15"/>
      <c r="BA750" s="15"/>
      <c r="BB750" s="15"/>
      <c r="BC750" s="15"/>
      <c r="BD750" s="16"/>
      <c r="BE750" s="16"/>
      <c r="BF750" s="16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21"/>
      <c r="BZ750" s="14"/>
      <c r="CA750" s="14"/>
      <c r="CB750" s="22"/>
      <c r="CC750" s="14"/>
      <c r="CD750" s="19"/>
      <c r="CE750" s="14"/>
      <c r="CF750" s="23"/>
      <c r="CG750" s="14"/>
      <c r="CH750" s="21"/>
      <c r="CI750" s="14"/>
      <c r="CJ750" s="14"/>
      <c r="CK750" s="14"/>
      <c r="CL750" s="21"/>
      <c r="CM750" s="21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</row>
    <row r="751" spans="1:101">
      <c r="A751" s="54"/>
      <c r="B751" s="55"/>
      <c r="C751" s="56"/>
      <c r="D751" s="55"/>
      <c r="E751" s="56"/>
      <c r="F751" s="55"/>
      <c r="G751" s="56"/>
      <c r="H751" s="57"/>
      <c r="I751" s="9"/>
      <c r="J751" s="9"/>
      <c r="K751" s="26"/>
      <c r="L751" s="26"/>
      <c r="M751" s="34"/>
      <c r="N751" s="34"/>
      <c r="O751" s="34"/>
      <c r="P751" s="11"/>
      <c r="Q751" s="11"/>
      <c r="R751" s="11"/>
      <c r="S751" s="13"/>
      <c r="AJ751" s="14"/>
      <c r="AK751" s="14"/>
      <c r="AL751" s="14"/>
      <c r="AM751" s="15"/>
      <c r="AN751" s="15"/>
      <c r="AO751" s="15"/>
      <c r="AP751" s="14"/>
      <c r="AQ751" s="15"/>
      <c r="AR751" s="15"/>
      <c r="AS751" s="15"/>
      <c r="AT751" s="16"/>
      <c r="AU751" s="15"/>
      <c r="AV751" s="15"/>
      <c r="AW751" s="15"/>
      <c r="AX751" s="15"/>
      <c r="AY751" s="15"/>
      <c r="AZ751" s="15"/>
      <c r="BA751" s="15"/>
      <c r="BB751" s="15"/>
      <c r="BC751" s="15"/>
      <c r="BD751" s="16"/>
      <c r="BE751" s="16"/>
      <c r="BF751" s="16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21"/>
      <c r="BZ751" s="14"/>
      <c r="CA751" s="14"/>
      <c r="CB751" s="22"/>
      <c r="CC751" s="14"/>
      <c r="CD751" s="19"/>
      <c r="CE751" s="14"/>
      <c r="CF751" s="23"/>
      <c r="CG751" s="14"/>
      <c r="CH751" s="21"/>
      <c r="CI751" s="14"/>
      <c r="CJ751" s="14"/>
      <c r="CK751" s="14"/>
      <c r="CL751" s="21"/>
      <c r="CM751" s="21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</row>
    <row r="752" spans="1:101">
      <c r="A752" s="54"/>
      <c r="B752" s="55"/>
      <c r="C752" s="56"/>
      <c r="D752" s="55"/>
      <c r="E752" s="56"/>
      <c r="F752" s="55"/>
      <c r="G752" s="56"/>
      <c r="H752" s="57"/>
      <c r="I752" s="9"/>
      <c r="J752" s="9"/>
      <c r="K752" s="26"/>
      <c r="L752" s="26"/>
      <c r="M752" s="34"/>
      <c r="N752" s="34"/>
      <c r="O752" s="34"/>
      <c r="P752" s="11"/>
      <c r="Q752" s="11"/>
      <c r="R752" s="11"/>
      <c r="S752" s="13"/>
      <c r="AJ752" s="14"/>
      <c r="AK752" s="14"/>
      <c r="AL752" s="14"/>
      <c r="AM752" s="15"/>
      <c r="AN752" s="15"/>
      <c r="AO752" s="15"/>
      <c r="AP752" s="14"/>
      <c r="AQ752" s="15"/>
      <c r="AR752" s="15"/>
      <c r="AS752" s="15"/>
      <c r="AT752" s="16"/>
      <c r="AU752" s="15"/>
      <c r="AV752" s="15"/>
      <c r="AW752" s="15"/>
      <c r="AX752" s="15"/>
      <c r="AY752" s="15"/>
      <c r="AZ752" s="15"/>
      <c r="BA752" s="15"/>
      <c r="BB752" s="15"/>
      <c r="BC752" s="15"/>
      <c r="BD752" s="16"/>
      <c r="BE752" s="16"/>
      <c r="BF752" s="16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21"/>
      <c r="BZ752" s="14"/>
      <c r="CA752" s="14"/>
      <c r="CB752" s="22"/>
      <c r="CC752" s="14"/>
      <c r="CD752" s="19"/>
      <c r="CE752" s="14"/>
      <c r="CF752" s="23"/>
      <c r="CG752" s="14"/>
      <c r="CH752" s="21"/>
      <c r="CI752" s="14"/>
      <c r="CJ752" s="14"/>
      <c r="CK752" s="14"/>
      <c r="CL752" s="21"/>
      <c r="CM752" s="21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</row>
    <row r="753" spans="1:101">
      <c r="A753" s="54"/>
      <c r="B753" s="55"/>
      <c r="C753" s="56"/>
      <c r="D753" s="55"/>
      <c r="E753" s="56"/>
      <c r="F753" s="55"/>
      <c r="G753" s="56"/>
      <c r="H753" s="57"/>
      <c r="I753" s="9"/>
      <c r="J753" s="9"/>
      <c r="K753" s="26"/>
      <c r="L753" s="26"/>
      <c r="M753" s="34"/>
      <c r="N753" s="34"/>
      <c r="O753" s="34"/>
      <c r="P753" s="11"/>
      <c r="Q753" s="11"/>
      <c r="R753" s="11"/>
      <c r="S753" s="13"/>
      <c r="AJ753" s="14"/>
      <c r="AK753" s="14"/>
      <c r="AL753" s="14"/>
      <c r="AM753" s="15"/>
      <c r="AN753" s="15"/>
      <c r="AO753" s="15"/>
      <c r="AP753" s="14"/>
      <c r="AQ753" s="15"/>
      <c r="AR753" s="15"/>
      <c r="AS753" s="15"/>
      <c r="AT753" s="16"/>
      <c r="AU753" s="15"/>
      <c r="AV753" s="15"/>
      <c r="AW753" s="15"/>
      <c r="AX753" s="15"/>
      <c r="AY753" s="15"/>
      <c r="AZ753" s="15"/>
      <c r="BA753" s="15"/>
      <c r="BB753" s="15"/>
      <c r="BC753" s="15"/>
      <c r="BD753" s="16"/>
      <c r="BE753" s="16"/>
      <c r="BF753" s="16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21"/>
      <c r="BZ753" s="14"/>
      <c r="CA753" s="14"/>
      <c r="CB753" s="22"/>
      <c r="CC753" s="14"/>
      <c r="CD753" s="19"/>
      <c r="CE753" s="14"/>
      <c r="CF753" s="23"/>
      <c r="CG753" s="14"/>
      <c r="CH753" s="21"/>
      <c r="CI753" s="14"/>
      <c r="CJ753" s="14"/>
      <c r="CK753" s="14"/>
      <c r="CL753" s="21"/>
      <c r="CM753" s="21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</row>
    <row r="754" spans="1:101">
      <c r="A754" s="54"/>
      <c r="B754" s="55"/>
      <c r="C754" s="56"/>
      <c r="D754" s="55"/>
      <c r="E754" s="56"/>
      <c r="F754" s="55"/>
      <c r="G754" s="56"/>
      <c r="H754" s="57"/>
      <c r="I754" s="9"/>
      <c r="J754" s="9"/>
      <c r="K754" s="26"/>
      <c r="L754" s="26"/>
      <c r="M754" s="34"/>
      <c r="N754" s="34"/>
      <c r="O754" s="34"/>
      <c r="P754" s="11"/>
      <c r="Q754" s="11"/>
      <c r="R754" s="11"/>
      <c r="S754" s="13"/>
      <c r="AJ754" s="14"/>
      <c r="AK754" s="14"/>
      <c r="AL754" s="14"/>
      <c r="AM754" s="15"/>
      <c r="AN754" s="15"/>
      <c r="AO754" s="15"/>
      <c r="AP754" s="14"/>
      <c r="AQ754" s="15"/>
      <c r="AR754" s="15"/>
      <c r="AS754" s="15"/>
      <c r="AT754" s="16"/>
      <c r="AU754" s="15"/>
      <c r="AV754" s="15"/>
      <c r="AW754" s="15"/>
      <c r="AX754" s="15"/>
      <c r="AY754" s="15"/>
      <c r="AZ754" s="15"/>
      <c r="BA754" s="15"/>
      <c r="BB754" s="15"/>
      <c r="BC754" s="15"/>
      <c r="BD754" s="16"/>
      <c r="BE754" s="16"/>
      <c r="BF754" s="16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21"/>
      <c r="BZ754" s="14"/>
      <c r="CA754" s="14"/>
      <c r="CB754" s="22"/>
      <c r="CC754" s="14"/>
      <c r="CD754" s="19"/>
      <c r="CE754" s="14"/>
      <c r="CF754" s="23"/>
      <c r="CG754" s="14"/>
      <c r="CH754" s="21"/>
      <c r="CI754" s="14"/>
      <c r="CJ754" s="14"/>
      <c r="CK754" s="14"/>
      <c r="CL754" s="21"/>
      <c r="CM754" s="21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</row>
    <row r="755" spans="1:101">
      <c r="A755" s="54"/>
      <c r="B755" s="55"/>
      <c r="C755" s="56"/>
      <c r="D755" s="55"/>
      <c r="E755" s="56"/>
      <c r="F755" s="55"/>
      <c r="G755" s="56"/>
      <c r="H755" s="57"/>
      <c r="I755" s="9"/>
      <c r="J755" s="9"/>
      <c r="K755" s="26"/>
      <c r="L755" s="26"/>
      <c r="M755" s="34"/>
      <c r="N755" s="34"/>
      <c r="O755" s="34"/>
      <c r="P755" s="11"/>
      <c r="Q755" s="11"/>
      <c r="R755" s="11"/>
      <c r="S755" s="13"/>
      <c r="AJ755" s="14"/>
      <c r="AK755" s="14"/>
      <c r="AL755" s="14"/>
      <c r="AM755" s="15"/>
      <c r="AN755" s="15"/>
      <c r="AO755" s="15"/>
      <c r="AP755" s="14"/>
      <c r="AQ755" s="15"/>
      <c r="AR755" s="15"/>
      <c r="AS755" s="15"/>
      <c r="AT755" s="16"/>
      <c r="AU755" s="15"/>
      <c r="AV755" s="15"/>
      <c r="AW755" s="15"/>
      <c r="AX755" s="15"/>
      <c r="AY755" s="15"/>
      <c r="AZ755" s="15"/>
      <c r="BA755" s="15"/>
      <c r="BB755" s="15"/>
      <c r="BC755" s="15"/>
      <c r="BD755" s="16"/>
      <c r="BE755" s="16"/>
      <c r="BF755" s="16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21"/>
      <c r="BZ755" s="14"/>
      <c r="CA755" s="14"/>
      <c r="CB755" s="22"/>
      <c r="CC755" s="14"/>
      <c r="CD755" s="19"/>
      <c r="CE755" s="14"/>
      <c r="CF755" s="23"/>
      <c r="CG755" s="14"/>
      <c r="CH755" s="21"/>
      <c r="CI755" s="14"/>
      <c r="CJ755" s="14"/>
      <c r="CK755" s="14"/>
      <c r="CL755" s="21"/>
      <c r="CM755" s="21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</row>
    <row r="756" spans="1:101">
      <c r="A756" s="54"/>
      <c r="B756" s="55"/>
      <c r="C756" s="56"/>
      <c r="D756" s="55"/>
      <c r="E756" s="56"/>
      <c r="F756" s="55"/>
      <c r="G756" s="56"/>
      <c r="H756" s="57"/>
      <c r="I756" s="9"/>
      <c r="J756" s="9"/>
      <c r="K756" s="26"/>
      <c r="L756" s="26"/>
      <c r="M756" s="34"/>
      <c r="N756" s="34"/>
      <c r="O756" s="34"/>
      <c r="P756" s="11"/>
      <c r="Q756" s="11"/>
      <c r="R756" s="11"/>
      <c r="S756" s="13"/>
      <c r="AJ756" s="14"/>
      <c r="AK756" s="14"/>
      <c r="AL756" s="14"/>
      <c r="AM756" s="15"/>
      <c r="AN756" s="15"/>
      <c r="AO756" s="15"/>
      <c r="AP756" s="14"/>
      <c r="AQ756" s="15"/>
      <c r="AR756" s="15"/>
      <c r="AS756" s="15"/>
      <c r="AT756" s="16"/>
      <c r="AU756" s="15"/>
      <c r="AV756" s="15"/>
      <c r="AW756" s="15"/>
      <c r="AX756" s="15"/>
      <c r="AY756" s="15"/>
      <c r="AZ756" s="15"/>
      <c r="BA756" s="15"/>
      <c r="BB756" s="15"/>
      <c r="BC756" s="15"/>
      <c r="BD756" s="16"/>
      <c r="BE756" s="16"/>
      <c r="BF756" s="16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21"/>
      <c r="BZ756" s="14"/>
      <c r="CA756" s="14"/>
      <c r="CB756" s="22"/>
      <c r="CC756" s="14"/>
      <c r="CD756" s="19"/>
      <c r="CE756" s="14"/>
      <c r="CF756" s="23"/>
      <c r="CG756" s="14"/>
      <c r="CH756" s="21"/>
      <c r="CI756" s="14"/>
      <c r="CJ756" s="14"/>
      <c r="CK756" s="14"/>
      <c r="CL756" s="21"/>
      <c r="CM756" s="21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</row>
    <row r="757" spans="1:101">
      <c r="A757" s="54"/>
      <c r="B757" s="55"/>
      <c r="C757" s="56"/>
      <c r="D757" s="55"/>
      <c r="E757" s="56"/>
      <c r="F757" s="55"/>
      <c r="G757" s="56"/>
      <c r="H757" s="57"/>
      <c r="I757" s="9"/>
      <c r="J757" s="9"/>
      <c r="K757" s="26"/>
      <c r="L757" s="26"/>
      <c r="M757" s="34"/>
      <c r="N757" s="34"/>
      <c r="O757" s="34"/>
      <c r="P757" s="11"/>
      <c r="Q757" s="11"/>
      <c r="R757" s="11"/>
      <c r="S757" s="13"/>
      <c r="AJ757" s="14"/>
      <c r="AK757" s="14"/>
      <c r="AL757" s="14"/>
      <c r="AM757" s="15"/>
      <c r="AN757" s="15"/>
      <c r="AO757" s="15"/>
      <c r="AP757" s="14"/>
      <c r="AQ757" s="15"/>
      <c r="AR757" s="15"/>
      <c r="AS757" s="15"/>
      <c r="AT757" s="16"/>
      <c r="AU757" s="15"/>
      <c r="AV757" s="15"/>
      <c r="AW757" s="15"/>
      <c r="AX757" s="15"/>
      <c r="AY757" s="15"/>
      <c r="AZ757" s="15"/>
      <c r="BA757" s="15"/>
      <c r="BB757" s="15"/>
      <c r="BC757" s="15"/>
      <c r="BD757" s="16"/>
      <c r="BE757" s="16"/>
      <c r="BF757" s="16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21"/>
      <c r="BZ757" s="14"/>
      <c r="CA757" s="14"/>
      <c r="CB757" s="22"/>
      <c r="CC757" s="14"/>
      <c r="CD757" s="19"/>
      <c r="CE757" s="14"/>
      <c r="CF757" s="23"/>
      <c r="CG757" s="14"/>
      <c r="CH757" s="21"/>
      <c r="CI757" s="14"/>
      <c r="CJ757" s="14"/>
      <c r="CK757" s="14"/>
      <c r="CL757" s="21"/>
      <c r="CM757" s="21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</row>
    <row r="758" spans="1:101">
      <c r="A758" s="54"/>
      <c r="B758" s="55"/>
      <c r="C758" s="56"/>
      <c r="D758" s="55"/>
      <c r="E758" s="56"/>
      <c r="F758" s="55"/>
      <c r="G758" s="56"/>
      <c r="H758" s="57"/>
      <c r="I758" s="9"/>
      <c r="J758" s="9"/>
      <c r="K758" s="26"/>
      <c r="L758" s="26"/>
      <c r="M758" s="34"/>
      <c r="N758" s="34"/>
      <c r="O758" s="34"/>
      <c r="P758" s="11"/>
      <c r="Q758" s="11"/>
      <c r="R758" s="11"/>
      <c r="S758" s="13"/>
      <c r="AJ758" s="14"/>
      <c r="AK758" s="14"/>
      <c r="AL758" s="14"/>
      <c r="AM758" s="15"/>
      <c r="AN758" s="15"/>
      <c r="AO758" s="15"/>
      <c r="AP758" s="14"/>
      <c r="AQ758" s="15"/>
      <c r="AR758" s="15"/>
      <c r="AS758" s="15"/>
      <c r="AT758" s="16"/>
      <c r="AU758" s="15"/>
      <c r="AV758" s="15"/>
      <c r="AW758" s="15"/>
      <c r="AX758" s="15"/>
      <c r="AY758" s="15"/>
      <c r="AZ758" s="15"/>
      <c r="BA758" s="15"/>
      <c r="BB758" s="15"/>
      <c r="BC758" s="15"/>
      <c r="BD758" s="16"/>
      <c r="BE758" s="16"/>
      <c r="BF758" s="16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21"/>
      <c r="BZ758" s="14"/>
      <c r="CA758" s="14"/>
      <c r="CB758" s="22"/>
      <c r="CC758" s="14"/>
      <c r="CD758" s="19"/>
      <c r="CE758" s="14"/>
      <c r="CF758" s="23"/>
      <c r="CG758" s="14"/>
      <c r="CH758" s="21"/>
      <c r="CI758" s="14"/>
      <c r="CJ758" s="14"/>
      <c r="CK758" s="14"/>
      <c r="CL758" s="21"/>
      <c r="CM758" s="21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</row>
    <row r="759" spans="1:101">
      <c r="A759" s="54"/>
      <c r="B759" s="55"/>
      <c r="C759" s="56"/>
      <c r="D759" s="55"/>
      <c r="E759" s="56"/>
      <c r="F759" s="55"/>
      <c r="G759" s="56"/>
      <c r="H759" s="57"/>
      <c r="I759" s="9"/>
      <c r="J759" s="9"/>
      <c r="K759" s="26"/>
      <c r="L759" s="26"/>
      <c r="M759" s="34"/>
      <c r="N759" s="34"/>
      <c r="O759" s="34"/>
      <c r="P759" s="11"/>
      <c r="Q759" s="11"/>
      <c r="R759" s="11"/>
      <c r="S759" s="13"/>
      <c r="AJ759" s="14"/>
      <c r="AK759" s="14"/>
      <c r="AL759" s="14"/>
      <c r="AM759" s="15"/>
      <c r="AN759" s="15"/>
      <c r="AO759" s="15"/>
      <c r="AP759" s="14"/>
      <c r="AQ759" s="15"/>
      <c r="AR759" s="15"/>
      <c r="AS759" s="15"/>
      <c r="AT759" s="16"/>
      <c r="AU759" s="15"/>
      <c r="AV759" s="15"/>
      <c r="AW759" s="15"/>
      <c r="AX759" s="15"/>
      <c r="AY759" s="15"/>
      <c r="AZ759" s="15"/>
      <c r="BA759" s="15"/>
      <c r="BB759" s="15"/>
      <c r="BC759" s="15"/>
      <c r="BD759" s="16"/>
      <c r="BE759" s="16"/>
      <c r="BF759" s="16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21"/>
      <c r="BZ759" s="14"/>
      <c r="CA759" s="14"/>
      <c r="CB759" s="22"/>
      <c r="CC759" s="14"/>
      <c r="CD759" s="19"/>
      <c r="CE759" s="14"/>
      <c r="CF759" s="23"/>
      <c r="CG759" s="14"/>
      <c r="CH759" s="21"/>
      <c r="CI759" s="14"/>
      <c r="CJ759" s="14"/>
      <c r="CK759" s="14"/>
      <c r="CL759" s="21"/>
      <c r="CM759" s="21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</row>
    <row r="760" spans="1:101">
      <c r="A760" s="54"/>
      <c r="B760" s="55"/>
      <c r="C760" s="56"/>
      <c r="D760" s="55"/>
      <c r="E760" s="56"/>
      <c r="F760" s="55"/>
      <c r="G760" s="56"/>
      <c r="H760" s="57"/>
      <c r="I760" s="9"/>
      <c r="J760" s="9"/>
      <c r="K760" s="26"/>
      <c r="L760" s="26"/>
      <c r="M760" s="34"/>
      <c r="N760" s="34"/>
      <c r="O760" s="34"/>
      <c r="P760" s="11"/>
      <c r="Q760" s="11"/>
      <c r="R760" s="11"/>
      <c r="S760" s="13"/>
      <c r="AJ760" s="14"/>
      <c r="AK760" s="14"/>
      <c r="AL760" s="14"/>
      <c r="AM760" s="15"/>
      <c r="AN760" s="15"/>
      <c r="AO760" s="15"/>
      <c r="AP760" s="14"/>
      <c r="AQ760" s="15"/>
      <c r="AR760" s="15"/>
      <c r="AS760" s="15"/>
      <c r="AT760" s="16"/>
      <c r="AU760" s="15"/>
      <c r="AV760" s="15"/>
      <c r="AW760" s="15"/>
      <c r="AX760" s="15"/>
      <c r="AY760" s="15"/>
      <c r="AZ760" s="15"/>
      <c r="BA760" s="15"/>
      <c r="BB760" s="15"/>
      <c r="BC760" s="15"/>
      <c r="BD760" s="16"/>
      <c r="BE760" s="16"/>
      <c r="BF760" s="16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21"/>
      <c r="BZ760" s="14"/>
      <c r="CA760" s="14"/>
      <c r="CB760" s="22"/>
      <c r="CC760" s="14"/>
      <c r="CD760" s="19"/>
      <c r="CE760" s="14"/>
      <c r="CF760" s="23"/>
      <c r="CG760" s="14"/>
      <c r="CH760" s="21"/>
      <c r="CI760" s="14"/>
      <c r="CJ760" s="14"/>
      <c r="CK760" s="14"/>
      <c r="CL760" s="21"/>
      <c r="CM760" s="21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</row>
    <row r="761" spans="1:101">
      <c r="A761" s="54"/>
      <c r="B761" s="55"/>
      <c r="C761" s="56"/>
      <c r="D761" s="55"/>
      <c r="E761" s="56"/>
      <c r="F761" s="55"/>
      <c r="G761" s="56"/>
      <c r="H761" s="57"/>
      <c r="I761" s="9"/>
      <c r="J761" s="9"/>
      <c r="K761" s="26"/>
      <c r="L761" s="26"/>
      <c r="M761" s="34"/>
      <c r="N761" s="34"/>
      <c r="O761" s="34"/>
      <c r="P761" s="11"/>
      <c r="Q761" s="11"/>
      <c r="R761" s="11"/>
      <c r="S761" s="13"/>
      <c r="AJ761" s="14"/>
      <c r="AK761" s="14"/>
      <c r="AL761" s="14"/>
      <c r="AM761" s="15"/>
      <c r="AN761" s="15"/>
      <c r="AO761" s="15"/>
      <c r="AP761" s="14"/>
      <c r="AQ761" s="15"/>
      <c r="AR761" s="15"/>
      <c r="AS761" s="15"/>
      <c r="AT761" s="16"/>
      <c r="AU761" s="15"/>
      <c r="AV761" s="15"/>
      <c r="AW761" s="15"/>
      <c r="AX761" s="15"/>
      <c r="AY761" s="15"/>
      <c r="AZ761" s="15"/>
      <c r="BA761" s="15"/>
      <c r="BB761" s="15"/>
      <c r="BC761" s="15"/>
      <c r="BD761" s="16"/>
      <c r="BE761" s="16"/>
      <c r="BF761" s="16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21"/>
      <c r="BZ761" s="14"/>
      <c r="CA761" s="14"/>
      <c r="CB761" s="22"/>
      <c r="CC761" s="14"/>
      <c r="CD761" s="19"/>
      <c r="CE761" s="14"/>
      <c r="CF761" s="23"/>
      <c r="CG761" s="14"/>
      <c r="CH761" s="21"/>
      <c r="CI761" s="14"/>
      <c r="CJ761" s="14"/>
      <c r="CK761" s="14"/>
      <c r="CL761" s="21"/>
      <c r="CM761" s="21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</row>
    <row r="762" spans="1:101">
      <c r="A762" s="54"/>
      <c r="B762" s="55"/>
      <c r="C762" s="56"/>
      <c r="D762" s="55"/>
      <c r="E762" s="56"/>
      <c r="F762" s="55"/>
      <c r="G762" s="56"/>
      <c r="H762" s="57"/>
      <c r="I762" s="9"/>
      <c r="J762" s="9"/>
      <c r="K762" s="26"/>
      <c r="L762" s="26"/>
      <c r="M762" s="34"/>
      <c r="N762" s="34"/>
      <c r="O762" s="34"/>
      <c r="P762" s="11"/>
      <c r="Q762" s="11"/>
      <c r="R762" s="11"/>
      <c r="S762" s="13"/>
      <c r="AJ762" s="14"/>
      <c r="AK762" s="14"/>
      <c r="AL762" s="14"/>
      <c r="AM762" s="15"/>
      <c r="AN762" s="15"/>
      <c r="AO762" s="15"/>
      <c r="AP762" s="14"/>
      <c r="AQ762" s="15"/>
      <c r="AR762" s="15"/>
      <c r="AS762" s="15"/>
      <c r="AT762" s="16"/>
      <c r="AU762" s="15"/>
      <c r="AV762" s="15"/>
      <c r="AW762" s="15"/>
      <c r="AX762" s="15"/>
      <c r="AY762" s="15"/>
      <c r="AZ762" s="15"/>
      <c r="BA762" s="15"/>
      <c r="BB762" s="15"/>
      <c r="BC762" s="15"/>
      <c r="BD762" s="16"/>
      <c r="BE762" s="16"/>
      <c r="BF762" s="16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21"/>
      <c r="BZ762" s="14"/>
      <c r="CA762" s="14"/>
      <c r="CB762" s="22"/>
      <c r="CC762" s="14"/>
      <c r="CD762" s="19"/>
      <c r="CE762" s="14"/>
      <c r="CF762" s="23"/>
      <c r="CG762" s="14"/>
      <c r="CH762" s="21"/>
      <c r="CI762" s="14"/>
      <c r="CJ762" s="14"/>
      <c r="CK762" s="14"/>
      <c r="CL762" s="21"/>
      <c r="CM762" s="21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</row>
    <row r="763" spans="1:101">
      <c r="A763" s="54"/>
      <c r="B763" s="55"/>
      <c r="C763" s="56"/>
      <c r="D763" s="55"/>
      <c r="E763" s="56"/>
      <c r="F763" s="55"/>
      <c r="G763" s="56"/>
      <c r="H763" s="57"/>
      <c r="I763" s="9"/>
      <c r="J763" s="9"/>
      <c r="K763" s="26"/>
      <c r="L763" s="26"/>
      <c r="M763" s="34"/>
      <c r="N763" s="34"/>
      <c r="O763" s="34"/>
      <c r="P763" s="11"/>
      <c r="Q763" s="11"/>
      <c r="R763" s="11"/>
      <c r="S763" s="13"/>
      <c r="AJ763" s="14"/>
      <c r="AK763" s="14"/>
      <c r="AL763" s="14"/>
      <c r="AM763" s="15"/>
      <c r="AN763" s="15"/>
      <c r="AO763" s="15"/>
      <c r="AP763" s="14"/>
      <c r="AQ763" s="15"/>
      <c r="AR763" s="15"/>
      <c r="AS763" s="15"/>
      <c r="AT763" s="16"/>
      <c r="AU763" s="15"/>
      <c r="AV763" s="15"/>
      <c r="AW763" s="15"/>
      <c r="AX763" s="15"/>
      <c r="AY763" s="15"/>
      <c r="AZ763" s="15"/>
      <c r="BA763" s="15"/>
      <c r="BB763" s="15"/>
      <c r="BC763" s="15"/>
      <c r="BD763" s="16"/>
      <c r="BE763" s="16"/>
      <c r="BF763" s="16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21"/>
      <c r="BZ763" s="14"/>
      <c r="CA763" s="14"/>
      <c r="CB763" s="22"/>
      <c r="CC763" s="14"/>
      <c r="CD763" s="19"/>
      <c r="CE763" s="14"/>
      <c r="CF763" s="23"/>
      <c r="CG763" s="14"/>
      <c r="CH763" s="21"/>
      <c r="CI763" s="14"/>
      <c r="CJ763" s="14"/>
      <c r="CK763" s="14"/>
      <c r="CL763" s="21"/>
      <c r="CM763" s="21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</row>
    <row r="764" spans="1:101">
      <c r="A764" s="54"/>
      <c r="B764" s="55"/>
      <c r="C764" s="56"/>
      <c r="D764" s="55"/>
      <c r="E764" s="56"/>
      <c r="F764" s="55"/>
      <c r="G764" s="56"/>
      <c r="H764" s="57"/>
      <c r="I764" s="9"/>
      <c r="J764" s="9"/>
      <c r="K764" s="26"/>
      <c r="L764" s="26"/>
      <c r="M764" s="34"/>
      <c r="N764" s="34"/>
      <c r="O764" s="34"/>
      <c r="P764" s="11"/>
      <c r="Q764" s="11"/>
      <c r="R764" s="11"/>
      <c r="S764" s="13"/>
      <c r="AJ764" s="14"/>
      <c r="AK764" s="14"/>
      <c r="AL764" s="14"/>
      <c r="AM764" s="15"/>
      <c r="AN764" s="15"/>
      <c r="AO764" s="15"/>
      <c r="AP764" s="14"/>
      <c r="AQ764" s="15"/>
      <c r="AR764" s="15"/>
      <c r="AS764" s="15"/>
      <c r="AT764" s="16"/>
      <c r="AU764" s="15"/>
      <c r="AV764" s="15"/>
      <c r="AW764" s="15"/>
      <c r="AX764" s="15"/>
      <c r="AY764" s="15"/>
      <c r="AZ764" s="15"/>
      <c r="BA764" s="15"/>
      <c r="BB764" s="15"/>
      <c r="BC764" s="15"/>
      <c r="BD764" s="16"/>
      <c r="BE764" s="16"/>
      <c r="BF764" s="16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21"/>
      <c r="BZ764" s="14"/>
      <c r="CA764" s="14"/>
      <c r="CB764" s="22"/>
      <c r="CC764" s="14"/>
      <c r="CD764" s="19"/>
      <c r="CE764" s="14"/>
      <c r="CF764" s="23"/>
      <c r="CG764" s="14"/>
      <c r="CH764" s="21"/>
      <c r="CI764" s="14"/>
      <c r="CJ764" s="14"/>
      <c r="CK764" s="14"/>
      <c r="CL764" s="21"/>
      <c r="CM764" s="21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</row>
    <row r="765" spans="1:101">
      <c r="A765" s="54"/>
      <c r="B765" s="55"/>
      <c r="C765" s="56"/>
      <c r="D765" s="55"/>
      <c r="E765" s="56"/>
      <c r="F765" s="55"/>
      <c r="G765" s="56"/>
      <c r="H765" s="57"/>
      <c r="I765" s="9"/>
      <c r="J765" s="9"/>
      <c r="K765" s="26"/>
      <c r="L765" s="26"/>
      <c r="M765" s="34"/>
      <c r="N765" s="34"/>
      <c r="O765" s="34"/>
      <c r="P765" s="11"/>
      <c r="Q765" s="11"/>
      <c r="R765" s="11"/>
      <c r="S765" s="13"/>
      <c r="AJ765" s="14"/>
      <c r="AK765" s="14"/>
      <c r="AL765" s="14"/>
      <c r="AM765" s="15"/>
      <c r="AN765" s="15"/>
      <c r="AO765" s="15"/>
      <c r="AP765" s="14"/>
      <c r="AQ765" s="15"/>
      <c r="AR765" s="15"/>
      <c r="AS765" s="15"/>
      <c r="AT765" s="16"/>
      <c r="AU765" s="15"/>
      <c r="AV765" s="15"/>
      <c r="AW765" s="15"/>
      <c r="AX765" s="15"/>
      <c r="AY765" s="15"/>
      <c r="AZ765" s="15"/>
      <c r="BA765" s="15"/>
      <c r="BB765" s="15"/>
      <c r="BC765" s="15"/>
      <c r="BD765" s="16"/>
      <c r="BE765" s="16"/>
      <c r="BF765" s="16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21"/>
      <c r="BZ765" s="14"/>
      <c r="CA765" s="14"/>
      <c r="CB765" s="22"/>
      <c r="CC765" s="14"/>
      <c r="CD765" s="19"/>
      <c r="CE765" s="14"/>
      <c r="CF765" s="23"/>
      <c r="CG765" s="14"/>
      <c r="CH765" s="21"/>
      <c r="CI765" s="14"/>
      <c r="CJ765" s="14"/>
      <c r="CK765" s="14"/>
      <c r="CL765" s="21"/>
      <c r="CM765" s="21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</row>
    <row r="766" spans="1:101">
      <c r="A766" s="54"/>
      <c r="B766" s="55"/>
      <c r="C766" s="56"/>
      <c r="D766" s="55"/>
      <c r="E766" s="56"/>
      <c r="F766" s="55"/>
      <c r="G766" s="56"/>
      <c r="H766" s="57"/>
      <c r="I766" s="9"/>
      <c r="J766" s="9"/>
      <c r="K766" s="26"/>
      <c r="L766" s="26"/>
      <c r="M766" s="34"/>
      <c r="N766" s="34"/>
      <c r="O766" s="34"/>
      <c r="P766" s="11"/>
      <c r="Q766" s="11"/>
      <c r="R766" s="11"/>
      <c r="S766" s="13"/>
      <c r="AJ766" s="14"/>
      <c r="AK766" s="14"/>
      <c r="AL766" s="14"/>
      <c r="AM766" s="15"/>
      <c r="AN766" s="15"/>
      <c r="AO766" s="15"/>
      <c r="AP766" s="14"/>
      <c r="AQ766" s="15"/>
      <c r="AR766" s="15"/>
      <c r="AS766" s="15"/>
      <c r="AT766" s="16"/>
      <c r="AU766" s="15"/>
      <c r="AV766" s="15"/>
      <c r="AW766" s="15"/>
      <c r="AX766" s="15"/>
      <c r="AY766" s="15"/>
      <c r="AZ766" s="15"/>
      <c r="BA766" s="15"/>
      <c r="BB766" s="15"/>
      <c r="BC766" s="15"/>
      <c r="BD766" s="16"/>
      <c r="BE766" s="16"/>
      <c r="BF766" s="16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21"/>
      <c r="BZ766" s="14"/>
      <c r="CA766" s="14"/>
      <c r="CB766" s="22"/>
      <c r="CC766" s="14"/>
      <c r="CD766" s="19"/>
      <c r="CE766" s="14"/>
      <c r="CF766" s="23"/>
      <c r="CG766" s="14"/>
      <c r="CH766" s="21"/>
      <c r="CI766" s="14"/>
      <c r="CJ766" s="14"/>
      <c r="CK766" s="14"/>
      <c r="CL766" s="21"/>
      <c r="CM766" s="21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</row>
    <row r="767" spans="1:101">
      <c r="A767" s="54"/>
      <c r="B767" s="55"/>
      <c r="C767" s="56"/>
      <c r="D767" s="55"/>
      <c r="E767" s="56"/>
      <c r="F767" s="55"/>
      <c r="G767" s="56"/>
      <c r="H767" s="57"/>
      <c r="I767" s="9"/>
      <c r="J767" s="9"/>
      <c r="K767" s="26"/>
      <c r="L767" s="26"/>
      <c r="M767" s="34"/>
      <c r="N767" s="34"/>
      <c r="O767" s="34"/>
      <c r="P767" s="11"/>
      <c r="Q767" s="11"/>
      <c r="R767" s="11"/>
      <c r="S767" s="13"/>
      <c r="AJ767" s="14"/>
      <c r="AK767" s="14"/>
      <c r="AL767" s="14"/>
      <c r="AM767" s="15"/>
      <c r="AN767" s="15"/>
      <c r="AO767" s="15"/>
      <c r="AP767" s="14"/>
      <c r="AQ767" s="15"/>
      <c r="AR767" s="15"/>
      <c r="AS767" s="15"/>
      <c r="AT767" s="16"/>
      <c r="AU767" s="15"/>
      <c r="AV767" s="15"/>
      <c r="AW767" s="15"/>
      <c r="AX767" s="15"/>
      <c r="AY767" s="15"/>
      <c r="AZ767" s="15"/>
      <c r="BA767" s="15"/>
      <c r="BB767" s="15"/>
      <c r="BC767" s="15"/>
      <c r="BD767" s="16"/>
      <c r="BE767" s="16"/>
      <c r="BF767" s="16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21"/>
      <c r="BZ767" s="14"/>
      <c r="CA767" s="14"/>
      <c r="CB767" s="22"/>
      <c r="CC767" s="14"/>
      <c r="CD767" s="19"/>
      <c r="CE767" s="14"/>
      <c r="CF767" s="23"/>
      <c r="CG767" s="14"/>
      <c r="CH767" s="21"/>
      <c r="CI767" s="14"/>
      <c r="CJ767" s="14"/>
      <c r="CK767" s="14"/>
      <c r="CL767" s="21"/>
      <c r="CM767" s="21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</row>
    <row r="768" spans="1:101">
      <c r="A768" s="54"/>
      <c r="B768" s="55"/>
      <c r="C768" s="56"/>
      <c r="D768" s="55"/>
      <c r="E768" s="56"/>
      <c r="F768" s="55"/>
      <c r="G768" s="56"/>
      <c r="H768" s="57"/>
      <c r="I768" s="9"/>
      <c r="J768" s="9"/>
      <c r="K768" s="26"/>
      <c r="L768" s="26"/>
      <c r="M768" s="34"/>
      <c r="N768" s="34"/>
      <c r="O768" s="34"/>
      <c r="P768" s="11"/>
      <c r="Q768" s="11"/>
      <c r="R768" s="11"/>
      <c r="S768" s="13"/>
      <c r="AJ768" s="14"/>
      <c r="AK768" s="14"/>
      <c r="AL768" s="14"/>
      <c r="AM768" s="15"/>
      <c r="AN768" s="15"/>
      <c r="AO768" s="15"/>
      <c r="AP768" s="14"/>
      <c r="AQ768" s="15"/>
      <c r="AR768" s="15"/>
      <c r="AS768" s="15"/>
      <c r="AT768" s="16"/>
      <c r="AU768" s="15"/>
      <c r="AV768" s="15"/>
      <c r="AW768" s="15"/>
      <c r="AX768" s="15"/>
      <c r="AY768" s="15"/>
      <c r="AZ768" s="15"/>
      <c r="BA768" s="15"/>
      <c r="BB768" s="15"/>
      <c r="BC768" s="15"/>
      <c r="BD768" s="16"/>
      <c r="BE768" s="16"/>
      <c r="BF768" s="16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21"/>
      <c r="BZ768" s="14"/>
      <c r="CA768" s="14"/>
      <c r="CB768" s="22"/>
      <c r="CC768" s="14"/>
      <c r="CD768" s="19"/>
      <c r="CE768" s="14"/>
      <c r="CF768" s="23"/>
      <c r="CG768" s="14"/>
      <c r="CH768" s="21"/>
      <c r="CI768" s="14"/>
      <c r="CJ768" s="14"/>
      <c r="CK768" s="14"/>
      <c r="CL768" s="21"/>
      <c r="CM768" s="21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</row>
    <row r="769" spans="1:101">
      <c r="A769" s="54"/>
      <c r="B769" s="55"/>
      <c r="C769" s="56"/>
      <c r="D769" s="55"/>
      <c r="E769" s="56"/>
      <c r="F769" s="55"/>
      <c r="G769" s="56"/>
      <c r="H769" s="57"/>
      <c r="I769" s="9"/>
      <c r="J769" s="9"/>
      <c r="K769" s="26"/>
      <c r="L769" s="26"/>
      <c r="M769" s="34"/>
      <c r="N769" s="34"/>
      <c r="O769" s="34"/>
      <c r="P769" s="11"/>
      <c r="Q769" s="11"/>
      <c r="R769" s="11"/>
      <c r="S769" s="13"/>
      <c r="AJ769" s="14"/>
      <c r="AK769" s="14"/>
      <c r="AL769" s="14"/>
      <c r="AM769" s="15"/>
      <c r="AN769" s="15"/>
      <c r="AO769" s="15"/>
      <c r="AP769" s="14"/>
      <c r="AQ769" s="15"/>
      <c r="AR769" s="15"/>
      <c r="AS769" s="15"/>
      <c r="AT769" s="16"/>
      <c r="AU769" s="15"/>
      <c r="AV769" s="15"/>
      <c r="AW769" s="15"/>
      <c r="AX769" s="15"/>
      <c r="AY769" s="15"/>
      <c r="AZ769" s="15"/>
      <c r="BA769" s="15"/>
      <c r="BB769" s="15"/>
      <c r="BC769" s="15"/>
      <c r="BD769" s="16"/>
      <c r="BE769" s="16"/>
      <c r="BF769" s="16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21"/>
      <c r="BZ769" s="14"/>
      <c r="CA769" s="14"/>
      <c r="CB769" s="22"/>
      <c r="CC769" s="14"/>
      <c r="CD769" s="19"/>
      <c r="CE769" s="14"/>
      <c r="CF769" s="23"/>
      <c r="CG769" s="14"/>
      <c r="CH769" s="21"/>
      <c r="CI769" s="14"/>
      <c r="CJ769" s="14"/>
      <c r="CK769" s="14"/>
      <c r="CL769" s="21"/>
      <c r="CM769" s="21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</row>
    <row r="770" spans="1:101">
      <c r="A770" s="54"/>
      <c r="B770" s="55"/>
      <c r="C770" s="56"/>
      <c r="D770" s="55"/>
      <c r="E770" s="56"/>
      <c r="F770" s="55"/>
      <c r="G770" s="56"/>
      <c r="H770" s="57"/>
      <c r="I770" s="9"/>
      <c r="J770" s="9"/>
      <c r="K770" s="26"/>
      <c r="L770" s="26"/>
      <c r="M770" s="34"/>
      <c r="N770" s="34"/>
      <c r="O770" s="34"/>
      <c r="P770" s="11"/>
      <c r="Q770" s="11"/>
      <c r="R770" s="11"/>
      <c r="S770" s="13"/>
      <c r="AJ770" s="14"/>
      <c r="AK770" s="14"/>
      <c r="AL770" s="14"/>
      <c r="AM770" s="15"/>
      <c r="AN770" s="15"/>
      <c r="AO770" s="15"/>
      <c r="AP770" s="14"/>
      <c r="AQ770" s="15"/>
      <c r="AR770" s="15"/>
      <c r="AS770" s="15"/>
      <c r="AT770" s="16"/>
      <c r="AU770" s="15"/>
      <c r="AV770" s="15"/>
      <c r="AW770" s="15"/>
      <c r="AX770" s="15"/>
      <c r="AY770" s="15"/>
      <c r="AZ770" s="15"/>
      <c r="BA770" s="15"/>
      <c r="BB770" s="15"/>
      <c r="BC770" s="15"/>
      <c r="BD770" s="16"/>
      <c r="BE770" s="16"/>
      <c r="BF770" s="16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21"/>
      <c r="BZ770" s="14"/>
      <c r="CA770" s="14"/>
      <c r="CB770" s="22"/>
      <c r="CC770" s="14"/>
      <c r="CD770" s="19"/>
      <c r="CE770" s="14"/>
      <c r="CF770" s="23"/>
      <c r="CG770" s="14"/>
      <c r="CH770" s="21"/>
      <c r="CI770" s="14"/>
      <c r="CJ770" s="14"/>
      <c r="CK770" s="14"/>
      <c r="CL770" s="21"/>
      <c r="CM770" s="21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</row>
    <row r="771" spans="1:101">
      <c r="A771" s="54"/>
      <c r="B771" s="55"/>
      <c r="C771" s="56"/>
      <c r="D771" s="55"/>
      <c r="E771" s="56"/>
      <c r="F771" s="55"/>
      <c r="G771" s="56"/>
      <c r="H771" s="57"/>
      <c r="I771" s="9"/>
      <c r="J771" s="9"/>
      <c r="K771" s="26"/>
      <c r="L771" s="26"/>
      <c r="M771" s="34"/>
      <c r="N771" s="34"/>
      <c r="O771" s="34"/>
      <c r="P771" s="11"/>
      <c r="Q771" s="11"/>
      <c r="R771" s="11"/>
      <c r="S771" s="13"/>
      <c r="AJ771" s="14"/>
      <c r="AK771" s="14"/>
      <c r="AL771" s="14"/>
      <c r="AM771" s="15"/>
      <c r="AN771" s="15"/>
      <c r="AO771" s="15"/>
      <c r="AP771" s="14"/>
      <c r="AQ771" s="15"/>
      <c r="AR771" s="15"/>
      <c r="AS771" s="15"/>
      <c r="AT771" s="16"/>
      <c r="AU771" s="15"/>
      <c r="AV771" s="15"/>
      <c r="AW771" s="15"/>
      <c r="AX771" s="15"/>
      <c r="AY771" s="15"/>
      <c r="AZ771" s="15"/>
      <c r="BA771" s="15"/>
      <c r="BB771" s="15"/>
      <c r="BC771" s="15"/>
      <c r="BD771" s="16"/>
      <c r="BE771" s="16"/>
      <c r="BF771" s="16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21"/>
      <c r="BZ771" s="14"/>
      <c r="CA771" s="14"/>
      <c r="CB771" s="22"/>
      <c r="CC771" s="14"/>
      <c r="CD771" s="19"/>
      <c r="CE771" s="14"/>
      <c r="CF771" s="23"/>
      <c r="CG771" s="14"/>
      <c r="CH771" s="21"/>
      <c r="CI771" s="14"/>
      <c r="CJ771" s="14"/>
      <c r="CK771" s="14"/>
      <c r="CL771" s="21"/>
      <c r="CM771" s="21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</row>
    <row r="772" spans="1:101">
      <c r="A772" s="54"/>
      <c r="B772" s="55"/>
      <c r="C772" s="56"/>
      <c r="D772" s="55"/>
      <c r="E772" s="56"/>
      <c r="F772" s="55"/>
      <c r="G772" s="56"/>
      <c r="H772" s="57"/>
      <c r="I772" s="9"/>
      <c r="J772" s="9"/>
      <c r="K772" s="26"/>
      <c r="L772" s="26"/>
      <c r="M772" s="34"/>
      <c r="N772" s="34"/>
      <c r="O772" s="34"/>
      <c r="P772" s="11"/>
      <c r="Q772" s="11"/>
      <c r="R772" s="11"/>
      <c r="S772" s="13"/>
      <c r="AJ772" s="14"/>
      <c r="AK772" s="14"/>
      <c r="AL772" s="14"/>
      <c r="AM772" s="15"/>
      <c r="AN772" s="15"/>
      <c r="AO772" s="15"/>
      <c r="AP772" s="14"/>
      <c r="AQ772" s="15"/>
      <c r="AR772" s="15"/>
      <c r="AS772" s="15"/>
      <c r="AT772" s="16"/>
      <c r="AU772" s="15"/>
      <c r="AV772" s="15"/>
      <c r="AW772" s="15"/>
      <c r="AX772" s="15"/>
      <c r="AY772" s="15"/>
      <c r="AZ772" s="15"/>
      <c r="BA772" s="15"/>
      <c r="BB772" s="15"/>
      <c r="BC772" s="15"/>
      <c r="BD772" s="16"/>
      <c r="BE772" s="16"/>
      <c r="BF772" s="16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21"/>
      <c r="BZ772" s="14"/>
      <c r="CA772" s="14"/>
      <c r="CB772" s="22"/>
      <c r="CC772" s="14"/>
      <c r="CD772" s="19"/>
      <c r="CE772" s="14"/>
      <c r="CF772" s="23"/>
      <c r="CG772" s="14"/>
      <c r="CH772" s="21"/>
      <c r="CI772" s="14"/>
      <c r="CJ772" s="14"/>
      <c r="CK772" s="14"/>
      <c r="CL772" s="21"/>
      <c r="CM772" s="21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</row>
    <row r="773" spans="1:101">
      <c r="A773" s="54"/>
      <c r="B773" s="55"/>
      <c r="C773" s="56"/>
      <c r="D773" s="55"/>
      <c r="E773" s="56"/>
      <c r="F773" s="55"/>
      <c r="G773" s="56"/>
      <c r="H773" s="57"/>
      <c r="I773" s="9"/>
      <c r="J773" s="9"/>
      <c r="K773" s="26"/>
      <c r="L773" s="26"/>
      <c r="M773" s="34"/>
      <c r="N773" s="34"/>
      <c r="O773" s="34"/>
      <c r="P773" s="11"/>
      <c r="Q773" s="11"/>
      <c r="R773" s="11"/>
      <c r="S773" s="13"/>
      <c r="AJ773" s="14"/>
      <c r="AK773" s="14"/>
      <c r="AL773" s="14"/>
      <c r="AM773" s="15"/>
      <c r="AN773" s="15"/>
      <c r="AO773" s="15"/>
      <c r="AP773" s="14"/>
      <c r="AQ773" s="15"/>
      <c r="AR773" s="15"/>
      <c r="AS773" s="15"/>
      <c r="AT773" s="16"/>
      <c r="AU773" s="15"/>
      <c r="AV773" s="15"/>
      <c r="AW773" s="15"/>
      <c r="AX773" s="15"/>
      <c r="AY773" s="15"/>
      <c r="AZ773" s="15"/>
      <c r="BA773" s="15"/>
      <c r="BB773" s="15"/>
      <c r="BC773" s="15"/>
      <c r="BD773" s="16"/>
      <c r="BE773" s="16"/>
      <c r="BF773" s="16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21"/>
      <c r="BZ773" s="14"/>
      <c r="CA773" s="14"/>
      <c r="CB773" s="22"/>
      <c r="CC773" s="14"/>
      <c r="CD773" s="19"/>
      <c r="CE773" s="14"/>
      <c r="CF773" s="23"/>
      <c r="CG773" s="14"/>
      <c r="CH773" s="21"/>
      <c r="CI773" s="14"/>
      <c r="CJ773" s="14"/>
      <c r="CK773" s="14"/>
      <c r="CL773" s="21"/>
      <c r="CM773" s="21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</row>
    <row r="774" spans="1:101">
      <c r="A774" s="54"/>
      <c r="B774" s="55"/>
      <c r="C774" s="56"/>
      <c r="D774" s="55"/>
      <c r="E774" s="56"/>
      <c r="F774" s="55"/>
      <c r="G774" s="56"/>
      <c r="H774" s="57"/>
      <c r="I774" s="9"/>
      <c r="J774" s="9"/>
      <c r="K774" s="26"/>
      <c r="L774" s="26"/>
      <c r="M774" s="34"/>
      <c r="N774" s="34"/>
      <c r="O774" s="34"/>
      <c r="P774" s="11"/>
      <c r="Q774" s="11"/>
      <c r="R774" s="11"/>
      <c r="S774" s="13"/>
      <c r="AJ774" s="14"/>
      <c r="AK774" s="14"/>
      <c r="AL774" s="14"/>
      <c r="AM774" s="15"/>
      <c r="AN774" s="15"/>
      <c r="AO774" s="15"/>
      <c r="AP774" s="14"/>
      <c r="AQ774" s="15"/>
      <c r="AR774" s="15"/>
      <c r="AS774" s="15"/>
      <c r="AT774" s="16"/>
      <c r="AU774" s="15"/>
      <c r="AV774" s="15"/>
      <c r="AW774" s="15"/>
      <c r="AX774" s="15"/>
      <c r="AY774" s="15"/>
      <c r="AZ774" s="15"/>
      <c r="BA774" s="15"/>
      <c r="BB774" s="15"/>
      <c r="BC774" s="15"/>
      <c r="BD774" s="16"/>
      <c r="BE774" s="16"/>
      <c r="BF774" s="16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21"/>
      <c r="BZ774" s="14"/>
      <c r="CA774" s="14"/>
      <c r="CB774" s="22"/>
      <c r="CC774" s="14"/>
      <c r="CD774" s="19"/>
      <c r="CE774" s="14"/>
      <c r="CF774" s="23"/>
      <c r="CG774" s="14"/>
      <c r="CH774" s="21"/>
      <c r="CI774" s="14"/>
      <c r="CJ774" s="14"/>
      <c r="CK774" s="14"/>
      <c r="CL774" s="21"/>
      <c r="CM774" s="21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</row>
    <row r="775" spans="1:101">
      <c r="A775" s="54"/>
      <c r="B775" s="55"/>
      <c r="C775" s="56"/>
      <c r="D775" s="55"/>
      <c r="E775" s="56"/>
      <c r="F775" s="55"/>
      <c r="G775" s="56"/>
      <c r="H775" s="57"/>
      <c r="I775" s="9"/>
      <c r="J775" s="9"/>
      <c r="K775" s="26"/>
      <c r="L775" s="26"/>
      <c r="M775" s="34"/>
      <c r="N775" s="34"/>
      <c r="O775" s="34"/>
      <c r="P775" s="11"/>
      <c r="Q775" s="11"/>
      <c r="R775" s="11"/>
      <c r="S775" s="13"/>
      <c r="AJ775" s="14"/>
      <c r="AK775" s="14"/>
      <c r="AL775" s="14"/>
      <c r="AM775" s="15"/>
      <c r="AN775" s="15"/>
      <c r="AO775" s="15"/>
      <c r="AP775" s="14"/>
      <c r="AQ775" s="15"/>
      <c r="AR775" s="15"/>
      <c r="AS775" s="15"/>
      <c r="AT775" s="16"/>
      <c r="AU775" s="15"/>
      <c r="AV775" s="15"/>
      <c r="AW775" s="15"/>
      <c r="AX775" s="15"/>
      <c r="AY775" s="15"/>
      <c r="AZ775" s="15"/>
      <c r="BA775" s="15"/>
      <c r="BB775" s="15"/>
      <c r="BC775" s="15"/>
      <c r="BD775" s="16"/>
      <c r="BE775" s="16"/>
      <c r="BF775" s="16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21"/>
      <c r="BZ775" s="14"/>
      <c r="CA775" s="14"/>
      <c r="CB775" s="22"/>
      <c r="CC775" s="14"/>
      <c r="CD775" s="19"/>
      <c r="CE775" s="14"/>
      <c r="CF775" s="23"/>
      <c r="CG775" s="14"/>
      <c r="CH775" s="21"/>
      <c r="CI775" s="14"/>
      <c r="CJ775" s="14"/>
      <c r="CK775" s="14"/>
      <c r="CL775" s="21"/>
      <c r="CM775" s="21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</row>
    <row r="776" spans="1:101">
      <c r="A776" s="54"/>
      <c r="B776" s="55"/>
      <c r="C776" s="56"/>
      <c r="D776" s="55"/>
      <c r="E776" s="56"/>
      <c r="F776" s="55"/>
      <c r="G776" s="56"/>
      <c r="H776" s="57"/>
      <c r="I776" s="9"/>
      <c r="J776" s="9"/>
      <c r="K776" s="26"/>
      <c r="L776" s="26"/>
      <c r="M776" s="34"/>
      <c r="N776" s="34"/>
      <c r="O776" s="34"/>
      <c r="P776" s="11"/>
      <c r="Q776" s="11"/>
      <c r="R776" s="11"/>
      <c r="S776" s="13"/>
      <c r="AJ776" s="14"/>
      <c r="AK776" s="14"/>
      <c r="AL776" s="14"/>
      <c r="AM776" s="15"/>
      <c r="AN776" s="15"/>
      <c r="AO776" s="15"/>
      <c r="AP776" s="14"/>
      <c r="AQ776" s="15"/>
      <c r="AR776" s="15"/>
      <c r="AS776" s="15"/>
      <c r="AT776" s="16"/>
      <c r="AU776" s="15"/>
      <c r="AV776" s="15"/>
      <c r="AW776" s="15"/>
      <c r="AX776" s="15"/>
      <c r="AY776" s="15"/>
      <c r="AZ776" s="15"/>
      <c r="BA776" s="15"/>
      <c r="BB776" s="15"/>
      <c r="BC776" s="15"/>
      <c r="BD776" s="16"/>
      <c r="BE776" s="16"/>
      <c r="BF776" s="16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21"/>
      <c r="BZ776" s="14"/>
      <c r="CA776" s="14"/>
      <c r="CB776" s="22"/>
      <c r="CC776" s="14"/>
      <c r="CD776" s="19"/>
      <c r="CE776" s="14"/>
      <c r="CF776" s="23"/>
      <c r="CG776" s="14"/>
      <c r="CH776" s="21"/>
      <c r="CI776" s="14"/>
      <c r="CJ776" s="14"/>
      <c r="CK776" s="14"/>
      <c r="CL776" s="21"/>
      <c r="CM776" s="21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</row>
    <row r="777" spans="1:101">
      <c r="A777" s="54"/>
      <c r="B777" s="55"/>
      <c r="C777" s="56"/>
      <c r="D777" s="55"/>
      <c r="E777" s="56"/>
      <c r="F777" s="55"/>
      <c r="G777" s="56"/>
      <c r="H777" s="57"/>
      <c r="I777" s="9"/>
      <c r="J777" s="9"/>
      <c r="K777" s="26"/>
      <c r="L777" s="26"/>
      <c r="M777" s="34"/>
      <c r="N777" s="34"/>
      <c r="O777" s="34"/>
      <c r="P777" s="11"/>
      <c r="Q777" s="11"/>
      <c r="R777" s="11"/>
      <c r="S777" s="13"/>
      <c r="AJ777" s="14"/>
      <c r="AK777" s="14"/>
      <c r="AL777" s="14"/>
      <c r="AM777" s="15"/>
      <c r="AN777" s="15"/>
      <c r="AO777" s="15"/>
      <c r="AP777" s="14"/>
      <c r="AQ777" s="15"/>
      <c r="AR777" s="15"/>
      <c r="AS777" s="15"/>
      <c r="AT777" s="16"/>
      <c r="AU777" s="15"/>
      <c r="AV777" s="15"/>
      <c r="AW777" s="15"/>
      <c r="AX777" s="15"/>
      <c r="AY777" s="15"/>
      <c r="AZ777" s="15"/>
      <c r="BA777" s="15"/>
      <c r="BB777" s="15"/>
      <c r="BC777" s="15"/>
      <c r="BD777" s="16"/>
      <c r="BE777" s="16"/>
      <c r="BF777" s="16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21"/>
      <c r="BZ777" s="14"/>
      <c r="CA777" s="14"/>
      <c r="CB777" s="22"/>
      <c r="CC777" s="14"/>
      <c r="CD777" s="19"/>
      <c r="CE777" s="14"/>
      <c r="CF777" s="23"/>
      <c r="CG777" s="14"/>
      <c r="CH777" s="21"/>
      <c r="CI777" s="14"/>
      <c r="CJ777" s="14"/>
      <c r="CK777" s="14"/>
      <c r="CL777" s="21"/>
      <c r="CM777" s="21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</row>
    <row r="778" spans="1:101">
      <c r="A778" s="54"/>
      <c r="B778" s="55"/>
      <c r="C778" s="56"/>
      <c r="D778" s="55"/>
      <c r="E778" s="56"/>
      <c r="F778" s="55"/>
      <c r="G778" s="56"/>
      <c r="H778" s="57"/>
      <c r="I778" s="9"/>
      <c r="J778" s="9"/>
      <c r="K778" s="26"/>
      <c r="L778" s="26"/>
      <c r="M778" s="34"/>
      <c r="N778" s="34"/>
      <c r="O778" s="34"/>
      <c r="P778" s="11"/>
      <c r="Q778" s="11"/>
      <c r="R778" s="11"/>
      <c r="S778" s="13"/>
      <c r="AJ778" s="14"/>
      <c r="AK778" s="14"/>
      <c r="AL778" s="14"/>
      <c r="AM778" s="15"/>
      <c r="AN778" s="15"/>
      <c r="AO778" s="15"/>
      <c r="AP778" s="14"/>
      <c r="AQ778" s="15"/>
      <c r="AR778" s="15"/>
      <c r="AS778" s="15"/>
      <c r="AT778" s="16"/>
      <c r="AU778" s="15"/>
      <c r="AV778" s="15"/>
      <c r="AW778" s="15"/>
      <c r="AX778" s="15"/>
      <c r="AY778" s="15"/>
      <c r="AZ778" s="15"/>
      <c r="BA778" s="15"/>
      <c r="BB778" s="15"/>
      <c r="BC778" s="15"/>
      <c r="BD778" s="16"/>
      <c r="BE778" s="16"/>
      <c r="BF778" s="16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21"/>
      <c r="BZ778" s="14"/>
      <c r="CA778" s="14"/>
      <c r="CB778" s="22"/>
      <c r="CC778" s="14"/>
      <c r="CD778" s="19"/>
      <c r="CE778" s="14"/>
      <c r="CF778" s="23"/>
      <c r="CG778" s="14"/>
      <c r="CH778" s="21"/>
      <c r="CI778" s="14"/>
      <c r="CJ778" s="14"/>
      <c r="CK778" s="14"/>
      <c r="CL778" s="21"/>
      <c r="CM778" s="21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</row>
    <row r="779" spans="1:101">
      <c r="A779" s="54"/>
      <c r="B779" s="55"/>
      <c r="C779" s="56"/>
      <c r="D779" s="55"/>
      <c r="E779" s="56"/>
      <c r="F779" s="55"/>
      <c r="G779" s="56"/>
      <c r="H779" s="57"/>
      <c r="I779" s="9"/>
      <c r="J779" s="9"/>
      <c r="K779" s="26"/>
      <c r="L779" s="26"/>
      <c r="M779" s="34"/>
      <c r="N779" s="34"/>
      <c r="O779" s="34"/>
      <c r="P779" s="11"/>
      <c r="Q779" s="11"/>
      <c r="R779" s="11"/>
      <c r="S779" s="13"/>
      <c r="AJ779" s="14"/>
      <c r="AK779" s="14"/>
      <c r="AL779" s="14"/>
      <c r="AM779" s="15"/>
      <c r="AN779" s="15"/>
      <c r="AO779" s="15"/>
      <c r="AP779" s="14"/>
      <c r="AQ779" s="15"/>
      <c r="AR779" s="15"/>
      <c r="AS779" s="15"/>
      <c r="AT779" s="16"/>
      <c r="AU779" s="15"/>
      <c r="AV779" s="15"/>
      <c r="AW779" s="15"/>
      <c r="AX779" s="15"/>
      <c r="AY779" s="15"/>
      <c r="AZ779" s="15"/>
      <c r="BA779" s="15"/>
      <c r="BB779" s="15"/>
      <c r="BC779" s="15"/>
      <c r="BD779" s="16"/>
      <c r="BE779" s="16"/>
      <c r="BF779" s="16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21"/>
      <c r="BZ779" s="14"/>
      <c r="CA779" s="14"/>
      <c r="CB779" s="22"/>
      <c r="CC779" s="14"/>
      <c r="CD779" s="19"/>
      <c r="CE779" s="14"/>
      <c r="CF779" s="23"/>
      <c r="CG779" s="14"/>
      <c r="CH779" s="21"/>
      <c r="CI779" s="14"/>
      <c r="CJ779" s="14"/>
      <c r="CK779" s="14"/>
      <c r="CL779" s="21"/>
      <c r="CM779" s="21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</row>
    <row r="780" spans="1:101">
      <c r="A780" s="54"/>
      <c r="B780" s="55"/>
      <c r="C780" s="56"/>
      <c r="D780" s="55"/>
      <c r="E780" s="56"/>
      <c r="F780" s="55"/>
      <c r="G780" s="56"/>
      <c r="H780" s="57"/>
      <c r="I780" s="9"/>
      <c r="J780" s="9"/>
      <c r="K780" s="26"/>
      <c r="L780" s="26"/>
      <c r="M780" s="34"/>
      <c r="N780" s="34"/>
      <c r="O780" s="34"/>
      <c r="P780" s="11"/>
      <c r="Q780" s="11"/>
      <c r="R780" s="11"/>
      <c r="S780" s="13"/>
      <c r="AJ780" s="14"/>
      <c r="AK780" s="14"/>
      <c r="AL780" s="14"/>
      <c r="AM780" s="15"/>
      <c r="AN780" s="15"/>
      <c r="AO780" s="15"/>
      <c r="AP780" s="14"/>
      <c r="AQ780" s="15"/>
      <c r="AR780" s="15"/>
      <c r="AS780" s="15"/>
      <c r="AT780" s="16"/>
      <c r="AU780" s="15"/>
      <c r="AV780" s="15"/>
      <c r="AW780" s="15"/>
      <c r="AX780" s="15"/>
      <c r="AY780" s="15"/>
      <c r="AZ780" s="15"/>
      <c r="BA780" s="15"/>
      <c r="BB780" s="15"/>
      <c r="BC780" s="15"/>
      <c r="BD780" s="16"/>
      <c r="BE780" s="16"/>
      <c r="BF780" s="16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21"/>
      <c r="BZ780" s="14"/>
      <c r="CA780" s="14"/>
      <c r="CB780" s="22"/>
      <c r="CC780" s="14"/>
      <c r="CD780" s="19"/>
      <c r="CE780" s="14"/>
      <c r="CF780" s="23"/>
      <c r="CG780" s="14"/>
      <c r="CH780" s="21"/>
      <c r="CI780" s="14"/>
      <c r="CJ780" s="14"/>
      <c r="CK780" s="14"/>
      <c r="CL780" s="21"/>
      <c r="CM780" s="21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</row>
    <row r="781" spans="1:101">
      <c r="A781" s="54"/>
      <c r="B781" s="55"/>
      <c r="C781" s="56"/>
      <c r="D781" s="55"/>
      <c r="E781" s="56"/>
      <c r="F781" s="55"/>
      <c r="G781" s="56"/>
      <c r="H781" s="57"/>
      <c r="I781" s="9"/>
      <c r="J781" s="9"/>
      <c r="K781" s="26"/>
      <c r="L781" s="26"/>
      <c r="M781" s="34"/>
      <c r="N781" s="34"/>
      <c r="O781" s="34"/>
      <c r="P781" s="11"/>
      <c r="Q781" s="11"/>
      <c r="R781" s="11"/>
      <c r="S781" s="13"/>
      <c r="AJ781" s="14"/>
      <c r="AK781" s="14"/>
      <c r="AL781" s="14"/>
      <c r="AM781" s="15"/>
      <c r="AN781" s="15"/>
      <c r="AO781" s="15"/>
      <c r="AP781" s="14"/>
      <c r="AQ781" s="15"/>
      <c r="AR781" s="15"/>
      <c r="AS781" s="15"/>
      <c r="AT781" s="16"/>
      <c r="AU781" s="15"/>
      <c r="AV781" s="15"/>
      <c r="AW781" s="15"/>
      <c r="AX781" s="15"/>
      <c r="AY781" s="15"/>
      <c r="AZ781" s="15"/>
      <c r="BA781" s="15"/>
      <c r="BB781" s="15"/>
      <c r="BC781" s="15"/>
      <c r="BD781" s="16"/>
      <c r="BE781" s="16"/>
      <c r="BF781" s="16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21"/>
      <c r="BZ781" s="14"/>
      <c r="CA781" s="14"/>
      <c r="CB781" s="22"/>
      <c r="CC781" s="14"/>
      <c r="CD781" s="19"/>
      <c r="CE781" s="14"/>
      <c r="CF781" s="23"/>
      <c r="CG781" s="14"/>
      <c r="CH781" s="21"/>
      <c r="CI781" s="14"/>
      <c r="CJ781" s="14"/>
      <c r="CK781" s="14"/>
      <c r="CL781" s="21"/>
      <c r="CM781" s="21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</row>
    <row r="782" spans="1:101">
      <c r="A782" s="54"/>
      <c r="B782" s="55"/>
      <c r="C782" s="56"/>
      <c r="D782" s="55"/>
      <c r="E782" s="56"/>
      <c r="F782" s="55"/>
      <c r="G782" s="56"/>
      <c r="H782" s="57"/>
      <c r="I782" s="9"/>
      <c r="J782" s="9"/>
      <c r="K782" s="26"/>
      <c r="L782" s="26"/>
      <c r="M782" s="34"/>
      <c r="N782" s="34"/>
      <c r="O782" s="34"/>
      <c r="P782" s="11"/>
      <c r="Q782" s="11"/>
      <c r="R782" s="11"/>
      <c r="S782" s="13"/>
      <c r="AJ782" s="14"/>
      <c r="AK782" s="14"/>
      <c r="AL782" s="14"/>
      <c r="AM782" s="15"/>
      <c r="AN782" s="15"/>
      <c r="AO782" s="15"/>
      <c r="AP782" s="14"/>
      <c r="AQ782" s="15"/>
      <c r="AR782" s="15"/>
      <c r="AS782" s="15"/>
      <c r="AT782" s="16"/>
      <c r="AU782" s="15"/>
      <c r="AV782" s="15"/>
      <c r="AW782" s="15"/>
      <c r="AX782" s="15"/>
      <c r="AY782" s="15"/>
      <c r="AZ782" s="15"/>
      <c r="BA782" s="15"/>
      <c r="BB782" s="15"/>
      <c r="BC782" s="15"/>
      <c r="BD782" s="16"/>
      <c r="BE782" s="16"/>
      <c r="BF782" s="16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21"/>
      <c r="BZ782" s="14"/>
      <c r="CA782" s="14"/>
      <c r="CB782" s="22"/>
      <c r="CC782" s="14"/>
      <c r="CD782" s="19"/>
      <c r="CE782" s="14"/>
      <c r="CF782" s="23"/>
      <c r="CG782" s="14"/>
      <c r="CH782" s="21"/>
      <c r="CI782" s="14"/>
      <c r="CJ782" s="14"/>
      <c r="CK782" s="14"/>
      <c r="CL782" s="21"/>
      <c r="CM782" s="21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</row>
    <row r="783" spans="1:101">
      <c r="A783" s="54"/>
      <c r="B783" s="55"/>
      <c r="C783" s="56"/>
      <c r="D783" s="55"/>
      <c r="E783" s="56"/>
      <c r="F783" s="55"/>
      <c r="G783" s="56"/>
      <c r="H783" s="57"/>
      <c r="I783" s="9"/>
      <c r="J783" s="9"/>
      <c r="K783" s="26"/>
      <c r="L783" s="26"/>
      <c r="M783" s="34"/>
      <c r="N783" s="34"/>
      <c r="O783" s="34"/>
      <c r="P783" s="11"/>
      <c r="Q783" s="11"/>
      <c r="R783" s="11"/>
      <c r="S783" s="13"/>
      <c r="AJ783" s="14"/>
      <c r="AK783" s="14"/>
      <c r="AL783" s="14"/>
      <c r="AM783" s="15"/>
      <c r="AN783" s="15"/>
      <c r="AO783" s="15"/>
      <c r="AP783" s="14"/>
      <c r="AQ783" s="15"/>
      <c r="AR783" s="15"/>
      <c r="AS783" s="15"/>
      <c r="AT783" s="16"/>
      <c r="AU783" s="15"/>
      <c r="AV783" s="15"/>
      <c r="AW783" s="15"/>
      <c r="AX783" s="15"/>
      <c r="AY783" s="15"/>
      <c r="AZ783" s="15"/>
      <c r="BA783" s="15"/>
      <c r="BB783" s="15"/>
      <c r="BC783" s="15"/>
      <c r="BD783" s="16"/>
      <c r="BE783" s="16"/>
      <c r="BF783" s="16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21"/>
      <c r="BZ783" s="14"/>
      <c r="CA783" s="14"/>
      <c r="CB783" s="22"/>
      <c r="CC783" s="14"/>
      <c r="CD783" s="19"/>
      <c r="CE783" s="14"/>
      <c r="CF783" s="23"/>
      <c r="CG783" s="14"/>
      <c r="CH783" s="21"/>
      <c r="CI783" s="14"/>
      <c r="CJ783" s="14"/>
      <c r="CK783" s="14"/>
      <c r="CL783" s="21"/>
      <c r="CM783" s="21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</row>
    <row r="784" spans="1:101">
      <c r="A784" s="54"/>
      <c r="B784" s="55"/>
      <c r="C784" s="56"/>
      <c r="D784" s="55"/>
      <c r="E784" s="56"/>
      <c r="F784" s="55"/>
      <c r="G784" s="56"/>
      <c r="H784" s="57"/>
      <c r="I784" s="9"/>
      <c r="J784" s="9"/>
      <c r="K784" s="26"/>
      <c r="L784" s="26"/>
      <c r="M784" s="34"/>
      <c r="N784" s="34"/>
      <c r="O784" s="34"/>
      <c r="P784" s="11"/>
      <c r="Q784" s="11"/>
      <c r="R784" s="11"/>
      <c r="S784" s="13"/>
      <c r="AJ784" s="14"/>
      <c r="AK784" s="14"/>
      <c r="AL784" s="14"/>
      <c r="AM784" s="15"/>
      <c r="AN784" s="15"/>
      <c r="AO784" s="15"/>
      <c r="AP784" s="14"/>
      <c r="AQ784" s="15"/>
      <c r="AR784" s="15"/>
      <c r="AS784" s="15"/>
      <c r="AT784" s="16"/>
      <c r="AU784" s="15"/>
      <c r="AV784" s="15"/>
      <c r="AW784" s="15"/>
      <c r="AX784" s="15"/>
      <c r="AY784" s="15"/>
      <c r="AZ784" s="15"/>
      <c r="BA784" s="15"/>
      <c r="BB784" s="15"/>
      <c r="BC784" s="15"/>
      <c r="BD784" s="16"/>
      <c r="BE784" s="16"/>
      <c r="BF784" s="16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21"/>
      <c r="BZ784" s="14"/>
      <c r="CA784" s="14"/>
      <c r="CB784" s="22"/>
      <c r="CC784" s="14"/>
      <c r="CD784" s="19"/>
      <c r="CE784" s="14"/>
      <c r="CF784" s="23"/>
      <c r="CG784" s="14"/>
      <c r="CH784" s="21"/>
      <c r="CI784" s="14"/>
      <c r="CJ784" s="14"/>
      <c r="CK784" s="14"/>
      <c r="CL784" s="21"/>
      <c r="CM784" s="21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</row>
    <row r="785" spans="1:101">
      <c r="A785" s="54"/>
      <c r="B785" s="55"/>
      <c r="C785" s="56"/>
      <c r="D785" s="55"/>
      <c r="E785" s="56"/>
      <c r="F785" s="55"/>
      <c r="G785" s="56"/>
      <c r="H785" s="57"/>
      <c r="I785" s="9"/>
      <c r="J785" s="9"/>
      <c r="K785" s="26"/>
      <c r="L785" s="26"/>
      <c r="M785" s="34"/>
      <c r="N785" s="34"/>
      <c r="O785" s="34"/>
      <c r="P785" s="11"/>
      <c r="Q785" s="11"/>
      <c r="R785" s="11"/>
      <c r="S785" s="13"/>
      <c r="AJ785" s="14"/>
      <c r="AK785" s="14"/>
      <c r="AL785" s="14"/>
      <c r="AM785" s="15"/>
      <c r="AN785" s="15"/>
      <c r="AO785" s="15"/>
      <c r="AP785" s="14"/>
      <c r="AQ785" s="15"/>
      <c r="AR785" s="15"/>
      <c r="AS785" s="15"/>
      <c r="AT785" s="16"/>
      <c r="AU785" s="15"/>
      <c r="AV785" s="15"/>
      <c r="AW785" s="15"/>
      <c r="AX785" s="15"/>
      <c r="AY785" s="15"/>
      <c r="AZ785" s="15"/>
      <c r="BA785" s="15"/>
      <c r="BB785" s="15"/>
      <c r="BC785" s="15"/>
      <c r="BD785" s="16"/>
      <c r="BE785" s="16"/>
      <c r="BF785" s="16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21"/>
      <c r="BZ785" s="14"/>
      <c r="CA785" s="14"/>
      <c r="CB785" s="22"/>
      <c r="CC785" s="14"/>
      <c r="CD785" s="19"/>
      <c r="CE785" s="14"/>
      <c r="CF785" s="23"/>
      <c r="CG785" s="14"/>
      <c r="CH785" s="21"/>
      <c r="CI785" s="14"/>
      <c r="CJ785" s="14"/>
      <c r="CK785" s="14"/>
      <c r="CL785" s="21"/>
      <c r="CM785" s="21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</row>
    <row r="786" spans="1:101">
      <c r="A786" s="54"/>
      <c r="B786" s="55"/>
      <c r="C786" s="56"/>
      <c r="D786" s="55"/>
      <c r="E786" s="56"/>
      <c r="F786" s="55"/>
      <c r="G786" s="56"/>
      <c r="H786" s="57"/>
      <c r="I786" s="9"/>
      <c r="J786" s="9"/>
      <c r="K786" s="26"/>
      <c r="L786" s="26"/>
      <c r="M786" s="34"/>
      <c r="N786" s="34"/>
      <c r="O786" s="34"/>
      <c r="P786" s="11"/>
      <c r="Q786" s="11"/>
      <c r="R786" s="11"/>
      <c r="S786" s="13"/>
      <c r="AJ786" s="14"/>
      <c r="AK786" s="14"/>
      <c r="AL786" s="14"/>
      <c r="AM786" s="15"/>
      <c r="AN786" s="15"/>
      <c r="AO786" s="15"/>
      <c r="AP786" s="14"/>
      <c r="AQ786" s="15"/>
      <c r="AR786" s="15"/>
      <c r="AS786" s="15"/>
      <c r="AT786" s="16"/>
      <c r="AU786" s="15"/>
      <c r="AV786" s="15"/>
      <c r="AW786" s="15"/>
      <c r="AX786" s="15"/>
      <c r="AY786" s="15"/>
      <c r="AZ786" s="15"/>
      <c r="BA786" s="15"/>
      <c r="BB786" s="15"/>
      <c r="BC786" s="15"/>
      <c r="BD786" s="16"/>
      <c r="BE786" s="16"/>
      <c r="BF786" s="16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21"/>
      <c r="BZ786" s="14"/>
      <c r="CA786" s="14"/>
      <c r="CB786" s="22"/>
      <c r="CC786" s="14"/>
      <c r="CD786" s="19"/>
      <c r="CE786" s="14"/>
      <c r="CF786" s="23"/>
      <c r="CG786" s="14"/>
      <c r="CH786" s="21"/>
      <c r="CI786" s="14"/>
      <c r="CJ786" s="14"/>
      <c r="CK786" s="14"/>
      <c r="CL786" s="21"/>
      <c r="CM786" s="21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</row>
    <row r="787" spans="1:101">
      <c r="A787" s="54"/>
      <c r="B787" s="55"/>
      <c r="C787" s="56"/>
      <c r="D787" s="55"/>
      <c r="E787" s="56"/>
      <c r="F787" s="55"/>
      <c r="G787" s="56"/>
      <c r="H787" s="57"/>
      <c r="I787" s="9"/>
      <c r="J787" s="9"/>
      <c r="K787" s="26"/>
      <c r="L787" s="26"/>
      <c r="M787" s="34"/>
      <c r="N787" s="34"/>
      <c r="O787" s="34"/>
      <c r="P787" s="11"/>
      <c r="Q787" s="11"/>
      <c r="R787" s="11"/>
      <c r="S787" s="13"/>
      <c r="AJ787" s="14"/>
      <c r="AK787" s="14"/>
      <c r="AL787" s="14"/>
      <c r="AM787" s="15"/>
      <c r="AN787" s="15"/>
      <c r="AO787" s="15"/>
      <c r="AP787" s="14"/>
      <c r="AQ787" s="15"/>
      <c r="AR787" s="15"/>
      <c r="AS787" s="15"/>
      <c r="AT787" s="16"/>
      <c r="AU787" s="15"/>
      <c r="AV787" s="15"/>
      <c r="AW787" s="15"/>
      <c r="AX787" s="15"/>
      <c r="AY787" s="15"/>
      <c r="AZ787" s="15"/>
      <c r="BA787" s="15"/>
      <c r="BB787" s="15"/>
      <c r="BC787" s="15"/>
      <c r="BD787" s="16"/>
      <c r="BE787" s="16"/>
      <c r="BF787" s="16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21"/>
      <c r="BZ787" s="14"/>
      <c r="CA787" s="14"/>
      <c r="CB787" s="22"/>
      <c r="CC787" s="14"/>
      <c r="CD787" s="19"/>
      <c r="CE787" s="14"/>
      <c r="CF787" s="23"/>
      <c r="CG787" s="14"/>
      <c r="CH787" s="21"/>
      <c r="CI787" s="14"/>
      <c r="CJ787" s="14"/>
      <c r="CK787" s="14"/>
      <c r="CL787" s="21"/>
      <c r="CM787" s="21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</row>
    <row r="788" spans="1:101">
      <c r="A788" s="54"/>
      <c r="B788" s="55"/>
      <c r="C788" s="56"/>
      <c r="D788" s="55"/>
      <c r="E788" s="56"/>
      <c r="F788" s="55"/>
      <c r="G788" s="56"/>
      <c r="H788" s="57"/>
      <c r="I788" s="9"/>
      <c r="J788" s="9"/>
      <c r="K788" s="26"/>
      <c r="L788" s="26"/>
      <c r="M788" s="34"/>
      <c r="N788" s="34"/>
      <c r="O788" s="34"/>
      <c r="P788" s="11"/>
      <c r="Q788" s="11"/>
      <c r="R788" s="11"/>
      <c r="S788" s="13"/>
      <c r="AJ788" s="14"/>
      <c r="AK788" s="14"/>
      <c r="AL788" s="14"/>
      <c r="AM788" s="15"/>
      <c r="AN788" s="15"/>
      <c r="AO788" s="15"/>
      <c r="AP788" s="14"/>
      <c r="AQ788" s="15"/>
      <c r="AR788" s="15"/>
      <c r="AS788" s="15"/>
      <c r="AT788" s="16"/>
      <c r="AU788" s="15"/>
      <c r="AV788" s="15"/>
      <c r="AW788" s="15"/>
      <c r="AX788" s="15"/>
      <c r="AY788" s="15"/>
      <c r="AZ788" s="15"/>
      <c r="BA788" s="15"/>
      <c r="BB788" s="15"/>
      <c r="BC788" s="15"/>
      <c r="BD788" s="16"/>
      <c r="BE788" s="16"/>
      <c r="BF788" s="16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21"/>
      <c r="BZ788" s="14"/>
      <c r="CA788" s="14"/>
      <c r="CB788" s="22"/>
      <c r="CC788" s="14"/>
      <c r="CD788" s="19"/>
      <c r="CE788" s="14"/>
      <c r="CF788" s="23"/>
      <c r="CG788" s="14"/>
      <c r="CH788" s="21"/>
      <c r="CI788" s="14"/>
      <c r="CJ788" s="14"/>
      <c r="CK788" s="14"/>
      <c r="CL788" s="21"/>
      <c r="CM788" s="21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</row>
    <row r="789" spans="1:101">
      <c r="A789" s="54"/>
      <c r="B789" s="55"/>
      <c r="C789" s="56"/>
      <c r="D789" s="55"/>
      <c r="E789" s="56"/>
      <c r="F789" s="55"/>
      <c r="G789" s="56"/>
      <c r="H789" s="57"/>
      <c r="I789" s="9"/>
      <c r="J789" s="9"/>
      <c r="K789" s="26"/>
      <c r="L789" s="26"/>
      <c r="M789" s="34"/>
      <c r="N789" s="34"/>
      <c r="O789" s="34"/>
      <c r="P789" s="11"/>
      <c r="Q789" s="11"/>
      <c r="R789" s="11"/>
      <c r="S789" s="13"/>
      <c r="AJ789" s="14"/>
      <c r="AK789" s="14"/>
      <c r="AL789" s="14"/>
      <c r="AM789" s="15"/>
      <c r="AN789" s="15"/>
      <c r="AO789" s="15"/>
      <c r="AP789" s="14"/>
      <c r="AQ789" s="15"/>
      <c r="AR789" s="15"/>
      <c r="AS789" s="15"/>
      <c r="AT789" s="16"/>
      <c r="AU789" s="15"/>
      <c r="AV789" s="15"/>
      <c r="AW789" s="15"/>
      <c r="AX789" s="15"/>
      <c r="AY789" s="15"/>
      <c r="AZ789" s="15"/>
      <c r="BA789" s="15"/>
      <c r="BB789" s="15"/>
      <c r="BC789" s="15"/>
      <c r="BD789" s="16"/>
      <c r="BE789" s="16"/>
      <c r="BF789" s="16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21"/>
      <c r="BZ789" s="14"/>
      <c r="CA789" s="14"/>
      <c r="CB789" s="22"/>
      <c r="CC789" s="14"/>
      <c r="CD789" s="19"/>
      <c r="CE789" s="14"/>
      <c r="CF789" s="23"/>
      <c r="CG789" s="14"/>
      <c r="CH789" s="21"/>
      <c r="CI789" s="14"/>
      <c r="CJ789" s="14"/>
      <c r="CK789" s="14"/>
      <c r="CL789" s="21"/>
      <c r="CM789" s="21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</row>
    <row r="790" spans="1:101">
      <c r="A790" s="54"/>
      <c r="B790" s="55"/>
      <c r="C790" s="56"/>
      <c r="D790" s="55"/>
      <c r="E790" s="56"/>
      <c r="F790" s="55"/>
      <c r="G790" s="56"/>
      <c r="H790" s="57"/>
      <c r="I790" s="9"/>
      <c r="J790" s="9"/>
      <c r="K790" s="26"/>
      <c r="L790" s="26"/>
      <c r="M790" s="34"/>
      <c r="N790" s="34"/>
      <c r="O790" s="34"/>
      <c r="P790" s="11"/>
      <c r="Q790" s="11"/>
      <c r="R790" s="11"/>
      <c r="S790" s="13"/>
      <c r="AJ790" s="14"/>
      <c r="AK790" s="14"/>
      <c r="AL790" s="14"/>
      <c r="AM790" s="15"/>
      <c r="AN790" s="15"/>
      <c r="AO790" s="15"/>
      <c r="AP790" s="14"/>
      <c r="AQ790" s="15"/>
      <c r="AR790" s="15"/>
      <c r="AS790" s="15"/>
      <c r="AT790" s="16"/>
      <c r="AU790" s="15"/>
      <c r="AV790" s="15"/>
      <c r="AW790" s="15"/>
      <c r="AX790" s="15"/>
      <c r="AY790" s="15"/>
      <c r="AZ790" s="15"/>
      <c r="BA790" s="15"/>
      <c r="BB790" s="15"/>
      <c r="BC790" s="15"/>
      <c r="BD790" s="16"/>
      <c r="BE790" s="16"/>
      <c r="BF790" s="16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21"/>
      <c r="BZ790" s="14"/>
      <c r="CA790" s="14"/>
      <c r="CB790" s="22"/>
      <c r="CC790" s="14"/>
      <c r="CD790" s="19"/>
      <c r="CE790" s="14"/>
      <c r="CF790" s="23"/>
      <c r="CG790" s="14"/>
      <c r="CH790" s="21"/>
      <c r="CI790" s="14"/>
      <c r="CJ790" s="14"/>
      <c r="CK790" s="14"/>
      <c r="CL790" s="21"/>
      <c r="CM790" s="21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</row>
    <row r="791" spans="1:101">
      <c r="A791" s="54"/>
      <c r="B791" s="55"/>
      <c r="C791" s="56"/>
      <c r="D791" s="55"/>
      <c r="E791" s="56"/>
      <c r="F791" s="55"/>
      <c r="G791" s="56"/>
      <c r="H791" s="57"/>
      <c r="I791" s="9"/>
      <c r="J791" s="9"/>
      <c r="K791" s="26"/>
      <c r="L791" s="26"/>
      <c r="M791" s="34"/>
      <c r="N791" s="34"/>
      <c r="O791" s="34"/>
      <c r="P791" s="11"/>
      <c r="Q791" s="11"/>
      <c r="R791" s="11"/>
      <c r="S791" s="13"/>
      <c r="AJ791" s="14"/>
      <c r="AK791" s="14"/>
      <c r="AL791" s="14"/>
      <c r="AM791" s="15"/>
      <c r="AN791" s="15"/>
      <c r="AO791" s="15"/>
      <c r="AP791" s="14"/>
      <c r="AQ791" s="15"/>
      <c r="AR791" s="15"/>
      <c r="AS791" s="15"/>
      <c r="AT791" s="16"/>
      <c r="AU791" s="15"/>
      <c r="AV791" s="15"/>
      <c r="AW791" s="15"/>
      <c r="AX791" s="15"/>
      <c r="AY791" s="15"/>
      <c r="AZ791" s="15"/>
      <c r="BA791" s="15"/>
      <c r="BB791" s="15"/>
      <c r="BC791" s="15"/>
      <c r="BD791" s="16"/>
      <c r="BE791" s="16"/>
      <c r="BF791" s="16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21"/>
      <c r="BZ791" s="14"/>
      <c r="CA791" s="14"/>
      <c r="CB791" s="22"/>
      <c r="CC791" s="14"/>
      <c r="CD791" s="19"/>
      <c r="CE791" s="14"/>
      <c r="CF791" s="23"/>
      <c r="CG791" s="14"/>
      <c r="CH791" s="21"/>
      <c r="CI791" s="14"/>
      <c r="CJ791" s="14"/>
      <c r="CK791" s="14"/>
      <c r="CL791" s="21"/>
      <c r="CM791" s="21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</row>
    <row r="792" spans="1:101">
      <c r="A792" s="54"/>
      <c r="B792" s="55"/>
      <c r="C792" s="56"/>
      <c r="D792" s="55"/>
      <c r="E792" s="56"/>
      <c r="F792" s="55"/>
      <c r="G792" s="56"/>
      <c r="H792" s="57"/>
      <c r="I792" s="9"/>
      <c r="J792" s="9"/>
      <c r="K792" s="26"/>
      <c r="L792" s="26"/>
      <c r="M792" s="34"/>
      <c r="N792" s="34"/>
      <c r="O792" s="34"/>
      <c r="P792" s="11"/>
      <c r="Q792" s="11"/>
      <c r="R792" s="11"/>
      <c r="S792" s="13"/>
      <c r="AJ792" s="14"/>
      <c r="AK792" s="14"/>
      <c r="AL792" s="14"/>
      <c r="AM792" s="15"/>
      <c r="AN792" s="15"/>
      <c r="AO792" s="15"/>
      <c r="AP792" s="14"/>
      <c r="AQ792" s="15"/>
      <c r="AR792" s="15"/>
      <c r="AS792" s="15"/>
      <c r="AT792" s="16"/>
      <c r="AU792" s="15"/>
      <c r="AV792" s="15"/>
      <c r="AW792" s="15"/>
      <c r="AX792" s="15"/>
      <c r="AY792" s="15"/>
      <c r="AZ792" s="15"/>
      <c r="BA792" s="15"/>
      <c r="BB792" s="15"/>
      <c r="BC792" s="15"/>
      <c r="BD792" s="16"/>
      <c r="BE792" s="16"/>
      <c r="BF792" s="16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21"/>
      <c r="BZ792" s="14"/>
      <c r="CA792" s="14"/>
      <c r="CB792" s="22"/>
      <c r="CC792" s="14"/>
      <c r="CD792" s="19"/>
      <c r="CE792" s="14"/>
      <c r="CF792" s="23"/>
      <c r="CG792" s="14"/>
      <c r="CH792" s="21"/>
      <c r="CI792" s="14"/>
      <c r="CJ792" s="14"/>
      <c r="CK792" s="14"/>
      <c r="CL792" s="21"/>
      <c r="CM792" s="21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</row>
    <row r="793" spans="1:101">
      <c r="A793" s="54"/>
      <c r="B793" s="55"/>
      <c r="C793" s="56"/>
      <c r="D793" s="55"/>
      <c r="E793" s="56"/>
      <c r="F793" s="55"/>
      <c r="G793" s="56"/>
      <c r="H793" s="57"/>
      <c r="I793" s="9"/>
      <c r="J793" s="9"/>
      <c r="K793" s="26"/>
      <c r="L793" s="26"/>
      <c r="M793" s="34"/>
      <c r="N793" s="34"/>
      <c r="O793" s="34"/>
      <c r="P793" s="11"/>
      <c r="Q793" s="11"/>
      <c r="R793" s="11"/>
      <c r="S793" s="13"/>
      <c r="AJ793" s="14"/>
      <c r="AK793" s="14"/>
      <c r="AL793" s="14"/>
      <c r="AM793" s="15"/>
      <c r="AN793" s="15"/>
      <c r="AO793" s="15"/>
      <c r="AP793" s="14"/>
      <c r="AQ793" s="15"/>
      <c r="AR793" s="15"/>
      <c r="AS793" s="15"/>
      <c r="AT793" s="16"/>
      <c r="AU793" s="15"/>
      <c r="AV793" s="15"/>
      <c r="AW793" s="15"/>
      <c r="AX793" s="15"/>
      <c r="AY793" s="15"/>
      <c r="AZ793" s="15"/>
      <c r="BA793" s="15"/>
      <c r="BB793" s="15"/>
      <c r="BC793" s="15"/>
      <c r="BD793" s="16"/>
      <c r="BE793" s="16"/>
      <c r="BF793" s="16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21"/>
      <c r="BZ793" s="14"/>
      <c r="CA793" s="14"/>
      <c r="CB793" s="22"/>
      <c r="CC793" s="14"/>
      <c r="CD793" s="19"/>
      <c r="CE793" s="14"/>
      <c r="CF793" s="23"/>
      <c r="CG793" s="14"/>
      <c r="CH793" s="21"/>
      <c r="CI793" s="14"/>
      <c r="CJ793" s="14"/>
      <c r="CK793" s="14"/>
      <c r="CL793" s="21"/>
      <c r="CM793" s="21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</row>
    <row r="794" spans="1:101">
      <c r="A794" s="54"/>
      <c r="B794" s="55"/>
      <c r="C794" s="56"/>
      <c r="D794" s="55"/>
      <c r="E794" s="56"/>
      <c r="F794" s="55"/>
      <c r="G794" s="56"/>
      <c r="H794" s="57"/>
      <c r="I794" s="9"/>
      <c r="J794" s="9"/>
      <c r="K794" s="26"/>
      <c r="L794" s="26"/>
      <c r="M794" s="34"/>
      <c r="N794" s="34"/>
      <c r="O794" s="34"/>
      <c r="P794" s="11"/>
      <c r="Q794" s="11"/>
      <c r="R794" s="11"/>
      <c r="S794" s="13"/>
      <c r="AJ794" s="14"/>
      <c r="AK794" s="14"/>
      <c r="AL794" s="14"/>
      <c r="AM794" s="15"/>
      <c r="AN794" s="15"/>
      <c r="AO794" s="15"/>
      <c r="AP794" s="14"/>
      <c r="AQ794" s="15"/>
      <c r="AR794" s="15"/>
      <c r="AS794" s="15"/>
      <c r="AT794" s="16"/>
      <c r="AU794" s="15"/>
      <c r="AV794" s="15"/>
      <c r="AW794" s="15"/>
      <c r="AX794" s="15"/>
      <c r="AY794" s="15"/>
      <c r="AZ794" s="15"/>
      <c r="BA794" s="15"/>
      <c r="BB794" s="15"/>
      <c r="BC794" s="15"/>
      <c r="BD794" s="16"/>
      <c r="BE794" s="16"/>
      <c r="BF794" s="16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21"/>
      <c r="BZ794" s="14"/>
      <c r="CA794" s="14"/>
      <c r="CB794" s="22"/>
      <c r="CC794" s="14"/>
      <c r="CD794" s="19"/>
      <c r="CE794" s="14"/>
      <c r="CF794" s="23"/>
      <c r="CG794" s="14"/>
      <c r="CH794" s="21"/>
      <c r="CI794" s="14"/>
      <c r="CJ794" s="14"/>
      <c r="CK794" s="14"/>
      <c r="CL794" s="21"/>
      <c r="CM794" s="21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</row>
    <row r="795" spans="1:101">
      <c r="A795" s="54"/>
      <c r="B795" s="55"/>
      <c r="C795" s="56"/>
      <c r="D795" s="55"/>
      <c r="E795" s="56"/>
      <c r="F795" s="55"/>
      <c r="G795" s="56"/>
      <c r="H795" s="57"/>
      <c r="I795" s="9"/>
      <c r="J795" s="9"/>
      <c r="K795" s="26"/>
      <c r="L795" s="26"/>
      <c r="M795" s="34"/>
      <c r="N795" s="34"/>
      <c r="O795" s="34"/>
      <c r="P795" s="11"/>
      <c r="Q795" s="11"/>
      <c r="R795" s="11"/>
      <c r="S795" s="13"/>
      <c r="AJ795" s="14"/>
      <c r="AK795" s="14"/>
      <c r="AL795" s="14"/>
      <c r="AM795" s="15"/>
      <c r="AN795" s="15"/>
      <c r="AO795" s="15"/>
      <c r="AP795" s="14"/>
      <c r="AQ795" s="15"/>
      <c r="AR795" s="15"/>
      <c r="AS795" s="15"/>
      <c r="AT795" s="16"/>
      <c r="AU795" s="15"/>
      <c r="AV795" s="15"/>
      <c r="AW795" s="15"/>
      <c r="AX795" s="15"/>
      <c r="AY795" s="15"/>
      <c r="AZ795" s="15"/>
      <c r="BA795" s="15"/>
      <c r="BB795" s="15"/>
      <c r="BC795" s="15"/>
      <c r="BD795" s="16"/>
      <c r="BE795" s="16"/>
      <c r="BF795" s="16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21"/>
      <c r="BZ795" s="14"/>
      <c r="CA795" s="14"/>
      <c r="CB795" s="22"/>
      <c r="CC795" s="14"/>
      <c r="CD795" s="19"/>
      <c r="CE795" s="14"/>
      <c r="CF795" s="23"/>
      <c r="CG795" s="14"/>
      <c r="CH795" s="21"/>
      <c r="CI795" s="14"/>
      <c r="CJ795" s="14"/>
      <c r="CK795" s="14"/>
      <c r="CL795" s="21"/>
      <c r="CM795" s="21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</row>
    <row r="796" spans="1:101">
      <c r="A796" s="54"/>
      <c r="B796" s="55"/>
      <c r="C796" s="56"/>
      <c r="D796" s="55"/>
      <c r="E796" s="56"/>
      <c r="F796" s="55"/>
      <c r="G796" s="56"/>
      <c r="H796" s="57"/>
      <c r="I796" s="9"/>
      <c r="J796" s="9"/>
      <c r="K796" s="26"/>
      <c r="L796" s="26"/>
      <c r="M796" s="34"/>
      <c r="N796" s="34"/>
      <c r="O796" s="34"/>
      <c r="P796" s="11"/>
      <c r="Q796" s="11"/>
      <c r="R796" s="11"/>
      <c r="S796" s="13"/>
      <c r="AJ796" s="14"/>
      <c r="AK796" s="14"/>
      <c r="AL796" s="14"/>
      <c r="AM796" s="15"/>
      <c r="AN796" s="15"/>
      <c r="AO796" s="15"/>
      <c r="AP796" s="14"/>
      <c r="AQ796" s="15"/>
      <c r="AR796" s="15"/>
      <c r="AS796" s="15"/>
      <c r="AT796" s="16"/>
      <c r="AU796" s="15"/>
      <c r="AV796" s="15"/>
      <c r="AW796" s="15"/>
      <c r="AX796" s="15"/>
      <c r="AY796" s="15"/>
      <c r="AZ796" s="15"/>
      <c r="BA796" s="15"/>
      <c r="BB796" s="15"/>
      <c r="BC796" s="15"/>
      <c r="BD796" s="16"/>
      <c r="BE796" s="16"/>
      <c r="BF796" s="16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21"/>
      <c r="BZ796" s="14"/>
      <c r="CA796" s="14"/>
      <c r="CB796" s="22"/>
      <c r="CC796" s="14"/>
      <c r="CD796" s="19"/>
      <c r="CE796" s="14"/>
      <c r="CF796" s="23"/>
      <c r="CG796" s="14"/>
      <c r="CH796" s="21"/>
      <c r="CI796" s="14"/>
      <c r="CJ796" s="14"/>
      <c r="CK796" s="14"/>
      <c r="CL796" s="21"/>
      <c r="CM796" s="21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</row>
    <row r="797" spans="1:101">
      <c r="A797" s="54"/>
      <c r="B797" s="55"/>
      <c r="C797" s="56"/>
      <c r="D797" s="55"/>
      <c r="E797" s="56"/>
      <c r="F797" s="55"/>
      <c r="G797" s="56"/>
      <c r="H797" s="57"/>
      <c r="I797" s="9"/>
      <c r="J797" s="9"/>
      <c r="K797" s="26"/>
      <c r="L797" s="26"/>
      <c r="M797" s="34"/>
      <c r="N797" s="34"/>
      <c r="O797" s="34"/>
      <c r="P797" s="11"/>
      <c r="Q797" s="11"/>
      <c r="R797" s="11"/>
      <c r="S797" s="13"/>
      <c r="AJ797" s="14"/>
      <c r="AK797" s="14"/>
      <c r="AL797" s="14"/>
      <c r="AM797" s="15"/>
      <c r="AN797" s="15"/>
      <c r="AO797" s="15"/>
      <c r="AP797" s="14"/>
      <c r="AQ797" s="15"/>
      <c r="AR797" s="15"/>
      <c r="AS797" s="15"/>
      <c r="AT797" s="16"/>
      <c r="AU797" s="15"/>
      <c r="AV797" s="15"/>
      <c r="AW797" s="15"/>
      <c r="AX797" s="15"/>
      <c r="AY797" s="15"/>
      <c r="AZ797" s="15"/>
      <c r="BA797" s="15"/>
      <c r="BB797" s="15"/>
      <c r="BC797" s="15"/>
      <c r="BD797" s="16"/>
      <c r="BE797" s="16"/>
      <c r="BF797" s="16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21"/>
      <c r="BZ797" s="14"/>
      <c r="CA797" s="14"/>
      <c r="CB797" s="22"/>
      <c r="CC797" s="14"/>
      <c r="CD797" s="19"/>
      <c r="CE797" s="14"/>
      <c r="CF797" s="23"/>
      <c r="CG797" s="14"/>
      <c r="CH797" s="21"/>
      <c r="CI797" s="14"/>
      <c r="CJ797" s="14"/>
      <c r="CK797" s="14"/>
      <c r="CL797" s="21"/>
      <c r="CM797" s="21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</row>
    <row r="798" spans="1:101">
      <c r="A798" s="54"/>
      <c r="B798" s="55"/>
      <c r="C798" s="56"/>
      <c r="D798" s="55"/>
      <c r="E798" s="56"/>
      <c r="F798" s="55"/>
      <c r="G798" s="56"/>
      <c r="H798" s="57"/>
      <c r="I798" s="9"/>
      <c r="J798" s="9"/>
      <c r="K798" s="26"/>
      <c r="L798" s="26"/>
      <c r="M798" s="34"/>
      <c r="N798" s="34"/>
      <c r="O798" s="34"/>
      <c r="P798" s="11"/>
      <c r="Q798" s="11"/>
      <c r="R798" s="11"/>
      <c r="S798" s="13"/>
      <c r="AJ798" s="14"/>
      <c r="AK798" s="14"/>
      <c r="AL798" s="14"/>
      <c r="AM798" s="15"/>
      <c r="AN798" s="15"/>
      <c r="AO798" s="15"/>
      <c r="AP798" s="14"/>
      <c r="AQ798" s="15"/>
      <c r="AR798" s="15"/>
      <c r="AS798" s="15"/>
      <c r="AT798" s="16"/>
      <c r="AU798" s="15"/>
      <c r="AV798" s="15"/>
      <c r="AW798" s="15"/>
      <c r="AX798" s="15"/>
      <c r="AY798" s="15"/>
      <c r="AZ798" s="15"/>
      <c r="BA798" s="15"/>
      <c r="BB798" s="15"/>
      <c r="BC798" s="15"/>
      <c r="BD798" s="16"/>
      <c r="BE798" s="16"/>
      <c r="BF798" s="16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21"/>
      <c r="BZ798" s="14"/>
      <c r="CA798" s="14"/>
      <c r="CB798" s="22"/>
      <c r="CC798" s="14"/>
      <c r="CD798" s="19"/>
      <c r="CE798" s="14"/>
      <c r="CF798" s="23"/>
      <c r="CG798" s="14"/>
      <c r="CH798" s="21"/>
      <c r="CI798" s="14"/>
      <c r="CJ798" s="14"/>
      <c r="CK798" s="14"/>
      <c r="CL798" s="21"/>
      <c r="CM798" s="21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</row>
    <row r="799" spans="1:101">
      <c r="A799" s="54"/>
      <c r="B799" s="55"/>
      <c r="C799" s="56"/>
      <c r="D799" s="55"/>
      <c r="E799" s="56"/>
      <c r="F799" s="55"/>
      <c r="G799" s="56"/>
      <c r="H799" s="57"/>
      <c r="I799" s="9"/>
      <c r="J799" s="9"/>
      <c r="K799" s="26"/>
      <c r="L799" s="26"/>
      <c r="M799" s="34"/>
      <c r="N799" s="34"/>
      <c r="O799" s="34"/>
      <c r="P799" s="11"/>
      <c r="Q799" s="11"/>
      <c r="R799" s="11"/>
      <c r="S799" s="13"/>
      <c r="AJ799" s="14"/>
      <c r="AK799" s="14"/>
      <c r="AL799" s="14"/>
      <c r="AM799" s="15"/>
      <c r="AN799" s="15"/>
      <c r="AO799" s="15"/>
      <c r="AP799" s="14"/>
      <c r="AQ799" s="15"/>
      <c r="AR799" s="15"/>
      <c r="AS799" s="15"/>
      <c r="AT799" s="16"/>
      <c r="AU799" s="15"/>
      <c r="AV799" s="15"/>
      <c r="AW799" s="15"/>
      <c r="AX799" s="15"/>
      <c r="AY799" s="15"/>
      <c r="AZ799" s="15"/>
      <c r="BA799" s="15"/>
      <c r="BB799" s="15"/>
      <c r="BC799" s="15"/>
      <c r="BD799" s="16"/>
      <c r="BE799" s="16"/>
      <c r="BF799" s="16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21"/>
      <c r="BZ799" s="14"/>
      <c r="CA799" s="14"/>
      <c r="CB799" s="22"/>
      <c r="CC799" s="14"/>
      <c r="CD799" s="19"/>
      <c r="CE799" s="14"/>
      <c r="CF799" s="23"/>
      <c r="CG799" s="14"/>
      <c r="CH799" s="21"/>
      <c r="CI799" s="14"/>
      <c r="CJ799" s="14"/>
      <c r="CK799" s="14"/>
      <c r="CL799" s="21"/>
      <c r="CM799" s="21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</row>
    <row r="800" spans="1:101">
      <c r="A800" s="54"/>
      <c r="B800" s="55"/>
      <c r="C800" s="56"/>
      <c r="D800" s="55"/>
      <c r="E800" s="56"/>
      <c r="F800" s="55"/>
      <c r="G800" s="56"/>
      <c r="H800" s="57"/>
      <c r="I800" s="9"/>
      <c r="J800" s="9"/>
      <c r="K800" s="26"/>
      <c r="L800" s="26"/>
      <c r="M800" s="34"/>
      <c r="N800" s="34"/>
      <c r="O800" s="34"/>
      <c r="P800" s="11"/>
      <c r="Q800" s="11"/>
      <c r="R800" s="11"/>
      <c r="S800" s="13"/>
      <c r="AJ800" s="14"/>
      <c r="AK800" s="14"/>
      <c r="AL800" s="14"/>
      <c r="AM800" s="15"/>
      <c r="AN800" s="15"/>
      <c r="AO800" s="15"/>
      <c r="AP800" s="14"/>
      <c r="AQ800" s="15"/>
      <c r="AR800" s="15"/>
      <c r="AS800" s="15"/>
      <c r="AT800" s="16"/>
      <c r="AU800" s="15"/>
      <c r="AV800" s="15"/>
      <c r="AW800" s="15"/>
      <c r="AX800" s="15"/>
      <c r="AY800" s="15"/>
      <c r="AZ800" s="15"/>
      <c r="BA800" s="15"/>
      <c r="BB800" s="15"/>
      <c r="BC800" s="15"/>
      <c r="BD800" s="16"/>
      <c r="BE800" s="16"/>
      <c r="BF800" s="16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21"/>
      <c r="BZ800" s="14"/>
      <c r="CA800" s="14"/>
      <c r="CB800" s="22"/>
      <c r="CC800" s="14"/>
      <c r="CD800" s="19"/>
      <c r="CE800" s="14"/>
      <c r="CF800" s="23"/>
      <c r="CG800" s="14"/>
      <c r="CH800" s="21"/>
      <c r="CI800" s="14"/>
      <c r="CJ800" s="14"/>
      <c r="CK800" s="14"/>
      <c r="CL800" s="21"/>
      <c r="CM800" s="21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</row>
    <row r="801" spans="1:101">
      <c r="A801" s="54"/>
      <c r="B801" s="55"/>
      <c r="C801" s="56"/>
      <c r="D801" s="55"/>
      <c r="E801" s="56"/>
      <c r="F801" s="55"/>
      <c r="G801" s="56"/>
      <c r="H801" s="57"/>
      <c r="I801" s="9"/>
      <c r="J801" s="9"/>
      <c r="K801" s="26"/>
      <c r="L801" s="26"/>
      <c r="M801" s="34"/>
      <c r="N801" s="34"/>
      <c r="O801" s="34"/>
      <c r="P801" s="11"/>
      <c r="Q801" s="11"/>
      <c r="R801" s="11"/>
      <c r="S801" s="13"/>
      <c r="AJ801" s="14"/>
      <c r="AK801" s="14"/>
      <c r="AL801" s="14"/>
      <c r="AM801" s="15"/>
      <c r="AN801" s="15"/>
      <c r="AO801" s="15"/>
      <c r="AP801" s="14"/>
      <c r="AQ801" s="15"/>
      <c r="AR801" s="15"/>
      <c r="AS801" s="15"/>
      <c r="AT801" s="16"/>
      <c r="AU801" s="15"/>
      <c r="AV801" s="15"/>
      <c r="AW801" s="15"/>
      <c r="AX801" s="15"/>
      <c r="AY801" s="15"/>
      <c r="AZ801" s="15"/>
      <c r="BA801" s="15"/>
      <c r="BB801" s="15"/>
      <c r="BC801" s="15"/>
      <c r="BD801" s="16"/>
      <c r="BE801" s="16"/>
      <c r="BF801" s="16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21"/>
      <c r="BZ801" s="14"/>
      <c r="CA801" s="14"/>
      <c r="CB801" s="22"/>
      <c r="CC801" s="14"/>
      <c r="CD801" s="19"/>
      <c r="CE801" s="14"/>
      <c r="CF801" s="23"/>
      <c r="CG801" s="14"/>
      <c r="CH801" s="21"/>
      <c r="CI801" s="14"/>
      <c r="CJ801" s="14"/>
      <c r="CK801" s="14"/>
      <c r="CL801" s="21"/>
      <c r="CM801" s="21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</row>
    <row r="802" spans="1:101">
      <c r="A802" s="54"/>
      <c r="B802" s="55"/>
      <c r="C802" s="56"/>
      <c r="D802" s="55"/>
      <c r="E802" s="56"/>
      <c r="F802" s="55"/>
      <c r="G802" s="56"/>
      <c r="H802" s="57"/>
      <c r="I802" s="9"/>
      <c r="J802" s="9"/>
      <c r="K802" s="26"/>
      <c r="L802" s="26"/>
      <c r="M802" s="34"/>
      <c r="N802" s="34"/>
      <c r="O802" s="34"/>
      <c r="P802" s="11"/>
      <c r="Q802" s="11"/>
      <c r="R802" s="11"/>
      <c r="S802" s="13"/>
      <c r="AJ802" s="14"/>
      <c r="AK802" s="14"/>
      <c r="AL802" s="14"/>
      <c r="AM802" s="15"/>
      <c r="AN802" s="15"/>
      <c r="AO802" s="15"/>
      <c r="AP802" s="14"/>
      <c r="AQ802" s="15"/>
      <c r="AR802" s="15"/>
      <c r="AS802" s="15"/>
      <c r="AT802" s="16"/>
      <c r="AU802" s="15"/>
      <c r="AV802" s="15"/>
      <c r="AW802" s="15"/>
      <c r="AX802" s="15"/>
      <c r="AY802" s="15"/>
      <c r="AZ802" s="15"/>
      <c r="BA802" s="15"/>
      <c r="BB802" s="15"/>
      <c r="BC802" s="15"/>
      <c r="BD802" s="16"/>
      <c r="BE802" s="16"/>
      <c r="BF802" s="16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21"/>
      <c r="BZ802" s="14"/>
      <c r="CA802" s="14"/>
      <c r="CB802" s="22"/>
      <c r="CC802" s="14"/>
      <c r="CD802" s="19"/>
      <c r="CE802" s="14"/>
      <c r="CF802" s="23"/>
      <c r="CG802" s="14"/>
      <c r="CH802" s="21"/>
      <c r="CI802" s="14"/>
      <c r="CJ802" s="14"/>
      <c r="CK802" s="14"/>
      <c r="CL802" s="21"/>
      <c r="CM802" s="21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</row>
    <row r="803" spans="1:101">
      <c r="A803" s="54"/>
      <c r="B803" s="55"/>
      <c r="C803" s="56"/>
      <c r="D803" s="55"/>
      <c r="E803" s="56"/>
      <c r="F803" s="55"/>
      <c r="G803" s="56"/>
      <c r="H803" s="57"/>
      <c r="I803" s="9"/>
      <c r="J803" s="9"/>
      <c r="K803" s="26"/>
      <c r="L803" s="26"/>
      <c r="M803" s="34"/>
      <c r="N803" s="34"/>
      <c r="O803" s="34"/>
      <c r="P803" s="11"/>
      <c r="Q803" s="11"/>
      <c r="R803" s="11"/>
      <c r="S803" s="13"/>
      <c r="AJ803" s="14"/>
      <c r="AK803" s="14"/>
      <c r="AL803" s="14"/>
      <c r="AM803" s="15"/>
      <c r="AN803" s="15"/>
      <c r="AO803" s="15"/>
      <c r="AP803" s="14"/>
      <c r="AQ803" s="15"/>
      <c r="AR803" s="15"/>
      <c r="AS803" s="15"/>
      <c r="AT803" s="16"/>
      <c r="AU803" s="15"/>
      <c r="AV803" s="15"/>
      <c r="AW803" s="15"/>
      <c r="AX803" s="15"/>
      <c r="AY803" s="15"/>
      <c r="AZ803" s="15"/>
      <c r="BA803" s="15"/>
      <c r="BB803" s="15"/>
      <c r="BC803" s="15"/>
      <c r="BD803" s="16"/>
      <c r="BE803" s="16"/>
      <c r="BF803" s="16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21"/>
      <c r="BZ803" s="14"/>
      <c r="CA803" s="14"/>
      <c r="CB803" s="22"/>
      <c r="CC803" s="14"/>
      <c r="CD803" s="19"/>
      <c r="CE803" s="14"/>
      <c r="CF803" s="23"/>
      <c r="CG803" s="14"/>
      <c r="CH803" s="21"/>
      <c r="CI803" s="14"/>
      <c r="CJ803" s="14"/>
      <c r="CK803" s="14"/>
      <c r="CL803" s="21"/>
      <c r="CM803" s="21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</row>
    <row r="804" spans="1:101">
      <c r="A804" s="54"/>
      <c r="B804" s="55"/>
      <c r="C804" s="56"/>
      <c r="D804" s="55"/>
      <c r="E804" s="56"/>
      <c r="F804" s="55"/>
      <c r="G804" s="56"/>
      <c r="H804" s="57"/>
      <c r="I804" s="9"/>
      <c r="J804" s="9"/>
      <c r="K804" s="26"/>
      <c r="L804" s="26"/>
      <c r="M804" s="34"/>
      <c r="N804" s="34"/>
      <c r="O804" s="34"/>
      <c r="P804" s="11"/>
      <c r="Q804" s="11"/>
      <c r="R804" s="11"/>
      <c r="S804" s="13"/>
      <c r="AJ804" s="14"/>
      <c r="AK804" s="14"/>
      <c r="AL804" s="14"/>
      <c r="AM804" s="15"/>
      <c r="AN804" s="15"/>
      <c r="AO804" s="15"/>
      <c r="AP804" s="14"/>
      <c r="AQ804" s="15"/>
      <c r="AR804" s="15"/>
      <c r="AS804" s="15"/>
      <c r="AT804" s="16"/>
      <c r="AU804" s="15"/>
      <c r="AV804" s="15"/>
      <c r="AW804" s="15"/>
      <c r="AX804" s="15"/>
      <c r="AY804" s="15"/>
      <c r="AZ804" s="15"/>
      <c r="BA804" s="15"/>
      <c r="BB804" s="15"/>
      <c r="BC804" s="15"/>
      <c r="BD804" s="16"/>
      <c r="BE804" s="16"/>
      <c r="BF804" s="16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21"/>
      <c r="BZ804" s="14"/>
      <c r="CA804" s="14"/>
      <c r="CB804" s="22"/>
      <c r="CC804" s="14"/>
      <c r="CD804" s="19"/>
      <c r="CE804" s="14"/>
      <c r="CF804" s="23"/>
      <c r="CG804" s="14"/>
      <c r="CH804" s="21"/>
      <c r="CI804" s="14"/>
      <c r="CJ804" s="14"/>
      <c r="CK804" s="14"/>
      <c r="CL804" s="21"/>
      <c r="CM804" s="21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</row>
    <row r="805" spans="1:101">
      <c r="A805" s="54"/>
      <c r="B805" s="55"/>
      <c r="C805" s="56"/>
      <c r="D805" s="55"/>
      <c r="E805" s="56"/>
      <c r="F805" s="55"/>
      <c r="G805" s="56"/>
      <c r="H805" s="57"/>
      <c r="I805" s="9"/>
      <c r="J805" s="9"/>
      <c r="K805" s="26"/>
      <c r="L805" s="26"/>
      <c r="M805" s="34"/>
      <c r="N805" s="34"/>
      <c r="O805" s="34"/>
      <c r="P805" s="11"/>
      <c r="Q805" s="11"/>
      <c r="R805" s="11"/>
      <c r="S805" s="13"/>
      <c r="AJ805" s="14"/>
      <c r="AK805" s="14"/>
      <c r="AL805" s="14"/>
      <c r="AM805" s="15"/>
      <c r="AN805" s="15"/>
      <c r="AO805" s="15"/>
      <c r="AP805" s="14"/>
      <c r="AQ805" s="15"/>
      <c r="AR805" s="15"/>
      <c r="AS805" s="15"/>
      <c r="AT805" s="16"/>
      <c r="AU805" s="15"/>
      <c r="AV805" s="15"/>
      <c r="AW805" s="15"/>
      <c r="AX805" s="15"/>
      <c r="AY805" s="15"/>
      <c r="AZ805" s="15"/>
      <c r="BA805" s="15"/>
      <c r="BB805" s="15"/>
      <c r="BC805" s="15"/>
      <c r="BD805" s="16"/>
      <c r="BE805" s="16"/>
      <c r="BF805" s="16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21"/>
      <c r="BZ805" s="14"/>
      <c r="CA805" s="14"/>
      <c r="CB805" s="22"/>
      <c r="CC805" s="14"/>
      <c r="CD805" s="19"/>
      <c r="CE805" s="14"/>
      <c r="CF805" s="23"/>
      <c r="CG805" s="14"/>
      <c r="CH805" s="21"/>
      <c r="CI805" s="14"/>
      <c r="CJ805" s="14"/>
      <c r="CK805" s="14"/>
      <c r="CL805" s="21"/>
      <c r="CM805" s="21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</row>
    <row r="806" spans="1:101">
      <c r="A806" s="54"/>
      <c r="B806" s="55"/>
      <c r="C806" s="56"/>
      <c r="D806" s="55"/>
      <c r="E806" s="56"/>
      <c r="F806" s="55"/>
      <c r="G806" s="56"/>
      <c r="H806" s="57"/>
      <c r="I806" s="9"/>
      <c r="J806" s="9"/>
      <c r="K806" s="26"/>
      <c r="L806" s="26"/>
      <c r="M806" s="34"/>
      <c r="N806" s="34"/>
      <c r="O806" s="34"/>
      <c r="P806" s="11"/>
      <c r="Q806" s="11"/>
      <c r="R806" s="11"/>
      <c r="S806" s="13"/>
      <c r="AJ806" s="14"/>
      <c r="AK806" s="14"/>
      <c r="AL806" s="14"/>
      <c r="AM806" s="15"/>
      <c r="AN806" s="15"/>
      <c r="AO806" s="15"/>
      <c r="AP806" s="14"/>
      <c r="AQ806" s="15"/>
      <c r="AR806" s="15"/>
      <c r="AS806" s="15"/>
      <c r="AT806" s="16"/>
      <c r="AU806" s="15"/>
      <c r="AV806" s="15"/>
      <c r="AW806" s="15"/>
      <c r="AX806" s="15"/>
      <c r="AY806" s="15"/>
      <c r="AZ806" s="15"/>
      <c r="BA806" s="15"/>
      <c r="BB806" s="15"/>
      <c r="BC806" s="15"/>
      <c r="BD806" s="16"/>
      <c r="BE806" s="16"/>
      <c r="BF806" s="16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21"/>
      <c r="BZ806" s="14"/>
      <c r="CA806" s="14"/>
      <c r="CB806" s="22"/>
      <c r="CC806" s="14"/>
      <c r="CD806" s="19"/>
      <c r="CE806" s="14"/>
      <c r="CF806" s="23"/>
      <c r="CG806" s="14"/>
      <c r="CH806" s="21"/>
      <c r="CI806" s="14"/>
      <c r="CJ806" s="14"/>
      <c r="CK806" s="14"/>
      <c r="CL806" s="21"/>
      <c r="CM806" s="21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</row>
    <row r="807" spans="1:101">
      <c r="A807" s="54"/>
      <c r="B807" s="55"/>
      <c r="C807" s="56"/>
      <c r="D807" s="55"/>
      <c r="E807" s="56"/>
      <c r="F807" s="55"/>
      <c r="G807" s="56"/>
      <c r="H807" s="57"/>
      <c r="I807" s="9"/>
      <c r="J807" s="9"/>
      <c r="K807" s="26"/>
      <c r="L807" s="26"/>
      <c r="M807" s="34"/>
      <c r="N807" s="34"/>
      <c r="O807" s="34"/>
      <c r="P807" s="11"/>
      <c r="Q807" s="11"/>
      <c r="R807" s="11"/>
      <c r="S807" s="13"/>
      <c r="AJ807" s="14"/>
      <c r="AK807" s="14"/>
      <c r="AL807" s="14"/>
      <c r="AM807" s="15"/>
      <c r="AN807" s="15"/>
      <c r="AO807" s="15"/>
      <c r="AP807" s="14"/>
      <c r="AQ807" s="15"/>
      <c r="AR807" s="15"/>
      <c r="AS807" s="15"/>
      <c r="AT807" s="16"/>
      <c r="AU807" s="15"/>
      <c r="AV807" s="15"/>
      <c r="AW807" s="15"/>
      <c r="AX807" s="15"/>
      <c r="AY807" s="15"/>
      <c r="AZ807" s="15"/>
      <c r="BA807" s="15"/>
      <c r="BB807" s="15"/>
      <c r="BC807" s="15"/>
      <c r="BD807" s="16"/>
      <c r="BE807" s="16"/>
      <c r="BF807" s="16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21"/>
      <c r="BZ807" s="14"/>
      <c r="CA807" s="14"/>
      <c r="CB807" s="22"/>
      <c r="CC807" s="14"/>
      <c r="CD807" s="19"/>
      <c r="CE807" s="14"/>
      <c r="CF807" s="23"/>
      <c r="CG807" s="14"/>
      <c r="CH807" s="21"/>
      <c r="CI807" s="14"/>
      <c r="CJ807" s="14"/>
      <c r="CK807" s="14"/>
      <c r="CL807" s="21"/>
      <c r="CM807" s="21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</row>
    <row r="808" spans="1:101">
      <c r="A808" s="54"/>
      <c r="B808" s="55"/>
      <c r="C808" s="56"/>
      <c r="D808" s="55"/>
      <c r="E808" s="56"/>
      <c r="F808" s="55"/>
      <c r="G808" s="56"/>
      <c r="H808" s="57"/>
      <c r="I808" s="9"/>
      <c r="J808" s="9"/>
      <c r="K808" s="26"/>
      <c r="L808" s="26"/>
      <c r="M808" s="34"/>
      <c r="N808" s="34"/>
      <c r="O808" s="34"/>
      <c r="P808" s="11"/>
      <c r="Q808" s="11"/>
      <c r="R808" s="11"/>
      <c r="S808" s="13"/>
      <c r="AJ808" s="14"/>
      <c r="AK808" s="14"/>
      <c r="AL808" s="14"/>
      <c r="AM808" s="15"/>
      <c r="AN808" s="15"/>
      <c r="AO808" s="15"/>
      <c r="AP808" s="14"/>
      <c r="AQ808" s="15"/>
      <c r="AR808" s="15"/>
      <c r="AS808" s="15"/>
      <c r="AT808" s="16"/>
      <c r="AU808" s="15"/>
      <c r="AV808" s="15"/>
      <c r="AW808" s="15"/>
      <c r="AX808" s="15"/>
      <c r="AY808" s="15"/>
      <c r="AZ808" s="15"/>
      <c r="BA808" s="15"/>
      <c r="BB808" s="15"/>
      <c r="BC808" s="15"/>
      <c r="BD808" s="16"/>
      <c r="BE808" s="16"/>
      <c r="BF808" s="16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21"/>
      <c r="BZ808" s="14"/>
      <c r="CA808" s="14"/>
      <c r="CB808" s="22"/>
      <c r="CC808" s="14"/>
      <c r="CD808" s="19"/>
      <c r="CE808" s="14"/>
      <c r="CF808" s="23"/>
      <c r="CG808" s="14"/>
      <c r="CH808" s="21"/>
      <c r="CI808" s="14"/>
      <c r="CJ808" s="14"/>
      <c r="CK808" s="14"/>
      <c r="CL808" s="21"/>
      <c r="CM808" s="21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</row>
    <row r="809" spans="1:101">
      <c r="A809" s="54"/>
      <c r="B809" s="55"/>
      <c r="C809" s="56"/>
      <c r="D809" s="55"/>
      <c r="E809" s="56"/>
      <c r="F809" s="55"/>
      <c r="G809" s="56"/>
      <c r="H809" s="57"/>
      <c r="I809" s="9"/>
      <c r="J809" s="9"/>
      <c r="K809" s="26"/>
      <c r="L809" s="26"/>
      <c r="M809" s="34"/>
      <c r="N809" s="34"/>
      <c r="O809" s="34"/>
      <c r="P809" s="11"/>
      <c r="Q809" s="11"/>
      <c r="R809" s="11"/>
      <c r="S809" s="13"/>
      <c r="AJ809" s="14"/>
      <c r="AK809" s="14"/>
      <c r="AL809" s="14"/>
      <c r="AM809" s="15"/>
      <c r="AN809" s="15"/>
      <c r="AO809" s="15"/>
      <c r="AP809" s="14"/>
      <c r="AQ809" s="15"/>
      <c r="AR809" s="15"/>
      <c r="AS809" s="15"/>
      <c r="AT809" s="16"/>
      <c r="AU809" s="15"/>
      <c r="AV809" s="15"/>
      <c r="AW809" s="15"/>
      <c r="AX809" s="15"/>
      <c r="AY809" s="15"/>
      <c r="AZ809" s="15"/>
      <c r="BA809" s="15"/>
      <c r="BB809" s="15"/>
      <c r="BC809" s="15"/>
      <c r="BD809" s="16"/>
      <c r="BE809" s="16"/>
      <c r="BF809" s="16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21"/>
      <c r="BZ809" s="14"/>
      <c r="CA809" s="14"/>
      <c r="CB809" s="22"/>
      <c r="CC809" s="14"/>
      <c r="CD809" s="19"/>
      <c r="CE809" s="14"/>
      <c r="CF809" s="23"/>
      <c r="CG809" s="14"/>
      <c r="CH809" s="21"/>
      <c r="CI809" s="14"/>
      <c r="CJ809" s="14"/>
      <c r="CK809" s="14"/>
      <c r="CL809" s="21"/>
      <c r="CM809" s="21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</row>
    <row r="810" spans="1:101">
      <c r="A810" s="54"/>
      <c r="B810" s="55"/>
      <c r="C810" s="56"/>
      <c r="D810" s="55"/>
      <c r="E810" s="56"/>
      <c r="F810" s="55"/>
      <c r="G810" s="56"/>
      <c r="H810" s="57"/>
      <c r="I810" s="9"/>
      <c r="J810" s="9"/>
      <c r="K810" s="26"/>
      <c r="L810" s="26"/>
      <c r="M810" s="34"/>
      <c r="N810" s="34"/>
      <c r="O810" s="34"/>
      <c r="P810" s="11"/>
      <c r="Q810" s="11"/>
      <c r="R810" s="11"/>
      <c r="S810" s="13"/>
      <c r="AJ810" s="14"/>
      <c r="AK810" s="14"/>
      <c r="AL810" s="14"/>
      <c r="AM810" s="15"/>
      <c r="AN810" s="15"/>
      <c r="AO810" s="15"/>
      <c r="AP810" s="14"/>
      <c r="AQ810" s="15"/>
      <c r="AR810" s="15"/>
      <c r="AS810" s="15"/>
      <c r="AT810" s="16"/>
      <c r="AU810" s="15"/>
      <c r="AV810" s="15"/>
      <c r="AW810" s="15"/>
      <c r="AX810" s="15"/>
      <c r="AY810" s="15"/>
      <c r="AZ810" s="15"/>
      <c r="BA810" s="15"/>
      <c r="BB810" s="15"/>
      <c r="BC810" s="15"/>
      <c r="BD810" s="16"/>
      <c r="BE810" s="16"/>
      <c r="BF810" s="16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21"/>
      <c r="BZ810" s="14"/>
      <c r="CA810" s="14"/>
      <c r="CB810" s="22"/>
      <c r="CC810" s="14"/>
      <c r="CD810" s="19"/>
      <c r="CE810" s="14"/>
      <c r="CF810" s="23"/>
      <c r="CG810" s="14"/>
      <c r="CH810" s="21"/>
      <c r="CI810" s="14"/>
      <c r="CJ810" s="14"/>
      <c r="CK810" s="14"/>
      <c r="CL810" s="21"/>
      <c r="CM810" s="21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</row>
    <row r="811" spans="1:101">
      <c r="A811" s="54"/>
      <c r="B811" s="55"/>
      <c r="C811" s="56"/>
      <c r="D811" s="55"/>
      <c r="E811" s="56"/>
      <c r="F811" s="55"/>
      <c r="G811" s="56"/>
      <c r="H811" s="57"/>
      <c r="I811" s="9"/>
      <c r="J811" s="9"/>
      <c r="K811" s="26"/>
      <c r="L811" s="26"/>
      <c r="M811" s="34"/>
      <c r="N811" s="34"/>
      <c r="O811" s="34"/>
      <c r="P811" s="11"/>
      <c r="Q811" s="11"/>
      <c r="R811" s="11"/>
      <c r="S811" s="13"/>
      <c r="AJ811" s="14"/>
      <c r="AK811" s="14"/>
      <c r="AL811" s="14"/>
      <c r="AM811" s="15"/>
      <c r="AN811" s="15"/>
      <c r="AO811" s="15"/>
      <c r="AP811" s="14"/>
      <c r="AQ811" s="15"/>
      <c r="AR811" s="15"/>
      <c r="AS811" s="15"/>
      <c r="AT811" s="16"/>
      <c r="AU811" s="15"/>
      <c r="AV811" s="15"/>
      <c r="AW811" s="15"/>
      <c r="AX811" s="15"/>
      <c r="AY811" s="15"/>
      <c r="AZ811" s="15"/>
      <c r="BA811" s="15"/>
      <c r="BB811" s="15"/>
      <c r="BC811" s="15"/>
      <c r="BD811" s="16"/>
      <c r="BE811" s="16"/>
      <c r="BF811" s="16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21"/>
      <c r="BZ811" s="14"/>
      <c r="CA811" s="14"/>
      <c r="CB811" s="22"/>
      <c r="CC811" s="14"/>
      <c r="CD811" s="19"/>
      <c r="CE811" s="14"/>
      <c r="CF811" s="23"/>
      <c r="CG811" s="14"/>
      <c r="CH811" s="21"/>
      <c r="CI811" s="14"/>
      <c r="CJ811" s="14"/>
      <c r="CK811" s="14"/>
      <c r="CL811" s="21"/>
      <c r="CM811" s="21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</row>
    <row r="812" spans="1:101">
      <c r="A812" s="54"/>
      <c r="B812" s="55"/>
      <c r="C812" s="56"/>
      <c r="D812" s="55"/>
      <c r="E812" s="56"/>
      <c r="F812" s="55"/>
      <c r="G812" s="56"/>
      <c r="H812" s="57"/>
      <c r="I812" s="9"/>
      <c r="J812" s="9"/>
      <c r="K812" s="26"/>
      <c r="L812" s="26"/>
      <c r="M812" s="34"/>
      <c r="N812" s="34"/>
      <c r="O812" s="34"/>
      <c r="P812" s="11"/>
      <c r="Q812" s="11"/>
      <c r="R812" s="11"/>
      <c r="S812" s="13"/>
      <c r="AJ812" s="14"/>
      <c r="AK812" s="14"/>
      <c r="AL812" s="14"/>
      <c r="AM812" s="15"/>
      <c r="AN812" s="15"/>
      <c r="AO812" s="15"/>
      <c r="AP812" s="14"/>
      <c r="AQ812" s="15"/>
      <c r="AR812" s="15"/>
      <c r="AS812" s="15"/>
      <c r="AT812" s="16"/>
      <c r="AU812" s="15"/>
      <c r="AV812" s="15"/>
      <c r="AW812" s="15"/>
      <c r="AX812" s="15"/>
      <c r="AY812" s="15"/>
      <c r="AZ812" s="15"/>
      <c r="BA812" s="15"/>
      <c r="BB812" s="15"/>
      <c r="BC812" s="15"/>
      <c r="BD812" s="16"/>
      <c r="BE812" s="16"/>
      <c r="BF812" s="16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21"/>
      <c r="BZ812" s="14"/>
      <c r="CA812" s="14"/>
      <c r="CB812" s="22"/>
      <c r="CC812" s="14"/>
      <c r="CD812" s="19"/>
      <c r="CE812" s="14"/>
      <c r="CF812" s="23"/>
      <c r="CG812" s="14"/>
      <c r="CH812" s="21"/>
      <c r="CI812" s="14"/>
      <c r="CJ812" s="14"/>
      <c r="CK812" s="14"/>
      <c r="CL812" s="21"/>
      <c r="CM812" s="21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</row>
    <row r="813" spans="1:101">
      <c r="A813" s="54"/>
      <c r="B813" s="55"/>
      <c r="C813" s="56"/>
      <c r="D813" s="55"/>
      <c r="E813" s="56"/>
      <c r="F813" s="55"/>
      <c r="G813" s="56"/>
      <c r="H813" s="57"/>
      <c r="I813" s="9"/>
      <c r="J813" s="9"/>
      <c r="K813" s="26"/>
      <c r="L813" s="26"/>
      <c r="M813" s="34"/>
      <c r="N813" s="34"/>
      <c r="O813" s="34"/>
      <c r="P813" s="11"/>
      <c r="Q813" s="11"/>
      <c r="R813" s="11"/>
      <c r="S813" s="13"/>
      <c r="AJ813" s="14"/>
      <c r="AK813" s="14"/>
      <c r="AL813" s="14"/>
      <c r="AM813" s="15"/>
      <c r="AN813" s="15"/>
      <c r="AO813" s="15"/>
      <c r="AP813" s="14"/>
      <c r="AQ813" s="15"/>
      <c r="AR813" s="15"/>
      <c r="AS813" s="15"/>
      <c r="AT813" s="16"/>
      <c r="AU813" s="15"/>
      <c r="AV813" s="15"/>
      <c r="AW813" s="15"/>
      <c r="AX813" s="15"/>
      <c r="AY813" s="15"/>
      <c r="AZ813" s="15"/>
      <c r="BA813" s="15"/>
      <c r="BB813" s="15"/>
      <c r="BC813" s="15"/>
      <c r="BD813" s="16"/>
      <c r="BE813" s="16"/>
      <c r="BF813" s="16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21"/>
      <c r="BZ813" s="14"/>
      <c r="CA813" s="14"/>
      <c r="CB813" s="22"/>
      <c r="CC813" s="14"/>
      <c r="CD813" s="19"/>
      <c r="CE813" s="14"/>
      <c r="CF813" s="23"/>
      <c r="CG813" s="14"/>
      <c r="CH813" s="21"/>
      <c r="CI813" s="14"/>
      <c r="CJ813" s="14"/>
      <c r="CK813" s="14"/>
      <c r="CL813" s="21"/>
      <c r="CM813" s="21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</row>
    <row r="814" spans="1:101">
      <c r="A814" s="54"/>
      <c r="B814" s="55"/>
      <c r="C814" s="56"/>
      <c r="D814" s="55"/>
      <c r="E814" s="56"/>
      <c r="F814" s="55"/>
      <c r="G814" s="56"/>
      <c r="H814" s="57"/>
      <c r="I814" s="9"/>
      <c r="J814" s="9"/>
      <c r="K814" s="26"/>
      <c r="L814" s="26"/>
      <c r="M814" s="34"/>
      <c r="N814" s="34"/>
      <c r="O814" s="34"/>
      <c r="P814" s="11"/>
      <c r="Q814" s="11"/>
      <c r="R814" s="11"/>
      <c r="S814" s="13"/>
      <c r="AJ814" s="14"/>
      <c r="AK814" s="14"/>
      <c r="AL814" s="14"/>
      <c r="AM814" s="15"/>
      <c r="AN814" s="15"/>
      <c r="AO814" s="15"/>
      <c r="AP814" s="14"/>
      <c r="AQ814" s="15"/>
      <c r="AR814" s="15"/>
      <c r="AS814" s="15"/>
      <c r="AT814" s="16"/>
      <c r="AU814" s="15"/>
      <c r="AV814" s="15"/>
      <c r="AW814" s="15"/>
      <c r="AX814" s="15"/>
      <c r="AY814" s="15"/>
      <c r="AZ814" s="15"/>
      <c r="BA814" s="15"/>
      <c r="BB814" s="15"/>
      <c r="BC814" s="15"/>
      <c r="BD814" s="16"/>
      <c r="BE814" s="16"/>
      <c r="BF814" s="16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21"/>
      <c r="BZ814" s="14"/>
      <c r="CA814" s="14"/>
      <c r="CB814" s="22"/>
      <c r="CC814" s="14"/>
      <c r="CD814" s="19"/>
      <c r="CE814" s="14"/>
      <c r="CF814" s="23"/>
      <c r="CG814" s="14"/>
      <c r="CH814" s="21"/>
      <c r="CI814" s="14"/>
      <c r="CJ814" s="14"/>
      <c r="CK814" s="14"/>
      <c r="CL814" s="21"/>
      <c r="CM814" s="21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</row>
    <row r="815" spans="1:101">
      <c r="A815" s="54"/>
      <c r="B815" s="55"/>
      <c r="C815" s="56"/>
      <c r="D815" s="55"/>
      <c r="E815" s="56"/>
      <c r="F815" s="55"/>
      <c r="G815" s="56"/>
      <c r="H815" s="57"/>
      <c r="I815" s="9"/>
      <c r="J815" s="9"/>
      <c r="K815" s="26"/>
      <c r="L815" s="26"/>
      <c r="M815" s="34"/>
      <c r="N815" s="34"/>
      <c r="O815" s="34"/>
      <c r="P815" s="11"/>
      <c r="Q815" s="11"/>
      <c r="R815" s="11"/>
      <c r="S815" s="13"/>
      <c r="AJ815" s="14"/>
      <c r="AK815" s="14"/>
      <c r="AL815" s="14"/>
      <c r="AM815" s="15"/>
      <c r="AN815" s="15"/>
      <c r="AO815" s="15"/>
      <c r="AP815" s="14"/>
      <c r="AQ815" s="15"/>
      <c r="AR815" s="15"/>
      <c r="AS815" s="15"/>
      <c r="AT815" s="16"/>
      <c r="AU815" s="15"/>
      <c r="AV815" s="15"/>
      <c r="AW815" s="15"/>
      <c r="AX815" s="15"/>
      <c r="AY815" s="15"/>
      <c r="AZ815" s="15"/>
      <c r="BA815" s="15"/>
      <c r="BB815" s="15"/>
      <c r="BC815" s="15"/>
      <c r="BD815" s="16"/>
      <c r="BE815" s="16"/>
      <c r="BF815" s="16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21"/>
      <c r="BZ815" s="14"/>
      <c r="CA815" s="14"/>
      <c r="CB815" s="22"/>
      <c r="CC815" s="14"/>
      <c r="CD815" s="19"/>
      <c r="CE815" s="14"/>
      <c r="CF815" s="23"/>
      <c r="CG815" s="14"/>
      <c r="CH815" s="21"/>
      <c r="CI815" s="14"/>
      <c r="CJ815" s="14"/>
      <c r="CK815" s="14"/>
      <c r="CL815" s="21"/>
      <c r="CM815" s="21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</row>
    <row r="816" spans="1:101">
      <c r="A816" s="54"/>
      <c r="B816" s="55"/>
      <c r="C816" s="56"/>
      <c r="D816" s="55"/>
      <c r="E816" s="56"/>
      <c r="F816" s="55"/>
      <c r="G816" s="56"/>
      <c r="H816" s="57"/>
      <c r="I816" s="9"/>
      <c r="J816" s="9"/>
      <c r="K816" s="26"/>
      <c r="L816" s="26"/>
      <c r="M816" s="34"/>
      <c r="N816" s="34"/>
      <c r="O816" s="34"/>
      <c r="P816" s="11"/>
      <c r="Q816" s="11"/>
      <c r="R816" s="11"/>
      <c r="S816" s="13"/>
      <c r="AJ816" s="14"/>
      <c r="AK816" s="14"/>
      <c r="AL816" s="14"/>
      <c r="AM816" s="15"/>
      <c r="AN816" s="15"/>
      <c r="AO816" s="15"/>
      <c r="AP816" s="14"/>
      <c r="AQ816" s="15"/>
      <c r="AR816" s="15"/>
      <c r="AS816" s="15"/>
      <c r="AT816" s="16"/>
      <c r="AU816" s="15"/>
      <c r="AV816" s="15"/>
      <c r="AW816" s="15"/>
      <c r="AX816" s="15"/>
      <c r="AY816" s="15"/>
      <c r="AZ816" s="15"/>
      <c r="BA816" s="15"/>
      <c r="BB816" s="15"/>
      <c r="BC816" s="15"/>
      <c r="BD816" s="16"/>
      <c r="BE816" s="16"/>
      <c r="BF816" s="16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21"/>
      <c r="BZ816" s="14"/>
      <c r="CA816" s="14"/>
      <c r="CB816" s="22"/>
      <c r="CC816" s="14"/>
      <c r="CD816" s="19"/>
      <c r="CE816" s="14"/>
      <c r="CF816" s="23"/>
      <c r="CG816" s="14"/>
      <c r="CH816" s="21"/>
      <c r="CI816" s="14"/>
      <c r="CJ816" s="14"/>
      <c r="CK816" s="14"/>
      <c r="CL816" s="21"/>
      <c r="CM816" s="21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</row>
    <row r="817" spans="1:101">
      <c r="A817" s="54"/>
      <c r="B817" s="55"/>
      <c r="C817" s="56"/>
      <c r="D817" s="55"/>
      <c r="E817" s="56"/>
      <c r="F817" s="55"/>
      <c r="G817" s="56"/>
      <c r="H817" s="57"/>
      <c r="I817" s="9"/>
      <c r="J817" s="9"/>
      <c r="K817" s="26"/>
      <c r="L817" s="26"/>
      <c r="M817" s="34"/>
      <c r="N817" s="34"/>
      <c r="O817" s="34"/>
      <c r="P817" s="11"/>
      <c r="Q817" s="11"/>
      <c r="R817" s="11"/>
      <c r="S817" s="13"/>
      <c r="AJ817" s="14"/>
      <c r="AK817" s="14"/>
      <c r="AL817" s="14"/>
      <c r="AM817" s="15"/>
      <c r="AN817" s="15"/>
      <c r="AO817" s="15"/>
      <c r="AP817" s="14"/>
      <c r="AQ817" s="15"/>
      <c r="AR817" s="15"/>
      <c r="AS817" s="15"/>
      <c r="AT817" s="16"/>
      <c r="AU817" s="15"/>
      <c r="AV817" s="15"/>
      <c r="AW817" s="15"/>
      <c r="AX817" s="15"/>
      <c r="AY817" s="15"/>
      <c r="AZ817" s="15"/>
      <c r="BA817" s="15"/>
      <c r="BB817" s="15"/>
      <c r="BC817" s="15"/>
      <c r="BD817" s="16"/>
      <c r="BE817" s="16"/>
      <c r="BF817" s="16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21"/>
      <c r="BZ817" s="14"/>
      <c r="CA817" s="14"/>
      <c r="CB817" s="22"/>
      <c r="CC817" s="14"/>
      <c r="CD817" s="19"/>
      <c r="CE817" s="14"/>
      <c r="CF817" s="23"/>
      <c r="CG817" s="14"/>
      <c r="CH817" s="21"/>
      <c r="CI817" s="14"/>
      <c r="CJ817" s="14"/>
      <c r="CK817" s="14"/>
      <c r="CL817" s="21"/>
      <c r="CM817" s="21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</row>
    <row r="818" spans="1:101">
      <c r="A818" s="54"/>
      <c r="B818" s="55"/>
      <c r="C818" s="56"/>
      <c r="D818" s="55"/>
      <c r="E818" s="56"/>
      <c r="F818" s="55"/>
      <c r="G818" s="56"/>
      <c r="H818" s="57"/>
      <c r="I818" s="9"/>
      <c r="J818" s="9"/>
      <c r="K818" s="26"/>
      <c r="L818" s="26"/>
      <c r="M818" s="34"/>
      <c r="N818" s="34"/>
      <c r="O818" s="34"/>
      <c r="P818" s="11"/>
      <c r="Q818" s="11"/>
      <c r="R818" s="11"/>
      <c r="S818" s="13"/>
      <c r="AJ818" s="14"/>
      <c r="AK818" s="14"/>
      <c r="AL818" s="14"/>
      <c r="AM818" s="15"/>
      <c r="AN818" s="15"/>
      <c r="AO818" s="15"/>
      <c r="AP818" s="14"/>
      <c r="AQ818" s="15"/>
      <c r="AR818" s="15"/>
      <c r="AS818" s="15"/>
      <c r="AT818" s="16"/>
      <c r="AU818" s="15"/>
      <c r="AV818" s="15"/>
      <c r="AW818" s="15"/>
      <c r="AX818" s="15"/>
      <c r="AY818" s="15"/>
      <c r="AZ818" s="15"/>
      <c r="BA818" s="15"/>
      <c r="BB818" s="15"/>
      <c r="BC818" s="15"/>
      <c r="BD818" s="16"/>
      <c r="BE818" s="16"/>
      <c r="BF818" s="16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21"/>
      <c r="BZ818" s="14"/>
      <c r="CA818" s="14"/>
      <c r="CB818" s="22"/>
      <c r="CC818" s="14"/>
      <c r="CD818" s="19"/>
      <c r="CE818" s="14"/>
      <c r="CF818" s="23"/>
      <c r="CG818" s="14"/>
      <c r="CH818" s="21"/>
      <c r="CI818" s="14"/>
      <c r="CJ818" s="14"/>
      <c r="CK818" s="14"/>
      <c r="CL818" s="21"/>
      <c r="CM818" s="21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</row>
    <row r="819" spans="1:101">
      <c r="A819" s="54"/>
      <c r="B819" s="55"/>
      <c r="C819" s="56"/>
      <c r="D819" s="55"/>
      <c r="E819" s="56"/>
      <c r="F819" s="55"/>
      <c r="G819" s="56"/>
      <c r="H819" s="57"/>
      <c r="I819" s="9"/>
      <c r="J819" s="9"/>
      <c r="K819" s="26"/>
      <c r="L819" s="26"/>
      <c r="M819" s="34"/>
      <c r="N819" s="34"/>
      <c r="O819" s="34"/>
      <c r="P819" s="11"/>
      <c r="Q819" s="11"/>
      <c r="R819" s="11"/>
      <c r="S819" s="13"/>
      <c r="AJ819" s="14"/>
      <c r="AK819" s="14"/>
      <c r="AL819" s="14"/>
      <c r="AM819" s="15"/>
      <c r="AN819" s="15"/>
      <c r="AO819" s="15"/>
      <c r="AP819" s="14"/>
      <c r="AQ819" s="15"/>
      <c r="AR819" s="15"/>
      <c r="AS819" s="15"/>
      <c r="AT819" s="16"/>
      <c r="AU819" s="15"/>
      <c r="AV819" s="15"/>
      <c r="AW819" s="15"/>
      <c r="AX819" s="15"/>
      <c r="AY819" s="15"/>
      <c r="AZ819" s="15"/>
      <c r="BA819" s="15"/>
      <c r="BB819" s="15"/>
      <c r="BC819" s="15"/>
      <c r="BD819" s="16"/>
      <c r="BE819" s="16"/>
      <c r="BF819" s="16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21"/>
      <c r="BZ819" s="14"/>
      <c r="CA819" s="14"/>
      <c r="CB819" s="22"/>
      <c r="CC819" s="14"/>
      <c r="CD819" s="19"/>
      <c r="CE819" s="14"/>
      <c r="CF819" s="23"/>
      <c r="CG819" s="14"/>
      <c r="CH819" s="21"/>
      <c r="CI819" s="14"/>
      <c r="CJ819" s="14"/>
      <c r="CK819" s="14"/>
      <c r="CL819" s="21"/>
      <c r="CM819" s="21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</row>
    <row r="820" spans="1:101">
      <c r="A820" s="54"/>
      <c r="B820" s="55"/>
      <c r="C820" s="56"/>
      <c r="D820" s="55"/>
      <c r="E820" s="56"/>
      <c r="F820" s="55"/>
      <c r="G820" s="56"/>
      <c r="H820" s="57"/>
      <c r="I820" s="9"/>
      <c r="J820" s="9"/>
      <c r="K820" s="26"/>
      <c r="L820" s="26"/>
      <c r="M820" s="34"/>
      <c r="N820" s="34"/>
      <c r="O820" s="34"/>
      <c r="P820" s="11"/>
      <c r="Q820" s="11"/>
      <c r="R820" s="11"/>
      <c r="S820" s="13"/>
      <c r="AJ820" s="14"/>
      <c r="AK820" s="14"/>
      <c r="AL820" s="14"/>
      <c r="AM820" s="15"/>
      <c r="AN820" s="15"/>
      <c r="AO820" s="15"/>
      <c r="AP820" s="14"/>
      <c r="AQ820" s="15"/>
      <c r="AR820" s="15"/>
      <c r="AS820" s="15"/>
      <c r="AT820" s="16"/>
      <c r="AU820" s="15"/>
      <c r="AV820" s="15"/>
      <c r="AW820" s="15"/>
      <c r="AX820" s="15"/>
      <c r="AY820" s="15"/>
      <c r="AZ820" s="15"/>
      <c r="BA820" s="15"/>
      <c r="BB820" s="15"/>
      <c r="BC820" s="15"/>
      <c r="BD820" s="16"/>
      <c r="BE820" s="16"/>
      <c r="BF820" s="16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21"/>
      <c r="BZ820" s="14"/>
      <c r="CA820" s="14"/>
      <c r="CB820" s="22"/>
      <c r="CC820" s="14"/>
      <c r="CD820" s="19"/>
      <c r="CE820" s="14"/>
      <c r="CF820" s="23"/>
      <c r="CG820" s="14"/>
      <c r="CH820" s="21"/>
      <c r="CI820" s="14"/>
      <c r="CJ820" s="14"/>
      <c r="CK820" s="14"/>
      <c r="CL820" s="21"/>
      <c r="CM820" s="21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</row>
    <row r="821" spans="1:101">
      <c r="A821" s="54"/>
      <c r="B821" s="55"/>
      <c r="C821" s="56"/>
      <c r="D821" s="55"/>
      <c r="E821" s="56"/>
      <c r="F821" s="55"/>
      <c r="G821" s="56"/>
      <c r="H821" s="57"/>
      <c r="I821" s="9"/>
      <c r="J821" s="9"/>
      <c r="K821" s="26"/>
      <c r="L821" s="26"/>
      <c r="M821" s="34"/>
      <c r="N821" s="34"/>
      <c r="O821" s="34"/>
      <c r="P821" s="11"/>
      <c r="Q821" s="11"/>
      <c r="R821" s="11"/>
      <c r="S821" s="13"/>
      <c r="AJ821" s="14"/>
      <c r="AK821" s="14"/>
      <c r="AL821" s="14"/>
      <c r="AM821" s="15"/>
      <c r="AN821" s="15"/>
      <c r="AO821" s="15"/>
      <c r="AP821" s="14"/>
      <c r="AQ821" s="15"/>
      <c r="AR821" s="15"/>
      <c r="AS821" s="15"/>
      <c r="AT821" s="16"/>
      <c r="AU821" s="15"/>
      <c r="AV821" s="15"/>
      <c r="AW821" s="15"/>
      <c r="AX821" s="15"/>
      <c r="AY821" s="15"/>
      <c r="AZ821" s="15"/>
      <c r="BA821" s="15"/>
      <c r="BB821" s="15"/>
      <c r="BC821" s="15"/>
      <c r="BD821" s="16"/>
      <c r="BE821" s="16"/>
      <c r="BF821" s="16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21"/>
      <c r="BZ821" s="14"/>
      <c r="CA821" s="14"/>
      <c r="CB821" s="22"/>
      <c r="CC821" s="14"/>
      <c r="CD821" s="19"/>
      <c r="CE821" s="14"/>
      <c r="CF821" s="23"/>
      <c r="CG821" s="14"/>
      <c r="CH821" s="21"/>
      <c r="CI821" s="14"/>
      <c r="CJ821" s="14"/>
      <c r="CK821" s="14"/>
      <c r="CL821" s="21"/>
      <c r="CM821" s="21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</row>
    <row r="822" spans="1:101">
      <c r="A822" s="54"/>
      <c r="B822" s="55"/>
      <c r="C822" s="56"/>
      <c r="D822" s="55"/>
      <c r="E822" s="56"/>
      <c r="F822" s="55"/>
      <c r="G822" s="56"/>
      <c r="H822" s="57"/>
      <c r="I822" s="9"/>
      <c r="J822" s="9"/>
      <c r="K822" s="26"/>
      <c r="L822" s="26"/>
      <c r="M822" s="34"/>
      <c r="N822" s="34"/>
      <c r="O822" s="34"/>
      <c r="P822" s="11"/>
      <c r="Q822" s="11"/>
      <c r="R822" s="11"/>
      <c r="S822" s="13"/>
      <c r="AJ822" s="14"/>
      <c r="AK822" s="14"/>
      <c r="AL822" s="14"/>
      <c r="AM822" s="15"/>
      <c r="AN822" s="15"/>
      <c r="AO822" s="15"/>
      <c r="AP822" s="14"/>
      <c r="AQ822" s="15"/>
      <c r="AR822" s="15"/>
      <c r="AS822" s="15"/>
      <c r="AT822" s="16"/>
      <c r="AU822" s="15"/>
      <c r="AV822" s="15"/>
      <c r="AW822" s="15"/>
      <c r="AX822" s="15"/>
      <c r="AY822" s="15"/>
      <c r="AZ822" s="15"/>
      <c r="BA822" s="15"/>
      <c r="BB822" s="15"/>
      <c r="BC822" s="15"/>
      <c r="BD822" s="16"/>
      <c r="BE822" s="16"/>
      <c r="BF822" s="16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21"/>
      <c r="BZ822" s="14"/>
      <c r="CA822" s="14"/>
      <c r="CB822" s="22"/>
      <c r="CC822" s="14"/>
      <c r="CD822" s="19"/>
      <c r="CE822" s="14"/>
      <c r="CF822" s="23"/>
      <c r="CG822" s="14"/>
      <c r="CH822" s="21"/>
      <c r="CI822" s="14"/>
      <c r="CJ822" s="14"/>
      <c r="CK822" s="14"/>
      <c r="CL822" s="21"/>
      <c r="CM822" s="21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</row>
    <row r="823" spans="1:101">
      <c r="A823" s="54"/>
      <c r="B823" s="55"/>
      <c r="C823" s="56"/>
      <c r="D823" s="55"/>
      <c r="E823" s="56"/>
      <c r="F823" s="55"/>
      <c r="G823" s="56"/>
      <c r="H823" s="57"/>
      <c r="I823" s="9"/>
      <c r="J823" s="9"/>
      <c r="K823" s="26"/>
      <c r="L823" s="26"/>
      <c r="M823" s="34"/>
      <c r="N823" s="34"/>
      <c r="O823" s="34"/>
      <c r="P823" s="11"/>
      <c r="Q823" s="11"/>
      <c r="R823" s="11"/>
      <c r="S823" s="13"/>
      <c r="AJ823" s="14"/>
      <c r="AK823" s="14"/>
      <c r="AL823" s="14"/>
      <c r="AM823" s="15"/>
      <c r="AN823" s="15"/>
      <c r="AO823" s="15"/>
      <c r="AP823" s="14"/>
      <c r="AQ823" s="15"/>
      <c r="AR823" s="15"/>
      <c r="AS823" s="15"/>
      <c r="AT823" s="16"/>
      <c r="AU823" s="15"/>
      <c r="AV823" s="15"/>
      <c r="AW823" s="15"/>
      <c r="AX823" s="15"/>
      <c r="AY823" s="15"/>
      <c r="AZ823" s="15"/>
      <c r="BA823" s="15"/>
      <c r="BB823" s="15"/>
      <c r="BC823" s="15"/>
      <c r="BD823" s="16"/>
      <c r="BE823" s="16"/>
      <c r="BF823" s="16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21"/>
      <c r="BZ823" s="14"/>
      <c r="CA823" s="14"/>
      <c r="CB823" s="22"/>
      <c r="CC823" s="14"/>
      <c r="CD823" s="19"/>
      <c r="CE823" s="14"/>
      <c r="CF823" s="23"/>
      <c r="CG823" s="14"/>
      <c r="CH823" s="21"/>
      <c r="CI823" s="14"/>
      <c r="CJ823" s="14"/>
      <c r="CK823" s="14"/>
      <c r="CL823" s="21"/>
      <c r="CM823" s="21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</row>
    <row r="824" spans="1:101">
      <c r="A824" s="54"/>
      <c r="B824" s="55"/>
      <c r="C824" s="56"/>
      <c r="D824" s="55"/>
      <c r="E824" s="56"/>
      <c r="F824" s="55"/>
      <c r="G824" s="56"/>
      <c r="H824" s="57"/>
      <c r="I824" s="9"/>
      <c r="J824" s="9"/>
      <c r="K824" s="26"/>
      <c r="L824" s="26"/>
      <c r="M824" s="34"/>
      <c r="N824" s="34"/>
      <c r="O824" s="34"/>
      <c r="P824" s="11"/>
      <c r="Q824" s="11"/>
      <c r="R824" s="11"/>
      <c r="S824" s="13"/>
      <c r="AJ824" s="14"/>
      <c r="AK824" s="14"/>
      <c r="AL824" s="14"/>
      <c r="AM824" s="15"/>
      <c r="AN824" s="15"/>
      <c r="AO824" s="15"/>
      <c r="AP824" s="14"/>
      <c r="AQ824" s="15"/>
      <c r="AR824" s="15"/>
      <c r="AS824" s="15"/>
      <c r="AT824" s="16"/>
      <c r="AU824" s="15"/>
      <c r="AV824" s="15"/>
      <c r="AW824" s="15"/>
      <c r="AX824" s="15"/>
      <c r="AY824" s="15"/>
      <c r="AZ824" s="15"/>
      <c r="BA824" s="15"/>
      <c r="BB824" s="15"/>
      <c r="BC824" s="15"/>
      <c r="BD824" s="16"/>
      <c r="BE824" s="16"/>
      <c r="BF824" s="16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21"/>
      <c r="BZ824" s="14"/>
      <c r="CA824" s="14"/>
      <c r="CB824" s="22"/>
      <c r="CC824" s="14"/>
      <c r="CD824" s="19"/>
      <c r="CE824" s="14"/>
      <c r="CF824" s="23"/>
      <c r="CG824" s="14"/>
      <c r="CH824" s="21"/>
      <c r="CI824" s="14"/>
      <c r="CJ824" s="14"/>
      <c r="CK824" s="14"/>
      <c r="CL824" s="21"/>
      <c r="CM824" s="21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</row>
    <row r="825" spans="1:101">
      <c r="A825" s="54"/>
      <c r="B825" s="55"/>
      <c r="C825" s="56"/>
      <c r="D825" s="55"/>
      <c r="E825" s="56"/>
      <c r="F825" s="55"/>
      <c r="G825" s="56"/>
      <c r="H825" s="57"/>
      <c r="I825" s="9"/>
      <c r="J825" s="9"/>
      <c r="K825" s="26"/>
      <c r="L825" s="26"/>
      <c r="M825" s="34"/>
      <c r="N825" s="34"/>
      <c r="O825" s="34"/>
      <c r="P825" s="11"/>
      <c r="Q825" s="11"/>
      <c r="R825" s="11"/>
      <c r="S825" s="13"/>
      <c r="AJ825" s="14"/>
      <c r="AK825" s="14"/>
      <c r="AL825" s="14"/>
      <c r="AM825" s="15"/>
      <c r="AN825" s="15"/>
      <c r="AO825" s="15"/>
      <c r="AP825" s="14"/>
      <c r="AQ825" s="15"/>
      <c r="AR825" s="15"/>
      <c r="AS825" s="15"/>
      <c r="AT825" s="16"/>
      <c r="AU825" s="15"/>
      <c r="AV825" s="15"/>
      <c r="AW825" s="15"/>
      <c r="AX825" s="15"/>
      <c r="AY825" s="15"/>
      <c r="AZ825" s="15"/>
      <c r="BA825" s="15"/>
      <c r="BB825" s="15"/>
      <c r="BC825" s="15"/>
      <c r="BD825" s="16"/>
      <c r="BE825" s="16"/>
      <c r="BF825" s="16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21"/>
      <c r="BZ825" s="14"/>
      <c r="CA825" s="14"/>
      <c r="CB825" s="22"/>
      <c r="CC825" s="14"/>
      <c r="CD825" s="19"/>
      <c r="CE825" s="14"/>
      <c r="CF825" s="23"/>
      <c r="CG825" s="14"/>
      <c r="CH825" s="21"/>
      <c r="CI825" s="14"/>
      <c r="CJ825" s="14"/>
      <c r="CK825" s="14"/>
      <c r="CL825" s="21"/>
      <c r="CM825" s="21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</row>
    <row r="826" spans="1:101">
      <c r="A826" s="54"/>
      <c r="B826" s="55"/>
      <c r="C826" s="56"/>
      <c r="D826" s="55"/>
      <c r="E826" s="56"/>
      <c r="F826" s="55"/>
      <c r="G826" s="56"/>
      <c r="H826" s="57"/>
      <c r="I826" s="9"/>
      <c r="J826" s="9"/>
      <c r="K826" s="26"/>
      <c r="L826" s="26"/>
      <c r="M826" s="34"/>
      <c r="N826" s="34"/>
      <c r="O826" s="34"/>
      <c r="P826" s="11"/>
      <c r="Q826" s="11"/>
      <c r="R826" s="11"/>
      <c r="S826" s="13"/>
      <c r="AJ826" s="14"/>
      <c r="AK826" s="14"/>
      <c r="AL826" s="14"/>
      <c r="AM826" s="15"/>
      <c r="AN826" s="15"/>
      <c r="AO826" s="15"/>
      <c r="AP826" s="14"/>
      <c r="AQ826" s="15"/>
      <c r="AR826" s="15"/>
      <c r="AS826" s="15"/>
      <c r="AT826" s="16"/>
      <c r="AU826" s="15"/>
      <c r="AV826" s="15"/>
      <c r="AW826" s="15"/>
      <c r="AX826" s="15"/>
      <c r="AY826" s="15"/>
      <c r="AZ826" s="15"/>
      <c r="BA826" s="15"/>
      <c r="BB826" s="15"/>
      <c r="BC826" s="15"/>
      <c r="BD826" s="16"/>
      <c r="BE826" s="16"/>
      <c r="BF826" s="16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21"/>
      <c r="BZ826" s="14"/>
      <c r="CA826" s="14"/>
      <c r="CB826" s="22"/>
      <c r="CC826" s="14"/>
      <c r="CD826" s="19"/>
      <c r="CE826" s="14"/>
      <c r="CF826" s="23"/>
      <c r="CG826" s="14"/>
      <c r="CH826" s="21"/>
      <c r="CI826" s="14"/>
      <c r="CJ826" s="14"/>
      <c r="CK826" s="14"/>
      <c r="CL826" s="21"/>
      <c r="CM826" s="21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</row>
    <row r="827" spans="1:101">
      <c r="A827" s="54"/>
      <c r="B827" s="55"/>
      <c r="C827" s="56"/>
      <c r="D827" s="55"/>
      <c r="E827" s="56"/>
      <c r="F827" s="55"/>
      <c r="G827" s="56"/>
      <c r="H827" s="57"/>
      <c r="I827" s="9"/>
      <c r="J827" s="9"/>
      <c r="K827" s="26"/>
      <c r="L827" s="26"/>
      <c r="M827" s="34"/>
      <c r="N827" s="34"/>
      <c r="O827" s="34"/>
      <c r="P827" s="11"/>
      <c r="Q827" s="11"/>
      <c r="R827" s="11"/>
      <c r="S827" s="13"/>
      <c r="AJ827" s="14"/>
      <c r="AK827" s="14"/>
      <c r="AL827" s="14"/>
      <c r="AM827" s="15"/>
      <c r="AN827" s="15"/>
      <c r="AO827" s="15"/>
      <c r="AP827" s="14"/>
      <c r="AQ827" s="15"/>
      <c r="AR827" s="15"/>
      <c r="AS827" s="15"/>
      <c r="AT827" s="16"/>
      <c r="AU827" s="15"/>
      <c r="AV827" s="15"/>
      <c r="AW827" s="15"/>
      <c r="AX827" s="15"/>
      <c r="AY827" s="15"/>
      <c r="AZ827" s="15"/>
      <c r="BA827" s="15"/>
      <c r="BB827" s="15"/>
      <c r="BC827" s="15"/>
      <c r="BD827" s="16"/>
      <c r="BE827" s="16"/>
      <c r="BF827" s="16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21"/>
      <c r="BZ827" s="14"/>
      <c r="CA827" s="14"/>
      <c r="CB827" s="22"/>
      <c r="CC827" s="14"/>
      <c r="CD827" s="19"/>
      <c r="CE827" s="14"/>
      <c r="CF827" s="23"/>
      <c r="CG827" s="14"/>
      <c r="CH827" s="21"/>
      <c r="CI827" s="14"/>
      <c r="CJ827" s="14"/>
      <c r="CK827" s="14"/>
      <c r="CL827" s="21"/>
      <c r="CM827" s="21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</row>
    <row r="828" spans="1:101">
      <c r="A828" s="54"/>
      <c r="B828" s="55"/>
      <c r="C828" s="56"/>
      <c r="D828" s="55"/>
      <c r="E828" s="56"/>
      <c r="F828" s="55"/>
      <c r="G828" s="56"/>
      <c r="H828" s="57"/>
      <c r="I828" s="9"/>
      <c r="J828" s="9"/>
      <c r="K828" s="26"/>
      <c r="L828" s="26"/>
      <c r="M828" s="34"/>
      <c r="N828" s="34"/>
      <c r="O828" s="34"/>
      <c r="P828" s="11"/>
      <c r="Q828" s="11"/>
      <c r="R828" s="11"/>
      <c r="S828" s="13"/>
      <c r="AJ828" s="14"/>
      <c r="AK828" s="14"/>
      <c r="AL828" s="14"/>
      <c r="AM828" s="15"/>
      <c r="AN828" s="15"/>
      <c r="AO828" s="15"/>
      <c r="AP828" s="14"/>
      <c r="AQ828" s="15"/>
      <c r="AR828" s="15"/>
      <c r="AS828" s="15"/>
      <c r="AT828" s="16"/>
      <c r="AU828" s="15"/>
      <c r="AV828" s="15"/>
      <c r="AW828" s="15"/>
      <c r="AX828" s="15"/>
      <c r="AY828" s="15"/>
      <c r="AZ828" s="15"/>
      <c r="BA828" s="15"/>
      <c r="BB828" s="15"/>
      <c r="BC828" s="15"/>
      <c r="BD828" s="16"/>
      <c r="BE828" s="16"/>
      <c r="BF828" s="16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21"/>
      <c r="BZ828" s="14"/>
      <c r="CA828" s="14"/>
      <c r="CB828" s="22"/>
      <c r="CC828" s="14"/>
      <c r="CD828" s="19"/>
      <c r="CE828" s="14"/>
      <c r="CF828" s="23"/>
      <c r="CG828" s="14"/>
      <c r="CH828" s="21"/>
      <c r="CI828" s="14"/>
      <c r="CJ828" s="14"/>
      <c r="CK828" s="14"/>
      <c r="CL828" s="21"/>
      <c r="CM828" s="21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</row>
    <row r="829" spans="1:101">
      <c r="A829" s="54"/>
      <c r="B829" s="55"/>
      <c r="C829" s="56"/>
      <c r="D829" s="55"/>
      <c r="E829" s="56"/>
      <c r="F829" s="55"/>
      <c r="G829" s="56"/>
      <c r="H829" s="57"/>
      <c r="I829" s="9"/>
      <c r="J829" s="9"/>
      <c r="K829" s="26"/>
      <c r="L829" s="26"/>
      <c r="M829" s="34"/>
      <c r="N829" s="34"/>
      <c r="O829" s="34"/>
      <c r="P829" s="11"/>
      <c r="Q829" s="11"/>
      <c r="R829" s="11"/>
      <c r="S829" s="13"/>
      <c r="AJ829" s="14"/>
      <c r="AK829" s="14"/>
      <c r="AL829" s="14"/>
      <c r="AM829" s="15"/>
      <c r="AN829" s="15"/>
      <c r="AO829" s="15"/>
      <c r="AP829" s="14"/>
      <c r="AQ829" s="15"/>
      <c r="AR829" s="15"/>
      <c r="AS829" s="15"/>
      <c r="AT829" s="16"/>
      <c r="AU829" s="15"/>
      <c r="AV829" s="15"/>
      <c r="AW829" s="15"/>
      <c r="AX829" s="15"/>
      <c r="AY829" s="15"/>
      <c r="AZ829" s="15"/>
      <c r="BA829" s="15"/>
      <c r="BB829" s="15"/>
      <c r="BC829" s="15"/>
      <c r="BD829" s="16"/>
      <c r="BE829" s="16"/>
      <c r="BF829" s="16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21"/>
      <c r="BZ829" s="14"/>
      <c r="CA829" s="14"/>
      <c r="CB829" s="22"/>
      <c r="CC829" s="14"/>
      <c r="CD829" s="19"/>
      <c r="CE829" s="14"/>
      <c r="CF829" s="23"/>
      <c r="CG829" s="14"/>
      <c r="CH829" s="21"/>
      <c r="CI829" s="14"/>
      <c r="CJ829" s="14"/>
      <c r="CK829" s="14"/>
      <c r="CL829" s="21"/>
      <c r="CM829" s="21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</row>
    <row r="830" spans="1:101">
      <c r="A830" s="54"/>
      <c r="B830" s="55"/>
      <c r="C830" s="56"/>
      <c r="D830" s="55"/>
      <c r="E830" s="56"/>
      <c r="F830" s="55"/>
      <c r="G830" s="56"/>
      <c r="H830" s="57"/>
      <c r="I830" s="9"/>
      <c r="J830" s="9"/>
      <c r="K830" s="26"/>
      <c r="L830" s="26"/>
      <c r="M830" s="34"/>
      <c r="N830" s="34"/>
      <c r="O830" s="34"/>
      <c r="P830" s="11"/>
      <c r="Q830" s="11"/>
      <c r="R830" s="11"/>
      <c r="S830" s="13"/>
      <c r="AJ830" s="14"/>
      <c r="AK830" s="14"/>
      <c r="AL830" s="14"/>
      <c r="AM830" s="15"/>
      <c r="AN830" s="15"/>
      <c r="AO830" s="15"/>
      <c r="AP830" s="14"/>
      <c r="AQ830" s="15"/>
      <c r="AR830" s="15"/>
      <c r="AS830" s="15"/>
      <c r="AT830" s="16"/>
      <c r="AU830" s="15"/>
      <c r="AV830" s="15"/>
      <c r="AW830" s="15"/>
      <c r="AX830" s="15"/>
      <c r="AY830" s="15"/>
      <c r="AZ830" s="15"/>
      <c r="BA830" s="15"/>
      <c r="BB830" s="15"/>
      <c r="BC830" s="15"/>
      <c r="BD830" s="16"/>
      <c r="BE830" s="16"/>
      <c r="BF830" s="16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21"/>
      <c r="BZ830" s="14"/>
      <c r="CA830" s="14"/>
      <c r="CB830" s="22"/>
      <c r="CC830" s="14"/>
      <c r="CD830" s="19"/>
      <c r="CE830" s="14"/>
      <c r="CF830" s="23"/>
      <c r="CG830" s="14"/>
      <c r="CH830" s="21"/>
      <c r="CI830" s="14"/>
      <c r="CJ830" s="14"/>
      <c r="CK830" s="14"/>
      <c r="CL830" s="21"/>
      <c r="CM830" s="21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</row>
    <row r="831" spans="1:101">
      <c r="A831" s="54"/>
      <c r="B831" s="55"/>
      <c r="C831" s="56"/>
      <c r="D831" s="55"/>
      <c r="E831" s="56"/>
      <c r="F831" s="55"/>
      <c r="G831" s="56"/>
      <c r="H831" s="57"/>
      <c r="I831" s="9"/>
      <c r="J831" s="9"/>
      <c r="K831" s="26"/>
      <c r="L831" s="26"/>
      <c r="M831" s="34"/>
      <c r="N831" s="34"/>
      <c r="O831" s="34"/>
      <c r="P831" s="11"/>
      <c r="Q831" s="11"/>
      <c r="R831" s="11"/>
      <c r="S831" s="13"/>
      <c r="AJ831" s="14"/>
      <c r="AK831" s="14"/>
      <c r="AL831" s="14"/>
      <c r="AM831" s="15"/>
      <c r="AN831" s="15"/>
      <c r="AO831" s="15"/>
      <c r="AP831" s="14"/>
      <c r="AQ831" s="15"/>
      <c r="AR831" s="15"/>
      <c r="AS831" s="15"/>
      <c r="AT831" s="16"/>
      <c r="AU831" s="15"/>
      <c r="AV831" s="15"/>
      <c r="AW831" s="15"/>
      <c r="AX831" s="15"/>
      <c r="AY831" s="15"/>
      <c r="AZ831" s="15"/>
      <c r="BA831" s="15"/>
      <c r="BB831" s="15"/>
      <c r="BC831" s="15"/>
      <c r="BD831" s="16"/>
      <c r="BE831" s="16"/>
      <c r="BF831" s="16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21"/>
      <c r="BZ831" s="14"/>
      <c r="CA831" s="14"/>
      <c r="CB831" s="22"/>
      <c r="CC831" s="14"/>
      <c r="CD831" s="19"/>
      <c r="CE831" s="14"/>
      <c r="CF831" s="23"/>
      <c r="CG831" s="14"/>
      <c r="CH831" s="21"/>
      <c r="CI831" s="14"/>
      <c r="CJ831" s="14"/>
      <c r="CK831" s="14"/>
      <c r="CL831" s="21"/>
      <c r="CM831" s="21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</row>
    <row r="832" spans="1:101">
      <c r="A832" s="54"/>
      <c r="B832" s="55"/>
      <c r="C832" s="56"/>
      <c r="D832" s="55"/>
      <c r="E832" s="56"/>
      <c r="F832" s="55"/>
      <c r="G832" s="56"/>
      <c r="H832" s="57"/>
      <c r="I832" s="9"/>
      <c r="J832" s="9"/>
      <c r="K832" s="26"/>
      <c r="L832" s="26"/>
      <c r="M832" s="34"/>
      <c r="N832" s="34"/>
      <c r="O832" s="34"/>
      <c r="P832" s="11"/>
      <c r="Q832" s="11"/>
      <c r="R832" s="11"/>
      <c r="S832" s="13"/>
      <c r="AJ832" s="14"/>
      <c r="AK832" s="14"/>
      <c r="AL832" s="14"/>
      <c r="AM832" s="15"/>
      <c r="AN832" s="15"/>
      <c r="AO832" s="15"/>
      <c r="AP832" s="14"/>
      <c r="AQ832" s="15"/>
      <c r="AR832" s="15"/>
      <c r="AS832" s="15"/>
      <c r="AT832" s="16"/>
      <c r="AU832" s="15"/>
      <c r="AV832" s="15"/>
      <c r="AW832" s="15"/>
      <c r="AX832" s="15"/>
      <c r="AY832" s="15"/>
      <c r="AZ832" s="15"/>
      <c r="BA832" s="15"/>
      <c r="BB832" s="15"/>
      <c r="BC832" s="15"/>
      <c r="BD832" s="16"/>
      <c r="BE832" s="16"/>
      <c r="BF832" s="16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21"/>
      <c r="BZ832" s="14"/>
      <c r="CA832" s="14"/>
      <c r="CB832" s="22"/>
      <c r="CC832" s="14"/>
      <c r="CD832" s="19"/>
      <c r="CE832" s="14"/>
      <c r="CF832" s="23"/>
      <c r="CG832" s="14"/>
      <c r="CH832" s="21"/>
      <c r="CI832" s="14"/>
      <c r="CJ832" s="14"/>
      <c r="CK832" s="14"/>
      <c r="CL832" s="21"/>
      <c r="CM832" s="21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</row>
    <row r="833" spans="1:101">
      <c r="A833" s="54"/>
      <c r="B833" s="55"/>
      <c r="C833" s="56"/>
      <c r="D833" s="55"/>
      <c r="E833" s="56"/>
      <c r="F833" s="55"/>
      <c r="G833" s="56"/>
      <c r="H833" s="57"/>
      <c r="I833" s="9"/>
      <c r="J833" s="9"/>
      <c r="K833" s="26"/>
      <c r="L833" s="26"/>
      <c r="M833" s="34"/>
      <c r="N833" s="34"/>
      <c r="O833" s="34"/>
      <c r="P833" s="11"/>
      <c r="Q833" s="11"/>
      <c r="R833" s="11"/>
      <c r="S833" s="13"/>
      <c r="AJ833" s="14"/>
      <c r="AK833" s="14"/>
      <c r="AL833" s="14"/>
      <c r="AM833" s="15"/>
      <c r="AN833" s="15"/>
      <c r="AO833" s="15"/>
      <c r="AP833" s="14"/>
      <c r="AQ833" s="15"/>
      <c r="AR833" s="15"/>
      <c r="AS833" s="15"/>
      <c r="AT833" s="16"/>
      <c r="AU833" s="15"/>
      <c r="AV833" s="15"/>
      <c r="AW833" s="15"/>
      <c r="AX833" s="15"/>
      <c r="AY833" s="15"/>
      <c r="AZ833" s="15"/>
      <c r="BA833" s="15"/>
      <c r="BB833" s="15"/>
      <c r="BC833" s="15"/>
      <c r="BD833" s="16"/>
      <c r="BE833" s="16"/>
      <c r="BF833" s="16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21"/>
      <c r="BZ833" s="14"/>
      <c r="CA833" s="14"/>
      <c r="CB833" s="22"/>
      <c r="CC833" s="14"/>
      <c r="CD833" s="19"/>
      <c r="CE833" s="14"/>
      <c r="CF833" s="23"/>
      <c r="CG833" s="14"/>
      <c r="CH833" s="21"/>
      <c r="CI833" s="14"/>
      <c r="CJ833" s="14"/>
      <c r="CK833" s="14"/>
      <c r="CL833" s="21"/>
      <c r="CM833" s="21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</row>
    <row r="834" spans="1:101">
      <c r="A834" s="54"/>
      <c r="B834" s="55"/>
      <c r="C834" s="56"/>
      <c r="D834" s="55"/>
      <c r="E834" s="56"/>
      <c r="F834" s="55"/>
      <c r="G834" s="56"/>
      <c r="H834" s="57"/>
      <c r="I834" s="9"/>
      <c r="J834" s="9"/>
      <c r="K834" s="26"/>
      <c r="L834" s="26"/>
      <c r="M834" s="34"/>
      <c r="N834" s="34"/>
      <c r="O834" s="34"/>
      <c r="P834" s="11"/>
      <c r="Q834" s="11"/>
      <c r="R834" s="11"/>
      <c r="S834" s="13"/>
      <c r="AJ834" s="14"/>
      <c r="AK834" s="14"/>
      <c r="AL834" s="14"/>
      <c r="AM834" s="15"/>
      <c r="AN834" s="15"/>
      <c r="AO834" s="15"/>
      <c r="AP834" s="14"/>
      <c r="AQ834" s="15"/>
      <c r="AR834" s="15"/>
      <c r="AS834" s="15"/>
      <c r="AT834" s="16"/>
      <c r="AU834" s="15"/>
      <c r="AV834" s="15"/>
      <c r="AW834" s="15"/>
      <c r="AX834" s="15"/>
      <c r="AY834" s="15"/>
      <c r="AZ834" s="15"/>
      <c r="BA834" s="15"/>
      <c r="BB834" s="15"/>
      <c r="BC834" s="15"/>
      <c r="BD834" s="16"/>
      <c r="BE834" s="16"/>
      <c r="BF834" s="16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21"/>
      <c r="BZ834" s="14"/>
      <c r="CA834" s="14"/>
      <c r="CB834" s="22"/>
      <c r="CC834" s="14"/>
      <c r="CD834" s="19"/>
      <c r="CE834" s="14"/>
      <c r="CF834" s="23"/>
      <c r="CG834" s="14"/>
      <c r="CH834" s="21"/>
      <c r="CI834" s="14"/>
      <c r="CJ834" s="14"/>
      <c r="CK834" s="14"/>
      <c r="CL834" s="21"/>
      <c r="CM834" s="21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</row>
    <row r="835" spans="1:101">
      <c r="A835" s="54"/>
      <c r="B835" s="55"/>
      <c r="C835" s="56"/>
      <c r="D835" s="55"/>
      <c r="E835" s="56"/>
      <c r="F835" s="55"/>
      <c r="G835" s="56"/>
      <c r="H835" s="57"/>
      <c r="I835" s="9"/>
      <c r="J835" s="9"/>
      <c r="K835" s="26"/>
      <c r="L835" s="26"/>
      <c r="M835" s="34"/>
      <c r="N835" s="34"/>
      <c r="O835" s="34"/>
      <c r="P835" s="11"/>
      <c r="Q835" s="11"/>
      <c r="R835" s="11"/>
      <c r="S835" s="13"/>
      <c r="AJ835" s="14"/>
      <c r="AK835" s="14"/>
      <c r="AL835" s="14"/>
      <c r="AM835" s="15"/>
      <c r="AN835" s="15"/>
      <c r="AO835" s="15"/>
      <c r="AP835" s="14"/>
      <c r="AQ835" s="15"/>
      <c r="AR835" s="15"/>
      <c r="AS835" s="15"/>
      <c r="AT835" s="16"/>
      <c r="AU835" s="15"/>
      <c r="AV835" s="15"/>
      <c r="AW835" s="15"/>
      <c r="AX835" s="15"/>
      <c r="AY835" s="15"/>
      <c r="AZ835" s="15"/>
      <c r="BA835" s="15"/>
      <c r="BB835" s="15"/>
      <c r="BC835" s="15"/>
      <c r="BD835" s="16"/>
      <c r="BE835" s="16"/>
      <c r="BF835" s="16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21"/>
      <c r="BZ835" s="14"/>
      <c r="CA835" s="14"/>
      <c r="CB835" s="22"/>
      <c r="CC835" s="14"/>
      <c r="CD835" s="19"/>
      <c r="CE835" s="14"/>
      <c r="CF835" s="23"/>
      <c r="CG835" s="14"/>
      <c r="CH835" s="21"/>
      <c r="CI835" s="14"/>
      <c r="CJ835" s="14"/>
      <c r="CK835" s="14"/>
      <c r="CL835" s="21"/>
      <c r="CM835" s="21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</row>
    <row r="836" spans="1:101">
      <c r="A836" s="54"/>
      <c r="B836" s="55"/>
      <c r="C836" s="56"/>
      <c r="D836" s="55"/>
      <c r="E836" s="56"/>
      <c r="F836" s="55"/>
      <c r="G836" s="56"/>
      <c r="H836" s="57"/>
      <c r="I836" s="9"/>
      <c r="J836" s="9"/>
      <c r="K836" s="26"/>
      <c r="L836" s="26"/>
      <c r="M836" s="34"/>
      <c r="N836" s="34"/>
      <c r="O836" s="34"/>
      <c r="P836" s="11"/>
      <c r="Q836" s="11"/>
      <c r="R836" s="11"/>
      <c r="S836" s="13"/>
      <c r="AJ836" s="14"/>
      <c r="AK836" s="14"/>
      <c r="AL836" s="14"/>
      <c r="AM836" s="15"/>
      <c r="AN836" s="15"/>
      <c r="AO836" s="15"/>
      <c r="AP836" s="14"/>
      <c r="AQ836" s="15"/>
      <c r="AR836" s="15"/>
      <c r="AS836" s="15"/>
      <c r="AT836" s="16"/>
      <c r="AU836" s="15"/>
      <c r="AV836" s="15"/>
      <c r="AW836" s="15"/>
      <c r="AX836" s="15"/>
      <c r="AY836" s="15"/>
      <c r="AZ836" s="15"/>
      <c r="BA836" s="15"/>
      <c r="BB836" s="15"/>
      <c r="BC836" s="15"/>
      <c r="BD836" s="16"/>
      <c r="BE836" s="16"/>
      <c r="BF836" s="16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21"/>
      <c r="BZ836" s="14"/>
      <c r="CA836" s="14"/>
      <c r="CB836" s="22"/>
      <c r="CC836" s="14"/>
      <c r="CD836" s="19"/>
      <c r="CE836" s="14"/>
      <c r="CF836" s="23"/>
      <c r="CG836" s="14"/>
      <c r="CH836" s="21"/>
      <c r="CI836" s="14"/>
      <c r="CJ836" s="14"/>
      <c r="CK836" s="14"/>
      <c r="CL836" s="21"/>
      <c r="CM836" s="21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</row>
    <row r="837" spans="1:101">
      <c r="A837" s="54"/>
      <c r="B837" s="55"/>
      <c r="C837" s="56"/>
      <c r="D837" s="55"/>
      <c r="E837" s="56"/>
      <c r="F837" s="55"/>
      <c r="G837" s="56"/>
      <c r="H837" s="57"/>
      <c r="I837" s="9"/>
      <c r="J837" s="9"/>
      <c r="K837" s="26"/>
      <c r="L837" s="26"/>
      <c r="M837" s="34"/>
      <c r="N837" s="34"/>
      <c r="O837" s="34"/>
      <c r="P837" s="11"/>
      <c r="Q837" s="11"/>
      <c r="R837" s="11"/>
      <c r="S837" s="13"/>
      <c r="AJ837" s="14"/>
      <c r="AK837" s="14"/>
      <c r="AL837" s="14"/>
      <c r="AM837" s="15"/>
      <c r="AN837" s="15"/>
      <c r="AO837" s="15"/>
      <c r="AP837" s="14"/>
      <c r="AQ837" s="15"/>
      <c r="AR837" s="15"/>
      <c r="AS837" s="15"/>
      <c r="AT837" s="16"/>
      <c r="AU837" s="15"/>
      <c r="AV837" s="15"/>
      <c r="AW837" s="15"/>
      <c r="AX837" s="15"/>
      <c r="AY837" s="15"/>
      <c r="AZ837" s="15"/>
      <c r="BA837" s="15"/>
      <c r="BB837" s="15"/>
      <c r="BC837" s="15"/>
      <c r="BD837" s="16"/>
      <c r="BE837" s="16"/>
      <c r="BF837" s="16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21"/>
      <c r="BZ837" s="14"/>
      <c r="CA837" s="14"/>
      <c r="CB837" s="22"/>
      <c r="CC837" s="14"/>
      <c r="CD837" s="19"/>
      <c r="CE837" s="14"/>
      <c r="CF837" s="23"/>
      <c r="CG837" s="14"/>
      <c r="CH837" s="21"/>
      <c r="CI837" s="14"/>
      <c r="CJ837" s="14"/>
      <c r="CK837" s="14"/>
      <c r="CL837" s="21"/>
      <c r="CM837" s="21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</row>
    <row r="838" spans="1:101">
      <c r="A838" s="54"/>
      <c r="B838" s="55"/>
      <c r="C838" s="56"/>
      <c r="D838" s="55"/>
      <c r="E838" s="56"/>
      <c r="F838" s="55"/>
      <c r="G838" s="56"/>
      <c r="H838" s="57"/>
      <c r="I838" s="9"/>
      <c r="J838" s="9"/>
      <c r="K838" s="26"/>
      <c r="L838" s="26"/>
      <c r="M838" s="34"/>
      <c r="N838" s="34"/>
      <c r="O838" s="34"/>
      <c r="P838" s="11"/>
      <c r="Q838" s="11"/>
      <c r="R838" s="11"/>
      <c r="S838" s="13"/>
      <c r="AJ838" s="14"/>
      <c r="AK838" s="14"/>
      <c r="AL838" s="14"/>
      <c r="AM838" s="15"/>
      <c r="AN838" s="15"/>
      <c r="AO838" s="15"/>
      <c r="AP838" s="14"/>
      <c r="AQ838" s="15"/>
      <c r="AR838" s="15"/>
      <c r="AS838" s="15"/>
      <c r="AT838" s="16"/>
      <c r="AU838" s="15"/>
      <c r="AV838" s="15"/>
      <c r="AW838" s="15"/>
      <c r="AX838" s="15"/>
      <c r="AY838" s="15"/>
      <c r="AZ838" s="15"/>
      <c r="BA838" s="15"/>
      <c r="BB838" s="15"/>
      <c r="BC838" s="15"/>
      <c r="BD838" s="16"/>
      <c r="BE838" s="16"/>
      <c r="BF838" s="16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21"/>
      <c r="BZ838" s="14"/>
      <c r="CA838" s="14"/>
      <c r="CB838" s="22"/>
      <c r="CC838" s="14"/>
      <c r="CD838" s="19"/>
      <c r="CE838" s="14"/>
      <c r="CF838" s="23"/>
      <c r="CG838" s="14"/>
      <c r="CH838" s="21"/>
      <c r="CI838" s="14"/>
      <c r="CJ838" s="14"/>
      <c r="CK838" s="14"/>
      <c r="CL838" s="21"/>
      <c r="CM838" s="21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</row>
    <row r="839" spans="1:101">
      <c r="A839" s="54"/>
      <c r="B839" s="55"/>
      <c r="C839" s="56"/>
      <c r="D839" s="55"/>
      <c r="E839" s="56"/>
      <c r="F839" s="55"/>
      <c r="G839" s="56"/>
      <c r="H839" s="57"/>
      <c r="I839" s="9"/>
      <c r="J839" s="9"/>
      <c r="K839" s="26"/>
      <c r="L839" s="26"/>
      <c r="M839" s="34"/>
      <c r="N839" s="34"/>
      <c r="O839" s="34"/>
      <c r="P839" s="11"/>
      <c r="Q839" s="11"/>
      <c r="R839" s="11"/>
      <c r="S839" s="13"/>
      <c r="AJ839" s="14"/>
      <c r="AK839" s="14"/>
      <c r="AL839" s="14"/>
      <c r="AM839" s="15"/>
      <c r="AN839" s="15"/>
      <c r="AO839" s="15"/>
      <c r="AP839" s="14"/>
      <c r="AQ839" s="15"/>
      <c r="AR839" s="15"/>
      <c r="AS839" s="15"/>
      <c r="AT839" s="16"/>
      <c r="AU839" s="15"/>
      <c r="AV839" s="15"/>
      <c r="AW839" s="15"/>
      <c r="AX839" s="15"/>
      <c r="AY839" s="15"/>
      <c r="AZ839" s="15"/>
      <c r="BA839" s="15"/>
      <c r="BB839" s="15"/>
      <c r="BC839" s="15"/>
      <c r="BD839" s="16"/>
      <c r="BE839" s="16"/>
      <c r="BF839" s="16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21"/>
      <c r="BZ839" s="14"/>
      <c r="CA839" s="14"/>
      <c r="CB839" s="22"/>
      <c r="CC839" s="14"/>
      <c r="CD839" s="19"/>
      <c r="CE839" s="14"/>
      <c r="CF839" s="23"/>
      <c r="CG839" s="14"/>
      <c r="CH839" s="21"/>
      <c r="CI839" s="14"/>
      <c r="CJ839" s="14"/>
      <c r="CK839" s="14"/>
      <c r="CL839" s="21"/>
      <c r="CM839" s="21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</row>
    <row r="840" spans="1:101">
      <c r="A840" s="54"/>
      <c r="B840" s="55"/>
      <c r="C840" s="56"/>
      <c r="D840" s="55"/>
      <c r="E840" s="56"/>
      <c r="F840" s="55"/>
      <c r="G840" s="56"/>
      <c r="H840" s="57"/>
      <c r="I840" s="9"/>
      <c r="J840" s="9"/>
      <c r="K840" s="26"/>
      <c r="L840" s="26"/>
      <c r="M840" s="34"/>
      <c r="N840" s="34"/>
      <c r="O840" s="34"/>
      <c r="P840" s="11"/>
      <c r="Q840" s="11"/>
      <c r="R840" s="11"/>
      <c r="S840" s="13"/>
      <c r="AJ840" s="14"/>
      <c r="AK840" s="14"/>
      <c r="AL840" s="14"/>
      <c r="AM840" s="15"/>
      <c r="AN840" s="15"/>
      <c r="AO840" s="15"/>
      <c r="AP840" s="14"/>
      <c r="AQ840" s="15"/>
      <c r="AR840" s="15"/>
      <c r="AS840" s="15"/>
      <c r="AT840" s="16"/>
      <c r="AU840" s="15"/>
      <c r="AV840" s="15"/>
      <c r="AW840" s="15"/>
      <c r="AX840" s="15"/>
      <c r="AY840" s="15"/>
      <c r="AZ840" s="15"/>
      <c r="BA840" s="15"/>
      <c r="BB840" s="15"/>
      <c r="BC840" s="15"/>
      <c r="BD840" s="16"/>
      <c r="BE840" s="16"/>
      <c r="BF840" s="16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21"/>
      <c r="BZ840" s="14"/>
      <c r="CA840" s="14"/>
      <c r="CB840" s="22"/>
      <c r="CC840" s="14"/>
      <c r="CD840" s="19"/>
      <c r="CE840" s="14"/>
      <c r="CF840" s="23"/>
      <c r="CG840" s="14"/>
      <c r="CH840" s="21"/>
      <c r="CI840" s="14"/>
      <c r="CJ840" s="14"/>
      <c r="CK840" s="14"/>
      <c r="CL840" s="21"/>
      <c r="CM840" s="21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</row>
    <row r="841" spans="1:101">
      <c r="A841" s="54"/>
      <c r="B841" s="55"/>
      <c r="C841" s="56"/>
      <c r="D841" s="55"/>
      <c r="E841" s="56"/>
      <c r="F841" s="55"/>
      <c r="G841" s="56"/>
      <c r="H841" s="57"/>
      <c r="I841" s="9"/>
      <c r="J841" s="9"/>
      <c r="K841" s="26"/>
      <c r="L841" s="26"/>
      <c r="M841" s="34"/>
      <c r="N841" s="34"/>
      <c r="O841" s="34"/>
      <c r="P841" s="11"/>
      <c r="Q841" s="11"/>
      <c r="R841" s="11"/>
      <c r="S841" s="13"/>
      <c r="AJ841" s="14"/>
      <c r="AK841" s="14"/>
      <c r="AL841" s="14"/>
      <c r="AM841" s="15"/>
      <c r="AN841" s="15"/>
      <c r="AO841" s="15"/>
      <c r="AP841" s="14"/>
      <c r="AQ841" s="15"/>
      <c r="AR841" s="15"/>
      <c r="AS841" s="15"/>
      <c r="AT841" s="16"/>
      <c r="AU841" s="15"/>
      <c r="AV841" s="15"/>
      <c r="AW841" s="15"/>
      <c r="AX841" s="15"/>
      <c r="AY841" s="15"/>
      <c r="AZ841" s="15"/>
      <c r="BA841" s="15"/>
      <c r="BB841" s="15"/>
      <c r="BC841" s="15"/>
      <c r="BD841" s="16"/>
      <c r="BE841" s="16"/>
      <c r="BF841" s="16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21"/>
      <c r="BZ841" s="14"/>
      <c r="CA841" s="14"/>
      <c r="CB841" s="22"/>
      <c r="CC841" s="14"/>
      <c r="CD841" s="19"/>
      <c r="CE841" s="14"/>
      <c r="CF841" s="23"/>
      <c r="CG841" s="14"/>
      <c r="CH841" s="21"/>
      <c r="CI841" s="14"/>
      <c r="CJ841" s="14"/>
      <c r="CK841" s="14"/>
      <c r="CL841" s="21"/>
      <c r="CM841" s="21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</row>
    <row r="842" spans="1:101">
      <c r="A842" s="54"/>
      <c r="B842" s="55"/>
      <c r="C842" s="56"/>
      <c r="D842" s="55"/>
      <c r="E842" s="56"/>
      <c r="F842" s="55"/>
      <c r="G842" s="56"/>
      <c r="H842" s="57"/>
      <c r="I842" s="9"/>
      <c r="J842" s="9"/>
      <c r="K842" s="26"/>
      <c r="L842" s="26"/>
      <c r="M842" s="34"/>
      <c r="N842" s="34"/>
      <c r="O842" s="34"/>
      <c r="P842" s="11"/>
      <c r="Q842" s="11"/>
      <c r="R842" s="11"/>
      <c r="S842" s="13"/>
      <c r="AJ842" s="14"/>
      <c r="AK842" s="14"/>
      <c r="AL842" s="14"/>
      <c r="AM842" s="15"/>
      <c r="AN842" s="15"/>
      <c r="AO842" s="15"/>
      <c r="AP842" s="14"/>
      <c r="AQ842" s="15"/>
      <c r="AR842" s="15"/>
      <c r="AS842" s="15"/>
      <c r="AT842" s="16"/>
      <c r="AU842" s="15"/>
      <c r="AV842" s="15"/>
      <c r="AW842" s="15"/>
      <c r="AX842" s="15"/>
      <c r="AY842" s="15"/>
      <c r="AZ842" s="15"/>
      <c r="BA842" s="15"/>
      <c r="BB842" s="15"/>
      <c r="BC842" s="15"/>
      <c r="BD842" s="16"/>
      <c r="BE842" s="16"/>
      <c r="BF842" s="16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21"/>
      <c r="BZ842" s="14"/>
      <c r="CA842" s="14"/>
      <c r="CB842" s="22"/>
      <c r="CC842" s="14"/>
      <c r="CD842" s="19"/>
      <c r="CE842" s="14"/>
      <c r="CF842" s="23"/>
      <c r="CG842" s="14"/>
      <c r="CH842" s="21"/>
      <c r="CI842" s="14"/>
      <c r="CJ842" s="14"/>
      <c r="CK842" s="14"/>
      <c r="CL842" s="21"/>
      <c r="CM842" s="21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</row>
    <row r="843" spans="1:101">
      <c r="A843" s="54"/>
      <c r="B843" s="55"/>
      <c r="C843" s="56"/>
      <c r="D843" s="55"/>
      <c r="E843" s="56"/>
      <c r="F843" s="55"/>
      <c r="G843" s="56"/>
      <c r="H843" s="57"/>
      <c r="I843" s="9"/>
      <c r="J843" s="9"/>
      <c r="K843" s="26"/>
      <c r="L843" s="26"/>
      <c r="M843" s="34"/>
      <c r="N843" s="34"/>
      <c r="O843" s="34"/>
      <c r="P843" s="11"/>
      <c r="Q843" s="11"/>
      <c r="R843" s="11"/>
      <c r="S843" s="13"/>
      <c r="AJ843" s="14"/>
      <c r="AK843" s="14"/>
      <c r="AL843" s="14"/>
      <c r="AM843" s="15"/>
      <c r="AN843" s="15"/>
      <c r="AO843" s="15"/>
      <c r="AP843" s="14"/>
      <c r="AQ843" s="15"/>
      <c r="AR843" s="15"/>
      <c r="AS843" s="15"/>
      <c r="AT843" s="16"/>
      <c r="AU843" s="15"/>
      <c r="AV843" s="15"/>
      <c r="AW843" s="15"/>
      <c r="AX843" s="15"/>
      <c r="AY843" s="15"/>
      <c r="AZ843" s="15"/>
      <c r="BA843" s="15"/>
      <c r="BB843" s="15"/>
      <c r="BC843" s="15"/>
      <c r="BD843" s="16"/>
      <c r="BE843" s="16"/>
      <c r="BF843" s="16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21"/>
      <c r="BZ843" s="14"/>
      <c r="CA843" s="14"/>
      <c r="CB843" s="22"/>
      <c r="CC843" s="14"/>
      <c r="CD843" s="19"/>
      <c r="CE843" s="14"/>
      <c r="CF843" s="23"/>
      <c r="CG843" s="14"/>
      <c r="CH843" s="21"/>
      <c r="CI843" s="14"/>
      <c r="CJ843" s="14"/>
      <c r="CK843" s="14"/>
      <c r="CL843" s="21"/>
      <c r="CM843" s="21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</row>
    <row r="844" spans="1:101">
      <c r="A844" s="54"/>
      <c r="B844" s="55"/>
      <c r="C844" s="56"/>
      <c r="D844" s="55"/>
      <c r="E844" s="56"/>
      <c r="F844" s="55"/>
      <c r="G844" s="56"/>
      <c r="H844" s="57"/>
      <c r="I844" s="9"/>
      <c r="J844" s="9"/>
      <c r="K844" s="26"/>
      <c r="L844" s="26"/>
      <c r="M844" s="34"/>
      <c r="N844" s="34"/>
      <c r="O844" s="34"/>
      <c r="P844" s="11"/>
      <c r="Q844" s="11"/>
      <c r="R844" s="11"/>
      <c r="S844" s="13"/>
      <c r="AJ844" s="14"/>
      <c r="AK844" s="14"/>
      <c r="AL844" s="14"/>
      <c r="AM844" s="15"/>
      <c r="AN844" s="15"/>
      <c r="AO844" s="15"/>
      <c r="AP844" s="14"/>
      <c r="AQ844" s="15"/>
      <c r="AR844" s="15"/>
      <c r="AS844" s="15"/>
      <c r="AT844" s="16"/>
      <c r="AU844" s="15"/>
      <c r="AV844" s="15"/>
      <c r="AW844" s="15"/>
      <c r="AX844" s="15"/>
      <c r="AY844" s="15"/>
      <c r="AZ844" s="15"/>
      <c r="BA844" s="15"/>
      <c r="BB844" s="15"/>
      <c r="BC844" s="15"/>
      <c r="BD844" s="16"/>
      <c r="BE844" s="16"/>
      <c r="BF844" s="16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21"/>
      <c r="BZ844" s="14"/>
      <c r="CA844" s="14"/>
      <c r="CB844" s="22"/>
      <c r="CC844" s="14"/>
      <c r="CD844" s="19"/>
      <c r="CE844" s="14"/>
      <c r="CF844" s="23"/>
      <c r="CG844" s="14"/>
      <c r="CH844" s="21"/>
      <c r="CI844" s="14"/>
      <c r="CJ844" s="14"/>
      <c r="CK844" s="14"/>
      <c r="CL844" s="21"/>
      <c r="CM844" s="21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</row>
    <row r="845" spans="1:101">
      <c r="A845" s="54"/>
      <c r="B845" s="55"/>
      <c r="C845" s="56"/>
      <c r="D845" s="55"/>
      <c r="E845" s="56"/>
      <c r="F845" s="55"/>
      <c r="G845" s="56"/>
      <c r="H845" s="57"/>
      <c r="I845" s="9"/>
      <c r="J845" s="9"/>
      <c r="K845" s="26"/>
      <c r="L845" s="26"/>
      <c r="M845" s="34"/>
      <c r="N845" s="34"/>
      <c r="O845" s="34"/>
      <c r="P845" s="11"/>
      <c r="Q845" s="11"/>
      <c r="R845" s="11"/>
      <c r="S845" s="13"/>
      <c r="AJ845" s="14"/>
      <c r="AK845" s="14"/>
      <c r="AL845" s="14"/>
      <c r="AM845" s="15"/>
      <c r="AN845" s="15"/>
      <c r="AO845" s="15"/>
      <c r="AP845" s="14"/>
      <c r="AQ845" s="15"/>
      <c r="AR845" s="15"/>
      <c r="AS845" s="15"/>
      <c r="AT845" s="16"/>
      <c r="AU845" s="15"/>
      <c r="AV845" s="15"/>
      <c r="AW845" s="15"/>
      <c r="AX845" s="15"/>
      <c r="AY845" s="15"/>
      <c r="AZ845" s="15"/>
      <c r="BA845" s="15"/>
      <c r="BB845" s="15"/>
      <c r="BC845" s="15"/>
      <c r="BD845" s="16"/>
      <c r="BE845" s="16"/>
      <c r="BF845" s="16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21"/>
      <c r="BZ845" s="14"/>
      <c r="CA845" s="14"/>
      <c r="CB845" s="22"/>
      <c r="CC845" s="14"/>
      <c r="CD845" s="19"/>
      <c r="CE845" s="14"/>
      <c r="CF845" s="23"/>
      <c r="CG845" s="14"/>
      <c r="CH845" s="21"/>
      <c r="CI845" s="14"/>
      <c r="CJ845" s="14"/>
      <c r="CK845" s="14"/>
      <c r="CL845" s="21"/>
      <c r="CM845" s="21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</row>
    <row r="846" spans="1:101">
      <c r="A846" s="54"/>
      <c r="B846" s="55"/>
      <c r="C846" s="56"/>
      <c r="D846" s="55"/>
      <c r="E846" s="56"/>
      <c r="F846" s="55"/>
      <c r="G846" s="56"/>
      <c r="H846" s="57"/>
      <c r="I846" s="9"/>
      <c r="J846" s="9"/>
      <c r="K846" s="26"/>
      <c r="L846" s="26"/>
      <c r="M846" s="34"/>
      <c r="N846" s="34"/>
      <c r="O846" s="34"/>
      <c r="P846" s="11"/>
      <c r="Q846" s="11"/>
      <c r="R846" s="11"/>
      <c r="S846" s="13"/>
      <c r="AJ846" s="14"/>
      <c r="AK846" s="14"/>
      <c r="AL846" s="14"/>
      <c r="AM846" s="15"/>
      <c r="AN846" s="15"/>
      <c r="AO846" s="15"/>
      <c r="AP846" s="14"/>
      <c r="AQ846" s="15"/>
      <c r="AR846" s="15"/>
      <c r="AS846" s="15"/>
      <c r="AT846" s="16"/>
      <c r="AU846" s="15"/>
      <c r="AV846" s="15"/>
      <c r="AW846" s="15"/>
      <c r="AX846" s="15"/>
      <c r="AY846" s="15"/>
      <c r="AZ846" s="15"/>
      <c r="BA846" s="15"/>
      <c r="BB846" s="15"/>
      <c r="BC846" s="15"/>
      <c r="BD846" s="16"/>
      <c r="BE846" s="16"/>
      <c r="BF846" s="16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21"/>
      <c r="BZ846" s="14"/>
      <c r="CA846" s="14"/>
      <c r="CB846" s="22"/>
      <c r="CC846" s="14"/>
      <c r="CD846" s="19"/>
      <c r="CE846" s="14"/>
      <c r="CF846" s="23"/>
      <c r="CG846" s="14"/>
      <c r="CH846" s="21"/>
      <c r="CI846" s="14"/>
      <c r="CJ846" s="14"/>
      <c r="CK846" s="14"/>
      <c r="CL846" s="21"/>
      <c r="CM846" s="21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</row>
    <row r="847" spans="1:101">
      <c r="A847" s="54"/>
      <c r="B847" s="55"/>
      <c r="C847" s="56"/>
      <c r="D847" s="55"/>
      <c r="E847" s="56"/>
      <c r="F847" s="55"/>
      <c r="G847" s="56"/>
      <c r="H847" s="57"/>
      <c r="I847" s="9"/>
      <c r="J847" s="9"/>
      <c r="K847" s="26"/>
      <c r="L847" s="26"/>
      <c r="M847" s="34"/>
      <c r="N847" s="34"/>
      <c r="O847" s="34"/>
      <c r="P847" s="11"/>
      <c r="Q847" s="11"/>
      <c r="R847" s="11"/>
      <c r="S847" s="13"/>
      <c r="AJ847" s="14"/>
      <c r="AK847" s="14"/>
      <c r="AL847" s="14"/>
      <c r="AM847" s="15"/>
      <c r="AN847" s="15"/>
      <c r="AO847" s="15"/>
      <c r="AP847" s="14"/>
      <c r="AQ847" s="15"/>
      <c r="AR847" s="15"/>
      <c r="AS847" s="15"/>
      <c r="AT847" s="16"/>
      <c r="AU847" s="15"/>
      <c r="AV847" s="15"/>
      <c r="AW847" s="15"/>
      <c r="AX847" s="15"/>
      <c r="AY847" s="15"/>
      <c r="AZ847" s="15"/>
      <c r="BA847" s="15"/>
      <c r="BB847" s="15"/>
      <c r="BC847" s="15"/>
      <c r="BD847" s="16"/>
      <c r="BE847" s="16"/>
      <c r="BF847" s="16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21"/>
      <c r="BZ847" s="14"/>
      <c r="CA847" s="14"/>
      <c r="CB847" s="22"/>
      <c r="CC847" s="14"/>
      <c r="CD847" s="19"/>
      <c r="CE847" s="14"/>
      <c r="CF847" s="23"/>
      <c r="CG847" s="14"/>
      <c r="CH847" s="21"/>
      <c r="CI847" s="14"/>
      <c r="CJ847" s="14"/>
      <c r="CK847" s="14"/>
      <c r="CL847" s="21"/>
      <c r="CM847" s="21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</row>
    <row r="848" spans="1:101">
      <c r="A848" s="54"/>
      <c r="B848" s="55"/>
      <c r="C848" s="56"/>
      <c r="D848" s="55"/>
      <c r="E848" s="56"/>
      <c r="F848" s="55"/>
      <c r="G848" s="56"/>
      <c r="H848" s="57"/>
      <c r="I848" s="9"/>
      <c r="J848" s="9"/>
      <c r="K848" s="26"/>
      <c r="L848" s="26"/>
      <c r="M848" s="34"/>
      <c r="N848" s="34"/>
      <c r="O848" s="34"/>
      <c r="P848" s="11"/>
      <c r="Q848" s="11"/>
      <c r="R848" s="11"/>
      <c r="S848" s="13"/>
      <c r="AJ848" s="14"/>
      <c r="AK848" s="14"/>
      <c r="AL848" s="14"/>
      <c r="AM848" s="15"/>
      <c r="AN848" s="15"/>
      <c r="AO848" s="15"/>
      <c r="AP848" s="14"/>
      <c r="AQ848" s="15"/>
      <c r="AR848" s="15"/>
      <c r="AS848" s="15"/>
      <c r="AT848" s="16"/>
      <c r="AU848" s="15"/>
      <c r="AV848" s="15"/>
      <c r="AW848" s="15"/>
      <c r="AX848" s="15"/>
      <c r="AY848" s="15"/>
      <c r="AZ848" s="15"/>
      <c r="BA848" s="15"/>
      <c r="BB848" s="15"/>
      <c r="BC848" s="15"/>
      <c r="BD848" s="16"/>
      <c r="BE848" s="16"/>
      <c r="BF848" s="16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21"/>
      <c r="BZ848" s="14"/>
      <c r="CA848" s="14"/>
      <c r="CB848" s="22"/>
      <c r="CC848" s="14"/>
      <c r="CD848" s="19"/>
      <c r="CE848" s="14"/>
      <c r="CF848" s="23"/>
      <c r="CG848" s="14"/>
      <c r="CH848" s="21"/>
      <c r="CI848" s="14"/>
      <c r="CJ848" s="14"/>
      <c r="CK848" s="14"/>
      <c r="CL848" s="21"/>
      <c r="CM848" s="21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</row>
    <row r="849" spans="1:101">
      <c r="A849" s="54"/>
      <c r="B849" s="55"/>
      <c r="C849" s="56"/>
      <c r="D849" s="55"/>
      <c r="E849" s="56"/>
      <c r="F849" s="55"/>
      <c r="G849" s="56"/>
      <c r="H849" s="57"/>
      <c r="I849" s="9"/>
      <c r="J849" s="9"/>
      <c r="K849" s="26"/>
      <c r="L849" s="26"/>
      <c r="M849" s="34"/>
      <c r="N849" s="34"/>
      <c r="O849" s="34"/>
      <c r="P849" s="11"/>
      <c r="Q849" s="11"/>
      <c r="R849" s="11"/>
      <c r="S849" s="13"/>
      <c r="AJ849" s="14"/>
      <c r="AK849" s="14"/>
      <c r="AL849" s="14"/>
      <c r="AM849" s="15"/>
      <c r="AN849" s="15"/>
      <c r="AO849" s="15"/>
      <c r="AP849" s="14"/>
      <c r="AQ849" s="15"/>
      <c r="AR849" s="15"/>
      <c r="AS849" s="15"/>
      <c r="AT849" s="16"/>
      <c r="AU849" s="15"/>
      <c r="AV849" s="15"/>
      <c r="AW849" s="15"/>
      <c r="AX849" s="15"/>
      <c r="AY849" s="15"/>
      <c r="AZ849" s="15"/>
      <c r="BA849" s="15"/>
      <c r="BB849" s="15"/>
      <c r="BC849" s="15"/>
      <c r="BD849" s="16"/>
      <c r="BE849" s="16"/>
      <c r="BF849" s="16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21"/>
      <c r="BZ849" s="14"/>
      <c r="CA849" s="14"/>
      <c r="CB849" s="22"/>
      <c r="CC849" s="14"/>
      <c r="CD849" s="19"/>
      <c r="CE849" s="14"/>
      <c r="CF849" s="23"/>
      <c r="CG849" s="14"/>
      <c r="CH849" s="21"/>
      <c r="CI849" s="14"/>
      <c r="CJ849" s="14"/>
      <c r="CK849" s="14"/>
      <c r="CL849" s="21"/>
      <c r="CM849" s="21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</row>
    <row r="850" spans="1:101">
      <c r="A850" s="54"/>
      <c r="B850" s="55"/>
      <c r="C850" s="56"/>
      <c r="D850" s="55"/>
      <c r="E850" s="56"/>
      <c r="F850" s="55"/>
      <c r="G850" s="56"/>
      <c r="H850" s="57"/>
      <c r="I850" s="9"/>
      <c r="J850" s="9"/>
      <c r="K850" s="26"/>
      <c r="L850" s="26"/>
      <c r="M850" s="34"/>
      <c r="N850" s="34"/>
      <c r="O850" s="34"/>
      <c r="P850" s="11"/>
      <c r="Q850" s="11"/>
      <c r="R850" s="11"/>
      <c r="S850" s="13"/>
      <c r="AJ850" s="14"/>
      <c r="AK850" s="14"/>
      <c r="AL850" s="14"/>
      <c r="AM850" s="15"/>
      <c r="AN850" s="15"/>
      <c r="AO850" s="15"/>
      <c r="AP850" s="14"/>
      <c r="AQ850" s="15"/>
      <c r="AR850" s="15"/>
      <c r="AS850" s="15"/>
      <c r="AT850" s="16"/>
      <c r="AU850" s="15"/>
      <c r="AV850" s="15"/>
      <c r="AW850" s="15"/>
      <c r="AX850" s="15"/>
      <c r="AY850" s="15"/>
      <c r="AZ850" s="15"/>
      <c r="BA850" s="15"/>
      <c r="BB850" s="15"/>
      <c r="BC850" s="15"/>
      <c r="BD850" s="16"/>
      <c r="BE850" s="16"/>
      <c r="BF850" s="16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21"/>
      <c r="BZ850" s="14"/>
      <c r="CA850" s="14"/>
      <c r="CB850" s="22"/>
      <c r="CC850" s="14"/>
      <c r="CD850" s="19"/>
      <c r="CE850" s="14"/>
      <c r="CF850" s="23"/>
      <c r="CG850" s="14"/>
      <c r="CH850" s="21"/>
      <c r="CI850" s="14"/>
      <c r="CJ850" s="14"/>
      <c r="CK850" s="14"/>
      <c r="CL850" s="21"/>
      <c r="CM850" s="21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</row>
    <row r="851" spans="1:101">
      <c r="A851" s="54"/>
      <c r="B851" s="55"/>
      <c r="C851" s="56"/>
      <c r="D851" s="55"/>
      <c r="E851" s="56"/>
      <c r="F851" s="55"/>
      <c r="G851" s="56"/>
      <c r="H851" s="57"/>
      <c r="I851" s="9"/>
      <c r="J851" s="9"/>
      <c r="K851" s="26"/>
      <c r="L851" s="26"/>
      <c r="M851" s="34"/>
      <c r="N851" s="34"/>
      <c r="O851" s="34"/>
      <c r="P851" s="11"/>
      <c r="Q851" s="11"/>
      <c r="R851" s="11"/>
      <c r="S851" s="13"/>
      <c r="AJ851" s="14"/>
      <c r="AK851" s="14"/>
      <c r="AL851" s="14"/>
      <c r="AM851" s="15"/>
      <c r="AN851" s="15"/>
      <c r="AO851" s="15"/>
      <c r="AP851" s="14"/>
      <c r="AQ851" s="15"/>
      <c r="AR851" s="15"/>
      <c r="AS851" s="15"/>
      <c r="AT851" s="16"/>
      <c r="AU851" s="15"/>
      <c r="AV851" s="15"/>
      <c r="AW851" s="15"/>
      <c r="AX851" s="15"/>
      <c r="AY851" s="15"/>
      <c r="AZ851" s="15"/>
      <c r="BA851" s="15"/>
      <c r="BB851" s="15"/>
      <c r="BC851" s="15"/>
      <c r="BD851" s="16"/>
      <c r="BE851" s="16"/>
      <c r="BF851" s="16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21"/>
      <c r="BZ851" s="14"/>
      <c r="CA851" s="14"/>
      <c r="CB851" s="22"/>
      <c r="CC851" s="14"/>
      <c r="CD851" s="19"/>
      <c r="CE851" s="14"/>
      <c r="CF851" s="23"/>
      <c r="CG851" s="14"/>
      <c r="CH851" s="21"/>
      <c r="CI851" s="14"/>
      <c r="CJ851" s="14"/>
      <c r="CK851" s="14"/>
      <c r="CL851" s="21"/>
      <c r="CM851" s="21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</row>
    <row r="852" spans="1:101">
      <c r="A852" s="54"/>
      <c r="B852" s="55"/>
      <c r="C852" s="56"/>
      <c r="D852" s="55"/>
      <c r="E852" s="56"/>
      <c r="F852" s="55"/>
      <c r="G852" s="56"/>
      <c r="H852" s="57"/>
      <c r="I852" s="9"/>
      <c r="J852" s="9"/>
      <c r="K852" s="26"/>
      <c r="L852" s="26"/>
      <c r="M852" s="34"/>
      <c r="N852" s="34"/>
      <c r="O852" s="34"/>
      <c r="P852" s="11"/>
      <c r="Q852" s="11"/>
      <c r="R852" s="11"/>
      <c r="S852" s="13"/>
      <c r="AJ852" s="14"/>
      <c r="AK852" s="14"/>
      <c r="AL852" s="14"/>
      <c r="AM852" s="15"/>
      <c r="AN852" s="15"/>
      <c r="AO852" s="15"/>
      <c r="AP852" s="14"/>
      <c r="AQ852" s="15"/>
      <c r="AR852" s="15"/>
      <c r="AS852" s="15"/>
      <c r="AT852" s="16"/>
      <c r="AU852" s="15"/>
      <c r="AV852" s="15"/>
      <c r="AW852" s="15"/>
      <c r="AX852" s="15"/>
      <c r="AY852" s="15"/>
      <c r="AZ852" s="15"/>
      <c r="BA852" s="15"/>
      <c r="BB852" s="15"/>
      <c r="BC852" s="15"/>
      <c r="BD852" s="16"/>
      <c r="BE852" s="16"/>
      <c r="BF852" s="16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21"/>
      <c r="BZ852" s="14"/>
      <c r="CA852" s="14"/>
      <c r="CB852" s="22"/>
      <c r="CC852" s="14"/>
      <c r="CD852" s="19"/>
      <c r="CE852" s="14"/>
      <c r="CF852" s="23"/>
      <c r="CG852" s="14"/>
      <c r="CH852" s="21"/>
      <c r="CI852" s="14"/>
      <c r="CJ852" s="14"/>
      <c r="CK852" s="14"/>
      <c r="CL852" s="21"/>
      <c r="CM852" s="21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</row>
    <row r="853" spans="1:101">
      <c r="A853" s="54"/>
      <c r="B853" s="55"/>
      <c r="C853" s="56"/>
      <c r="D853" s="55"/>
      <c r="E853" s="56"/>
      <c r="F853" s="55"/>
      <c r="G853" s="56"/>
      <c r="H853" s="57"/>
      <c r="I853" s="9"/>
      <c r="J853" s="9"/>
      <c r="K853" s="26"/>
      <c r="L853" s="26"/>
      <c r="M853" s="34"/>
      <c r="N853" s="34"/>
      <c r="O853" s="34"/>
      <c r="P853" s="11"/>
      <c r="Q853" s="11"/>
      <c r="R853" s="11"/>
      <c r="S853" s="13"/>
      <c r="AJ853" s="14"/>
      <c r="AK853" s="14"/>
      <c r="AL853" s="14"/>
      <c r="AM853" s="15"/>
      <c r="AN853" s="15"/>
      <c r="AO853" s="15"/>
      <c r="AP853" s="14"/>
      <c r="AQ853" s="15"/>
      <c r="AR853" s="15"/>
      <c r="AS853" s="15"/>
      <c r="AT853" s="16"/>
      <c r="AU853" s="15"/>
      <c r="AV853" s="15"/>
      <c r="AW853" s="15"/>
      <c r="AX853" s="15"/>
      <c r="AY853" s="15"/>
      <c r="AZ853" s="15"/>
      <c r="BA853" s="15"/>
      <c r="BB853" s="15"/>
      <c r="BC853" s="15"/>
      <c r="BD853" s="16"/>
      <c r="BE853" s="16"/>
      <c r="BF853" s="16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21"/>
      <c r="BZ853" s="14"/>
      <c r="CA853" s="14"/>
      <c r="CB853" s="22"/>
      <c r="CC853" s="14"/>
      <c r="CD853" s="19"/>
      <c r="CE853" s="14"/>
      <c r="CF853" s="23"/>
      <c r="CG853" s="14"/>
      <c r="CH853" s="21"/>
      <c r="CI853" s="14"/>
      <c r="CJ853" s="14"/>
      <c r="CK853" s="14"/>
      <c r="CL853" s="21"/>
      <c r="CM853" s="21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</row>
    <row r="854" spans="1:101">
      <c r="A854" s="54"/>
      <c r="B854" s="55"/>
      <c r="C854" s="56"/>
      <c r="D854" s="55"/>
      <c r="E854" s="56"/>
      <c r="F854" s="55"/>
      <c r="G854" s="56"/>
      <c r="H854" s="57"/>
      <c r="I854" s="9"/>
      <c r="J854" s="9"/>
      <c r="K854" s="26"/>
      <c r="L854" s="26"/>
      <c r="M854" s="34"/>
      <c r="N854" s="34"/>
      <c r="O854" s="34"/>
      <c r="P854" s="11"/>
      <c r="Q854" s="11"/>
      <c r="R854" s="11"/>
      <c r="S854" s="13"/>
      <c r="AJ854" s="14"/>
      <c r="AK854" s="14"/>
      <c r="AL854" s="14"/>
      <c r="AM854" s="15"/>
      <c r="AN854" s="15"/>
      <c r="AO854" s="15"/>
      <c r="AP854" s="14"/>
      <c r="AQ854" s="15"/>
      <c r="AR854" s="15"/>
      <c r="AS854" s="15"/>
      <c r="AT854" s="16"/>
      <c r="AU854" s="15"/>
      <c r="AV854" s="15"/>
      <c r="AW854" s="15"/>
      <c r="AX854" s="15"/>
      <c r="AY854" s="15"/>
      <c r="AZ854" s="15"/>
      <c r="BA854" s="15"/>
      <c r="BB854" s="15"/>
      <c r="BC854" s="15"/>
      <c r="BD854" s="16"/>
      <c r="BE854" s="16"/>
      <c r="BF854" s="16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21"/>
      <c r="BZ854" s="14"/>
      <c r="CA854" s="14"/>
      <c r="CB854" s="22"/>
      <c r="CC854" s="14"/>
      <c r="CD854" s="19"/>
      <c r="CE854" s="14"/>
      <c r="CF854" s="23"/>
      <c r="CG854" s="14"/>
      <c r="CH854" s="21"/>
      <c r="CI854" s="14"/>
      <c r="CJ854" s="14"/>
      <c r="CK854" s="14"/>
      <c r="CL854" s="21"/>
      <c r="CM854" s="21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</row>
    <row r="855" spans="1:101">
      <c r="A855" s="54"/>
      <c r="B855" s="55"/>
      <c r="C855" s="56"/>
      <c r="D855" s="55"/>
      <c r="E855" s="56"/>
      <c r="F855" s="55"/>
      <c r="G855" s="56"/>
      <c r="H855" s="57"/>
      <c r="I855" s="9"/>
      <c r="J855" s="9"/>
      <c r="K855" s="26"/>
      <c r="L855" s="26"/>
      <c r="M855" s="34"/>
      <c r="N855" s="34"/>
      <c r="O855" s="34"/>
      <c r="P855" s="11"/>
      <c r="Q855" s="11"/>
      <c r="R855" s="11"/>
      <c r="S855" s="13"/>
      <c r="AJ855" s="14"/>
      <c r="AK855" s="14"/>
      <c r="AL855" s="14"/>
      <c r="AM855" s="15"/>
      <c r="AN855" s="15"/>
      <c r="AO855" s="15"/>
      <c r="AP855" s="14"/>
      <c r="AQ855" s="15"/>
      <c r="AR855" s="15"/>
      <c r="AS855" s="15"/>
      <c r="AT855" s="16"/>
      <c r="AU855" s="15"/>
      <c r="AV855" s="15"/>
      <c r="AW855" s="15"/>
      <c r="AX855" s="15"/>
      <c r="AY855" s="15"/>
      <c r="AZ855" s="15"/>
      <c r="BA855" s="15"/>
      <c r="BB855" s="15"/>
      <c r="BC855" s="15"/>
      <c r="BD855" s="16"/>
      <c r="BE855" s="16"/>
      <c r="BF855" s="16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21"/>
      <c r="BZ855" s="14"/>
      <c r="CA855" s="14"/>
      <c r="CB855" s="22"/>
      <c r="CC855" s="14"/>
      <c r="CD855" s="19"/>
      <c r="CE855" s="14"/>
      <c r="CF855" s="23"/>
      <c r="CG855" s="14"/>
      <c r="CH855" s="21"/>
      <c r="CI855" s="14"/>
      <c r="CJ855" s="14"/>
      <c r="CK855" s="14"/>
      <c r="CL855" s="21"/>
      <c r="CM855" s="21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</row>
    <row r="856" spans="1:101">
      <c r="A856" s="54"/>
      <c r="B856" s="55"/>
      <c r="C856" s="56"/>
      <c r="D856" s="55"/>
      <c r="E856" s="56"/>
      <c r="F856" s="55"/>
      <c r="G856" s="56"/>
      <c r="H856" s="57"/>
      <c r="I856" s="9"/>
      <c r="J856" s="9"/>
      <c r="K856" s="26"/>
      <c r="L856" s="26"/>
      <c r="M856" s="34"/>
      <c r="N856" s="34"/>
      <c r="O856" s="34"/>
      <c r="P856" s="11"/>
      <c r="Q856" s="11"/>
      <c r="R856" s="11"/>
      <c r="S856" s="13"/>
      <c r="AJ856" s="14"/>
      <c r="AK856" s="14"/>
      <c r="AL856" s="14"/>
      <c r="AM856" s="15"/>
      <c r="AN856" s="15"/>
      <c r="AO856" s="15"/>
      <c r="AP856" s="14"/>
      <c r="AQ856" s="15"/>
      <c r="AR856" s="15"/>
      <c r="AS856" s="15"/>
      <c r="AT856" s="16"/>
      <c r="AU856" s="15"/>
      <c r="AV856" s="15"/>
      <c r="AW856" s="15"/>
      <c r="AX856" s="15"/>
      <c r="AY856" s="15"/>
      <c r="AZ856" s="15"/>
      <c r="BA856" s="15"/>
      <c r="BB856" s="15"/>
      <c r="BC856" s="15"/>
      <c r="BD856" s="16"/>
      <c r="BE856" s="16"/>
      <c r="BF856" s="16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21"/>
      <c r="BZ856" s="14"/>
      <c r="CA856" s="14"/>
      <c r="CB856" s="22"/>
      <c r="CC856" s="14"/>
      <c r="CD856" s="19"/>
      <c r="CE856" s="14"/>
      <c r="CF856" s="23"/>
      <c r="CG856" s="14"/>
      <c r="CH856" s="21"/>
      <c r="CI856" s="14"/>
      <c r="CJ856" s="14"/>
      <c r="CK856" s="14"/>
      <c r="CL856" s="21"/>
      <c r="CM856" s="21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</row>
    <row r="857" spans="1:101">
      <c r="A857" s="54"/>
      <c r="B857" s="55"/>
      <c r="C857" s="56"/>
      <c r="D857" s="55"/>
      <c r="E857" s="56"/>
      <c r="F857" s="55"/>
      <c r="G857" s="56"/>
      <c r="H857" s="57"/>
      <c r="I857" s="9"/>
      <c r="J857" s="9"/>
      <c r="K857" s="26"/>
      <c r="L857" s="26"/>
      <c r="M857" s="34"/>
      <c r="N857" s="34"/>
      <c r="O857" s="34"/>
      <c r="P857" s="11"/>
      <c r="Q857" s="11"/>
      <c r="R857" s="11"/>
      <c r="S857" s="13"/>
      <c r="AJ857" s="14"/>
      <c r="AK857" s="14"/>
      <c r="AL857" s="14"/>
      <c r="AM857" s="15"/>
      <c r="AN857" s="15"/>
      <c r="AO857" s="15"/>
      <c r="AP857" s="14"/>
      <c r="AQ857" s="15"/>
      <c r="AR857" s="15"/>
      <c r="AS857" s="15"/>
      <c r="AT857" s="16"/>
      <c r="AU857" s="15"/>
      <c r="AV857" s="15"/>
      <c r="AW857" s="15"/>
      <c r="AX857" s="15"/>
      <c r="AY857" s="15"/>
      <c r="AZ857" s="15"/>
      <c r="BA857" s="15"/>
      <c r="BB857" s="15"/>
      <c r="BC857" s="15"/>
      <c r="BD857" s="16"/>
      <c r="BE857" s="16"/>
      <c r="BF857" s="16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21"/>
      <c r="BZ857" s="14"/>
      <c r="CA857" s="14"/>
      <c r="CB857" s="22"/>
      <c r="CC857" s="14"/>
      <c r="CD857" s="19"/>
      <c r="CE857" s="14"/>
      <c r="CF857" s="23"/>
      <c r="CG857" s="14"/>
      <c r="CH857" s="21"/>
      <c r="CI857" s="14"/>
      <c r="CJ857" s="14"/>
      <c r="CK857" s="14"/>
      <c r="CL857" s="21"/>
      <c r="CM857" s="21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</row>
    <row r="858" spans="1:101">
      <c r="A858" s="54"/>
      <c r="B858" s="55"/>
      <c r="C858" s="56"/>
      <c r="D858" s="55"/>
      <c r="E858" s="56"/>
      <c r="F858" s="55"/>
      <c r="G858" s="56"/>
      <c r="H858" s="57"/>
      <c r="I858" s="9"/>
      <c r="J858" s="9"/>
      <c r="K858" s="26"/>
      <c r="L858" s="26"/>
      <c r="M858" s="34"/>
      <c r="N858" s="34"/>
      <c r="O858" s="34"/>
      <c r="P858" s="11"/>
      <c r="Q858" s="11"/>
      <c r="R858" s="11"/>
      <c r="S858" s="13"/>
      <c r="AJ858" s="14"/>
      <c r="AK858" s="14"/>
      <c r="AL858" s="14"/>
      <c r="AM858" s="15"/>
      <c r="AN858" s="15"/>
      <c r="AO858" s="15"/>
      <c r="AP858" s="14"/>
      <c r="AQ858" s="15"/>
      <c r="AR858" s="15"/>
      <c r="AS858" s="15"/>
      <c r="AT858" s="16"/>
      <c r="AU858" s="15"/>
      <c r="AV858" s="15"/>
      <c r="AW858" s="15"/>
      <c r="AX858" s="15"/>
      <c r="AY858" s="15"/>
      <c r="AZ858" s="15"/>
      <c r="BA858" s="15"/>
      <c r="BB858" s="15"/>
      <c r="BC858" s="15"/>
      <c r="BD858" s="16"/>
      <c r="BE858" s="16"/>
      <c r="BF858" s="16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21"/>
      <c r="BZ858" s="14"/>
      <c r="CA858" s="14"/>
      <c r="CB858" s="22"/>
      <c r="CC858" s="14"/>
      <c r="CD858" s="19"/>
      <c r="CE858" s="14"/>
      <c r="CF858" s="23"/>
      <c r="CG858" s="14"/>
      <c r="CH858" s="21"/>
      <c r="CI858" s="14"/>
      <c r="CJ858" s="14"/>
      <c r="CK858" s="14"/>
      <c r="CL858" s="21"/>
      <c r="CM858" s="21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</row>
    <row r="859" spans="1:101">
      <c r="A859" s="54"/>
      <c r="B859" s="55"/>
      <c r="C859" s="56"/>
      <c r="D859" s="55"/>
      <c r="E859" s="56"/>
      <c r="F859" s="55"/>
      <c r="G859" s="56"/>
      <c r="H859" s="57"/>
      <c r="I859" s="9"/>
      <c r="J859" s="9"/>
      <c r="K859" s="26"/>
      <c r="L859" s="26"/>
      <c r="M859" s="34"/>
      <c r="N859" s="34"/>
      <c r="O859" s="34"/>
      <c r="P859" s="11"/>
      <c r="Q859" s="11"/>
      <c r="R859" s="11"/>
      <c r="S859" s="13"/>
      <c r="AJ859" s="14"/>
      <c r="AK859" s="14"/>
      <c r="AL859" s="14"/>
      <c r="AM859" s="15"/>
      <c r="AN859" s="15"/>
      <c r="AO859" s="15"/>
      <c r="AP859" s="14"/>
      <c r="AQ859" s="15"/>
      <c r="AR859" s="15"/>
      <c r="AS859" s="15"/>
      <c r="AT859" s="16"/>
      <c r="AU859" s="15"/>
      <c r="AV859" s="15"/>
      <c r="AW859" s="15"/>
      <c r="AX859" s="15"/>
      <c r="AY859" s="15"/>
      <c r="AZ859" s="15"/>
      <c r="BA859" s="15"/>
      <c r="BB859" s="15"/>
      <c r="BC859" s="15"/>
      <c r="BD859" s="16"/>
      <c r="BE859" s="16"/>
      <c r="BF859" s="16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21"/>
      <c r="BZ859" s="14"/>
      <c r="CA859" s="14"/>
      <c r="CB859" s="22"/>
      <c r="CC859" s="14"/>
      <c r="CD859" s="19"/>
      <c r="CE859" s="14"/>
      <c r="CF859" s="23"/>
      <c r="CG859" s="14"/>
      <c r="CH859" s="21"/>
      <c r="CI859" s="14"/>
      <c r="CJ859" s="14"/>
      <c r="CK859" s="14"/>
      <c r="CL859" s="21"/>
      <c r="CM859" s="21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</row>
    <row r="860" spans="1:101">
      <c r="A860" s="54"/>
      <c r="B860" s="55"/>
      <c r="C860" s="56"/>
      <c r="D860" s="55"/>
      <c r="E860" s="56"/>
      <c r="F860" s="55"/>
      <c r="G860" s="56"/>
      <c r="H860" s="57"/>
      <c r="I860" s="9"/>
      <c r="J860" s="9"/>
      <c r="K860" s="26"/>
      <c r="L860" s="26"/>
      <c r="M860" s="34"/>
      <c r="N860" s="34"/>
      <c r="O860" s="34"/>
      <c r="P860" s="11"/>
      <c r="Q860" s="11"/>
      <c r="R860" s="11"/>
      <c r="S860" s="13"/>
      <c r="AJ860" s="14"/>
      <c r="AK860" s="14"/>
      <c r="AL860" s="14"/>
      <c r="AM860" s="15"/>
      <c r="AN860" s="15"/>
      <c r="AO860" s="15"/>
      <c r="AP860" s="14"/>
      <c r="AQ860" s="15"/>
      <c r="AR860" s="15"/>
      <c r="AS860" s="15"/>
      <c r="AT860" s="16"/>
      <c r="AU860" s="15"/>
      <c r="AV860" s="15"/>
      <c r="AW860" s="15"/>
      <c r="AX860" s="15"/>
      <c r="AY860" s="15"/>
      <c r="AZ860" s="15"/>
      <c r="BA860" s="15"/>
      <c r="BB860" s="15"/>
      <c r="BC860" s="15"/>
      <c r="BD860" s="16"/>
      <c r="BE860" s="16"/>
      <c r="BF860" s="16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21"/>
      <c r="BZ860" s="14"/>
      <c r="CA860" s="14"/>
      <c r="CB860" s="22"/>
      <c r="CC860" s="14"/>
      <c r="CD860" s="19"/>
      <c r="CE860" s="14"/>
      <c r="CF860" s="23"/>
      <c r="CG860" s="14"/>
      <c r="CH860" s="21"/>
      <c r="CI860" s="14"/>
      <c r="CJ860" s="14"/>
      <c r="CK860" s="14"/>
      <c r="CL860" s="21"/>
      <c r="CM860" s="21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</row>
    <row r="861" spans="1:101">
      <c r="A861" s="54"/>
      <c r="B861" s="55"/>
      <c r="C861" s="56"/>
      <c r="D861" s="55"/>
      <c r="E861" s="56"/>
      <c r="F861" s="55"/>
      <c r="G861" s="56"/>
      <c r="H861" s="57"/>
      <c r="I861" s="9"/>
      <c r="J861" s="9"/>
      <c r="K861" s="26"/>
      <c r="L861" s="26"/>
      <c r="M861" s="34"/>
      <c r="N861" s="34"/>
      <c r="O861" s="34"/>
      <c r="P861" s="11"/>
      <c r="Q861" s="11"/>
      <c r="R861" s="11"/>
      <c r="S861" s="13"/>
      <c r="AJ861" s="14"/>
      <c r="AK861" s="14"/>
      <c r="AL861" s="14"/>
      <c r="AM861" s="15"/>
      <c r="AN861" s="15"/>
      <c r="AO861" s="15"/>
      <c r="AP861" s="14"/>
      <c r="AQ861" s="15"/>
      <c r="AR861" s="15"/>
      <c r="AS861" s="15"/>
      <c r="AT861" s="16"/>
      <c r="AU861" s="15"/>
      <c r="AV861" s="15"/>
      <c r="AW861" s="15"/>
      <c r="AX861" s="15"/>
      <c r="AY861" s="15"/>
      <c r="AZ861" s="15"/>
      <c r="BA861" s="15"/>
      <c r="BB861" s="15"/>
      <c r="BC861" s="15"/>
      <c r="BD861" s="16"/>
      <c r="BE861" s="16"/>
      <c r="BF861" s="16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21"/>
      <c r="BZ861" s="14"/>
      <c r="CA861" s="14"/>
      <c r="CB861" s="22"/>
      <c r="CC861" s="14"/>
      <c r="CD861" s="19"/>
      <c r="CE861" s="14"/>
      <c r="CF861" s="23"/>
      <c r="CG861" s="14"/>
      <c r="CH861" s="21"/>
      <c r="CI861" s="14"/>
      <c r="CJ861" s="14"/>
      <c r="CK861" s="14"/>
      <c r="CL861" s="21"/>
      <c r="CM861" s="21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</row>
    <row r="862" spans="1:101">
      <c r="A862" s="54"/>
      <c r="B862" s="55"/>
      <c r="C862" s="56"/>
      <c r="D862" s="55"/>
      <c r="E862" s="56"/>
      <c r="F862" s="55"/>
      <c r="G862" s="56"/>
      <c r="H862" s="57"/>
      <c r="I862" s="9"/>
      <c r="J862" s="9"/>
      <c r="K862" s="26"/>
      <c r="L862" s="26"/>
      <c r="M862" s="34"/>
      <c r="N862" s="34"/>
      <c r="O862" s="34"/>
      <c r="P862" s="11"/>
      <c r="Q862" s="11"/>
      <c r="R862" s="11"/>
      <c r="S862" s="13"/>
      <c r="AJ862" s="14"/>
      <c r="AK862" s="14"/>
      <c r="AL862" s="14"/>
      <c r="AM862" s="15"/>
      <c r="AN862" s="15"/>
      <c r="AO862" s="15"/>
      <c r="AP862" s="14"/>
      <c r="AQ862" s="15"/>
      <c r="AR862" s="15"/>
      <c r="AS862" s="15"/>
      <c r="AT862" s="16"/>
      <c r="AU862" s="15"/>
      <c r="AV862" s="15"/>
      <c r="AW862" s="15"/>
      <c r="AX862" s="15"/>
      <c r="AY862" s="15"/>
      <c r="AZ862" s="15"/>
      <c r="BA862" s="15"/>
      <c r="BB862" s="15"/>
      <c r="BC862" s="15"/>
      <c r="BD862" s="16"/>
      <c r="BE862" s="16"/>
      <c r="BF862" s="16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21"/>
      <c r="BZ862" s="14"/>
      <c r="CA862" s="14"/>
      <c r="CB862" s="22"/>
      <c r="CC862" s="14"/>
      <c r="CD862" s="19"/>
      <c r="CE862" s="14"/>
      <c r="CF862" s="23"/>
      <c r="CG862" s="14"/>
      <c r="CH862" s="21"/>
      <c r="CI862" s="14"/>
      <c r="CJ862" s="14"/>
      <c r="CK862" s="14"/>
      <c r="CL862" s="21"/>
      <c r="CM862" s="21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</row>
    <row r="863" spans="1:101">
      <c r="A863" s="54"/>
      <c r="B863" s="55"/>
      <c r="C863" s="56"/>
      <c r="D863" s="55"/>
      <c r="E863" s="56"/>
      <c r="F863" s="55"/>
      <c r="G863" s="56"/>
      <c r="H863" s="57"/>
      <c r="I863" s="9"/>
      <c r="J863" s="9"/>
      <c r="K863" s="26"/>
      <c r="L863" s="26"/>
      <c r="M863" s="34"/>
      <c r="N863" s="34"/>
      <c r="O863" s="34"/>
      <c r="P863" s="11"/>
      <c r="Q863" s="11"/>
      <c r="R863" s="11"/>
      <c r="S863" s="13"/>
      <c r="AJ863" s="14"/>
      <c r="AK863" s="14"/>
      <c r="AL863" s="14"/>
      <c r="AM863" s="15"/>
      <c r="AN863" s="15"/>
      <c r="AO863" s="15"/>
      <c r="AP863" s="14"/>
      <c r="AQ863" s="15"/>
      <c r="AR863" s="15"/>
      <c r="AS863" s="15"/>
      <c r="AT863" s="16"/>
      <c r="AU863" s="15"/>
      <c r="AV863" s="15"/>
      <c r="AW863" s="15"/>
      <c r="AX863" s="15"/>
      <c r="AY863" s="15"/>
      <c r="AZ863" s="15"/>
      <c r="BA863" s="15"/>
      <c r="BB863" s="15"/>
      <c r="BC863" s="15"/>
      <c r="BD863" s="16"/>
      <c r="BE863" s="16"/>
      <c r="BF863" s="16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21"/>
      <c r="BZ863" s="14"/>
      <c r="CA863" s="14"/>
      <c r="CB863" s="22"/>
      <c r="CC863" s="14"/>
      <c r="CD863" s="19"/>
      <c r="CE863" s="14"/>
      <c r="CF863" s="23"/>
      <c r="CG863" s="14"/>
      <c r="CH863" s="21"/>
      <c r="CI863" s="14"/>
      <c r="CJ863" s="14"/>
      <c r="CK863" s="14"/>
      <c r="CL863" s="21"/>
      <c r="CM863" s="21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</row>
    <row r="864" spans="1:101">
      <c r="A864" s="54"/>
      <c r="B864" s="55"/>
      <c r="C864" s="56"/>
      <c r="D864" s="55"/>
      <c r="E864" s="56"/>
      <c r="F864" s="55"/>
      <c r="G864" s="56"/>
      <c r="H864" s="57"/>
      <c r="I864" s="9"/>
      <c r="J864" s="9"/>
      <c r="K864" s="26"/>
      <c r="L864" s="26"/>
      <c r="M864" s="34"/>
      <c r="N864" s="34"/>
      <c r="O864" s="34"/>
      <c r="P864" s="11"/>
      <c r="Q864" s="11"/>
      <c r="R864" s="11"/>
      <c r="S864" s="13"/>
      <c r="AJ864" s="14"/>
      <c r="AK864" s="14"/>
      <c r="AL864" s="14"/>
      <c r="AM864" s="15"/>
      <c r="AN864" s="15"/>
      <c r="AO864" s="15"/>
      <c r="AP864" s="14"/>
      <c r="AQ864" s="15"/>
      <c r="AR864" s="15"/>
      <c r="AS864" s="15"/>
      <c r="AT864" s="16"/>
      <c r="AU864" s="15"/>
      <c r="AV864" s="15"/>
      <c r="AW864" s="15"/>
      <c r="AX864" s="15"/>
      <c r="AY864" s="15"/>
      <c r="AZ864" s="15"/>
      <c r="BA864" s="15"/>
      <c r="BB864" s="15"/>
      <c r="BC864" s="15"/>
      <c r="BD864" s="16"/>
      <c r="BE864" s="16"/>
      <c r="BF864" s="16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21"/>
      <c r="BZ864" s="14"/>
      <c r="CA864" s="14"/>
      <c r="CB864" s="22"/>
      <c r="CC864" s="14"/>
      <c r="CD864" s="19"/>
      <c r="CE864" s="14"/>
      <c r="CF864" s="23"/>
      <c r="CG864" s="14"/>
      <c r="CH864" s="21"/>
      <c r="CI864" s="14"/>
      <c r="CJ864" s="14"/>
      <c r="CK864" s="14"/>
      <c r="CL864" s="21"/>
      <c r="CM864" s="21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</row>
    <row r="865" spans="1:101">
      <c r="A865" s="54"/>
      <c r="B865" s="55"/>
      <c r="C865" s="56"/>
      <c r="D865" s="55"/>
      <c r="E865" s="56"/>
      <c r="F865" s="55"/>
      <c r="G865" s="56"/>
      <c r="H865" s="57"/>
      <c r="I865" s="9"/>
      <c r="J865" s="9"/>
      <c r="K865" s="26"/>
      <c r="L865" s="26"/>
      <c r="M865" s="34"/>
      <c r="N865" s="34"/>
      <c r="O865" s="34"/>
      <c r="P865" s="11"/>
      <c r="Q865" s="11"/>
      <c r="R865" s="11"/>
      <c r="S865" s="13"/>
      <c r="AJ865" s="14"/>
      <c r="AK865" s="14"/>
      <c r="AL865" s="14"/>
      <c r="AM865" s="15"/>
      <c r="AN865" s="15"/>
      <c r="AO865" s="15"/>
      <c r="AP865" s="14"/>
      <c r="AQ865" s="15"/>
      <c r="AR865" s="15"/>
      <c r="AS865" s="15"/>
      <c r="AT865" s="16"/>
      <c r="AU865" s="15"/>
      <c r="AV865" s="15"/>
      <c r="AW865" s="15"/>
      <c r="AX865" s="15"/>
      <c r="AY865" s="15"/>
      <c r="AZ865" s="15"/>
      <c r="BA865" s="15"/>
      <c r="BB865" s="15"/>
      <c r="BC865" s="15"/>
      <c r="BD865" s="16"/>
      <c r="BE865" s="16"/>
      <c r="BF865" s="16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21"/>
      <c r="BZ865" s="14"/>
      <c r="CA865" s="14"/>
      <c r="CB865" s="22"/>
      <c r="CC865" s="14"/>
      <c r="CD865" s="19"/>
      <c r="CE865" s="14"/>
      <c r="CF865" s="23"/>
      <c r="CG865" s="14"/>
      <c r="CH865" s="21"/>
      <c r="CI865" s="14"/>
      <c r="CJ865" s="14"/>
      <c r="CK865" s="14"/>
      <c r="CL865" s="21"/>
      <c r="CM865" s="21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</row>
    <row r="866" spans="1:101">
      <c r="A866" s="54"/>
      <c r="B866" s="55"/>
      <c r="C866" s="56"/>
      <c r="D866" s="55"/>
      <c r="E866" s="56"/>
      <c r="F866" s="55"/>
      <c r="G866" s="56"/>
      <c r="H866" s="57"/>
      <c r="I866" s="9"/>
      <c r="J866" s="9"/>
      <c r="K866" s="26"/>
      <c r="L866" s="26"/>
      <c r="M866" s="34"/>
      <c r="N866" s="34"/>
      <c r="O866" s="34"/>
      <c r="P866" s="11"/>
      <c r="Q866" s="11"/>
      <c r="R866" s="11"/>
      <c r="S866" s="13"/>
      <c r="AJ866" s="14"/>
      <c r="AK866" s="14"/>
      <c r="AL866" s="14"/>
      <c r="AM866" s="15"/>
      <c r="AN866" s="15"/>
      <c r="AO866" s="15"/>
      <c r="AP866" s="14"/>
      <c r="AQ866" s="15"/>
      <c r="AR866" s="15"/>
      <c r="AS866" s="15"/>
      <c r="AT866" s="16"/>
      <c r="AU866" s="15"/>
      <c r="AV866" s="15"/>
      <c r="AW866" s="15"/>
      <c r="AX866" s="15"/>
      <c r="AY866" s="15"/>
      <c r="AZ866" s="15"/>
      <c r="BA866" s="15"/>
      <c r="BB866" s="15"/>
      <c r="BC866" s="15"/>
      <c r="BD866" s="16"/>
      <c r="BE866" s="16"/>
      <c r="BF866" s="16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21"/>
      <c r="BZ866" s="14"/>
      <c r="CA866" s="14"/>
      <c r="CB866" s="22"/>
      <c r="CC866" s="14"/>
      <c r="CD866" s="19"/>
      <c r="CE866" s="14"/>
      <c r="CF866" s="23"/>
      <c r="CG866" s="14"/>
      <c r="CH866" s="21"/>
      <c r="CI866" s="14"/>
      <c r="CJ866" s="14"/>
      <c r="CK866" s="14"/>
      <c r="CL866" s="21"/>
      <c r="CM866" s="21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</row>
    <row r="867" spans="1:101">
      <c r="A867" s="54"/>
      <c r="B867" s="55"/>
      <c r="C867" s="56"/>
      <c r="D867" s="55"/>
      <c r="E867" s="56"/>
      <c r="F867" s="55"/>
      <c r="G867" s="56"/>
      <c r="H867" s="57"/>
      <c r="I867" s="9"/>
      <c r="J867" s="9"/>
      <c r="K867" s="26"/>
      <c r="L867" s="26"/>
      <c r="M867" s="34"/>
      <c r="N867" s="34"/>
      <c r="O867" s="34"/>
      <c r="P867" s="11"/>
      <c r="Q867" s="11"/>
      <c r="R867" s="11"/>
      <c r="S867" s="13"/>
      <c r="AJ867" s="14"/>
      <c r="AK867" s="14"/>
      <c r="AL867" s="14"/>
      <c r="AM867" s="15"/>
      <c r="AN867" s="15"/>
      <c r="AO867" s="15"/>
      <c r="AP867" s="14"/>
      <c r="AQ867" s="15"/>
      <c r="AR867" s="15"/>
      <c r="AS867" s="15"/>
      <c r="AT867" s="16"/>
      <c r="AU867" s="15"/>
      <c r="AV867" s="15"/>
      <c r="AW867" s="15"/>
      <c r="AX867" s="15"/>
      <c r="AY867" s="15"/>
      <c r="AZ867" s="15"/>
      <c r="BA867" s="15"/>
      <c r="BB867" s="15"/>
      <c r="BC867" s="15"/>
      <c r="BD867" s="16"/>
      <c r="BE867" s="16"/>
      <c r="BF867" s="16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21"/>
      <c r="BZ867" s="14"/>
      <c r="CA867" s="14"/>
      <c r="CB867" s="22"/>
      <c r="CC867" s="14"/>
      <c r="CD867" s="19"/>
      <c r="CE867" s="14"/>
      <c r="CF867" s="23"/>
      <c r="CG867" s="14"/>
      <c r="CH867" s="21"/>
      <c r="CI867" s="14"/>
      <c r="CJ867" s="14"/>
      <c r="CK867" s="14"/>
      <c r="CL867" s="21"/>
      <c r="CM867" s="21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</row>
    <row r="868" spans="1:101">
      <c r="A868" s="54"/>
      <c r="B868" s="55"/>
      <c r="C868" s="56"/>
      <c r="D868" s="55"/>
      <c r="E868" s="56"/>
      <c r="F868" s="55"/>
      <c r="G868" s="56"/>
      <c r="H868" s="57"/>
      <c r="I868" s="9"/>
      <c r="J868" s="9"/>
      <c r="K868" s="26"/>
      <c r="L868" s="26"/>
      <c r="M868" s="34"/>
      <c r="N868" s="34"/>
      <c r="O868" s="34"/>
      <c r="P868" s="11"/>
      <c r="Q868" s="11"/>
      <c r="R868" s="11"/>
      <c r="S868" s="13"/>
      <c r="AJ868" s="14"/>
      <c r="AK868" s="14"/>
      <c r="AL868" s="14"/>
      <c r="AM868" s="15"/>
      <c r="AN868" s="15"/>
      <c r="AO868" s="15"/>
      <c r="AP868" s="14"/>
      <c r="AQ868" s="15"/>
      <c r="AR868" s="15"/>
      <c r="AS868" s="15"/>
      <c r="AT868" s="16"/>
      <c r="AU868" s="15"/>
      <c r="AV868" s="15"/>
      <c r="AW868" s="15"/>
      <c r="AX868" s="15"/>
      <c r="AY868" s="15"/>
      <c r="AZ868" s="15"/>
      <c r="BA868" s="15"/>
      <c r="BB868" s="15"/>
      <c r="BC868" s="15"/>
      <c r="BD868" s="16"/>
      <c r="BE868" s="16"/>
      <c r="BF868" s="16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21"/>
      <c r="BZ868" s="14"/>
      <c r="CA868" s="14"/>
      <c r="CB868" s="22"/>
      <c r="CC868" s="14"/>
      <c r="CD868" s="19"/>
      <c r="CE868" s="14"/>
      <c r="CF868" s="23"/>
      <c r="CG868" s="14"/>
      <c r="CH868" s="21"/>
      <c r="CI868" s="14"/>
      <c r="CJ868" s="14"/>
      <c r="CK868" s="14"/>
      <c r="CL868" s="21"/>
      <c r="CM868" s="21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</row>
    <row r="869" spans="1:101">
      <c r="A869" s="54"/>
      <c r="B869" s="55"/>
      <c r="C869" s="56"/>
      <c r="D869" s="55"/>
      <c r="E869" s="56"/>
      <c r="F869" s="55"/>
      <c r="G869" s="56"/>
      <c r="H869" s="57"/>
      <c r="I869" s="9"/>
      <c r="J869" s="9"/>
      <c r="K869" s="26"/>
      <c r="L869" s="26"/>
      <c r="M869" s="34"/>
      <c r="N869" s="34"/>
      <c r="O869" s="34"/>
      <c r="P869" s="11"/>
      <c r="Q869" s="11"/>
      <c r="R869" s="11"/>
      <c r="S869" s="13"/>
      <c r="AJ869" s="14"/>
      <c r="AK869" s="14"/>
      <c r="AL869" s="14"/>
      <c r="AM869" s="15"/>
      <c r="AN869" s="15"/>
      <c r="AO869" s="15"/>
      <c r="AP869" s="14"/>
      <c r="AQ869" s="15"/>
      <c r="AR869" s="15"/>
      <c r="AS869" s="15"/>
      <c r="AT869" s="16"/>
      <c r="AU869" s="15"/>
      <c r="AV869" s="15"/>
      <c r="AW869" s="15"/>
      <c r="AX869" s="15"/>
      <c r="AY869" s="15"/>
      <c r="AZ869" s="15"/>
      <c r="BA869" s="15"/>
      <c r="BB869" s="15"/>
      <c r="BC869" s="15"/>
      <c r="BD869" s="16"/>
      <c r="BE869" s="16"/>
      <c r="BF869" s="16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21"/>
      <c r="BZ869" s="14"/>
      <c r="CA869" s="14"/>
      <c r="CB869" s="22"/>
      <c r="CC869" s="14"/>
      <c r="CD869" s="19"/>
      <c r="CE869" s="14"/>
      <c r="CF869" s="23"/>
      <c r="CG869" s="14"/>
      <c r="CH869" s="21"/>
      <c r="CI869" s="14"/>
      <c r="CJ869" s="14"/>
      <c r="CK869" s="14"/>
      <c r="CL869" s="21"/>
      <c r="CM869" s="21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</row>
    <row r="870" spans="1:101">
      <c r="A870" s="54"/>
      <c r="B870" s="55"/>
      <c r="C870" s="56"/>
      <c r="D870" s="55"/>
      <c r="E870" s="56"/>
      <c r="F870" s="55"/>
      <c r="G870" s="56"/>
      <c r="H870" s="57"/>
      <c r="I870" s="9"/>
      <c r="J870" s="9"/>
      <c r="K870" s="26"/>
      <c r="L870" s="26"/>
      <c r="M870" s="34"/>
      <c r="N870" s="34"/>
      <c r="O870" s="34"/>
      <c r="P870" s="11"/>
      <c r="Q870" s="11"/>
      <c r="R870" s="11"/>
      <c r="S870" s="13"/>
      <c r="AJ870" s="14"/>
      <c r="AK870" s="14"/>
      <c r="AL870" s="14"/>
      <c r="AM870" s="15"/>
      <c r="AN870" s="15"/>
      <c r="AO870" s="15"/>
      <c r="AP870" s="14"/>
      <c r="AQ870" s="15"/>
      <c r="AR870" s="15"/>
      <c r="AS870" s="15"/>
      <c r="AT870" s="16"/>
      <c r="AU870" s="15"/>
      <c r="AV870" s="15"/>
      <c r="AW870" s="15"/>
      <c r="AX870" s="15"/>
      <c r="AY870" s="15"/>
      <c r="AZ870" s="15"/>
      <c r="BA870" s="15"/>
      <c r="BB870" s="15"/>
      <c r="BC870" s="15"/>
      <c r="BD870" s="16"/>
      <c r="BE870" s="16"/>
      <c r="BF870" s="16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21"/>
      <c r="BZ870" s="14"/>
      <c r="CA870" s="14"/>
      <c r="CB870" s="22"/>
      <c r="CC870" s="14"/>
      <c r="CD870" s="19"/>
      <c r="CE870" s="14"/>
      <c r="CF870" s="23"/>
      <c r="CG870" s="14"/>
      <c r="CH870" s="21"/>
      <c r="CI870" s="14"/>
      <c r="CJ870" s="14"/>
      <c r="CK870" s="14"/>
      <c r="CL870" s="21"/>
      <c r="CM870" s="21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</row>
    <row r="871" spans="1:101">
      <c r="A871" s="54"/>
      <c r="B871" s="55"/>
      <c r="C871" s="56"/>
      <c r="D871" s="55"/>
      <c r="E871" s="56"/>
      <c r="F871" s="55"/>
      <c r="G871" s="56"/>
      <c r="H871" s="57"/>
      <c r="I871" s="9"/>
      <c r="J871" s="9"/>
      <c r="K871" s="26"/>
      <c r="L871" s="26"/>
      <c r="M871" s="34"/>
      <c r="N871" s="34"/>
      <c r="O871" s="34"/>
      <c r="P871" s="11"/>
      <c r="Q871" s="11"/>
      <c r="R871" s="11"/>
      <c r="S871" s="13"/>
      <c r="AJ871" s="14"/>
      <c r="AK871" s="14"/>
      <c r="AL871" s="14"/>
      <c r="AM871" s="15"/>
      <c r="AN871" s="15"/>
      <c r="AO871" s="15"/>
      <c r="AP871" s="14"/>
      <c r="AQ871" s="15"/>
      <c r="AR871" s="15"/>
      <c r="AS871" s="15"/>
      <c r="AT871" s="16"/>
      <c r="AU871" s="15"/>
      <c r="AV871" s="15"/>
      <c r="AW871" s="15"/>
      <c r="AX871" s="15"/>
      <c r="AY871" s="15"/>
      <c r="AZ871" s="15"/>
      <c r="BA871" s="15"/>
      <c r="BB871" s="15"/>
      <c r="BC871" s="15"/>
      <c r="BD871" s="16"/>
      <c r="BE871" s="16"/>
      <c r="BF871" s="16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21"/>
      <c r="BZ871" s="14"/>
      <c r="CA871" s="14"/>
      <c r="CB871" s="22"/>
      <c r="CC871" s="14"/>
      <c r="CD871" s="19"/>
      <c r="CE871" s="14"/>
      <c r="CF871" s="23"/>
      <c r="CG871" s="14"/>
      <c r="CH871" s="21"/>
      <c r="CI871" s="14"/>
      <c r="CJ871" s="14"/>
      <c r="CK871" s="14"/>
      <c r="CL871" s="21"/>
      <c r="CM871" s="21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</row>
    <row r="872" spans="1:101">
      <c r="A872" s="54"/>
      <c r="B872" s="55"/>
      <c r="C872" s="56"/>
      <c r="D872" s="55"/>
      <c r="E872" s="56"/>
      <c r="F872" s="55"/>
      <c r="G872" s="56"/>
      <c r="H872" s="57"/>
      <c r="I872" s="9"/>
      <c r="J872" s="9"/>
      <c r="K872" s="26"/>
      <c r="L872" s="26"/>
      <c r="M872" s="34"/>
      <c r="N872" s="34"/>
      <c r="O872" s="34"/>
      <c r="P872" s="11"/>
      <c r="Q872" s="11"/>
      <c r="R872" s="11"/>
      <c r="S872" s="13"/>
      <c r="AJ872" s="14"/>
      <c r="AK872" s="14"/>
      <c r="AL872" s="14"/>
      <c r="AM872" s="15"/>
      <c r="AN872" s="15"/>
      <c r="AO872" s="15"/>
      <c r="AP872" s="14"/>
      <c r="AQ872" s="15"/>
      <c r="AR872" s="15"/>
      <c r="AS872" s="15"/>
      <c r="AT872" s="16"/>
      <c r="AU872" s="15"/>
      <c r="AV872" s="15"/>
      <c r="AW872" s="15"/>
      <c r="AX872" s="15"/>
      <c r="AY872" s="15"/>
      <c r="AZ872" s="15"/>
      <c r="BA872" s="15"/>
      <c r="BB872" s="15"/>
      <c r="BC872" s="15"/>
      <c r="BD872" s="16"/>
      <c r="BE872" s="16"/>
      <c r="BF872" s="16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21"/>
      <c r="BZ872" s="14"/>
      <c r="CA872" s="14"/>
      <c r="CB872" s="22"/>
      <c r="CC872" s="14"/>
      <c r="CD872" s="19"/>
      <c r="CE872" s="14"/>
      <c r="CF872" s="23"/>
      <c r="CG872" s="14"/>
      <c r="CH872" s="21"/>
      <c r="CI872" s="14"/>
      <c r="CJ872" s="14"/>
      <c r="CK872" s="14"/>
      <c r="CL872" s="21"/>
      <c r="CM872" s="21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</row>
    <row r="873" spans="1:101">
      <c r="A873" s="54"/>
      <c r="B873" s="55"/>
      <c r="C873" s="56"/>
      <c r="D873" s="55"/>
      <c r="E873" s="56"/>
      <c r="F873" s="55"/>
      <c r="G873" s="56"/>
      <c r="H873" s="57"/>
      <c r="I873" s="9"/>
      <c r="J873" s="9"/>
      <c r="K873" s="26"/>
      <c r="L873" s="26"/>
      <c r="M873" s="34"/>
      <c r="N873" s="34"/>
      <c r="O873" s="34"/>
      <c r="P873" s="11"/>
      <c r="Q873" s="11"/>
      <c r="R873" s="11"/>
      <c r="S873" s="13"/>
      <c r="AJ873" s="14"/>
      <c r="AK873" s="14"/>
      <c r="AL873" s="14"/>
      <c r="AM873" s="15"/>
      <c r="AN873" s="15"/>
      <c r="AO873" s="15"/>
      <c r="AP873" s="14"/>
      <c r="AQ873" s="15"/>
      <c r="AR873" s="15"/>
      <c r="AS873" s="15"/>
      <c r="AT873" s="16"/>
      <c r="AU873" s="15"/>
      <c r="AV873" s="15"/>
      <c r="AW873" s="15"/>
      <c r="AX873" s="15"/>
      <c r="AY873" s="15"/>
      <c r="AZ873" s="15"/>
      <c r="BA873" s="15"/>
      <c r="BB873" s="15"/>
      <c r="BC873" s="15"/>
      <c r="BD873" s="16"/>
      <c r="BE873" s="16"/>
      <c r="BF873" s="16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21"/>
      <c r="BZ873" s="14"/>
      <c r="CA873" s="14"/>
      <c r="CB873" s="22"/>
      <c r="CC873" s="14"/>
      <c r="CD873" s="19"/>
      <c r="CE873" s="14"/>
      <c r="CF873" s="23"/>
      <c r="CG873" s="14"/>
      <c r="CH873" s="21"/>
      <c r="CI873" s="14"/>
      <c r="CJ873" s="14"/>
      <c r="CK873" s="14"/>
      <c r="CL873" s="21"/>
      <c r="CM873" s="21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</row>
    <row r="874" spans="1:101">
      <c r="A874" s="54"/>
      <c r="B874" s="55"/>
      <c r="C874" s="56"/>
      <c r="D874" s="55"/>
      <c r="E874" s="56"/>
      <c r="F874" s="55"/>
      <c r="G874" s="56"/>
      <c r="H874" s="57"/>
      <c r="I874" s="9"/>
      <c r="J874" s="9"/>
      <c r="K874" s="26"/>
      <c r="L874" s="26"/>
      <c r="M874" s="34"/>
      <c r="N874" s="34"/>
      <c r="O874" s="34"/>
      <c r="P874" s="11"/>
      <c r="Q874" s="11"/>
      <c r="R874" s="11"/>
      <c r="S874" s="13"/>
      <c r="AJ874" s="14"/>
      <c r="AK874" s="14"/>
      <c r="AL874" s="14"/>
      <c r="AM874" s="15"/>
      <c r="AN874" s="15"/>
      <c r="AO874" s="15"/>
      <c r="AP874" s="14"/>
      <c r="AQ874" s="15"/>
      <c r="AR874" s="15"/>
      <c r="AS874" s="15"/>
      <c r="AT874" s="16"/>
      <c r="AU874" s="15"/>
      <c r="AV874" s="15"/>
      <c r="AW874" s="15"/>
      <c r="AX874" s="15"/>
      <c r="AY874" s="15"/>
      <c r="AZ874" s="15"/>
      <c r="BA874" s="15"/>
      <c r="BB874" s="15"/>
      <c r="BC874" s="15"/>
      <c r="BD874" s="16"/>
      <c r="BE874" s="16"/>
      <c r="BF874" s="16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21"/>
      <c r="BZ874" s="14"/>
      <c r="CA874" s="14"/>
      <c r="CB874" s="22"/>
      <c r="CC874" s="14"/>
      <c r="CD874" s="19"/>
      <c r="CE874" s="14"/>
      <c r="CF874" s="23"/>
      <c r="CG874" s="14"/>
      <c r="CH874" s="21"/>
      <c r="CI874" s="14"/>
      <c r="CJ874" s="14"/>
      <c r="CK874" s="14"/>
      <c r="CL874" s="21"/>
      <c r="CM874" s="21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</row>
    <row r="875" spans="1:101">
      <c r="A875" s="54"/>
      <c r="B875" s="55"/>
      <c r="C875" s="56"/>
      <c r="D875" s="55"/>
      <c r="E875" s="56"/>
      <c r="F875" s="55"/>
      <c r="G875" s="56"/>
      <c r="H875" s="57"/>
      <c r="I875" s="9"/>
      <c r="J875" s="9"/>
      <c r="K875" s="26"/>
      <c r="L875" s="26"/>
      <c r="M875" s="34"/>
      <c r="N875" s="34"/>
      <c r="O875" s="34"/>
      <c r="P875" s="11"/>
      <c r="Q875" s="11"/>
      <c r="R875" s="11"/>
      <c r="S875" s="13"/>
      <c r="AJ875" s="14"/>
      <c r="AK875" s="14"/>
      <c r="AL875" s="14"/>
      <c r="AM875" s="15"/>
      <c r="AN875" s="15"/>
      <c r="AO875" s="15"/>
      <c r="AP875" s="14"/>
      <c r="AQ875" s="15"/>
      <c r="AR875" s="15"/>
      <c r="AS875" s="15"/>
      <c r="AT875" s="16"/>
      <c r="AU875" s="15"/>
      <c r="AV875" s="15"/>
      <c r="AW875" s="15"/>
      <c r="AX875" s="15"/>
      <c r="AY875" s="15"/>
      <c r="AZ875" s="15"/>
      <c r="BA875" s="15"/>
      <c r="BB875" s="15"/>
      <c r="BC875" s="15"/>
      <c r="BD875" s="16"/>
      <c r="BE875" s="16"/>
      <c r="BF875" s="16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21"/>
      <c r="BZ875" s="14"/>
      <c r="CA875" s="14"/>
      <c r="CB875" s="22"/>
      <c r="CC875" s="14"/>
      <c r="CD875" s="19"/>
      <c r="CE875" s="14"/>
      <c r="CF875" s="23"/>
      <c r="CG875" s="14"/>
      <c r="CH875" s="21"/>
      <c r="CI875" s="14"/>
      <c r="CJ875" s="14"/>
      <c r="CK875" s="14"/>
      <c r="CL875" s="21"/>
      <c r="CM875" s="21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</row>
    <row r="876" spans="1:101">
      <c r="A876" s="54"/>
      <c r="B876" s="55"/>
      <c r="C876" s="56"/>
      <c r="D876" s="55"/>
      <c r="E876" s="56"/>
      <c r="F876" s="55"/>
      <c r="G876" s="56"/>
      <c r="H876" s="57"/>
      <c r="I876" s="9"/>
      <c r="J876" s="9"/>
      <c r="K876" s="26"/>
      <c r="L876" s="26"/>
      <c r="M876" s="34"/>
      <c r="N876" s="34"/>
      <c r="O876" s="34"/>
      <c r="P876" s="11"/>
      <c r="Q876" s="11"/>
      <c r="R876" s="11"/>
      <c r="S876" s="13"/>
      <c r="AJ876" s="14"/>
      <c r="AK876" s="14"/>
      <c r="AL876" s="14"/>
      <c r="AM876" s="15"/>
      <c r="AN876" s="15"/>
      <c r="AO876" s="15"/>
      <c r="AP876" s="14"/>
      <c r="AQ876" s="15"/>
      <c r="AR876" s="15"/>
      <c r="AS876" s="15"/>
      <c r="AT876" s="16"/>
      <c r="AU876" s="15"/>
      <c r="AV876" s="15"/>
      <c r="AW876" s="15"/>
      <c r="AX876" s="15"/>
      <c r="AY876" s="15"/>
      <c r="AZ876" s="15"/>
      <c r="BA876" s="15"/>
      <c r="BB876" s="15"/>
      <c r="BC876" s="15"/>
      <c r="BD876" s="16"/>
      <c r="BE876" s="16"/>
      <c r="BF876" s="16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21"/>
      <c r="BZ876" s="14"/>
      <c r="CA876" s="14"/>
      <c r="CB876" s="22"/>
      <c r="CC876" s="14"/>
      <c r="CD876" s="19"/>
      <c r="CE876" s="14"/>
      <c r="CF876" s="23"/>
      <c r="CG876" s="14"/>
      <c r="CH876" s="21"/>
      <c r="CI876" s="14"/>
      <c r="CJ876" s="14"/>
      <c r="CK876" s="14"/>
      <c r="CL876" s="21"/>
      <c r="CM876" s="21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</row>
    <row r="877" spans="1:101">
      <c r="A877" s="54"/>
      <c r="B877" s="55"/>
      <c r="C877" s="56"/>
      <c r="D877" s="55"/>
      <c r="E877" s="56"/>
      <c r="F877" s="55"/>
      <c r="G877" s="56"/>
      <c r="H877" s="57"/>
      <c r="I877" s="9"/>
      <c r="J877" s="9"/>
      <c r="K877" s="26"/>
      <c r="L877" s="26"/>
      <c r="M877" s="34"/>
      <c r="N877" s="34"/>
      <c r="O877" s="34"/>
      <c r="P877" s="11"/>
      <c r="Q877" s="11"/>
      <c r="R877" s="11"/>
      <c r="S877" s="13"/>
      <c r="AJ877" s="14"/>
      <c r="AK877" s="14"/>
      <c r="AL877" s="14"/>
      <c r="AM877" s="15"/>
      <c r="AN877" s="15"/>
      <c r="AO877" s="15"/>
      <c r="AP877" s="14"/>
      <c r="AQ877" s="15"/>
      <c r="AR877" s="15"/>
      <c r="AS877" s="15"/>
      <c r="AT877" s="16"/>
      <c r="AU877" s="15"/>
      <c r="AV877" s="15"/>
      <c r="AW877" s="15"/>
      <c r="AX877" s="15"/>
      <c r="AY877" s="15"/>
      <c r="AZ877" s="15"/>
      <c r="BA877" s="15"/>
      <c r="BB877" s="15"/>
      <c r="BC877" s="15"/>
      <c r="BD877" s="16"/>
      <c r="BE877" s="16"/>
      <c r="BF877" s="16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21"/>
      <c r="BZ877" s="14"/>
      <c r="CA877" s="14"/>
      <c r="CB877" s="22"/>
      <c r="CC877" s="14"/>
      <c r="CD877" s="19"/>
      <c r="CE877" s="14"/>
      <c r="CF877" s="23"/>
      <c r="CG877" s="14"/>
      <c r="CH877" s="21"/>
      <c r="CI877" s="14"/>
      <c r="CJ877" s="14"/>
      <c r="CK877" s="14"/>
      <c r="CL877" s="21"/>
      <c r="CM877" s="21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</row>
    <row r="878" spans="1:101">
      <c r="A878" s="54"/>
      <c r="B878" s="55"/>
      <c r="C878" s="56"/>
      <c r="D878" s="55"/>
      <c r="E878" s="56"/>
      <c r="F878" s="55"/>
      <c r="G878" s="56"/>
      <c r="H878" s="57"/>
      <c r="I878" s="9"/>
      <c r="J878" s="9"/>
      <c r="K878" s="26"/>
      <c r="L878" s="26"/>
      <c r="M878" s="34"/>
      <c r="N878" s="34"/>
      <c r="O878" s="34"/>
      <c r="P878" s="11"/>
      <c r="Q878" s="11"/>
      <c r="R878" s="11"/>
      <c r="S878" s="13"/>
      <c r="AJ878" s="14"/>
      <c r="AK878" s="14"/>
      <c r="AL878" s="14"/>
      <c r="AM878" s="15"/>
      <c r="AN878" s="15"/>
      <c r="AO878" s="15"/>
      <c r="AP878" s="14"/>
      <c r="AQ878" s="15"/>
      <c r="AR878" s="15"/>
      <c r="AS878" s="15"/>
      <c r="AT878" s="16"/>
      <c r="AU878" s="15"/>
      <c r="AV878" s="15"/>
      <c r="AW878" s="15"/>
      <c r="AX878" s="15"/>
      <c r="AY878" s="15"/>
      <c r="AZ878" s="15"/>
      <c r="BA878" s="15"/>
      <c r="BB878" s="15"/>
      <c r="BC878" s="15"/>
      <c r="BD878" s="16"/>
      <c r="BE878" s="16"/>
      <c r="BF878" s="16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21"/>
      <c r="BZ878" s="14"/>
      <c r="CA878" s="14"/>
      <c r="CB878" s="22"/>
      <c r="CC878" s="14"/>
      <c r="CD878" s="19"/>
      <c r="CE878" s="14"/>
      <c r="CF878" s="23"/>
      <c r="CG878" s="14"/>
      <c r="CH878" s="21"/>
      <c r="CI878" s="14"/>
      <c r="CJ878" s="14"/>
      <c r="CK878" s="14"/>
      <c r="CL878" s="21"/>
      <c r="CM878" s="21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</row>
    <row r="879" spans="1:101">
      <c r="A879" s="54"/>
      <c r="B879" s="55"/>
      <c r="C879" s="56"/>
      <c r="D879" s="55"/>
      <c r="E879" s="56"/>
      <c r="F879" s="55"/>
      <c r="G879" s="56"/>
      <c r="H879" s="57"/>
      <c r="I879" s="9"/>
      <c r="J879" s="9"/>
      <c r="K879" s="26"/>
      <c r="L879" s="26"/>
      <c r="M879" s="34"/>
      <c r="N879" s="34"/>
      <c r="O879" s="34"/>
      <c r="P879" s="11"/>
      <c r="Q879" s="11"/>
      <c r="R879" s="11"/>
      <c r="S879" s="13"/>
      <c r="AJ879" s="14"/>
      <c r="AK879" s="14"/>
      <c r="AL879" s="14"/>
      <c r="AM879" s="15"/>
      <c r="AN879" s="15"/>
      <c r="AO879" s="15"/>
      <c r="AP879" s="14"/>
      <c r="AQ879" s="15"/>
      <c r="AR879" s="15"/>
      <c r="AS879" s="15"/>
      <c r="AT879" s="16"/>
      <c r="AU879" s="15"/>
      <c r="AV879" s="15"/>
      <c r="AW879" s="15"/>
      <c r="AX879" s="15"/>
      <c r="AY879" s="15"/>
      <c r="AZ879" s="15"/>
      <c r="BA879" s="15"/>
      <c r="BB879" s="15"/>
      <c r="BC879" s="15"/>
      <c r="BD879" s="16"/>
      <c r="BE879" s="16"/>
      <c r="BF879" s="16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21"/>
      <c r="BZ879" s="14"/>
      <c r="CA879" s="14"/>
      <c r="CB879" s="22"/>
      <c r="CC879" s="14"/>
      <c r="CD879" s="19"/>
      <c r="CE879" s="14"/>
      <c r="CF879" s="23"/>
      <c r="CG879" s="14"/>
      <c r="CH879" s="21"/>
      <c r="CI879" s="14"/>
      <c r="CJ879" s="14"/>
      <c r="CK879" s="14"/>
      <c r="CL879" s="21"/>
      <c r="CM879" s="21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</row>
    <row r="880" spans="1:101">
      <c r="A880" s="54"/>
      <c r="B880" s="55"/>
      <c r="C880" s="56"/>
      <c r="D880" s="55"/>
      <c r="E880" s="56"/>
      <c r="F880" s="55"/>
      <c r="G880" s="56"/>
      <c r="H880" s="57"/>
      <c r="I880" s="9"/>
      <c r="J880" s="9"/>
      <c r="K880" s="26"/>
      <c r="L880" s="26"/>
      <c r="M880" s="34"/>
      <c r="N880" s="34"/>
      <c r="O880" s="34"/>
      <c r="P880" s="11"/>
      <c r="Q880" s="11"/>
      <c r="R880" s="11"/>
      <c r="S880" s="13"/>
    </row>
    <row r="881" spans="1:19">
      <c r="A881" s="54"/>
      <c r="B881" s="55"/>
      <c r="C881" s="56"/>
      <c r="D881" s="55"/>
      <c r="E881" s="56"/>
      <c r="F881" s="55"/>
      <c r="G881" s="56"/>
      <c r="H881" s="57"/>
      <c r="I881" s="9"/>
      <c r="J881" s="9"/>
      <c r="K881" s="26"/>
      <c r="L881" s="26"/>
      <c r="M881" s="34"/>
      <c r="N881" s="34"/>
      <c r="O881" s="34"/>
      <c r="P881" s="11"/>
      <c r="Q881" s="11"/>
      <c r="R881" s="11"/>
      <c r="S881" s="13"/>
    </row>
    <row r="882" spans="1:19">
      <c r="A882" s="54"/>
      <c r="B882" s="55"/>
      <c r="C882" s="56"/>
      <c r="D882" s="55"/>
      <c r="E882" s="56"/>
      <c r="F882" s="55"/>
      <c r="G882" s="56"/>
      <c r="H882" s="57"/>
      <c r="I882" s="9"/>
      <c r="J882" s="9"/>
      <c r="K882" s="26"/>
      <c r="L882" s="26"/>
      <c r="M882" s="34"/>
      <c r="N882" s="34"/>
      <c r="O882" s="34"/>
      <c r="P882" s="11"/>
      <c r="Q882" s="11"/>
      <c r="R882" s="11"/>
      <c r="S882" s="13"/>
    </row>
    <row r="883" spans="1:19">
      <c r="A883" s="54"/>
      <c r="B883" s="55"/>
      <c r="C883" s="56"/>
      <c r="D883" s="55"/>
      <c r="E883" s="56"/>
      <c r="F883" s="55"/>
      <c r="G883" s="56"/>
      <c r="H883" s="57"/>
      <c r="I883" s="9"/>
      <c r="J883" s="9"/>
      <c r="K883" s="26"/>
      <c r="L883" s="26"/>
      <c r="M883" s="34"/>
      <c r="N883" s="34"/>
      <c r="O883" s="34"/>
      <c r="P883" s="11"/>
      <c r="Q883" s="11"/>
      <c r="R883" s="11"/>
      <c r="S883" s="13"/>
    </row>
    <row r="884" spans="1:19">
      <c r="A884" s="54"/>
      <c r="B884" s="55"/>
      <c r="C884" s="56"/>
      <c r="D884" s="55"/>
      <c r="E884" s="56"/>
      <c r="F884" s="55"/>
      <c r="G884" s="56"/>
      <c r="H884" s="57"/>
      <c r="I884" s="9"/>
      <c r="J884" s="9"/>
      <c r="K884" s="26"/>
      <c r="L884" s="26"/>
      <c r="M884" s="34"/>
      <c r="N884" s="34"/>
      <c r="O884" s="34"/>
      <c r="P884" s="11"/>
      <c r="Q884" s="11"/>
      <c r="R884" s="11"/>
      <c r="S884" s="13"/>
    </row>
    <row r="885" spans="1:19">
      <c r="A885" s="54"/>
      <c r="B885" s="55"/>
      <c r="C885" s="56"/>
      <c r="D885" s="55"/>
      <c r="E885" s="56"/>
      <c r="F885" s="55"/>
      <c r="G885" s="56"/>
      <c r="H885" s="57"/>
      <c r="I885" s="9"/>
      <c r="J885" s="9"/>
      <c r="K885" s="26"/>
      <c r="L885" s="26"/>
      <c r="M885" s="34"/>
      <c r="N885" s="34"/>
      <c r="O885" s="34"/>
      <c r="P885" s="11"/>
      <c r="Q885" s="11"/>
      <c r="R885" s="11"/>
      <c r="S885" s="13"/>
    </row>
    <row r="886" spans="1:19">
      <c r="A886" s="54"/>
      <c r="B886" s="55"/>
      <c r="C886" s="56"/>
      <c r="D886" s="55"/>
      <c r="E886" s="56"/>
      <c r="F886" s="55"/>
      <c r="G886" s="56"/>
      <c r="H886" s="57"/>
      <c r="I886" s="9"/>
      <c r="J886" s="9"/>
      <c r="K886" s="26"/>
      <c r="L886" s="26"/>
      <c r="M886" s="34"/>
      <c r="N886" s="34"/>
      <c r="O886" s="34"/>
      <c r="P886" s="11"/>
      <c r="Q886" s="11"/>
      <c r="R886" s="11"/>
      <c r="S886" s="13"/>
    </row>
    <row r="887" spans="1:19">
      <c r="A887" s="54"/>
      <c r="B887" s="55"/>
      <c r="C887" s="56"/>
      <c r="D887" s="55"/>
      <c r="E887" s="56"/>
      <c r="F887" s="55"/>
      <c r="G887" s="56"/>
      <c r="H887" s="57"/>
      <c r="I887" s="9"/>
      <c r="J887" s="9"/>
      <c r="K887" s="26"/>
      <c r="L887" s="26"/>
      <c r="M887" s="34"/>
      <c r="N887" s="34"/>
      <c r="O887" s="34"/>
      <c r="P887" s="11"/>
      <c r="Q887" s="11"/>
      <c r="R887" s="11"/>
      <c r="S887" s="13"/>
    </row>
    <row r="888" spans="1:19">
      <c r="A888" s="54"/>
      <c r="B888" s="55"/>
      <c r="C888" s="56"/>
      <c r="D888" s="55"/>
      <c r="E888" s="56"/>
      <c r="F888" s="55"/>
      <c r="G888" s="56"/>
      <c r="H888" s="57"/>
      <c r="I888" s="9"/>
      <c r="J888" s="9"/>
      <c r="K888" s="26"/>
      <c r="L888" s="26"/>
      <c r="M888" s="34"/>
      <c r="N888" s="34"/>
      <c r="O888" s="34"/>
      <c r="P888" s="11"/>
      <c r="Q888" s="11"/>
      <c r="R888" s="11"/>
      <c r="S888" s="13"/>
    </row>
    <row r="889" spans="1:19">
      <c r="A889" s="54"/>
      <c r="B889" s="55"/>
      <c r="C889" s="56"/>
      <c r="D889" s="55"/>
      <c r="E889" s="56"/>
      <c r="F889" s="55"/>
      <c r="G889" s="56"/>
      <c r="H889" s="57"/>
      <c r="I889" s="9"/>
      <c r="J889" s="9"/>
      <c r="K889" s="26"/>
      <c r="L889" s="26"/>
      <c r="M889" s="34"/>
      <c r="N889" s="34"/>
      <c r="O889" s="34"/>
      <c r="P889" s="11"/>
      <c r="Q889" s="11"/>
      <c r="R889" s="11"/>
      <c r="S889" s="13"/>
    </row>
    <row r="890" spans="1:19">
      <c r="A890" s="54"/>
      <c r="B890" s="55"/>
      <c r="C890" s="56"/>
      <c r="D890" s="55"/>
      <c r="E890" s="56"/>
      <c r="F890" s="55"/>
      <c r="G890" s="56"/>
      <c r="H890" s="57"/>
      <c r="I890" s="9"/>
      <c r="J890" s="9"/>
      <c r="K890" s="26"/>
      <c r="L890" s="26"/>
      <c r="M890" s="34"/>
      <c r="N890" s="34"/>
      <c r="O890" s="34"/>
      <c r="P890" s="11"/>
      <c r="Q890" s="11"/>
      <c r="R890" s="11"/>
      <c r="S890" s="13"/>
    </row>
    <row r="891" spans="1:19">
      <c r="A891" s="54"/>
      <c r="B891" s="55"/>
      <c r="C891" s="56"/>
      <c r="D891" s="55"/>
      <c r="E891" s="56"/>
      <c r="F891" s="55"/>
      <c r="G891" s="56"/>
      <c r="H891" s="57"/>
      <c r="I891" s="9"/>
      <c r="J891" s="9"/>
      <c r="K891" s="26"/>
      <c r="L891" s="26"/>
      <c r="M891" s="34"/>
      <c r="N891" s="34"/>
      <c r="O891" s="34"/>
      <c r="P891" s="11"/>
      <c r="Q891" s="11"/>
      <c r="R891" s="11"/>
      <c r="S891" s="13"/>
    </row>
    <row r="892" spans="1:19">
      <c r="A892" s="54"/>
      <c r="B892" s="55"/>
      <c r="C892" s="56"/>
      <c r="D892" s="55"/>
      <c r="E892" s="56"/>
      <c r="F892" s="55"/>
      <c r="G892" s="56"/>
      <c r="H892" s="57"/>
      <c r="I892" s="9"/>
      <c r="J892" s="9"/>
      <c r="K892" s="26"/>
      <c r="L892" s="26"/>
      <c r="M892" s="34"/>
      <c r="N892" s="34"/>
      <c r="O892" s="34"/>
      <c r="P892" s="11"/>
      <c r="Q892" s="11"/>
      <c r="R892" s="11"/>
      <c r="S892" s="13"/>
    </row>
    <row r="893" spans="1:19">
      <c r="A893" s="54"/>
      <c r="B893" s="55"/>
      <c r="C893" s="56"/>
      <c r="D893" s="55"/>
      <c r="E893" s="56"/>
      <c r="F893" s="55"/>
      <c r="G893" s="56"/>
      <c r="H893" s="57"/>
      <c r="I893" s="9"/>
      <c r="J893" s="9"/>
      <c r="K893" s="26"/>
      <c r="L893" s="26"/>
      <c r="M893" s="34"/>
      <c r="N893" s="34"/>
      <c r="O893" s="34"/>
      <c r="P893" s="11"/>
      <c r="Q893" s="11"/>
      <c r="R893" s="11"/>
      <c r="S893" s="13"/>
    </row>
    <row r="894" spans="1:19">
      <c r="A894" s="54"/>
      <c r="B894" s="55"/>
      <c r="C894" s="56"/>
      <c r="D894" s="55"/>
      <c r="E894" s="56"/>
      <c r="F894" s="55"/>
      <c r="G894" s="56"/>
      <c r="H894" s="57"/>
      <c r="I894" s="9"/>
      <c r="J894" s="9"/>
      <c r="K894" s="26"/>
      <c r="L894" s="26"/>
      <c r="M894" s="34"/>
      <c r="N894" s="34"/>
      <c r="O894" s="34"/>
      <c r="P894" s="11"/>
      <c r="Q894" s="11"/>
      <c r="R894" s="11"/>
      <c r="S894" s="13"/>
    </row>
    <row r="895" spans="1:19">
      <c r="A895" s="54"/>
      <c r="B895" s="55"/>
      <c r="C895" s="56"/>
      <c r="D895" s="55"/>
      <c r="E895" s="56"/>
      <c r="F895" s="55"/>
      <c r="G895" s="56"/>
      <c r="H895" s="57"/>
      <c r="I895" s="9"/>
      <c r="J895" s="9"/>
      <c r="K895" s="26"/>
      <c r="L895" s="26"/>
      <c r="M895" s="34"/>
      <c r="N895" s="34"/>
      <c r="O895" s="34"/>
      <c r="P895" s="11"/>
      <c r="Q895" s="11"/>
      <c r="R895" s="11"/>
      <c r="S895" s="13"/>
    </row>
    <row r="896" spans="1:19">
      <c r="A896" s="54"/>
      <c r="B896" s="55"/>
      <c r="C896" s="56"/>
      <c r="D896" s="55"/>
      <c r="E896" s="56"/>
      <c r="F896" s="55"/>
      <c r="G896" s="56"/>
      <c r="H896" s="57"/>
      <c r="I896" s="9"/>
      <c r="J896" s="9"/>
      <c r="K896" s="26"/>
      <c r="L896" s="26"/>
      <c r="M896" s="34"/>
      <c r="N896" s="34"/>
      <c r="O896" s="34"/>
      <c r="P896" s="11"/>
      <c r="Q896" s="11"/>
      <c r="R896" s="11"/>
      <c r="S896" s="13"/>
    </row>
    <row r="897" spans="1:19">
      <c r="A897" s="54"/>
      <c r="B897" s="55"/>
      <c r="C897" s="56"/>
      <c r="D897" s="55"/>
      <c r="E897" s="56"/>
      <c r="F897" s="55"/>
      <c r="G897" s="56"/>
      <c r="H897" s="57"/>
      <c r="I897" s="9"/>
      <c r="J897" s="9"/>
      <c r="K897" s="26"/>
      <c r="L897" s="26"/>
      <c r="M897" s="34"/>
      <c r="N897" s="34"/>
      <c r="O897" s="34"/>
      <c r="P897" s="11"/>
      <c r="Q897" s="11"/>
      <c r="R897" s="11"/>
      <c r="S897" s="13"/>
    </row>
    <row r="898" spans="1:19">
      <c r="A898" s="54"/>
      <c r="B898" s="55"/>
      <c r="C898" s="56"/>
      <c r="D898" s="55"/>
      <c r="E898" s="56"/>
      <c r="F898" s="55"/>
      <c r="G898" s="56"/>
      <c r="H898" s="57"/>
      <c r="I898" s="9"/>
      <c r="J898" s="9"/>
      <c r="K898" s="26"/>
      <c r="L898" s="26"/>
      <c r="M898" s="34"/>
      <c r="N898" s="34"/>
      <c r="O898" s="34"/>
      <c r="P898" s="11"/>
      <c r="Q898" s="11"/>
      <c r="R898" s="11"/>
      <c r="S898" s="13"/>
    </row>
    <row r="899" spans="1:19">
      <c r="A899" s="54"/>
      <c r="B899" s="55"/>
      <c r="C899" s="56"/>
      <c r="D899" s="55"/>
      <c r="E899" s="56"/>
      <c r="F899" s="55"/>
      <c r="G899" s="56"/>
      <c r="H899" s="57"/>
      <c r="I899" s="9"/>
      <c r="J899" s="9"/>
      <c r="K899" s="26"/>
      <c r="L899" s="26"/>
      <c r="M899" s="34"/>
      <c r="N899" s="34"/>
      <c r="O899" s="34"/>
      <c r="P899" s="11"/>
      <c r="Q899" s="11"/>
      <c r="R899" s="11"/>
      <c r="S899" s="13"/>
    </row>
    <row r="900" spans="1:19">
      <c r="A900" s="54"/>
      <c r="B900" s="55"/>
      <c r="C900" s="56"/>
      <c r="D900" s="55"/>
      <c r="E900" s="56"/>
      <c r="F900" s="55"/>
      <c r="G900" s="56"/>
      <c r="H900" s="57"/>
      <c r="I900" s="9"/>
      <c r="J900" s="9"/>
      <c r="K900" s="26"/>
      <c r="L900" s="26"/>
      <c r="M900" s="34"/>
      <c r="N900" s="34"/>
      <c r="O900" s="34"/>
      <c r="P900" s="11"/>
      <c r="Q900" s="11"/>
      <c r="R900" s="11"/>
      <c r="S900" s="13"/>
    </row>
    <row r="901" spans="1:19">
      <c r="A901" s="54"/>
      <c r="B901" s="55"/>
      <c r="C901" s="56"/>
      <c r="D901" s="55"/>
      <c r="E901" s="56"/>
      <c r="F901" s="55"/>
      <c r="G901" s="56"/>
      <c r="H901" s="57"/>
      <c r="I901" s="9"/>
      <c r="J901" s="9"/>
      <c r="K901" s="26"/>
      <c r="L901" s="26"/>
      <c r="M901" s="34"/>
      <c r="N901" s="34"/>
      <c r="O901" s="34"/>
      <c r="P901" s="11"/>
      <c r="Q901" s="11"/>
      <c r="R901" s="11"/>
      <c r="S901" s="13"/>
    </row>
    <row r="902" spans="1:19">
      <c r="A902" s="54"/>
      <c r="B902" s="55"/>
      <c r="C902" s="56"/>
      <c r="D902" s="55"/>
      <c r="E902" s="56"/>
      <c r="F902" s="55"/>
      <c r="G902" s="56"/>
      <c r="H902" s="57"/>
      <c r="I902" s="9"/>
      <c r="J902" s="9"/>
      <c r="K902" s="26"/>
      <c r="L902" s="26"/>
      <c r="M902" s="34"/>
      <c r="N902" s="34"/>
      <c r="O902" s="34"/>
      <c r="P902" s="11"/>
      <c r="Q902" s="11"/>
      <c r="R902" s="11"/>
      <c r="S902" s="13"/>
    </row>
    <row r="903" spans="1:19">
      <c r="A903" s="54"/>
      <c r="B903" s="55"/>
      <c r="C903" s="56"/>
      <c r="D903" s="55"/>
      <c r="E903" s="56"/>
      <c r="F903" s="55"/>
      <c r="G903" s="56"/>
      <c r="H903" s="57"/>
      <c r="I903" s="9"/>
      <c r="J903" s="9"/>
      <c r="K903" s="26"/>
      <c r="L903" s="26"/>
      <c r="M903" s="34"/>
      <c r="N903" s="34"/>
      <c r="O903" s="34"/>
      <c r="P903" s="11"/>
      <c r="Q903" s="11"/>
      <c r="R903" s="11"/>
      <c r="S903" s="13"/>
    </row>
    <row r="904" spans="1:19">
      <c r="A904" s="54"/>
      <c r="B904" s="55"/>
      <c r="C904" s="56"/>
      <c r="D904" s="55"/>
      <c r="E904" s="56"/>
      <c r="F904" s="55"/>
      <c r="G904" s="56"/>
      <c r="H904" s="57"/>
      <c r="I904" s="9"/>
      <c r="J904" s="9"/>
      <c r="K904" s="26"/>
      <c r="L904" s="26"/>
      <c r="M904" s="34"/>
      <c r="N904" s="34"/>
      <c r="O904" s="34"/>
      <c r="P904" s="11"/>
      <c r="Q904" s="11"/>
      <c r="R904" s="11"/>
      <c r="S904" s="13"/>
    </row>
    <row r="905" spans="1:19">
      <c r="A905" s="54"/>
      <c r="B905" s="55"/>
      <c r="C905" s="56"/>
      <c r="D905" s="55"/>
      <c r="E905" s="56"/>
      <c r="F905" s="55"/>
      <c r="G905" s="56"/>
      <c r="H905" s="57"/>
      <c r="I905" s="9"/>
      <c r="J905" s="9"/>
      <c r="K905" s="26"/>
      <c r="L905" s="26"/>
      <c r="M905" s="34"/>
      <c r="N905" s="34"/>
      <c r="O905" s="34"/>
      <c r="P905" s="11"/>
      <c r="Q905" s="11"/>
      <c r="R905" s="11"/>
      <c r="S905" s="13"/>
    </row>
    <row r="906" spans="1:19">
      <c r="A906" s="54"/>
      <c r="B906" s="55"/>
      <c r="C906" s="56"/>
      <c r="D906" s="55"/>
      <c r="E906" s="56"/>
      <c r="F906" s="55"/>
      <c r="G906" s="56"/>
      <c r="H906" s="57"/>
      <c r="I906" s="9"/>
      <c r="J906" s="9"/>
      <c r="K906" s="26"/>
      <c r="L906" s="26"/>
      <c r="M906" s="34"/>
      <c r="N906" s="34"/>
      <c r="O906" s="34"/>
      <c r="P906" s="11"/>
      <c r="Q906" s="11"/>
      <c r="R906" s="11"/>
      <c r="S906" s="13"/>
    </row>
    <row r="907" spans="1:19">
      <c r="A907" s="54"/>
      <c r="B907" s="55"/>
      <c r="C907" s="56"/>
      <c r="D907" s="55"/>
      <c r="E907" s="56"/>
      <c r="F907" s="55"/>
      <c r="G907" s="56"/>
      <c r="H907" s="57"/>
      <c r="I907" s="9"/>
      <c r="J907" s="9"/>
      <c r="K907" s="26"/>
      <c r="L907" s="26"/>
      <c r="M907" s="34"/>
      <c r="N907" s="34"/>
      <c r="O907" s="34"/>
      <c r="P907" s="11"/>
      <c r="Q907" s="11"/>
      <c r="R907" s="11"/>
      <c r="S907" s="13"/>
    </row>
    <row r="908" spans="1:19">
      <c r="A908" s="54"/>
      <c r="B908" s="55"/>
      <c r="C908" s="56"/>
      <c r="D908" s="55"/>
      <c r="E908" s="56"/>
      <c r="F908" s="55"/>
      <c r="G908" s="56"/>
      <c r="H908" s="57"/>
      <c r="I908" s="9"/>
      <c r="J908" s="9"/>
      <c r="K908" s="26"/>
      <c r="L908" s="26"/>
      <c r="M908" s="34"/>
      <c r="N908" s="34"/>
      <c r="O908" s="34"/>
      <c r="P908" s="11"/>
      <c r="Q908" s="11"/>
      <c r="R908" s="11"/>
      <c r="S908" s="13"/>
    </row>
    <row r="909" spans="1:19">
      <c r="A909" s="54"/>
      <c r="B909" s="55"/>
      <c r="C909" s="56"/>
      <c r="D909" s="55"/>
      <c r="E909" s="56"/>
      <c r="F909" s="55"/>
      <c r="G909" s="56"/>
      <c r="H909" s="57"/>
      <c r="I909" s="9"/>
      <c r="J909" s="9"/>
      <c r="K909" s="26"/>
      <c r="L909" s="26"/>
      <c r="M909" s="34"/>
      <c r="N909" s="34"/>
      <c r="O909" s="34"/>
      <c r="P909" s="11"/>
      <c r="Q909" s="11"/>
      <c r="R909" s="11"/>
      <c r="S909" s="13"/>
    </row>
    <row r="910" spans="1:19">
      <c r="A910" s="54"/>
      <c r="B910" s="55"/>
      <c r="C910" s="56"/>
      <c r="D910" s="55"/>
      <c r="E910" s="56"/>
      <c r="F910" s="55"/>
      <c r="G910" s="56"/>
      <c r="H910" s="57"/>
      <c r="I910" s="9"/>
      <c r="J910" s="9"/>
      <c r="K910" s="26"/>
      <c r="L910" s="26"/>
      <c r="M910" s="34"/>
      <c r="N910" s="34"/>
      <c r="O910" s="34"/>
      <c r="P910" s="11"/>
      <c r="Q910" s="11"/>
      <c r="R910" s="11"/>
      <c r="S910" s="13"/>
    </row>
    <row r="911" spans="1:19">
      <c r="A911" s="54"/>
      <c r="B911" s="55"/>
      <c r="C911" s="56"/>
      <c r="D911" s="55"/>
      <c r="E911" s="56"/>
      <c r="F911" s="55"/>
      <c r="G911" s="56"/>
      <c r="H911" s="57"/>
      <c r="I911" s="9"/>
      <c r="J911" s="9"/>
      <c r="K911" s="26"/>
      <c r="L911" s="26"/>
      <c r="M911" s="34"/>
      <c r="N911" s="34"/>
      <c r="O911" s="34"/>
      <c r="P911" s="11"/>
      <c r="Q911" s="11"/>
      <c r="R911" s="11"/>
      <c r="S911" s="13"/>
    </row>
    <row r="912" spans="1:19">
      <c r="A912" s="54"/>
      <c r="B912" s="55"/>
      <c r="C912" s="56"/>
      <c r="D912" s="55"/>
      <c r="E912" s="56"/>
      <c r="F912" s="55"/>
      <c r="G912" s="56"/>
      <c r="H912" s="57"/>
      <c r="I912" s="9"/>
      <c r="J912" s="9"/>
      <c r="K912" s="26"/>
      <c r="L912" s="26"/>
      <c r="M912" s="34"/>
      <c r="N912" s="34"/>
      <c r="O912" s="34"/>
      <c r="P912" s="11"/>
      <c r="Q912" s="11"/>
      <c r="R912" s="11"/>
      <c r="S912" s="13"/>
    </row>
    <row r="913" spans="1:19">
      <c r="A913" s="54"/>
      <c r="B913" s="55"/>
      <c r="C913" s="56"/>
      <c r="D913" s="55"/>
      <c r="E913" s="56"/>
      <c r="F913" s="55"/>
      <c r="G913" s="56"/>
      <c r="H913" s="57"/>
      <c r="I913" s="9"/>
      <c r="J913" s="9"/>
      <c r="K913" s="26"/>
      <c r="L913" s="26"/>
      <c r="M913" s="34"/>
      <c r="N913" s="34"/>
      <c r="O913" s="34"/>
      <c r="P913" s="11"/>
      <c r="Q913" s="11"/>
      <c r="R913" s="11"/>
      <c r="S913" s="13"/>
    </row>
    <row r="914" spans="1:19">
      <c r="A914" s="54"/>
      <c r="B914" s="55"/>
      <c r="C914" s="56"/>
      <c r="D914" s="55"/>
      <c r="E914" s="56"/>
      <c r="F914" s="55"/>
      <c r="G914" s="56"/>
      <c r="H914" s="57"/>
      <c r="I914" s="9"/>
      <c r="J914" s="9"/>
      <c r="K914" s="26"/>
      <c r="L914" s="26"/>
      <c r="M914" s="34"/>
      <c r="N914" s="34"/>
      <c r="O914" s="34"/>
      <c r="P914" s="11"/>
      <c r="Q914" s="11"/>
      <c r="R914" s="11"/>
      <c r="S914" s="13"/>
    </row>
    <row r="915" spans="1:19">
      <c r="A915" s="54"/>
      <c r="B915" s="55"/>
      <c r="C915" s="56"/>
      <c r="D915" s="55"/>
      <c r="E915" s="56"/>
      <c r="F915" s="55"/>
      <c r="G915" s="56"/>
      <c r="H915" s="57"/>
      <c r="I915" s="9"/>
      <c r="J915" s="9"/>
      <c r="K915" s="26"/>
      <c r="L915" s="26"/>
      <c r="M915" s="34"/>
      <c r="N915" s="34"/>
      <c r="O915" s="34"/>
      <c r="P915" s="11"/>
      <c r="Q915" s="11"/>
      <c r="R915" s="11"/>
      <c r="S915" s="13"/>
    </row>
    <row r="916" spans="1:19">
      <c r="A916" s="54"/>
      <c r="B916" s="55"/>
      <c r="C916" s="56"/>
      <c r="D916" s="55"/>
      <c r="E916" s="56"/>
      <c r="F916" s="55"/>
      <c r="G916" s="56"/>
      <c r="H916" s="57"/>
      <c r="I916" s="9"/>
      <c r="J916" s="9"/>
      <c r="K916" s="26"/>
      <c r="L916" s="26"/>
      <c r="M916" s="34"/>
      <c r="N916" s="34"/>
      <c r="O916" s="34"/>
      <c r="P916" s="11"/>
      <c r="Q916" s="11"/>
      <c r="R916" s="11"/>
      <c r="S916" s="13"/>
    </row>
    <row r="917" spans="1:19">
      <c r="A917" s="54"/>
      <c r="B917" s="55"/>
      <c r="C917" s="56"/>
      <c r="D917" s="55"/>
      <c r="E917" s="56"/>
      <c r="F917" s="55"/>
      <c r="G917" s="56"/>
      <c r="H917" s="57"/>
      <c r="I917" s="9"/>
      <c r="J917" s="9"/>
      <c r="K917" s="26"/>
      <c r="L917" s="26"/>
      <c r="M917" s="34"/>
      <c r="N917" s="34"/>
      <c r="O917" s="34"/>
      <c r="P917" s="11"/>
      <c r="Q917" s="11"/>
      <c r="R917" s="11"/>
      <c r="S917" s="13"/>
    </row>
    <row r="918" spans="1:19">
      <c r="A918" s="54"/>
      <c r="B918" s="55"/>
      <c r="C918" s="56"/>
      <c r="D918" s="55"/>
      <c r="E918" s="56"/>
      <c r="F918" s="55"/>
      <c r="G918" s="56"/>
      <c r="H918" s="57"/>
      <c r="I918" s="9"/>
      <c r="J918" s="9"/>
      <c r="K918" s="26"/>
      <c r="L918" s="26"/>
      <c r="M918" s="34"/>
      <c r="N918" s="34"/>
      <c r="O918" s="34"/>
      <c r="P918" s="11"/>
      <c r="Q918" s="11"/>
      <c r="R918" s="11"/>
      <c r="S918" s="13"/>
    </row>
    <row r="919" spans="1:19">
      <c r="A919" s="54"/>
      <c r="B919" s="55"/>
      <c r="C919" s="56"/>
      <c r="D919" s="55"/>
      <c r="E919" s="56"/>
      <c r="F919" s="55"/>
      <c r="G919" s="56"/>
      <c r="H919" s="57"/>
      <c r="I919" s="9"/>
      <c r="J919" s="9"/>
      <c r="K919" s="26"/>
      <c r="L919" s="26"/>
      <c r="M919" s="34"/>
      <c r="N919" s="34"/>
      <c r="O919" s="34"/>
      <c r="P919" s="11"/>
      <c r="Q919" s="11"/>
      <c r="R919" s="11"/>
      <c r="S919" s="13"/>
    </row>
    <row r="920" spans="1:19">
      <c r="A920" s="54"/>
      <c r="B920" s="55"/>
      <c r="C920" s="56"/>
      <c r="D920" s="55"/>
      <c r="E920" s="56"/>
      <c r="F920" s="55"/>
      <c r="G920" s="56"/>
      <c r="H920" s="57"/>
      <c r="I920" s="9"/>
      <c r="J920" s="9"/>
      <c r="K920" s="26"/>
      <c r="L920" s="26"/>
      <c r="M920" s="34"/>
      <c r="N920" s="34"/>
      <c r="O920" s="34"/>
      <c r="P920" s="11"/>
      <c r="Q920" s="11"/>
      <c r="R920" s="11"/>
      <c r="S920" s="13"/>
    </row>
    <row r="921" spans="1:19">
      <c r="A921" s="54"/>
      <c r="B921" s="55"/>
      <c r="C921" s="56"/>
      <c r="D921" s="55"/>
      <c r="E921" s="56"/>
      <c r="F921" s="55"/>
      <c r="G921" s="56"/>
      <c r="H921" s="57"/>
      <c r="I921" s="9"/>
      <c r="J921" s="9"/>
      <c r="K921" s="26"/>
      <c r="L921" s="26"/>
      <c r="M921" s="34"/>
      <c r="N921" s="34"/>
      <c r="O921" s="34"/>
      <c r="P921" s="11"/>
      <c r="Q921" s="11"/>
      <c r="R921" s="11"/>
      <c r="S921" s="13"/>
    </row>
    <row r="922" spans="1:19">
      <c r="A922" s="54"/>
      <c r="B922" s="55"/>
      <c r="C922" s="56"/>
      <c r="D922" s="55"/>
      <c r="E922" s="56"/>
      <c r="F922" s="55"/>
      <c r="G922" s="56"/>
      <c r="H922" s="57"/>
      <c r="I922" s="9"/>
      <c r="J922" s="9"/>
      <c r="K922" s="26"/>
      <c r="L922" s="26"/>
      <c r="M922" s="34"/>
      <c r="N922" s="34"/>
      <c r="O922" s="34"/>
      <c r="P922" s="11"/>
      <c r="Q922" s="11"/>
      <c r="R922" s="11"/>
      <c r="S922" s="13"/>
    </row>
    <row r="923" spans="1:19">
      <c r="A923" s="54"/>
      <c r="B923" s="55"/>
      <c r="C923" s="56"/>
      <c r="D923" s="55"/>
      <c r="E923" s="56"/>
      <c r="F923" s="55"/>
      <c r="G923" s="56"/>
      <c r="H923" s="57"/>
      <c r="I923" s="9"/>
      <c r="J923" s="9"/>
      <c r="K923" s="26"/>
      <c r="L923" s="26"/>
      <c r="M923" s="34"/>
      <c r="N923" s="34"/>
      <c r="O923" s="34"/>
      <c r="P923" s="11"/>
      <c r="Q923" s="11"/>
      <c r="R923" s="11"/>
      <c r="S923" s="13"/>
    </row>
    <row r="924" spans="1:19">
      <c r="A924" s="54"/>
      <c r="B924" s="55"/>
      <c r="C924" s="56"/>
      <c r="D924" s="55"/>
      <c r="E924" s="56"/>
      <c r="F924" s="55"/>
      <c r="G924" s="56"/>
      <c r="H924" s="57"/>
      <c r="I924" s="9"/>
      <c r="J924" s="9"/>
      <c r="K924" s="26"/>
      <c r="L924" s="26"/>
      <c r="M924" s="34"/>
      <c r="N924" s="34"/>
      <c r="O924" s="34"/>
      <c r="P924" s="11"/>
      <c r="Q924" s="11"/>
      <c r="R924" s="11"/>
      <c r="S924" s="13"/>
    </row>
    <row r="925" spans="1:19">
      <c r="A925" s="54"/>
      <c r="B925" s="55"/>
      <c r="C925" s="56"/>
      <c r="D925" s="55"/>
      <c r="E925" s="56"/>
      <c r="F925" s="55"/>
      <c r="G925" s="56"/>
      <c r="H925" s="57"/>
      <c r="I925" s="9"/>
      <c r="J925" s="9"/>
      <c r="K925" s="26"/>
      <c r="L925" s="26"/>
      <c r="M925" s="34"/>
      <c r="N925" s="34"/>
      <c r="O925" s="34"/>
      <c r="P925" s="11"/>
      <c r="Q925" s="11"/>
      <c r="R925" s="11"/>
      <c r="S925" s="13"/>
    </row>
    <row r="926" spans="1:19">
      <c r="A926" s="54"/>
      <c r="B926" s="55"/>
      <c r="C926" s="56"/>
      <c r="D926" s="55"/>
      <c r="E926" s="56"/>
      <c r="F926" s="55"/>
      <c r="G926" s="56"/>
      <c r="H926" s="57"/>
      <c r="I926" s="9"/>
      <c r="J926" s="9"/>
      <c r="K926" s="26"/>
      <c r="L926" s="26"/>
      <c r="M926" s="34"/>
      <c r="N926" s="34"/>
      <c r="O926" s="34"/>
      <c r="P926" s="11"/>
      <c r="Q926" s="11"/>
      <c r="R926" s="11"/>
      <c r="S926" s="13"/>
    </row>
    <row r="927" spans="1:19">
      <c r="A927" s="54"/>
      <c r="B927" s="55"/>
      <c r="C927" s="56"/>
      <c r="D927" s="55"/>
      <c r="E927" s="56"/>
      <c r="F927" s="55"/>
      <c r="G927" s="56"/>
      <c r="H927" s="57"/>
      <c r="I927" s="9"/>
      <c r="J927" s="9"/>
      <c r="K927" s="26"/>
      <c r="L927" s="26"/>
      <c r="M927" s="34"/>
      <c r="N927" s="34"/>
      <c r="O927" s="34"/>
      <c r="P927" s="11"/>
      <c r="Q927" s="11"/>
      <c r="R927" s="11"/>
      <c r="S927" s="13"/>
    </row>
    <row r="928" spans="1:19">
      <c r="A928" s="54"/>
      <c r="B928" s="55"/>
      <c r="C928" s="56"/>
      <c r="D928" s="55"/>
      <c r="E928" s="56"/>
      <c r="F928" s="55"/>
      <c r="G928" s="56"/>
      <c r="H928" s="57"/>
      <c r="I928" s="9"/>
      <c r="J928" s="9"/>
      <c r="K928" s="26"/>
      <c r="L928" s="26"/>
      <c r="M928" s="34"/>
      <c r="N928" s="34"/>
      <c r="O928" s="34"/>
      <c r="P928" s="11"/>
      <c r="Q928" s="11"/>
      <c r="R928" s="11"/>
      <c r="S928" s="13"/>
    </row>
    <row r="929" spans="1:19">
      <c r="A929" s="54"/>
      <c r="B929" s="55"/>
      <c r="C929" s="56"/>
      <c r="D929" s="55"/>
      <c r="E929" s="56"/>
      <c r="F929" s="55"/>
      <c r="G929" s="56"/>
      <c r="H929" s="57"/>
      <c r="I929" s="9"/>
      <c r="J929" s="9"/>
      <c r="K929" s="26"/>
      <c r="L929" s="26"/>
      <c r="M929" s="34"/>
      <c r="N929" s="34"/>
      <c r="O929" s="34"/>
      <c r="P929" s="11"/>
      <c r="Q929" s="11"/>
      <c r="R929" s="11"/>
      <c r="S929" s="13"/>
    </row>
    <row r="930" spans="1:19">
      <c r="A930" s="54"/>
      <c r="B930" s="55"/>
      <c r="C930" s="56"/>
      <c r="D930" s="55"/>
      <c r="E930" s="56"/>
      <c r="F930" s="55"/>
      <c r="G930" s="56"/>
      <c r="H930" s="57"/>
      <c r="I930" s="9"/>
      <c r="J930" s="9"/>
      <c r="K930" s="26"/>
      <c r="L930" s="26"/>
      <c r="M930" s="34"/>
      <c r="N930" s="34"/>
      <c r="O930" s="34"/>
      <c r="P930" s="11"/>
      <c r="Q930" s="11"/>
      <c r="R930" s="11"/>
      <c r="S930" s="13"/>
    </row>
    <row r="931" spans="1:19">
      <c r="A931" s="54"/>
      <c r="B931" s="55"/>
      <c r="C931" s="56"/>
      <c r="D931" s="55"/>
      <c r="E931" s="56"/>
      <c r="F931" s="55"/>
      <c r="G931" s="56"/>
      <c r="H931" s="57"/>
      <c r="I931" s="9"/>
      <c r="J931" s="9"/>
      <c r="K931" s="26"/>
      <c r="L931" s="26"/>
      <c r="M931" s="34"/>
      <c r="N931" s="34"/>
      <c r="O931" s="34"/>
      <c r="P931" s="11"/>
      <c r="Q931" s="11"/>
      <c r="R931" s="11"/>
      <c r="S931" s="13"/>
    </row>
    <row r="932" spans="1:19">
      <c r="A932" s="54"/>
      <c r="B932" s="55"/>
      <c r="C932" s="56"/>
      <c r="D932" s="55"/>
      <c r="E932" s="56"/>
      <c r="F932" s="55"/>
      <c r="G932" s="56"/>
      <c r="H932" s="57"/>
      <c r="I932" s="9"/>
      <c r="J932" s="9"/>
      <c r="K932" s="26"/>
      <c r="L932" s="26"/>
      <c r="M932" s="34"/>
      <c r="N932" s="34"/>
      <c r="O932" s="34"/>
      <c r="P932" s="11"/>
      <c r="Q932" s="11"/>
      <c r="R932" s="11"/>
      <c r="S932" s="13"/>
    </row>
    <row r="933" spans="1:19">
      <c r="A933" s="54"/>
      <c r="B933" s="55"/>
      <c r="C933" s="56"/>
      <c r="D933" s="55"/>
      <c r="E933" s="56"/>
      <c r="F933" s="55"/>
      <c r="G933" s="56"/>
      <c r="H933" s="57"/>
      <c r="I933" s="9"/>
      <c r="J933" s="9"/>
      <c r="K933" s="26"/>
      <c r="L933" s="26"/>
      <c r="M933" s="34"/>
      <c r="N933" s="34"/>
      <c r="O933" s="34"/>
      <c r="P933" s="11"/>
      <c r="Q933" s="11"/>
      <c r="R933" s="11"/>
      <c r="S933" s="13"/>
    </row>
    <row r="934" spans="1:19">
      <c r="A934" s="54"/>
      <c r="B934" s="55"/>
      <c r="C934" s="56"/>
      <c r="D934" s="55"/>
      <c r="E934" s="56"/>
      <c r="F934" s="55"/>
      <c r="G934" s="56"/>
      <c r="H934" s="57"/>
      <c r="I934" s="9"/>
      <c r="J934" s="9"/>
      <c r="K934" s="26"/>
      <c r="L934" s="26"/>
      <c r="M934" s="34"/>
      <c r="N934" s="34"/>
      <c r="O934" s="34"/>
      <c r="P934" s="11"/>
      <c r="Q934" s="11"/>
      <c r="R934" s="11"/>
      <c r="S934" s="13"/>
    </row>
    <row r="935" spans="1:19">
      <c r="A935" s="54"/>
      <c r="B935" s="55"/>
      <c r="C935" s="56"/>
      <c r="D935" s="55"/>
      <c r="E935" s="56"/>
      <c r="F935" s="55"/>
      <c r="G935" s="56"/>
      <c r="H935" s="57"/>
      <c r="I935" s="9"/>
      <c r="J935" s="9"/>
      <c r="K935" s="26"/>
      <c r="L935" s="26"/>
      <c r="M935" s="34"/>
      <c r="N935" s="34"/>
      <c r="O935" s="34"/>
      <c r="P935" s="11"/>
      <c r="Q935" s="11"/>
      <c r="R935" s="11"/>
      <c r="S935" s="13"/>
    </row>
    <row r="936" spans="1:19">
      <c r="A936" s="54"/>
      <c r="B936" s="55"/>
      <c r="C936" s="56"/>
      <c r="D936" s="55"/>
      <c r="E936" s="56"/>
      <c r="F936" s="55"/>
      <c r="G936" s="56"/>
      <c r="H936" s="57"/>
      <c r="I936" s="9"/>
      <c r="J936" s="9"/>
      <c r="K936" s="26"/>
      <c r="L936" s="26"/>
      <c r="M936" s="34"/>
      <c r="N936" s="34"/>
      <c r="O936" s="34"/>
      <c r="P936" s="11"/>
      <c r="Q936" s="11"/>
      <c r="R936" s="11"/>
      <c r="S936" s="13"/>
    </row>
    <row r="937" spans="1:19">
      <c r="A937" s="54"/>
      <c r="B937" s="55"/>
      <c r="C937" s="56"/>
      <c r="D937" s="55"/>
      <c r="E937" s="56"/>
      <c r="F937" s="55"/>
      <c r="G937" s="56"/>
      <c r="H937" s="57"/>
      <c r="I937" s="9"/>
      <c r="J937" s="9"/>
      <c r="K937" s="26"/>
      <c r="L937" s="26"/>
      <c r="M937" s="34"/>
      <c r="N937" s="34"/>
      <c r="O937" s="34"/>
      <c r="P937" s="11"/>
      <c r="Q937" s="11"/>
      <c r="R937" s="11"/>
      <c r="S937" s="13"/>
    </row>
    <row r="938" spans="1:19">
      <c r="A938" s="54"/>
      <c r="B938" s="55"/>
      <c r="C938" s="56"/>
      <c r="D938" s="55"/>
      <c r="E938" s="56"/>
      <c r="F938" s="55"/>
      <c r="G938" s="56"/>
      <c r="H938" s="57"/>
      <c r="I938" s="9"/>
      <c r="J938" s="9"/>
      <c r="K938" s="26"/>
      <c r="L938" s="26"/>
      <c r="M938" s="34"/>
      <c r="N938" s="34"/>
      <c r="O938" s="34"/>
      <c r="P938" s="11"/>
      <c r="Q938" s="11"/>
      <c r="R938" s="11"/>
      <c r="S938" s="13"/>
    </row>
    <row r="939" spans="1:19">
      <c r="A939" s="54"/>
      <c r="B939" s="55"/>
      <c r="C939" s="56"/>
      <c r="D939" s="55"/>
      <c r="E939" s="56"/>
      <c r="F939" s="55"/>
      <c r="G939" s="56"/>
      <c r="H939" s="57"/>
      <c r="I939" s="9"/>
      <c r="J939" s="9"/>
      <c r="K939" s="26"/>
      <c r="L939" s="26"/>
      <c r="M939" s="34"/>
      <c r="N939" s="34"/>
      <c r="O939" s="34"/>
      <c r="P939" s="11"/>
      <c r="Q939" s="11"/>
      <c r="R939" s="11"/>
      <c r="S939" s="13"/>
    </row>
    <row r="940" spans="1:19">
      <c r="A940" s="54"/>
      <c r="B940" s="55"/>
      <c r="C940" s="56"/>
      <c r="D940" s="55"/>
      <c r="E940" s="56"/>
      <c r="F940" s="55"/>
      <c r="G940" s="56"/>
      <c r="H940" s="57"/>
      <c r="I940" s="9"/>
      <c r="J940" s="9"/>
      <c r="K940" s="26"/>
      <c r="L940" s="26"/>
      <c r="M940" s="34"/>
      <c r="N940" s="34"/>
      <c r="O940" s="34"/>
      <c r="P940" s="11"/>
      <c r="Q940" s="11"/>
      <c r="R940" s="11"/>
      <c r="S940" s="13"/>
    </row>
    <row r="941" spans="1:19">
      <c r="A941" s="54"/>
      <c r="B941" s="55"/>
      <c r="C941" s="56"/>
      <c r="D941" s="55"/>
      <c r="E941" s="56"/>
      <c r="F941" s="55"/>
      <c r="G941" s="56"/>
      <c r="H941" s="57"/>
      <c r="I941" s="9"/>
      <c r="J941" s="9"/>
      <c r="K941" s="26"/>
      <c r="L941" s="26"/>
      <c r="M941" s="34"/>
      <c r="N941" s="34"/>
      <c r="O941" s="34"/>
      <c r="P941" s="11"/>
      <c r="Q941" s="11"/>
      <c r="R941" s="11"/>
      <c r="S941" s="13"/>
    </row>
    <row r="942" spans="1:19">
      <c r="A942" s="54"/>
      <c r="B942" s="55"/>
      <c r="C942" s="56"/>
      <c r="D942" s="55"/>
      <c r="E942" s="56"/>
      <c r="F942" s="55"/>
      <c r="G942" s="56"/>
      <c r="H942" s="57"/>
      <c r="I942" s="9"/>
      <c r="J942" s="9"/>
      <c r="K942" s="26"/>
      <c r="L942" s="26"/>
      <c r="M942" s="34"/>
      <c r="N942" s="34"/>
      <c r="O942" s="34"/>
      <c r="P942" s="11"/>
      <c r="Q942" s="11"/>
      <c r="R942" s="11"/>
      <c r="S942" s="13"/>
    </row>
    <row r="943" spans="1:19">
      <c r="A943" s="54"/>
      <c r="B943" s="55"/>
      <c r="C943" s="56"/>
      <c r="D943" s="55"/>
      <c r="E943" s="56"/>
      <c r="F943" s="55"/>
      <c r="G943" s="56"/>
      <c r="H943" s="57"/>
      <c r="I943" s="9"/>
      <c r="J943" s="9"/>
      <c r="K943" s="26"/>
      <c r="L943" s="26"/>
      <c r="M943" s="34"/>
      <c r="N943" s="34"/>
      <c r="O943" s="34"/>
      <c r="P943" s="11"/>
      <c r="Q943" s="11"/>
      <c r="R943" s="11"/>
      <c r="S943" s="13"/>
    </row>
    <row r="944" spans="1:19">
      <c r="A944" s="54"/>
      <c r="B944" s="55"/>
      <c r="C944" s="56"/>
      <c r="D944" s="55"/>
      <c r="E944" s="56"/>
      <c r="F944" s="55"/>
      <c r="G944" s="56"/>
      <c r="H944" s="57"/>
      <c r="I944" s="9"/>
      <c r="J944" s="9"/>
      <c r="K944" s="26"/>
      <c r="L944" s="26"/>
      <c r="M944" s="34"/>
      <c r="N944" s="34"/>
      <c r="O944" s="34"/>
      <c r="P944" s="11"/>
      <c r="Q944" s="11"/>
      <c r="R944" s="11"/>
      <c r="S944" s="13"/>
    </row>
    <row r="945" spans="1:19">
      <c r="A945" s="54"/>
      <c r="B945" s="55"/>
      <c r="C945" s="56"/>
      <c r="D945" s="55"/>
      <c r="E945" s="56"/>
      <c r="F945" s="55"/>
      <c r="G945" s="56"/>
      <c r="H945" s="57"/>
      <c r="I945" s="9"/>
      <c r="J945" s="9"/>
      <c r="K945" s="26"/>
      <c r="L945" s="26"/>
      <c r="M945" s="34"/>
      <c r="N945" s="34"/>
      <c r="O945" s="34"/>
      <c r="P945" s="11"/>
      <c r="Q945" s="11"/>
      <c r="R945" s="11"/>
      <c r="S945" s="13"/>
    </row>
    <row r="946" spans="1:19">
      <c r="A946" s="54"/>
      <c r="B946" s="55"/>
      <c r="C946" s="56"/>
      <c r="D946" s="55"/>
      <c r="E946" s="56"/>
      <c r="F946" s="55"/>
      <c r="G946" s="56"/>
      <c r="H946" s="57"/>
      <c r="I946" s="9"/>
      <c r="J946" s="9"/>
      <c r="K946" s="26"/>
      <c r="L946" s="26"/>
      <c r="M946" s="34"/>
      <c r="N946" s="34"/>
      <c r="O946" s="34"/>
      <c r="P946" s="11"/>
      <c r="Q946" s="11"/>
      <c r="R946" s="11"/>
      <c r="S946" s="13"/>
    </row>
    <row r="947" spans="1:19">
      <c r="A947" s="54"/>
      <c r="B947" s="55"/>
      <c r="C947" s="56"/>
      <c r="D947" s="55"/>
      <c r="E947" s="56"/>
      <c r="F947" s="55"/>
      <c r="G947" s="56"/>
      <c r="H947" s="57"/>
      <c r="I947" s="9"/>
      <c r="J947" s="9"/>
      <c r="K947" s="26"/>
      <c r="L947" s="26"/>
      <c r="M947" s="34"/>
      <c r="N947" s="34"/>
      <c r="O947" s="34"/>
      <c r="P947" s="11"/>
      <c r="Q947" s="11"/>
      <c r="R947" s="11"/>
      <c r="S947" s="13"/>
    </row>
    <row r="948" spans="1:19">
      <c r="A948" s="54"/>
      <c r="B948" s="55"/>
      <c r="C948" s="56"/>
      <c r="D948" s="55"/>
      <c r="E948" s="56"/>
      <c r="F948" s="55"/>
      <c r="G948" s="56"/>
      <c r="H948" s="57"/>
      <c r="I948" s="9"/>
      <c r="J948" s="9"/>
      <c r="K948" s="26"/>
      <c r="L948" s="26"/>
      <c r="M948" s="34"/>
      <c r="N948" s="34"/>
      <c r="O948" s="34"/>
      <c r="P948" s="11"/>
      <c r="Q948" s="11"/>
      <c r="R948" s="11"/>
      <c r="S948" s="13"/>
    </row>
    <row r="949" spans="1:19">
      <c r="A949" s="54"/>
      <c r="B949" s="55"/>
      <c r="C949" s="56"/>
      <c r="D949" s="55"/>
      <c r="E949" s="56"/>
      <c r="F949" s="55"/>
      <c r="G949" s="56"/>
      <c r="H949" s="57"/>
      <c r="I949" s="9"/>
      <c r="J949" s="9"/>
      <c r="K949" s="26"/>
      <c r="L949" s="26"/>
      <c r="M949" s="34"/>
      <c r="N949" s="34"/>
      <c r="O949" s="34"/>
      <c r="P949" s="11"/>
      <c r="Q949" s="11"/>
      <c r="R949" s="11"/>
      <c r="S949" s="13"/>
    </row>
    <row r="950" spans="1:19">
      <c r="A950" s="54"/>
      <c r="B950" s="55"/>
      <c r="C950" s="56"/>
      <c r="D950" s="55"/>
      <c r="E950" s="56"/>
      <c r="F950" s="55"/>
      <c r="G950" s="56"/>
      <c r="H950" s="57"/>
      <c r="I950" s="9"/>
      <c r="J950" s="9"/>
      <c r="K950" s="26"/>
      <c r="L950" s="26"/>
      <c r="M950" s="34"/>
      <c r="N950" s="34"/>
      <c r="O950" s="34"/>
      <c r="P950" s="11"/>
      <c r="Q950" s="11"/>
      <c r="R950" s="11"/>
      <c r="S950" s="13"/>
    </row>
    <row r="951" spans="1:19">
      <c r="A951" s="54"/>
      <c r="B951" s="55"/>
      <c r="C951" s="56"/>
      <c r="D951" s="55"/>
      <c r="E951" s="56"/>
      <c r="F951" s="55"/>
      <c r="G951" s="56"/>
      <c r="H951" s="57"/>
      <c r="I951" s="9"/>
      <c r="J951" s="9"/>
      <c r="K951" s="26"/>
      <c r="L951" s="26"/>
      <c r="M951" s="34"/>
      <c r="N951" s="34"/>
      <c r="O951" s="34"/>
      <c r="P951" s="11"/>
      <c r="Q951" s="11"/>
      <c r="R951" s="11"/>
      <c r="S951" s="13"/>
    </row>
    <row r="952" spans="1:19">
      <c r="A952" s="54"/>
      <c r="B952" s="55"/>
      <c r="C952" s="56"/>
      <c r="D952" s="55"/>
      <c r="E952" s="56"/>
      <c r="F952" s="55"/>
      <c r="G952" s="56"/>
      <c r="H952" s="57"/>
      <c r="I952" s="9"/>
      <c r="J952" s="9"/>
      <c r="K952" s="26"/>
      <c r="L952" s="26"/>
      <c r="M952" s="34"/>
      <c r="N952" s="34"/>
      <c r="O952" s="34"/>
      <c r="P952" s="11"/>
      <c r="Q952" s="11"/>
      <c r="R952" s="11"/>
      <c r="S952" s="13"/>
    </row>
    <row r="953" spans="1:19">
      <c r="A953" s="54"/>
      <c r="B953" s="55"/>
      <c r="C953" s="56"/>
      <c r="D953" s="55"/>
      <c r="E953" s="56"/>
      <c r="F953" s="55"/>
      <c r="G953" s="56"/>
      <c r="H953" s="57"/>
      <c r="I953" s="9"/>
      <c r="J953" s="9"/>
      <c r="K953" s="26"/>
      <c r="L953" s="26"/>
      <c r="M953" s="34"/>
      <c r="N953" s="34"/>
      <c r="O953" s="34"/>
      <c r="P953" s="11"/>
      <c r="Q953" s="11"/>
      <c r="R953" s="11"/>
      <c r="S953" s="13"/>
    </row>
    <row r="954" spans="1:19">
      <c r="A954" s="54"/>
      <c r="B954" s="55"/>
      <c r="C954" s="56"/>
      <c r="D954" s="55"/>
      <c r="E954" s="56"/>
      <c r="F954" s="55"/>
      <c r="G954" s="56"/>
      <c r="H954" s="57"/>
      <c r="I954" s="9"/>
      <c r="J954" s="9"/>
      <c r="K954" s="26"/>
      <c r="L954" s="26"/>
      <c r="M954" s="34"/>
      <c r="N954" s="34"/>
      <c r="O954" s="34"/>
      <c r="P954" s="11"/>
      <c r="Q954" s="11"/>
      <c r="R954" s="11"/>
      <c r="S954" s="13"/>
    </row>
    <row r="955" spans="1:19">
      <c r="A955" s="54"/>
      <c r="B955" s="55"/>
      <c r="C955" s="56"/>
      <c r="D955" s="55"/>
      <c r="E955" s="56"/>
      <c r="F955" s="55"/>
      <c r="G955" s="56"/>
      <c r="H955" s="57"/>
      <c r="I955" s="9"/>
      <c r="J955" s="9"/>
      <c r="K955" s="26"/>
      <c r="L955" s="26"/>
      <c r="M955" s="34"/>
      <c r="N955" s="34"/>
      <c r="O955" s="34"/>
      <c r="P955" s="11"/>
      <c r="Q955" s="11"/>
      <c r="R955" s="11"/>
      <c r="S955" s="13"/>
    </row>
    <row r="956" spans="1:19">
      <c r="A956" s="54"/>
      <c r="B956" s="55"/>
      <c r="C956" s="56"/>
      <c r="D956" s="55"/>
      <c r="E956" s="56"/>
      <c r="F956" s="55"/>
      <c r="G956" s="56"/>
      <c r="H956" s="57"/>
      <c r="I956" s="9"/>
      <c r="J956" s="9"/>
      <c r="K956" s="26"/>
      <c r="L956" s="26"/>
      <c r="M956" s="34"/>
      <c r="N956" s="34"/>
      <c r="O956" s="34"/>
      <c r="P956" s="11"/>
      <c r="Q956" s="11"/>
      <c r="R956" s="11"/>
      <c r="S956" s="13"/>
    </row>
    <row r="957" spans="1:19">
      <c r="A957" s="54"/>
      <c r="B957" s="55"/>
      <c r="C957" s="56"/>
      <c r="D957" s="55"/>
      <c r="E957" s="56"/>
      <c r="F957" s="55"/>
      <c r="G957" s="56"/>
      <c r="H957" s="57"/>
      <c r="I957" s="9"/>
      <c r="J957" s="9"/>
      <c r="K957" s="26"/>
      <c r="L957" s="26"/>
      <c r="M957" s="34"/>
      <c r="N957" s="34"/>
      <c r="O957" s="34"/>
      <c r="P957" s="11"/>
      <c r="Q957" s="11"/>
      <c r="R957" s="11"/>
      <c r="S957" s="13"/>
    </row>
    <row r="958" spans="1:19">
      <c r="A958" s="54"/>
      <c r="B958" s="55"/>
      <c r="C958" s="56"/>
      <c r="D958" s="55"/>
      <c r="E958" s="56"/>
      <c r="F958" s="55"/>
      <c r="G958" s="56"/>
      <c r="H958" s="57"/>
      <c r="I958" s="9"/>
      <c r="J958" s="9"/>
      <c r="K958" s="26"/>
      <c r="L958" s="26"/>
      <c r="M958" s="34"/>
      <c r="N958" s="34"/>
      <c r="O958" s="34"/>
      <c r="P958" s="11"/>
      <c r="Q958" s="11"/>
      <c r="R958" s="11"/>
      <c r="S958" s="13"/>
    </row>
    <row r="959" spans="1:19">
      <c r="A959" s="54"/>
      <c r="B959" s="55"/>
      <c r="C959" s="56"/>
      <c r="D959" s="55"/>
      <c r="E959" s="56"/>
      <c r="F959" s="55"/>
      <c r="G959" s="56"/>
      <c r="H959" s="57"/>
      <c r="I959" s="9"/>
      <c r="J959" s="9"/>
      <c r="K959" s="26"/>
      <c r="L959" s="26"/>
      <c r="M959" s="34"/>
      <c r="N959" s="34"/>
      <c r="O959" s="34"/>
      <c r="P959" s="11"/>
      <c r="Q959" s="11"/>
      <c r="R959" s="11"/>
      <c r="S959" s="13"/>
    </row>
    <row r="960" spans="1:19">
      <c r="A960" s="54"/>
      <c r="B960" s="55"/>
      <c r="C960" s="56"/>
      <c r="D960" s="55"/>
      <c r="E960" s="56"/>
      <c r="F960" s="55"/>
      <c r="G960" s="56"/>
      <c r="H960" s="57"/>
      <c r="I960" s="9"/>
      <c r="J960" s="9"/>
      <c r="K960" s="26"/>
      <c r="L960" s="26"/>
      <c r="M960" s="34"/>
      <c r="N960" s="34"/>
      <c r="O960" s="34"/>
      <c r="P960" s="11"/>
      <c r="Q960" s="11"/>
      <c r="R960" s="11"/>
      <c r="S960" s="13"/>
    </row>
    <row r="961" spans="1:19">
      <c r="A961" s="54"/>
      <c r="B961" s="55"/>
      <c r="C961" s="56"/>
      <c r="D961" s="55"/>
      <c r="E961" s="56"/>
      <c r="F961" s="55"/>
      <c r="G961" s="56"/>
      <c r="H961" s="57"/>
      <c r="I961" s="9"/>
      <c r="J961" s="9"/>
      <c r="K961" s="26"/>
      <c r="L961" s="26"/>
      <c r="M961" s="34"/>
      <c r="N961" s="34"/>
      <c r="O961" s="34"/>
      <c r="P961" s="11"/>
      <c r="Q961" s="11"/>
      <c r="R961" s="11"/>
      <c r="S961" s="13"/>
    </row>
    <row r="962" spans="1:19">
      <c r="A962" s="54"/>
      <c r="B962" s="55"/>
      <c r="C962" s="56"/>
      <c r="D962" s="55"/>
      <c r="E962" s="56"/>
      <c r="F962" s="55"/>
      <c r="G962" s="56"/>
      <c r="H962" s="57"/>
      <c r="I962" s="9"/>
      <c r="J962" s="9"/>
      <c r="K962" s="26"/>
      <c r="L962" s="26"/>
      <c r="M962" s="34"/>
      <c r="N962" s="34"/>
      <c r="O962" s="34"/>
      <c r="P962" s="11"/>
      <c r="Q962" s="11"/>
      <c r="R962" s="11"/>
      <c r="S962" s="13"/>
    </row>
    <row r="963" spans="1:19">
      <c r="A963" s="54"/>
      <c r="B963" s="55"/>
      <c r="C963" s="56"/>
      <c r="D963" s="55"/>
      <c r="E963" s="56"/>
      <c r="F963" s="55"/>
      <c r="G963" s="56"/>
      <c r="H963" s="57"/>
      <c r="I963" s="9"/>
      <c r="J963" s="9"/>
      <c r="K963" s="26"/>
      <c r="L963" s="26"/>
      <c r="M963" s="34"/>
      <c r="N963" s="34"/>
      <c r="O963" s="34"/>
      <c r="P963" s="11"/>
      <c r="Q963" s="11"/>
      <c r="R963" s="11"/>
      <c r="S963" s="13"/>
    </row>
    <row r="964" spans="1:19">
      <c r="A964" s="54"/>
      <c r="B964" s="55"/>
      <c r="C964" s="56"/>
      <c r="D964" s="55"/>
      <c r="E964" s="56"/>
      <c r="F964" s="55"/>
      <c r="G964" s="56"/>
      <c r="H964" s="57"/>
      <c r="I964" s="9"/>
      <c r="J964" s="9"/>
      <c r="K964" s="26"/>
      <c r="L964" s="26"/>
      <c r="M964" s="34"/>
      <c r="N964" s="34"/>
      <c r="O964" s="34"/>
      <c r="P964" s="11"/>
      <c r="Q964" s="11"/>
      <c r="R964" s="11"/>
      <c r="S964" s="13"/>
    </row>
    <row r="965" spans="1:19">
      <c r="A965" s="54"/>
      <c r="B965" s="55"/>
      <c r="C965" s="56"/>
      <c r="D965" s="55"/>
      <c r="E965" s="56"/>
      <c r="F965" s="55"/>
      <c r="G965" s="56"/>
      <c r="H965" s="57"/>
      <c r="I965" s="9"/>
      <c r="J965" s="9"/>
      <c r="K965" s="26"/>
      <c r="L965" s="26"/>
      <c r="M965" s="34"/>
      <c r="N965" s="34"/>
      <c r="O965" s="34"/>
      <c r="P965" s="11"/>
      <c r="Q965" s="11"/>
      <c r="R965" s="11"/>
      <c r="S965" s="13"/>
    </row>
    <row r="966" spans="1:19">
      <c r="A966" s="54"/>
      <c r="B966" s="55"/>
      <c r="C966" s="56"/>
      <c r="D966" s="55"/>
      <c r="E966" s="56"/>
      <c r="F966" s="55"/>
      <c r="G966" s="56"/>
      <c r="H966" s="57"/>
      <c r="I966" s="9"/>
      <c r="J966" s="9"/>
      <c r="K966" s="26"/>
      <c r="L966" s="26"/>
      <c r="M966" s="34"/>
      <c r="N966" s="34"/>
      <c r="O966" s="34"/>
      <c r="P966" s="11"/>
      <c r="Q966" s="11"/>
      <c r="R966" s="11"/>
      <c r="S966" s="13"/>
    </row>
    <row r="967" spans="1:19">
      <c r="A967" s="54"/>
      <c r="B967" s="55"/>
      <c r="C967" s="56"/>
      <c r="D967" s="55"/>
      <c r="E967" s="56"/>
      <c r="F967" s="55"/>
      <c r="G967" s="56"/>
      <c r="H967" s="57"/>
      <c r="I967" s="9"/>
      <c r="J967" s="9"/>
      <c r="K967" s="26"/>
      <c r="L967" s="26"/>
      <c r="M967" s="34"/>
      <c r="N967" s="34"/>
      <c r="O967" s="34"/>
      <c r="P967" s="11"/>
      <c r="Q967" s="11"/>
      <c r="R967" s="11"/>
      <c r="S967" s="13"/>
    </row>
    <row r="968" spans="1:19">
      <c r="A968" s="54"/>
      <c r="B968" s="55"/>
      <c r="C968" s="56"/>
      <c r="D968" s="55"/>
      <c r="E968" s="56"/>
      <c r="F968" s="55"/>
      <c r="G968" s="56"/>
      <c r="H968" s="57"/>
      <c r="I968" s="9"/>
      <c r="J968" s="9"/>
      <c r="K968" s="26"/>
      <c r="L968" s="26"/>
      <c r="M968" s="34"/>
      <c r="N968" s="34"/>
      <c r="O968" s="34"/>
      <c r="P968" s="11"/>
      <c r="Q968" s="11"/>
      <c r="R968" s="11"/>
      <c r="S968" s="13"/>
    </row>
    <row r="969" spans="1:19">
      <c r="A969" s="54"/>
      <c r="B969" s="55"/>
      <c r="C969" s="56"/>
      <c r="D969" s="55"/>
      <c r="E969" s="56"/>
      <c r="F969" s="55"/>
      <c r="G969" s="56"/>
      <c r="H969" s="57"/>
      <c r="I969" s="9"/>
      <c r="J969" s="9"/>
      <c r="K969" s="26"/>
      <c r="L969" s="26"/>
      <c r="M969" s="34"/>
      <c r="N969" s="34"/>
      <c r="O969" s="34"/>
      <c r="P969" s="11"/>
      <c r="Q969" s="11"/>
      <c r="R969" s="11"/>
      <c r="S969" s="13"/>
    </row>
    <row r="970" spans="1:19">
      <c r="A970" s="54"/>
      <c r="B970" s="55"/>
      <c r="C970" s="56"/>
      <c r="D970" s="55"/>
      <c r="E970" s="56"/>
      <c r="F970" s="55"/>
      <c r="G970" s="56"/>
      <c r="H970" s="57"/>
      <c r="I970" s="9"/>
      <c r="J970" s="9"/>
      <c r="K970" s="26"/>
      <c r="L970" s="26"/>
      <c r="M970" s="34"/>
      <c r="N970" s="34"/>
      <c r="O970" s="34"/>
      <c r="P970" s="11"/>
      <c r="Q970" s="11"/>
      <c r="R970" s="11"/>
      <c r="S970" s="13"/>
    </row>
    <row r="971" spans="1:19">
      <c r="A971" s="54"/>
      <c r="B971" s="55"/>
      <c r="C971" s="56"/>
      <c r="D971" s="55"/>
      <c r="E971" s="56"/>
      <c r="F971" s="55"/>
      <c r="G971" s="56"/>
      <c r="H971" s="57"/>
      <c r="I971" s="9"/>
      <c r="J971" s="9"/>
      <c r="K971" s="26"/>
      <c r="L971" s="26"/>
      <c r="M971" s="34"/>
      <c r="N971" s="34"/>
      <c r="O971" s="34"/>
      <c r="P971" s="11"/>
      <c r="Q971" s="11"/>
      <c r="R971" s="11"/>
      <c r="S971" s="13"/>
    </row>
    <row r="972" spans="1:19">
      <c r="A972" s="54"/>
      <c r="B972" s="55"/>
      <c r="C972" s="56"/>
      <c r="D972" s="55"/>
      <c r="E972" s="56"/>
      <c r="F972" s="55"/>
      <c r="G972" s="56"/>
      <c r="H972" s="57"/>
      <c r="I972" s="9"/>
      <c r="J972" s="9"/>
      <c r="K972" s="26"/>
      <c r="L972" s="26"/>
      <c r="M972" s="34"/>
      <c r="N972" s="34"/>
      <c r="O972" s="34"/>
      <c r="P972" s="11"/>
      <c r="Q972" s="11"/>
      <c r="R972" s="11"/>
      <c r="S972" s="13"/>
    </row>
    <row r="973" spans="1:19">
      <c r="A973" s="54"/>
      <c r="B973" s="55"/>
      <c r="C973" s="56"/>
      <c r="D973" s="55"/>
      <c r="E973" s="56"/>
      <c r="F973" s="55"/>
      <c r="G973" s="56"/>
      <c r="H973" s="57"/>
      <c r="I973" s="9"/>
      <c r="J973" s="9"/>
      <c r="K973" s="26"/>
      <c r="L973" s="26"/>
      <c r="M973" s="34"/>
      <c r="N973" s="34"/>
      <c r="O973" s="34"/>
      <c r="P973" s="11"/>
      <c r="Q973" s="11"/>
      <c r="R973" s="11"/>
      <c r="S973" s="13"/>
    </row>
    <row r="974" spans="1:19">
      <c r="A974" s="54"/>
      <c r="B974" s="55"/>
      <c r="C974" s="56"/>
      <c r="D974" s="55"/>
      <c r="E974" s="56"/>
      <c r="F974" s="55"/>
      <c r="G974" s="56"/>
      <c r="H974" s="57"/>
      <c r="I974" s="9"/>
      <c r="J974" s="9"/>
      <c r="K974" s="26"/>
      <c r="L974" s="26"/>
      <c r="M974" s="34"/>
      <c r="N974" s="34"/>
      <c r="O974" s="34"/>
      <c r="P974" s="11"/>
      <c r="Q974" s="11"/>
      <c r="R974" s="11"/>
      <c r="S974" s="13"/>
    </row>
    <row r="975" spans="1:19">
      <c r="A975" s="54"/>
      <c r="B975" s="55"/>
      <c r="C975" s="56"/>
      <c r="D975" s="55"/>
      <c r="E975" s="56"/>
      <c r="F975" s="55"/>
      <c r="G975" s="56"/>
      <c r="H975" s="57"/>
      <c r="I975" s="9"/>
      <c r="J975" s="9"/>
      <c r="K975" s="26"/>
      <c r="L975" s="26"/>
      <c r="M975" s="34"/>
      <c r="N975" s="34"/>
      <c r="O975" s="34"/>
      <c r="P975" s="11"/>
      <c r="Q975" s="11"/>
      <c r="R975" s="11"/>
      <c r="S975" s="13"/>
    </row>
    <row r="976" spans="1:19">
      <c r="A976" s="54"/>
      <c r="B976" s="55"/>
      <c r="C976" s="56"/>
      <c r="D976" s="55"/>
      <c r="E976" s="56"/>
      <c r="F976" s="55"/>
      <c r="G976" s="56"/>
      <c r="H976" s="57"/>
      <c r="I976" s="9"/>
      <c r="J976" s="9"/>
      <c r="K976" s="26"/>
      <c r="L976" s="26"/>
      <c r="M976" s="34"/>
      <c r="N976" s="34"/>
      <c r="O976" s="34"/>
      <c r="P976" s="11"/>
      <c r="Q976" s="11"/>
      <c r="R976" s="11"/>
      <c r="S976" s="13"/>
    </row>
    <row r="977" spans="1:19">
      <c r="A977" s="54"/>
      <c r="B977" s="55"/>
      <c r="C977" s="56"/>
      <c r="D977" s="55"/>
      <c r="E977" s="56"/>
      <c r="F977" s="55"/>
      <c r="G977" s="56"/>
      <c r="H977" s="57"/>
      <c r="I977" s="9"/>
      <c r="J977" s="9"/>
      <c r="K977" s="26"/>
      <c r="L977" s="26"/>
      <c r="M977" s="34"/>
      <c r="N977" s="34"/>
      <c r="O977" s="34"/>
      <c r="P977" s="11"/>
      <c r="Q977" s="11"/>
      <c r="R977" s="11"/>
      <c r="S977" s="13"/>
    </row>
    <row r="978" spans="1:19">
      <c r="A978" s="54"/>
      <c r="B978" s="55"/>
      <c r="C978" s="56"/>
      <c r="D978" s="55"/>
      <c r="E978" s="56"/>
      <c r="F978" s="55"/>
      <c r="G978" s="56"/>
      <c r="H978" s="57"/>
      <c r="I978" s="9"/>
      <c r="J978" s="9"/>
      <c r="K978" s="26"/>
      <c r="L978" s="26"/>
      <c r="M978" s="34"/>
      <c r="N978" s="34"/>
      <c r="O978" s="34"/>
      <c r="P978" s="11"/>
      <c r="Q978" s="11"/>
      <c r="R978" s="11"/>
      <c r="S978" s="13"/>
    </row>
    <row r="979" spans="1:19">
      <c r="A979" s="54"/>
      <c r="B979" s="55"/>
      <c r="C979" s="56"/>
      <c r="D979" s="55"/>
      <c r="E979" s="56"/>
      <c r="F979" s="55"/>
      <c r="G979" s="56"/>
      <c r="H979" s="57"/>
      <c r="I979" s="9"/>
      <c r="J979" s="9"/>
      <c r="K979" s="26"/>
      <c r="L979" s="26"/>
      <c r="M979" s="34"/>
      <c r="N979" s="34"/>
      <c r="O979" s="34"/>
      <c r="P979" s="11"/>
      <c r="Q979" s="11"/>
      <c r="R979" s="11"/>
      <c r="S979" s="13"/>
    </row>
    <row r="980" spans="1:19">
      <c r="A980" s="54"/>
      <c r="B980" s="55"/>
      <c r="C980" s="56"/>
      <c r="D980" s="55"/>
      <c r="E980" s="56"/>
      <c r="F980" s="55"/>
      <c r="G980" s="56"/>
      <c r="H980" s="57"/>
      <c r="I980" s="9"/>
      <c r="J980" s="9"/>
      <c r="K980" s="26"/>
      <c r="L980" s="26"/>
      <c r="M980" s="34"/>
      <c r="N980" s="34"/>
      <c r="O980" s="34"/>
      <c r="P980" s="11"/>
      <c r="Q980" s="11"/>
      <c r="R980" s="11"/>
      <c r="S980" s="13"/>
    </row>
    <row r="981" spans="1:19">
      <c r="A981" s="54"/>
      <c r="B981" s="55"/>
      <c r="C981" s="56"/>
      <c r="D981" s="55"/>
      <c r="E981" s="56"/>
      <c r="F981" s="55"/>
      <c r="G981" s="56"/>
      <c r="H981" s="57"/>
      <c r="I981" s="9"/>
      <c r="J981" s="9"/>
      <c r="K981" s="26"/>
      <c r="L981" s="26"/>
      <c r="M981" s="34"/>
      <c r="N981" s="34"/>
      <c r="O981" s="34"/>
      <c r="P981" s="11"/>
      <c r="Q981" s="11"/>
      <c r="R981" s="11"/>
      <c r="S981" s="13"/>
    </row>
    <row r="982" spans="1:19">
      <c r="A982" s="54"/>
      <c r="B982" s="55"/>
      <c r="C982" s="56"/>
      <c r="D982" s="55"/>
      <c r="E982" s="56"/>
      <c r="F982" s="55"/>
      <c r="G982" s="56"/>
      <c r="H982" s="57"/>
      <c r="I982" s="9"/>
      <c r="J982" s="9"/>
      <c r="K982" s="26"/>
      <c r="L982" s="26"/>
      <c r="M982" s="34"/>
      <c r="N982" s="34"/>
      <c r="O982" s="34"/>
      <c r="P982" s="11"/>
      <c r="Q982" s="11"/>
      <c r="R982" s="11"/>
      <c r="S982" s="13"/>
    </row>
    <row r="983" spans="1:19">
      <c r="A983" s="54"/>
      <c r="B983" s="55"/>
      <c r="C983" s="56"/>
      <c r="D983" s="55"/>
      <c r="E983" s="56"/>
      <c r="F983" s="55"/>
      <c r="G983" s="56"/>
      <c r="H983" s="57"/>
      <c r="I983" s="9"/>
      <c r="J983" s="9"/>
      <c r="K983" s="26"/>
      <c r="L983" s="26"/>
      <c r="M983" s="34"/>
      <c r="N983" s="34"/>
      <c r="O983" s="34"/>
      <c r="P983" s="11"/>
      <c r="Q983" s="11"/>
      <c r="R983" s="11"/>
      <c r="S983" s="13"/>
    </row>
    <row r="984" spans="1:19">
      <c r="A984" s="54"/>
      <c r="B984" s="55"/>
      <c r="C984" s="56"/>
      <c r="D984" s="55"/>
      <c r="E984" s="56"/>
      <c r="F984" s="55"/>
      <c r="G984" s="56"/>
      <c r="H984" s="57"/>
      <c r="I984" s="9"/>
      <c r="J984" s="9"/>
      <c r="K984" s="26"/>
      <c r="L984" s="26"/>
      <c r="M984" s="34"/>
      <c r="N984" s="34"/>
      <c r="O984" s="34"/>
      <c r="P984" s="11"/>
      <c r="Q984" s="11"/>
      <c r="R984" s="11"/>
      <c r="S984" s="13"/>
    </row>
    <row r="985" spans="1:19">
      <c r="A985" s="54"/>
      <c r="B985" s="55"/>
      <c r="C985" s="56"/>
      <c r="D985" s="55"/>
      <c r="E985" s="56"/>
      <c r="F985" s="55"/>
      <c r="G985" s="56"/>
      <c r="H985" s="57"/>
      <c r="I985" s="9"/>
      <c r="J985" s="9"/>
      <c r="K985" s="26"/>
      <c r="L985" s="26"/>
      <c r="M985" s="34"/>
      <c r="N985" s="34"/>
      <c r="O985" s="34"/>
      <c r="P985" s="11"/>
      <c r="Q985" s="11"/>
      <c r="R985" s="11"/>
      <c r="S985" s="13"/>
    </row>
    <row r="986" spans="1:19">
      <c r="A986" s="54"/>
      <c r="B986" s="55"/>
      <c r="C986" s="56"/>
      <c r="D986" s="55"/>
      <c r="E986" s="56"/>
      <c r="F986" s="55"/>
      <c r="G986" s="56"/>
      <c r="H986" s="57"/>
      <c r="I986" s="9"/>
      <c r="J986" s="9"/>
      <c r="K986" s="26"/>
      <c r="L986" s="26"/>
      <c r="M986" s="34"/>
      <c r="N986" s="34"/>
      <c r="O986" s="34"/>
      <c r="P986" s="11"/>
      <c r="Q986" s="11"/>
      <c r="R986" s="11"/>
      <c r="S986" s="13"/>
    </row>
    <row r="987" spans="1:19">
      <c r="A987" s="54"/>
      <c r="B987" s="55"/>
      <c r="C987" s="56"/>
      <c r="D987" s="55"/>
      <c r="E987" s="56"/>
      <c r="F987" s="55"/>
      <c r="G987" s="56"/>
      <c r="H987" s="57"/>
      <c r="I987" s="9"/>
      <c r="J987" s="9"/>
      <c r="K987" s="26"/>
      <c r="L987" s="26"/>
      <c r="M987" s="34"/>
      <c r="N987" s="34"/>
      <c r="O987" s="34"/>
      <c r="P987" s="11"/>
      <c r="Q987" s="11"/>
      <c r="R987" s="11"/>
      <c r="S987" s="13"/>
    </row>
    <row r="988" spans="1:19">
      <c r="A988" s="54"/>
      <c r="B988" s="55"/>
      <c r="C988" s="56"/>
      <c r="D988" s="55"/>
      <c r="E988" s="56"/>
      <c r="F988" s="55"/>
      <c r="G988" s="56"/>
      <c r="H988" s="57"/>
      <c r="I988" s="9"/>
      <c r="J988" s="9"/>
      <c r="K988" s="26"/>
      <c r="L988" s="26"/>
      <c r="M988" s="34"/>
      <c r="N988" s="34"/>
      <c r="O988" s="34"/>
      <c r="P988" s="11"/>
      <c r="Q988" s="11"/>
      <c r="R988" s="11"/>
      <c r="S988" s="13"/>
    </row>
    <row r="989" spans="1:19">
      <c r="A989" s="54"/>
      <c r="B989" s="55"/>
      <c r="C989" s="56"/>
      <c r="D989" s="55"/>
      <c r="E989" s="56"/>
      <c r="F989" s="55"/>
      <c r="G989" s="56"/>
      <c r="H989" s="57"/>
      <c r="I989" s="9"/>
      <c r="J989" s="9"/>
      <c r="K989" s="26"/>
      <c r="L989" s="26"/>
      <c r="M989" s="34"/>
      <c r="N989" s="34"/>
      <c r="O989" s="34"/>
      <c r="P989" s="11"/>
      <c r="Q989" s="11"/>
      <c r="R989" s="11"/>
      <c r="S989" s="13"/>
    </row>
    <row r="990" spans="1:19">
      <c r="A990" s="54"/>
      <c r="B990" s="55"/>
      <c r="C990" s="56"/>
      <c r="D990" s="55"/>
      <c r="E990" s="56"/>
      <c r="F990" s="55"/>
      <c r="G990" s="56"/>
      <c r="H990" s="57"/>
      <c r="I990" s="9"/>
      <c r="J990" s="9"/>
      <c r="K990" s="26"/>
      <c r="L990" s="26"/>
      <c r="M990" s="34"/>
      <c r="N990" s="34"/>
      <c r="O990" s="34"/>
      <c r="P990" s="11"/>
      <c r="Q990" s="11"/>
      <c r="R990" s="11"/>
      <c r="S990" s="13"/>
    </row>
    <row r="991" spans="1:19">
      <c r="A991" s="54"/>
      <c r="B991" s="55"/>
      <c r="C991" s="56"/>
      <c r="D991" s="55"/>
      <c r="E991" s="56"/>
      <c r="F991" s="55"/>
      <c r="G991" s="56"/>
      <c r="H991" s="57"/>
      <c r="I991" s="9"/>
      <c r="J991" s="9"/>
      <c r="K991" s="26"/>
      <c r="L991" s="26"/>
      <c r="M991" s="34"/>
      <c r="N991" s="34"/>
      <c r="O991" s="34"/>
      <c r="P991" s="11"/>
      <c r="Q991" s="11"/>
      <c r="R991" s="11"/>
      <c r="S991" s="13"/>
    </row>
    <row r="992" spans="1:19">
      <c r="A992" s="54"/>
      <c r="B992" s="55"/>
      <c r="C992" s="56"/>
      <c r="D992" s="55"/>
      <c r="E992" s="56"/>
      <c r="F992" s="55"/>
      <c r="G992" s="56"/>
      <c r="H992" s="57"/>
      <c r="I992" s="9"/>
      <c r="J992" s="9"/>
      <c r="K992" s="26"/>
      <c r="L992" s="26"/>
      <c r="M992" s="34"/>
      <c r="N992" s="34"/>
      <c r="O992" s="34"/>
      <c r="P992" s="11"/>
      <c r="Q992" s="11"/>
      <c r="R992" s="11"/>
      <c r="S992" s="13"/>
    </row>
    <row r="993" spans="1:19">
      <c r="A993" s="54"/>
      <c r="B993" s="55"/>
      <c r="C993" s="56"/>
      <c r="D993" s="55"/>
      <c r="E993" s="56"/>
      <c r="F993" s="55"/>
      <c r="G993" s="56"/>
      <c r="H993" s="57"/>
      <c r="I993" s="9"/>
      <c r="J993" s="9"/>
      <c r="K993" s="26"/>
      <c r="L993" s="26"/>
      <c r="M993" s="34"/>
      <c r="N993" s="34"/>
      <c r="O993" s="34"/>
      <c r="P993" s="11"/>
      <c r="Q993" s="11"/>
      <c r="R993" s="11"/>
      <c r="S993" s="13"/>
    </row>
    <row r="994" spans="1:19">
      <c r="A994" s="54"/>
      <c r="B994" s="55"/>
      <c r="C994" s="56"/>
      <c r="D994" s="55"/>
      <c r="E994" s="56"/>
      <c r="F994" s="55"/>
      <c r="G994" s="56"/>
      <c r="H994" s="57"/>
      <c r="I994" s="9"/>
      <c r="J994" s="9"/>
      <c r="K994" s="26"/>
      <c r="L994" s="26"/>
      <c r="M994" s="34"/>
      <c r="N994" s="34"/>
      <c r="O994" s="34"/>
      <c r="P994" s="11"/>
      <c r="Q994" s="11"/>
      <c r="R994" s="11"/>
      <c r="S994" s="13"/>
    </row>
    <row r="995" spans="1:19">
      <c r="A995" s="54"/>
      <c r="B995" s="55"/>
      <c r="C995" s="56"/>
      <c r="D995" s="55"/>
      <c r="E995" s="56"/>
      <c r="F995" s="55"/>
      <c r="G995" s="56"/>
      <c r="H995" s="57"/>
      <c r="I995" s="9"/>
      <c r="J995" s="9"/>
      <c r="K995" s="26"/>
      <c r="L995" s="26"/>
      <c r="M995" s="34"/>
      <c r="N995" s="34"/>
      <c r="O995" s="34"/>
      <c r="P995" s="11"/>
      <c r="Q995" s="11"/>
      <c r="R995" s="11"/>
      <c r="S995" s="13"/>
    </row>
    <row r="996" spans="1:19">
      <c r="A996" s="54"/>
      <c r="B996" s="55"/>
      <c r="C996" s="56"/>
      <c r="D996" s="55"/>
      <c r="E996" s="56"/>
      <c r="F996" s="55"/>
      <c r="G996" s="56"/>
      <c r="H996" s="57"/>
      <c r="I996" s="9"/>
      <c r="J996" s="9"/>
      <c r="K996" s="26"/>
      <c r="L996" s="26"/>
      <c r="M996" s="34"/>
      <c r="N996" s="34"/>
      <c r="O996" s="34"/>
      <c r="P996" s="11"/>
      <c r="Q996" s="11"/>
      <c r="R996" s="11"/>
      <c r="S996" s="13"/>
    </row>
    <row r="997" spans="1:19">
      <c r="A997" s="54"/>
      <c r="B997" s="55"/>
      <c r="C997" s="56"/>
      <c r="D997" s="55"/>
      <c r="E997" s="56"/>
      <c r="F997" s="55"/>
      <c r="G997" s="56"/>
      <c r="H997" s="57"/>
      <c r="I997" s="9"/>
      <c r="J997" s="9"/>
      <c r="K997" s="26"/>
      <c r="L997" s="26"/>
      <c r="M997" s="34"/>
      <c r="N997" s="34"/>
      <c r="O997" s="34"/>
      <c r="P997" s="11"/>
      <c r="Q997" s="11"/>
      <c r="R997" s="11"/>
      <c r="S997" s="13"/>
    </row>
    <row r="998" spans="1:19">
      <c r="A998" s="54"/>
      <c r="B998" s="55"/>
      <c r="C998" s="56"/>
      <c r="D998" s="55"/>
      <c r="E998" s="56"/>
      <c r="F998" s="55"/>
      <c r="G998" s="56"/>
      <c r="H998" s="57"/>
      <c r="I998" s="9"/>
      <c r="J998" s="9"/>
      <c r="K998" s="26"/>
      <c r="L998" s="26"/>
      <c r="M998" s="34"/>
      <c r="N998" s="34"/>
      <c r="O998" s="34"/>
      <c r="P998" s="11"/>
      <c r="Q998" s="11"/>
      <c r="R998" s="11"/>
      <c r="S998" s="13"/>
    </row>
    <row r="999" spans="1:19">
      <c r="A999" s="54"/>
      <c r="B999" s="55"/>
      <c r="C999" s="56"/>
      <c r="D999" s="55"/>
      <c r="E999" s="56"/>
      <c r="F999" s="55"/>
      <c r="G999" s="56"/>
      <c r="H999" s="57"/>
      <c r="I999" s="9"/>
      <c r="J999" s="9"/>
      <c r="K999" s="26"/>
      <c r="L999" s="26"/>
      <c r="M999" s="34"/>
      <c r="N999" s="34"/>
      <c r="O999" s="34"/>
      <c r="P999" s="11"/>
      <c r="Q999" s="11"/>
      <c r="R999" s="11"/>
      <c r="S999" s="13"/>
    </row>
    <row r="1000" spans="1:19">
      <c r="A1000" s="54"/>
      <c r="B1000" s="55"/>
      <c r="C1000" s="56"/>
      <c r="D1000" s="55"/>
      <c r="E1000" s="56"/>
      <c r="F1000" s="55"/>
      <c r="G1000" s="56"/>
      <c r="H1000" s="57"/>
      <c r="I1000" s="9"/>
      <c r="J1000" s="9"/>
      <c r="K1000" s="26"/>
      <c r="L1000" s="26"/>
      <c r="M1000" s="34"/>
      <c r="N1000" s="34"/>
      <c r="O1000" s="34"/>
      <c r="P1000" s="11"/>
      <c r="Q1000" s="11"/>
      <c r="R1000" s="11"/>
      <c r="S1000" s="13"/>
    </row>
    <row r="1001" spans="1:19">
      <c r="A1001" s="54"/>
      <c r="B1001" s="55"/>
      <c r="C1001" s="56"/>
      <c r="D1001" s="55"/>
      <c r="E1001" s="56"/>
      <c r="F1001" s="55"/>
      <c r="G1001" s="56"/>
      <c r="H1001" s="57"/>
      <c r="I1001" s="9"/>
      <c r="J1001" s="9"/>
      <c r="K1001" s="26"/>
      <c r="L1001" s="26"/>
      <c r="M1001" s="34"/>
      <c r="N1001" s="34"/>
      <c r="O1001" s="34"/>
      <c r="P1001" s="11"/>
      <c r="Q1001" s="11"/>
      <c r="R1001" s="11"/>
      <c r="S1001" s="13"/>
    </row>
    <row r="1002" spans="1:19">
      <c r="A1002" s="54"/>
      <c r="B1002" s="55"/>
      <c r="C1002" s="56"/>
      <c r="D1002" s="55"/>
      <c r="E1002" s="56"/>
      <c r="F1002" s="55"/>
      <c r="G1002" s="56"/>
      <c r="H1002" s="57"/>
      <c r="I1002" s="9"/>
      <c r="J1002" s="9"/>
      <c r="K1002" s="26"/>
      <c r="L1002" s="26"/>
      <c r="M1002" s="34"/>
      <c r="N1002" s="34"/>
      <c r="O1002" s="34"/>
      <c r="P1002" s="11"/>
      <c r="Q1002" s="11"/>
      <c r="R1002" s="11"/>
      <c r="S1002" s="13"/>
    </row>
    <row r="1003" spans="1:19">
      <c r="A1003" s="54"/>
      <c r="B1003" s="55"/>
      <c r="C1003" s="56"/>
      <c r="D1003" s="55"/>
      <c r="E1003" s="56"/>
      <c r="F1003" s="55"/>
      <c r="G1003" s="56"/>
      <c r="H1003" s="57"/>
      <c r="I1003" s="9"/>
      <c r="J1003" s="9"/>
      <c r="K1003" s="26"/>
      <c r="L1003" s="26"/>
      <c r="M1003" s="34"/>
      <c r="N1003" s="34"/>
      <c r="O1003" s="34"/>
      <c r="P1003" s="11"/>
      <c r="Q1003" s="11"/>
      <c r="R1003" s="11"/>
      <c r="S1003" s="13"/>
    </row>
    <row r="1004" spans="1:19">
      <c r="A1004" s="54"/>
      <c r="B1004" s="55"/>
      <c r="C1004" s="56"/>
      <c r="D1004" s="55"/>
      <c r="E1004" s="56"/>
      <c r="F1004" s="55"/>
      <c r="G1004" s="56"/>
      <c r="H1004" s="57"/>
      <c r="I1004" s="9"/>
      <c r="J1004" s="9"/>
      <c r="K1004" s="26"/>
      <c r="L1004" s="26"/>
      <c r="M1004" s="34"/>
      <c r="N1004" s="34"/>
      <c r="O1004" s="34"/>
      <c r="P1004" s="11"/>
      <c r="Q1004" s="11"/>
      <c r="R1004" s="11"/>
      <c r="S1004" s="13"/>
    </row>
    <row r="1005" spans="1:19">
      <c r="A1005" s="54"/>
      <c r="B1005" s="55"/>
      <c r="C1005" s="56"/>
      <c r="D1005" s="55"/>
      <c r="E1005" s="56"/>
      <c r="F1005" s="55"/>
      <c r="G1005" s="56"/>
      <c r="H1005" s="57"/>
      <c r="I1005" s="9"/>
      <c r="J1005" s="9"/>
      <c r="K1005" s="26"/>
      <c r="L1005" s="26"/>
      <c r="M1005" s="34"/>
      <c r="N1005" s="34"/>
      <c r="O1005" s="34"/>
      <c r="P1005" s="11"/>
      <c r="Q1005" s="11"/>
      <c r="R1005" s="11"/>
      <c r="S1005" s="13"/>
    </row>
    <row r="1006" spans="1:19">
      <c r="A1006" s="54"/>
      <c r="B1006" s="55"/>
      <c r="C1006" s="56"/>
      <c r="D1006" s="55"/>
      <c r="E1006" s="56"/>
      <c r="F1006" s="55"/>
      <c r="G1006" s="56"/>
      <c r="H1006" s="57"/>
      <c r="I1006" s="9"/>
      <c r="J1006" s="9"/>
      <c r="K1006" s="26"/>
      <c r="L1006" s="26"/>
      <c r="M1006" s="34"/>
      <c r="N1006" s="34"/>
      <c r="O1006" s="34"/>
      <c r="P1006" s="11"/>
      <c r="Q1006" s="11"/>
      <c r="R1006" s="11"/>
      <c r="S1006" s="13"/>
    </row>
    <row r="1007" spans="1:19">
      <c r="A1007" s="54"/>
      <c r="B1007" s="55"/>
      <c r="C1007" s="56"/>
      <c r="D1007" s="55"/>
      <c r="E1007" s="56"/>
      <c r="F1007" s="55"/>
      <c r="G1007" s="56"/>
      <c r="H1007" s="57"/>
      <c r="I1007" s="9"/>
      <c r="J1007" s="9"/>
      <c r="K1007" s="26"/>
      <c r="L1007" s="26"/>
      <c r="M1007" s="34"/>
      <c r="N1007" s="34"/>
      <c r="O1007" s="34"/>
      <c r="P1007" s="11"/>
      <c r="Q1007" s="11"/>
      <c r="R1007" s="11"/>
      <c r="S1007" s="13"/>
    </row>
    <row r="1008" spans="1:19">
      <c r="A1008" s="54"/>
      <c r="B1008" s="55"/>
      <c r="C1008" s="56"/>
      <c r="D1008" s="55"/>
      <c r="E1008" s="56"/>
      <c r="F1008" s="55"/>
      <c r="G1008" s="56"/>
      <c r="H1008" s="57"/>
      <c r="I1008" s="9"/>
      <c r="J1008" s="9"/>
      <c r="K1008" s="26"/>
      <c r="L1008" s="26"/>
      <c r="M1008" s="34"/>
      <c r="N1008" s="34"/>
      <c r="O1008" s="34"/>
      <c r="P1008" s="11"/>
      <c r="Q1008" s="11"/>
      <c r="R1008" s="11"/>
      <c r="S1008" s="13"/>
    </row>
    <row r="1009" spans="1:19">
      <c r="A1009" s="54"/>
      <c r="B1009" s="55"/>
      <c r="C1009" s="56"/>
      <c r="D1009" s="55"/>
      <c r="E1009" s="56"/>
      <c r="F1009" s="55"/>
      <c r="G1009" s="56"/>
      <c r="H1009" s="57"/>
      <c r="I1009" s="9"/>
      <c r="J1009" s="9"/>
      <c r="K1009" s="26"/>
      <c r="L1009" s="26"/>
      <c r="M1009" s="34"/>
      <c r="N1009" s="34"/>
      <c r="O1009" s="34"/>
      <c r="P1009" s="11"/>
      <c r="Q1009" s="11"/>
      <c r="R1009" s="11"/>
      <c r="S1009" s="13"/>
    </row>
    <row r="1010" spans="1:19">
      <c r="A1010" s="54"/>
      <c r="B1010" s="55"/>
      <c r="C1010" s="56"/>
      <c r="D1010" s="55"/>
      <c r="E1010" s="56"/>
      <c r="F1010" s="55"/>
      <c r="G1010" s="56"/>
      <c r="H1010" s="57"/>
      <c r="I1010" s="9"/>
      <c r="J1010" s="9"/>
      <c r="K1010" s="26"/>
      <c r="L1010" s="26"/>
      <c r="M1010" s="34"/>
      <c r="N1010" s="34"/>
      <c r="O1010" s="34"/>
      <c r="P1010" s="11"/>
      <c r="Q1010" s="11"/>
      <c r="R1010" s="11"/>
      <c r="S1010" s="13"/>
    </row>
    <row r="1011" spans="1:19">
      <c r="A1011" s="54"/>
      <c r="B1011" s="55"/>
      <c r="C1011" s="56"/>
      <c r="D1011" s="55"/>
      <c r="E1011" s="56"/>
      <c r="F1011" s="55"/>
      <c r="G1011" s="56"/>
      <c r="H1011" s="57"/>
      <c r="I1011" s="9"/>
      <c r="J1011" s="9"/>
      <c r="K1011" s="26"/>
      <c r="L1011" s="26"/>
      <c r="M1011" s="34"/>
      <c r="N1011" s="34"/>
      <c r="O1011" s="34"/>
      <c r="P1011" s="11"/>
      <c r="Q1011" s="11"/>
      <c r="R1011" s="11"/>
      <c r="S1011" s="13"/>
    </row>
    <row r="1012" spans="1:19">
      <c r="A1012" s="54"/>
      <c r="B1012" s="55"/>
      <c r="C1012" s="56"/>
      <c r="D1012" s="55"/>
      <c r="E1012" s="56"/>
      <c r="F1012" s="55"/>
      <c r="G1012" s="56"/>
      <c r="H1012" s="57"/>
      <c r="I1012" s="9"/>
      <c r="J1012" s="9"/>
      <c r="K1012" s="26"/>
      <c r="L1012" s="26"/>
      <c r="M1012" s="34"/>
      <c r="N1012" s="34"/>
      <c r="O1012" s="34"/>
      <c r="P1012" s="11"/>
      <c r="Q1012" s="11"/>
      <c r="R1012" s="11"/>
      <c r="S1012" s="13"/>
    </row>
    <row r="1013" spans="1:19">
      <c r="A1013" s="54"/>
      <c r="B1013" s="55"/>
      <c r="C1013" s="56"/>
      <c r="D1013" s="55"/>
      <c r="E1013" s="56"/>
      <c r="F1013" s="55"/>
      <c r="G1013" s="56"/>
      <c r="H1013" s="57"/>
      <c r="I1013" s="9"/>
      <c r="J1013" s="9"/>
      <c r="K1013" s="26"/>
      <c r="L1013" s="26"/>
      <c r="M1013" s="34"/>
      <c r="N1013" s="34"/>
      <c r="O1013" s="34"/>
      <c r="P1013" s="11"/>
      <c r="Q1013" s="11"/>
      <c r="R1013" s="11"/>
      <c r="S1013" s="13"/>
    </row>
    <row r="1014" spans="1:19">
      <c r="A1014" s="54"/>
      <c r="B1014" s="55"/>
      <c r="C1014" s="56"/>
      <c r="D1014" s="55"/>
      <c r="E1014" s="56"/>
      <c r="F1014" s="55"/>
      <c r="G1014" s="56"/>
      <c r="H1014" s="57"/>
      <c r="I1014" s="9"/>
      <c r="J1014" s="9"/>
      <c r="K1014" s="26"/>
      <c r="L1014" s="26"/>
      <c r="M1014" s="34"/>
      <c r="N1014" s="34"/>
      <c r="O1014" s="34"/>
      <c r="P1014" s="11"/>
      <c r="Q1014" s="11"/>
      <c r="R1014" s="11"/>
      <c r="S1014" s="13"/>
    </row>
    <row r="1015" spans="1:19">
      <c r="A1015" s="54"/>
      <c r="B1015" s="55"/>
      <c r="C1015" s="56"/>
      <c r="D1015" s="55"/>
      <c r="E1015" s="56"/>
      <c r="F1015" s="55"/>
      <c r="G1015" s="56"/>
      <c r="H1015" s="57"/>
      <c r="I1015" s="9"/>
      <c r="J1015" s="9"/>
      <c r="K1015" s="26"/>
      <c r="L1015" s="26"/>
      <c r="M1015" s="34"/>
      <c r="N1015" s="34"/>
      <c r="O1015" s="34"/>
      <c r="P1015" s="11"/>
      <c r="Q1015" s="11"/>
      <c r="R1015" s="11"/>
      <c r="S1015" s="13"/>
    </row>
    <row r="1016" spans="1:19">
      <c r="A1016" s="54"/>
      <c r="B1016" s="55"/>
      <c r="C1016" s="56"/>
      <c r="D1016" s="55"/>
      <c r="E1016" s="56"/>
      <c r="F1016" s="55"/>
      <c r="G1016" s="56"/>
      <c r="H1016" s="57"/>
      <c r="I1016" s="9"/>
      <c r="J1016" s="9"/>
      <c r="K1016" s="26"/>
      <c r="L1016" s="26"/>
      <c r="M1016" s="34"/>
      <c r="N1016" s="34"/>
      <c r="O1016" s="34"/>
      <c r="P1016" s="11"/>
      <c r="Q1016" s="11"/>
      <c r="R1016" s="11"/>
      <c r="S1016" s="13"/>
    </row>
    <row r="1017" spans="1:19">
      <c r="A1017" s="54"/>
      <c r="B1017" s="55"/>
      <c r="C1017" s="56"/>
      <c r="D1017" s="55"/>
      <c r="E1017" s="56"/>
      <c r="F1017" s="55"/>
      <c r="G1017" s="56"/>
      <c r="H1017" s="57"/>
      <c r="I1017" s="9"/>
      <c r="J1017" s="9"/>
      <c r="K1017" s="26"/>
      <c r="L1017" s="26"/>
      <c r="M1017" s="34"/>
      <c r="N1017" s="34"/>
      <c r="O1017" s="34"/>
      <c r="P1017" s="11"/>
      <c r="Q1017" s="11"/>
      <c r="R1017" s="11"/>
      <c r="S1017" s="13"/>
    </row>
    <row r="1018" spans="1:19">
      <c r="A1018" s="54"/>
      <c r="B1018" s="55"/>
      <c r="C1018" s="56"/>
      <c r="D1018" s="55"/>
      <c r="E1018" s="56"/>
      <c r="F1018" s="55"/>
      <c r="G1018" s="56"/>
      <c r="H1018" s="57"/>
      <c r="I1018" s="9"/>
      <c r="J1018" s="9"/>
      <c r="K1018" s="26"/>
      <c r="L1018" s="26"/>
      <c r="M1018" s="34"/>
      <c r="N1018" s="34"/>
      <c r="O1018" s="34"/>
      <c r="P1018" s="11"/>
      <c r="Q1018" s="11"/>
      <c r="R1018" s="11"/>
      <c r="S1018" s="13"/>
    </row>
    <row r="1019" spans="1:19">
      <c r="A1019" s="54"/>
      <c r="B1019" s="55"/>
      <c r="C1019" s="56"/>
      <c r="D1019" s="55"/>
      <c r="E1019" s="56"/>
      <c r="F1019" s="55"/>
      <c r="G1019" s="56"/>
      <c r="H1019" s="57"/>
      <c r="I1019" s="9"/>
      <c r="J1019" s="9"/>
      <c r="K1019" s="26"/>
      <c r="L1019" s="26"/>
      <c r="M1019" s="34"/>
      <c r="N1019" s="34"/>
      <c r="O1019" s="34"/>
      <c r="P1019" s="11"/>
      <c r="Q1019" s="11"/>
      <c r="R1019" s="11"/>
      <c r="S1019" s="13"/>
    </row>
    <row r="1020" spans="1:19">
      <c r="A1020" s="54"/>
      <c r="B1020" s="55"/>
      <c r="C1020" s="56"/>
      <c r="D1020" s="55"/>
      <c r="E1020" s="56"/>
      <c r="F1020" s="55"/>
      <c r="G1020" s="56"/>
      <c r="H1020" s="57"/>
      <c r="I1020" s="9"/>
      <c r="J1020" s="9"/>
      <c r="K1020" s="26"/>
      <c r="L1020" s="26"/>
      <c r="M1020" s="34"/>
      <c r="N1020" s="34"/>
      <c r="O1020" s="34"/>
      <c r="P1020" s="11"/>
      <c r="Q1020" s="11"/>
      <c r="R1020" s="11"/>
      <c r="S1020" s="13"/>
    </row>
    <row r="1021" spans="1:19">
      <c r="A1021" s="54"/>
      <c r="B1021" s="55"/>
      <c r="C1021" s="56"/>
      <c r="D1021" s="55"/>
      <c r="E1021" s="56"/>
      <c r="F1021" s="55"/>
      <c r="G1021" s="56"/>
      <c r="H1021" s="57"/>
      <c r="I1021" s="9"/>
      <c r="J1021" s="9"/>
      <c r="K1021" s="26"/>
      <c r="L1021" s="26"/>
      <c r="M1021" s="34"/>
      <c r="N1021" s="34"/>
      <c r="O1021" s="34"/>
      <c r="P1021" s="11"/>
      <c r="Q1021" s="11"/>
      <c r="R1021" s="11"/>
      <c r="S1021" s="13"/>
    </row>
    <row r="1022" spans="1:19">
      <c r="A1022" s="54"/>
      <c r="B1022" s="55"/>
      <c r="C1022" s="56"/>
      <c r="D1022" s="55"/>
      <c r="E1022" s="56"/>
      <c r="F1022" s="55"/>
      <c r="G1022" s="56"/>
      <c r="H1022" s="57"/>
      <c r="I1022" s="9"/>
      <c r="J1022" s="9"/>
      <c r="K1022" s="26"/>
      <c r="L1022" s="26"/>
      <c r="M1022" s="34"/>
      <c r="N1022" s="34"/>
      <c r="O1022" s="34"/>
      <c r="P1022" s="11"/>
      <c r="Q1022" s="11"/>
      <c r="R1022" s="11"/>
      <c r="S1022" s="13"/>
    </row>
    <row r="1023" spans="1:19">
      <c r="A1023" s="54"/>
      <c r="B1023" s="55"/>
      <c r="C1023" s="56"/>
      <c r="D1023" s="55"/>
      <c r="E1023" s="56"/>
      <c r="F1023" s="55"/>
      <c r="G1023" s="56"/>
      <c r="H1023" s="57"/>
      <c r="I1023" s="9"/>
      <c r="J1023" s="9"/>
      <c r="K1023" s="26"/>
      <c r="L1023" s="26"/>
      <c r="M1023" s="34"/>
      <c r="N1023" s="34"/>
      <c r="O1023" s="34"/>
      <c r="P1023" s="11"/>
      <c r="Q1023" s="11"/>
      <c r="R1023" s="11"/>
      <c r="S1023" s="13"/>
    </row>
    <row r="1024" spans="1:19">
      <c r="A1024" s="54"/>
      <c r="B1024" s="55"/>
      <c r="C1024" s="56"/>
      <c r="D1024" s="55"/>
      <c r="E1024" s="56"/>
      <c r="F1024" s="55"/>
      <c r="G1024" s="56"/>
      <c r="H1024" s="57"/>
      <c r="I1024" s="9"/>
      <c r="J1024" s="9"/>
      <c r="K1024" s="26"/>
      <c r="L1024" s="26"/>
      <c r="M1024" s="34"/>
      <c r="N1024" s="34"/>
      <c r="O1024" s="34"/>
      <c r="P1024" s="11"/>
      <c r="Q1024" s="11"/>
      <c r="R1024" s="11"/>
      <c r="S1024" s="13"/>
    </row>
    <row r="1025" spans="1:19">
      <c r="A1025" s="54"/>
      <c r="B1025" s="55"/>
      <c r="C1025" s="56"/>
      <c r="D1025" s="55"/>
      <c r="E1025" s="56"/>
      <c r="F1025" s="55"/>
      <c r="G1025" s="56"/>
      <c r="H1025" s="57"/>
      <c r="I1025" s="9"/>
      <c r="J1025" s="9"/>
      <c r="K1025" s="26"/>
      <c r="L1025" s="26"/>
      <c r="M1025" s="34"/>
      <c r="N1025" s="34"/>
      <c r="O1025" s="34"/>
      <c r="P1025" s="11"/>
      <c r="Q1025" s="11"/>
      <c r="R1025" s="11"/>
      <c r="S1025" s="13"/>
    </row>
    <row r="1026" spans="1:19">
      <c r="A1026" s="54"/>
      <c r="B1026" s="55"/>
      <c r="C1026" s="56"/>
      <c r="D1026" s="55"/>
      <c r="E1026" s="56"/>
      <c r="F1026" s="55"/>
      <c r="G1026" s="56"/>
      <c r="H1026" s="57"/>
      <c r="I1026" s="9"/>
      <c r="J1026" s="9"/>
      <c r="K1026" s="26"/>
      <c r="L1026" s="26"/>
      <c r="M1026" s="34"/>
      <c r="N1026" s="34"/>
      <c r="O1026" s="34"/>
      <c r="P1026" s="11"/>
      <c r="Q1026" s="11"/>
      <c r="R1026" s="11"/>
      <c r="S1026" s="13"/>
    </row>
    <row r="1027" spans="1:19">
      <c r="A1027" s="54"/>
      <c r="B1027" s="55"/>
      <c r="C1027" s="56"/>
      <c r="D1027" s="55"/>
      <c r="E1027" s="56"/>
      <c r="F1027" s="55"/>
      <c r="G1027" s="56"/>
      <c r="H1027" s="57"/>
      <c r="I1027" s="9"/>
      <c r="J1027" s="9"/>
      <c r="K1027" s="26"/>
      <c r="L1027" s="26"/>
      <c r="M1027" s="34"/>
      <c r="N1027" s="34"/>
      <c r="O1027" s="34"/>
      <c r="P1027" s="11"/>
      <c r="Q1027" s="11"/>
      <c r="R1027" s="11"/>
      <c r="S1027" s="13"/>
    </row>
    <row r="1028" spans="1:19">
      <c r="A1028" s="54"/>
      <c r="B1028" s="55"/>
      <c r="C1028" s="56"/>
      <c r="D1028" s="55"/>
      <c r="E1028" s="56"/>
      <c r="F1028" s="55"/>
      <c r="G1028" s="56"/>
      <c r="H1028" s="57"/>
      <c r="I1028" s="9"/>
      <c r="J1028" s="9"/>
      <c r="K1028" s="26"/>
      <c r="L1028" s="26"/>
      <c r="M1028" s="34"/>
      <c r="N1028" s="34"/>
      <c r="O1028" s="34"/>
      <c r="P1028" s="11"/>
      <c r="Q1028" s="11"/>
      <c r="R1028" s="11"/>
      <c r="S1028" s="13"/>
    </row>
    <row r="1029" spans="1:19">
      <c r="A1029" s="54"/>
      <c r="B1029" s="55"/>
      <c r="C1029" s="56"/>
      <c r="D1029" s="55"/>
      <c r="E1029" s="56"/>
      <c r="F1029" s="55"/>
      <c r="G1029" s="56"/>
      <c r="H1029" s="57"/>
      <c r="I1029" s="9"/>
      <c r="J1029" s="9"/>
      <c r="K1029" s="26"/>
      <c r="L1029" s="26"/>
      <c r="M1029" s="34"/>
      <c r="N1029" s="34"/>
      <c r="O1029" s="34"/>
      <c r="P1029" s="11"/>
      <c r="Q1029" s="11"/>
      <c r="R1029" s="11"/>
      <c r="S1029" s="13"/>
    </row>
    <row r="1030" spans="1:19">
      <c r="A1030" s="54"/>
      <c r="B1030" s="55"/>
      <c r="C1030" s="56"/>
      <c r="D1030" s="55"/>
      <c r="E1030" s="56"/>
      <c r="F1030" s="55"/>
      <c r="G1030" s="56"/>
      <c r="H1030" s="57"/>
      <c r="I1030" s="9"/>
      <c r="J1030" s="9"/>
      <c r="K1030" s="26"/>
      <c r="L1030" s="26"/>
      <c r="M1030" s="34"/>
      <c r="N1030" s="34"/>
      <c r="O1030" s="34"/>
      <c r="P1030" s="11"/>
      <c r="Q1030" s="11"/>
      <c r="R1030" s="11"/>
      <c r="S1030" s="13"/>
    </row>
    <row r="1031" spans="1:19">
      <c r="A1031" s="54"/>
      <c r="B1031" s="55"/>
      <c r="C1031" s="56"/>
      <c r="D1031" s="55"/>
      <c r="E1031" s="56"/>
      <c r="F1031" s="55"/>
      <c r="G1031" s="56"/>
      <c r="H1031" s="57"/>
      <c r="I1031" s="9"/>
      <c r="J1031" s="9"/>
      <c r="K1031" s="26"/>
      <c r="L1031" s="26"/>
      <c r="M1031" s="34"/>
      <c r="N1031" s="34"/>
      <c r="O1031" s="34"/>
      <c r="P1031" s="11"/>
      <c r="Q1031" s="11"/>
      <c r="R1031" s="11"/>
      <c r="S1031" s="13"/>
    </row>
    <row r="1032" spans="1:19">
      <c r="A1032" s="54"/>
      <c r="B1032" s="55"/>
      <c r="C1032" s="56"/>
      <c r="D1032" s="55"/>
      <c r="E1032" s="56"/>
      <c r="F1032" s="55"/>
      <c r="G1032" s="56"/>
      <c r="H1032" s="57"/>
      <c r="I1032" s="9"/>
      <c r="J1032" s="9"/>
      <c r="K1032" s="26"/>
      <c r="L1032" s="26"/>
      <c r="M1032" s="34"/>
      <c r="N1032" s="34"/>
      <c r="O1032" s="34"/>
      <c r="P1032" s="11"/>
      <c r="Q1032" s="11"/>
      <c r="R1032" s="11"/>
      <c r="S1032" s="13"/>
    </row>
    <row r="1033" spans="1:19">
      <c r="A1033" s="54"/>
      <c r="B1033" s="55"/>
      <c r="C1033" s="56"/>
      <c r="D1033" s="55"/>
      <c r="E1033" s="56"/>
      <c r="F1033" s="55"/>
      <c r="G1033" s="56"/>
      <c r="H1033" s="57"/>
      <c r="I1033" s="9"/>
      <c r="J1033" s="9"/>
      <c r="K1033" s="26"/>
      <c r="L1033" s="26"/>
      <c r="M1033" s="34"/>
      <c r="N1033" s="34"/>
      <c r="O1033" s="34"/>
      <c r="P1033" s="11"/>
      <c r="Q1033" s="11"/>
      <c r="R1033" s="11"/>
      <c r="S1033" s="13"/>
    </row>
    <row r="1034" spans="1:19">
      <c r="A1034" s="54"/>
      <c r="B1034" s="55"/>
      <c r="C1034" s="56"/>
      <c r="D1034" s="55"/>
      <c r="E1034" s="56"/>
      <c r="F1034" s="55"/>
      <c r="G1034" s="56"/>
      <c r="H1034" s="57"/>
      <c r="I1034" s="9"/>
      <c r="J1034" s="9"/>
      <c r="K1034" s="26"/>
      <c r="L1034" s="26"/>
      <c r="M1034" s="34"/>
      <c r="N1034" s="34"/>
      <c r="O1034" s="34"/>
      <c r="P1034" s="11"/>
      <c r="Q1034" s="11"/>
      <c r="R1034" s="11"/>
      <c r="S1034" s="13"/>
    </row>
    <row r="1035" spans="1:19">
      <c r="A1035" s="54"/>
      <c r="B1035" s="55"/>
      <c r="C1035" s="56"/>
      <c r="D1035" s="55"/>
      <c r="E1035" s="56"/>
      <c r="F1035" s="55"/>
      <c r="G1035" s="56"/>
      <c r="H1035" s="57"/>
      <c r="I1035" s="9"/>
      <c r="J1035" s="9"/>
      <c r="K1035" s="26"/>
      <c r="L1035" s="26"/>
      <c r="M1035" s="34"/>
      <c r="N1035" s="34"/>
      <c r="O1035" s="34"/>
      <c r="P1035" s="11"/>
      <c r="Q1035" s="11"/>
      <c r="R1035" s="11"/>
      <c r="S1035" s="13"/>
    </row>
    <row r="1036" spans="1:19">
      <c r="A1036" s="54"/>
      <c r="B1036" s="55"/>
      <c r="C1036" s="56"/>
      <c r="D1036" s="55"/>
      <c r="E1036" s="56"/>
      <c r="F1036" s="55"/>
      <c r="G1036" s="56"/>
      <c r="H1036" s="57"/>
      <c r="I1036" s="9"/>
      <c r="J1036" s="9"/>
      <c r="K1036" s="26"/>
      <c r="L1036" s="26"/>
      <c r="M1036" s="34"/>
      <c r="N1036" s="34"/>
      <c r="O1036" s="34"/>
      <c r="P1036" s="11"/>
      <c r="Q1036" s="11"/>
      <c r="R1036" s="11"/>
      <c r="S1036" s="13"/>
    </row>
    <row r="1037" spans="1:19">
      <c r="A1037" s="54"/>
      <c r="B1037" s="55"/>
      <c r="C1037" s="56"/>
      <c r="D1037" s="55"/>
      <c r="E1037" s="56"/>
      <c r="F1037" s="55"/>
      <c r="G1037" s="56"/>
      <c r="H1037" s="57"/>
      <c r="I1037" s="9"/>
      <c r="J1037" s="9"/>
      <c r="K1037" s="26"/>
      <c r="L1037" s="26"/>
      <c r="M1037" s="34"/>
      <c r="N1037" s="34"/>
      <c r="O1037" s="34"/>
      <c r="P1037" s="11"/>
      <c r="Q1037" s="11"/>
      <c r="R1037" s="11"/>
      <c r="S1037" s="13"/>
    </row>
    <row r="1038" spans="1:19">
      <c r="A1038" s="54"/>
      <c r="B1038" s="55"/>
      <c r="C1038" s="56"/>
      <c r="D1038" s="55"/>
      <c r="E1038" s="56"/>
      <c r="F1038" s="55"/>
      <c r="G1038" s="56"/>
      <c r="H1038" s="57"/>
      <c r="I1038" s="9"/>
      <c r="J1038" s="9"/>
      <c r="K1038" s="26"/>
      <c r="L1038" s="26"/>
      <c r="M1038" s="34"/>
      <c r="N1038" s="34"/>
      <c r="O1038" s="34"/>
      <c r="P1038" s="11"/>
      <c r="Q1038" s="11"/>
      <c r="R1038" s="11"/>
      <c r="S1038" s="13"/>
    </row>
    <row r="1039" spans="1:19">
      <c r="A1039" s="54"/>
      <c r="B1039" s="55"/>
      <c r="C1039" s="56"/>
      <c r="D1039" s="55"/>
      <c r="E1039" s="56"/>
      <c r="F1039" s="55"/>
      <c r="G1039" s="56"/>
      <c r="H1039" s="57"/>
      <c r="I1039" s="9"/>
      <c r="J1039" s="9"/>
      <c r="K1039" s="26"/>
      <c r="L1039" s="26"/>
      <c r="M1039" s="34"/>
      <c r="N1039" s="34"/>
      <c r="O1039" s="34"/>
      <c r="P1039" s="11"/>
      <c r="Q1039" s="11"/>
      <c r="R1039" s="11"/>
      <c r="S1039" s="13"/>
    </row>
    <row r="1040" spans="1:19">
      <c r="A1040" s="54"/>
      <c r="B1040" s="55"/>
      <c r="C1040" s="56"/>
      <c r="D1040" s="55"/>
      <c r="E1040" s="56"/>
      <c r="F1040" s="55"/>
      <c r="G1040" s="56"/>
      <c r="H1040" s="57"/>
      <c r="I1040" s="9"/>
      <c r="J1040" s="9"/>
      <c r="K1040" s="26"/>
      <c r="L1040" s="26"/>
      <c r="M1040" s="34"/>
      <c r="N1040" s="34"/>
      <c r="O1040" s="34"/>
      <c r="P1040" s="11"/>
      <c r="Q1040" s="11"/>
      <c r="R1040" s="11"/>
      <c r="S1040" s="13"/>
    </row>
    <row r="1041" spans="1:19">
      <c r="A1041" s="54"/>
      <c r="B1041" s="55"/>
      <c r="C1041" s="56"/>
      <c r="D1041" s="55"/>
      <c r="E1041" s="56"/>
      <c r="F1041" s="55"/>
      <c r="G1041" s="56"/>
      <c r="H1041" s="57"/>
      <c r="I1041" s="9"/>
      <c r="J1041" s="9"/>
      <c r="K1041" s="26"/>
      <c r="L1041" s="26"/>
      <c r="M1041" s="34"/>
      <c r="N1041" s="34"/>
      <c r="O1041" s="34"/>
      <c r="P1041" s="11"/>
      <c r="Q1041" s="11"/>
      <c r="R1041" s="11"/>
      <c r="S1041" s="13"/>
    </row>
    <row r="1042" spans="1:19">
      <c r="A1042" s="54"/>
      <c r="B1042" s="55"/>
      <c r="C1042" s="56"/>
      <c r="D1042" s="55"/>
      <c r="E1042" s="56"/>
      <c r="F1042" s="55"/>
      <c r="G1042" s="56"/>
      <c r="H1042" s="57"/>
      <c r="I1042" s="9"/>
      <c r="J1042" s="9"/>
      <c r="K1042" s="26"/>
      <c r="L1042" s="26"/>
      <c r="M1042" s="34"/>
      <c r="N1042" s="34"/>
      <c r="O1042" s="34"/>
      <c r="P1042" s="11"/>
      <c r="Q1042" s="11"/>
      <c r="R1042" s="11"/>
      <c r="S1042" s="13"/>
    </row>
    <row r="1043" spans="1:19">
      <c r="A1043" s="54"/>
      <c r="B1043" s="55"/>
      <c r="C1043" s="56"/>
      <c r="D1043" s="55"/>
      <c r="E1043" s="56"/>
      <c r="F1043" s="55"/>
      <c r="G1043" s="56"/>
      <c r="H1043" s="57"/>
      <c r="I1043" s="9"/>
      <c r="J1043" s="9"/>
      <c r="K1043" s="26"/>
      <c r="L1043" s="26"/>
      <c r="M1043" s="34"/>
      <c r="N1043" s="34"/>
      <c r="O1043" s="34"/>
      <c r="P1043" s="11"/>
      <c r="Q1043" s="11"/>
      <c r="R1043" s="11"/>
      <c r="S1043" s="13"/>
    </row>
    <row r="1044" spans="1:19">
      <c r="A1044" s="54"/>
      <c r="B1044" s="55"/>
      <c r="C1044" s="56"/>
      <c r="D1044" s="55"/>
      <c r="E1044" s="56"/>
      <c r="F1044" s="55"/>
      <c r="G1044" s="56"/>
      <c r="H1044" s="57"/>
      <c r="I1044" s="9"/>
      <c r="J1044" s="9"/>
      <c r="K1044" s="26"/>
      <c r="L1044" s="26"/>
      <c r="M1044" s="34"/>
      <c r="N1044" s="34"/>
      <c r="O1044" s="34"/>
      <c r="P1044" s="11"/>
      <c r="Q1044" s="11"/>
      <c r="R1044" s="11"/>
      <c r="S1044" s="13"/>
    </row>
    <row r="1045" spans="1:19">
      <c r="A1045" s="54"/>
      <c r="B1045" s="55"/>
      <c r="C1045" s="56"/>
      <c r="D1045" s="55"/>
      <c r="E1045" s="56"/>
      <c r="F1045" s="55"/>
      <c r="G1045" s="56"/>
      <c r="H1045" s="57"/>
      <c r="I1045" s="9"/>
      <c r="J1045" s="9"/>
      <c r="K1045" s="26"/>
      <c r="L1045" s="26"/>
      <c r="M1045" s="34"/>
      <c r="N1045" s="34"/>
      <c r="O1045" s="34"/>
      <c r="P1045" s="11"/>
      <c r="Q1045" s="11"/>
      <c r="R1045" s="11"/>
      <c r="S1045" s="13"/>
    </row>
    <row r="1046" spans="1:19">
      <c r="A1046" s="54"/>
      <c r="B1046" s="55"/>
      <c r="C1046" s="56"/>
      <c r="D1046" s="55"/>
      <c r="E1046" s="56"/>
      <c r="F1046" s="55"/>
      <c r="G1046" s="56"/>
      <c r="H1046" s="57"/>
      <c r="I1046" s="9"/>
      <c r="J1046" s="9"/>
      <c r="K1046" s="26"/>
      <c r="L1046" s="26"/>
      <c r="M1046" s="34"/>
      <c r="N1046" s="34"/>
      <c r="O1046" s="34"/>
      <c r="P1046" s="11"/>
      <c r="Q1046" s="11"/>
      <c r="R1046" s="11"/>
      <c r="S1046" s="13"/>
    </row>
    <row r="1047" spans="1:19">
      <c r="A1047" s="54"/>
      <c r="B1047" s="55"/>
      <c r="C1047" s="56"/>
      <c r="D1047" s="55"/>
      <c r="E1047" s="56"/>
      <c r="F1047" s="55"/>
      <c r="G1047" s="56"/>
      <c r="H1047" s="57"/>
      <c r="I1047" s="9"/>
      <c r="J1047" s="9"/>
      <c r="K1047" s="26"/>
      <c r="L1047" s="26"/>
      <c r="M1047" s="34"/>
      <c r="N1047" s="34"/>
      <c r="O1047" s="34"/>
      <c r="P1047" s="11"/>
      <c r="Q1047" s="11"/>
      <c r="R1047" s="11"/>
      <c r="S1047" s="13"/>
    </row>
    <row r="1048" spans="1:19">
      <c r="A1048" s="54"/>
      <c r="B1048" s="55"/>
      <c r="C1048" s="56"/>
      <c r="D1048" s="55"/>
      <c r="E1048" s="56"/>
      <c r="F1048" s="55"/>
      <c r="G1048" s="56"/>
      <c r="H1048" s="57"/>
      <c r="I1048" s="9"/>
      <c r="J1048" s="9"/>
      <c r="K1048" s="26"/>
      <c r="L1048" s="26"/>
      <c r="M1048" s="34"/>
      <c r="N1048" s="34"/>
      <c r="O1048" s="34"/>
      <c r="P1048" s="11"/>
      <c r="Q1048" s="11"/>
      <c r="R1048" s="11"/>
      <c r="S1048" s="13"/>
    </row>
    <row r="1049" spans="1:19">
      <c r="A1049" s="54"/>
      <c r="B1049" s="55"/>
      <c r="C1049" s="56"/>
      <c r="D1049" s="55"/>
      <c r="E1049" s="56"/>
      <c r="F1049" s="55"/>
      <c r="G1049" s="56"/>
      <c r="H1049" s="57"/>
      <c r="I1049" s="9"/>
      <c r="J1049" s="9"/>
      <c r="K1049" s="26"/>
      <c r="L1049" s="26"/>
      <c r="M1049" s="34"/>
      <c r="N1049" s="34"/>
      <c r="O1049" s="34"/>
      <c r="P1049" s="11"/>
      <c r="Q1049" s="11"/>
      <c r="R1049" s="11"/>
      <c r="S1049" s="13"/>
    </row>
    <row r="1050" spans="1:19">
      <c r="A1050" s="54"/>
      <c r="B1050" s="55"/>
      <c r="C1050" s="56"/>
      <c r="D1050" s="55"/>
      <c r="E1050" s="56"/>
      <c r="F1050" s="55"/>
      <c r="G1050" s="56"/>
      <c r="H1050" s="57"/>
      <c r="I1050" s="9"/>
      <c r="J1050" s="9"/>
      <c r="K1050" s="26"/>
      <c r="L1050" s="26"/>
      <c r="M1050" s="34"/>
      <c r="N1050" s="34"/>
      <c r="O1050" s="34"/>
      <c r="P1050" s="11"/>
      <c r="Q1050" s="11"/>
      <c r="R1050" s="11"/>
      <c r="S1050" s="13"/>
    </row>
    <row r="1051" spans="1:19">
      <c r="A1051" s="54"/>
      <c r="B1051" s="55"/>
      <c r="C1051" s="56"/>
      <c r="D1051" s="55"/>
      <c r="E1051" s="56"/>
      <c r="F1051" s="55"/>
      <c r="G1051" s="56"/>
      <c r="H1051" s="57"/>
      <c r="I1051" s="9"/>
      <c r="J1051" s="9"/>
      <c r="K1051" s="26"/>
      <c r="L1051" s="26"/>
      <c r="M1051" s="34"/>
      <c r="N1051" s="34"/>
      <c r="O1051" s="34"/>
      <c r="P1051" s="11"/>
      <c r="Q1051" s="11"/>
      <c r="R1051" s="11"/>
      <c r="S1051" s="13"/>
    </row>
    <row r="1052" spans="1:19">
      <c r="A1052" s="54"/>
      <c r="B1052" s="55"/>
      <c r="C1052" s="56"/>
      <c r="D1052" s="55"/>
      <c r="E1052" s="56"/>
      <c r="F1052" s="55"/>
      <c r="G1052" s="56"/>
      <c r="H1052" s="57"/>
      <c r="I1052" s="9"/>
      <c r="J1052" s="9"/>
      <c r="K1052" s="26"/>
      <c r="L1052" s="26"/>
      <c r="M1052" s="34"/>
      <c r="N1052" s="34"/>
      <c r="O1052" s="34"/>
      <c r="P1052" s="11"/>
      <c r="Q1052" s="11"/>
      <c r="R1052" s="11"/>
      <c r="S1052" s="13"/>
    </row>
    <row r="1053" spans="1:19">
      <c r="A1053" s="54"/>
      <c r="B1053" s="55"/>
      <c r="C1053" s="56"/>
      <c r="D1053" s="55"/>
      <c r="E1053" s="56"/>
      <c r="F1053" s="55"/>
      <c r="G1053" s="56"/>
      <c r="H1053" s="57"/>
      <c r="I1053" s="9"/>
      <c r="J1053" s="9"/>
      <c r="K1053" s="26"/>
      <c r="L1053" s="26"/>
      <c r="M1053" s="34"/>
      <c r="N1053" s="34"/>
      <c r="O1053" s="34"/>
      <c r="P1053" s="11"/>
      <c r="Q1053" s="11"/>
      <c r="R1053" s="11"/>
      <c r="S1053" s="13"/>
    </row>
    <row r="1054" spans="1:19">
      <c r="A1054" s="54"/>
      <c r="B1054" s="55"/>
      <c r="C1054" s="56"/>
      <c r="D1054" s="55"/>
      <c r="E1054" s="56"/>
      <c r="F1054" s="55"/>
      <c r="G1054" s="56"/>
      <c r="H1054" s="57"/>
      <c r="I1054" s="9"/>
      <c r="J1054" s="9"/>
      <c r="K1054" s="26"/>
      <c r="L1054" s="26"/>
      <c r="M1054" s="34"/>
      <c r="N1054" s="34"/>
      <c r="O1054" s="34"/>
      <c r="P1054" s="11"/>
      <c r="Q1054" s="11"/>
      <c r="R1054" s="11"/>
      <c r="S1054" s="13"/>
    </row>
    <row r="1055" spans="1:19">
      <c r="A1055" s="54"/>
      <c r="B1055" s="55"/>
      <c r="C1055" s="56"/>
      <c r="D1055" s="55"/>
      <c r="E1055" s="56"/>
      <c r="F1055" s="55"/>
      <c r="G1055" s="56"/>
      <c r="H1055" s="57"/>
      <c r="I1055" s="9"/>
      <c r="J1055" s="9"/>
      <c r="K1055" s="26"/>
      <c r="L1055" s="26"/>
      <c r="M1055" s="34"/>
      <c r="N1055" s="34"/>
      <c r="O1055" s="34"/>
      <c r="P1055" s="11"/>
      <c r="Q1055" s="11"/>
      <c r="R1055" s="11"/>
      <c r="S1055" s="13"/>
    </row>
    <row r="1056" spans="1:19">
      <c r="A1056" s="54"/>
      <c r="B1056" s="55"/>
      <c r="C1056" s="56"/>
      <c r="D1056" s="55"/>
      <c r="E1056" s="56"/>
      <c r="F1056" s="55"/>
      <c r="G1056" s="56"/>
      <c r="H1056" s="57"/>
      <c r="I1056" s="9"/>
      <c r="J1056" s="9"/>
      <c r="K1056" s="26"/>
      <c r="L1056" s="26"/>
      <c r="M1056" s="34"/>
      <c r="N1056" s="34"/>
      <c r="O1056" s="34"/>
      <c r="P1056" s="11"/>
      <c r="Q1056" s="11"/>
      <c r="R1056" s="11"/>
      <c r="S1056" s="13"/>
    </row>
    <row r="1057" spans="1:19">
      <c r="A1057" s="54"/>
      <c r="B1057" s="55"/>
      <c r="C1057" s="56"/>
      <c r="D1057" s="55"/>
      <c r="E1057" s="56"/>
      <c r="F1057" s="55"/>
      <c r="G1057" s="56"/>
      <c r="H1057" s="57"/>
      <c r="I1057" s="9"/>
      <c r="J1057" s="9"/>
      <c r="K1057" s="26"/>
      <c r="L1057" s="26"/>
      <c r="M1057" s="34"/>
      <c r="N1057" s="34"/>
      <c r="O1057" s="34"/>
      <c r="P1057" s="11"/>
      <c r="Q1057" s="11"/>
      <c r="R1057" s="11"/>
      <c r="S1057" s="13"/>
    </row>
    <row r="1058" spans="1:19">
      <c r="A1058" s="54"/>
      <c r="B1058" s="55"/>
      <c r="C1058" s="56"/>
      <c r="D1058" s="55"/>
      <c r="E1058" s="56"/>
      <c r="F1058" s="55"/>
      <c r="G1058" s="56"/>
      <c r="H1058" s="57"/>
      <c r="I1058" s="9"/>
      <c r="J1058" s="9"/>
      <c r="K1058" s="26"/>
      <c r="L1058" s="26"/>
      <c r="M1058" s="34"/>
      <c r="N1058" s="34"/>
      <c r="O1058" s="34"/>
      <c r="P1058" s="11"/>
      <c r="Q1058" s="11"/>
      <c r="R1058" s="11"/>
      <c r="S1058" s="13"/>
    </row>
    <row r="1059" spans="1:19">
      <c r="A1059" s="54"/>
      <c r="B1059" s="55"/>
      <c r="C1059" s="56"/>
      <c r="D1059" s="55"/>
      <c r="E1059" s="56"/>
      <c r="F1059" s="55"/>
      <c r="G1059" s="56"/>
      <c r="H1059" s="57"/>
      <c r="I1059" s="9"/>
      <c r="J1059" s="9"/>
      <c r="K1059" s="26"/>
      <c r="L1059" s="26"/>
      <c r="M1059" s="34"/>
      <c r="N1059" s="34"/>
      <c r="O1059" s="34"/>
      <c r="P1059" s="11"/>
      <c r="Q1059" s="11"/>
      <c r="R1059" s="11"/>
      <c r="S1059" s="13"/>
    </row>
    <row r="1060" spans="1:19">
      <c r="A1060" s="54"/>
      <c r="B1060" s="55"/>
      <c r="C1060" s="56"/>
      <c r="D1060" s="55"/>
      <c r="E1060" s="56"/>
      <c r="F1060" s="55"/>
      <c r="G1060" s="56"/>
      <c r="H1060" s="57"/>
      <c r="I1060" s="9"/>
      <c r="J1060" s="9"/>
      <c r="K1060" s="26"/>
      <c r="L1060" s="26"/>
      <c r="M1060" s="34"/>
      <c r="N1060" s="34"/>
      <c r="O1060" s="34"/>
      <c r="P1060" s="11"/>
      <c r="Q1060" s="11"/>
      <c r="R1060" s="11"/>
      <c r="S1060" s="13"/>
    </row>
    <row r="1061" spans="1:19">
      <c r="A1061" s="54"/>
      <c r="B1061" s="55"/>
      <c r="C1061" s="56"/>
      <c r="D1061" s="55"/>
      <c r="E1061" s="56"/>
      <c r="F1061" s="55"/>
      <c r="G1061" s="56"/>
      <c r="H1061" s="57"/>
      <c r="I1061" s="9"/>
      <c r="J1061" s="9"/>
      <c r="K1061" s="26"/>
      <c r="L1061" s="26"/>
      <c r="M1061" s="34"/>
      <c r="N1061" s="34"/>
      <c r="O1061" s="34"/>
      <c r="P1061" s="11"/>
      <c r="Q1061" s="11"/>
      <c r="R1061" s="11"/>
      <c r="S1061" s="13"/>
    </row>
    <row r="1062" spans="1:19">
      <c r="A1062" s="54"/>
      <c r="B1062" s="55"/>
      <c r="C1062" s="56"/>
      <c r="D1062" s="55"/>
      <c r="E1062" s="56"/>
      <c r="F1062" s="55"/>
      <c r="G1062" s="56"/>
      <c r="H1062" s="57"/>
      <c r="I1062" s="9"/>
      <c r="J1062" s="9"/>
      <c r="K1062" s="26"/>
      <c r="L1062" s="26"/>
      <c r="M1062" s="34"/>
      <c r="N1062" s="34"/>
      <c r="O1062" s="34"/>
      <c r="P1062" s="11"/>
      <c r="Q1062" s="11"/>
      <c r="R1062" s="11"/>
      <c r="S1062" s="13"/>
    </row>
    <row r="1063" spans="1:19">
      <c r="A1063" s="54"/>
      <c r="B1063" s="55"/>
      <c r="C1063" s="56"/>
      <c r="D1063" s="55"/>
      <c r="E1063" s="56"/>
      <c r="F1063" s="55"/>
      <c r="G1063" s="56"/>
      <c r="H1063" s="57"/>
      <c r="I1063" s="9"/>
      <c r="J1063" s="9"/>
      <c r="K1063" s="26"/>
      <c r="L1063" s="26"/>
      <c r="M1063" s="34"/>
      <c r="N1063" s="34"/>
      <c r="O1063" s="34"/>
      <c r="P1063" s="11"/>
      <c r="Q1063" s="11"/>
      <c r="R1063" s="11"/>
      <c r="S1063" s="13"/>
    </row>
    <row r="1064" spans="1:19">
      <c r="A1064" s="54"/>
      <c r="B1064" s="55"/>
      <c r="C1064" s="56"/>
      <c r="D1064" s="55"/>
      <c r="E1064" s="56"/>
      <c r="F1064" s="55"/>
      <c r="G1064" s="56"/>
      <c r="H1064" s="57"/>
      <c r="I1064" s="9"/>
      <c r="J1064" s="9"/>
      <c r="K1064" s="26"/>
      <c r="L1064" s="26"/>
      <c r="M1064" s="34"/>
      <c r="N1064" s="34"/>
      <c r="O1064" s="34"/>
      <c r="P1064" s="11"/>
      <c r="Q1064" s="11"/>
      <c r="R1064" s="11"/>
      <c r="S1064" s="13"/>
    </row>
    <row r="1065" spans="1:19">
      <c r="A1065" s="54"/>
      <c r="B1065" s="55"/>
      <c r="C1065" s="56"/>
      <c r="D1065" s="55"/>
      <c r="E1065" s="56"/>
      <c r="F1065" s="55"/>
      <c r="G1065" s="56"/>
      <c r="H1065" s="57"/>
      <c r="I1065" s="9"/>
      <c r="J1065" s="9"/>
      <c r="K1065" s="26"/>
      <c r="L1065" s="26"/>
      <c r="M1065" s="34"/>
      <c r="N1065" s="34"/>
      <c r="O1065" s="34"/>
      <c r="P1065" s="11"/>
      <c r="Q1065" s="11"/>
      <c r="R1065" s="11"/>
      <c r="S1065" s="13"/>
    </row>
    <row r="1066" spans="1:19">
      <c r="A1066" s="54"/>
      <c r="B1066" s="55"/>
      <c r="C1066" s="56"/>
      <c r="D1066" s="55"/>
      <c r="E1066" s="56"/>
      <c r="F1066" s="55"/>
      <c r="G1066" s="56"/>
      <c r="H1066" s="57"/>
      <c r="I1066" s="9"/>
      <c r="J1066" s="9"/>
      <c r="K1066" s="26"/>
      <c r="L1066" s="26"/>
      <c r="M1066" s="34"/>
      <c r="N1066" s="34"/>
      <c r="O1066" s="34"/>
      <c r="P1066" s="11"/>
      <c r="Q1066" s="11"/>
      <c r="R1066" s="11"/>
      <c r="S1066" s="13"/>
    </row>
    <row r="1067" spans="1:19">
      <c r="A1067" s="54"/>
      <c r="B1067" s="55"/>
      <c r="C1067" s="56"/>
      <c r="D1067" s="55"/>
      <c r="E1067" s="56"/>
      <c r="F1067" s="55"/>
      <c r="G1067" s="56"/>
      <c r="H1067" s="57"/>
      <c r="I1067" s="9"/>
      <c r="J1067" s="9"/>
      <c r="K1067" s="26"/>
      <c r="L1067" s="26"/>
      <c r="M1067" s="34"/>
      <c r="N1067" s="34"/>
      <c r="O1067" s="34"/>
      <c r="P1067" s="11"/>
      <c r="Q1067" s="11"/>
      <c r="R1067" s="11"/>
      <c r="S1067" s="13"/>
    </row>
    <row r="1068" spans="1:19">
      <c r="A1068" s="54"/>
      <c r="B1068" s="55"/>
      <c r="C1068" s="56"/>
      <c r="D1068" s="55"/>
      <c r="E1068" s="56"/>
      <c r="F1068" s="55"/>
      <c r="G1068" s="56"/>
      <c r="H1068" s="57"/>
      <c r="I1068" s="9"/>
      <c r="J1068" s="9"/>
      <c r="K1068" s="26"/>
      <c r="L1068" s="26"/>
      <c r="M1068" s="34"/>
      <c r="N1068" s="34"/>
      <c r="O1068" s="34"/>
      <c r="P1068" s="11"/>
      <c r="Q1068" s="11"/>
      <c r="R1068" s="11"/>
      <c r="S1068" s="13"/>
    </row>
    <row r="1069" spans="1:19">
      <c r="A1069" s="54"/>
      <c r="B1069" s="55"/>
      <c r="C1069" s="56"/>
      <c r="D1069" s="55"/>
      <c r="E1069" s="56"/>
      <c r="F1069" s="55"/>
      <c r="G1069" s="56"/>
      <c r="H1069" s="57"/>
      <c r="I1069" s="9"/>
      <c r="J1069" s="9"/>
      <c r="K1069" s="26"/>
      <c r="L1069" s="26"/>
      <c r="M1069" s="34"/>
      <c r="N1069" s="34"/>
      <c r="O1069" s="34"/>
      <c r="P1069" s="11"/>
      <c r="Q1069" s="11"/>
      <c r="R1069" s="11"/>
      <c r="S1069" s="13"/>
    </row>
    <row r="1070" spans="1:19">
      <c r="A1070" s="54"/>
      <c r="B1070" s="55"/>
      <c r="C1070" s="56"/>
      <c r="D1070" s="55"/>
      <c r="E1070" s="56"/>
      <c r="F1070" s="55"/>
      <c r="G1070" s="56"/>
      <c r="H1070" s="57"/>
      <c r="I1070" s="9"/>
      <c r="J1070" s="9"/>
      <c r="K1070" s="26"/>
      <c r="L1070" s="26"/>
      <c r="M1070" s="34"/>
      <c r="N1070" s="34"/>
      <c r="O1070" s="34"/>
      <c r="P1070" s="11"/>
      <c r="Q1070" s="11"/>
      <c r="R1070" s="11"/>
      <c r="S1070" s="13"/>
    </row>
    <row r="1071" spans="1:19">
      <c r="A1071" s="54"/>
      <c r="B1071" s="55"/>
      <c r="C1071" s="56"/>
      <c r="D1071" s="55"/>
      <c r="E1071" s="56"/>
      <c r="F1071" s="55"/>
      <c r="G1071" s="56"/>
      <c r="H1071" s="57"/>
      <c r="I1071" s="9"/>
      <c r="J1071" s="9"/>
      <c r="K1071" s="26"/>
      <c r="L1071" s="26"/>
      <c r="M1071" s="34"/>
      <c r="N1071" s="34"/>
      <c r="O1071" s="34"/>
      <c r="P1071" s="11"/>
      <c r="Q1071" s="11"/>
      <c r="R1071" s="11"/>
      <c r="S1071" s="13"/>
    </row>
    <row r="1072" spans="1:19">
      <c r="A1072" s="54"/>
      <c r="B1072" s="55"/>
      <c r="C1072" s="56"/>
      <c r="D1072" s="55"/>
      <c r="E1072" s="56"/>
      <c r="F1072" s="55"/>
      <c r="G1072" s="56"/>
      <c r="H1072" s="57"/>
      <c r="I1072" s="9"/>
      <c r="J1072" s="9"/>
      <c r="K1072" s="26"/>
      <c r="L1072" s="26"/>
      <c r="M1072" s="34"/>
      <c r="N1072" s="34"/>
      <c r="O1072" s="34"/>
      <c r="P1072" s="11"/>
      <c r="Q1072" s="11"/>
      <c r="R1072" s="11"/>
      <c r="S1072" s="13"/>
    </row>
    <row r="1073" spans="1:19">
      <c r="A1073" s="54"/>
      <c r="B1073" s="55"/>
      <c r="C1073" s="56"/>
      <c r="D1073" s="55"/>
      <c r="E1073" s="56"/>
      <c r="F1073" s="55"/>
      <c r="G1073" s="56"/>
      <c r="H1073" s="57"/>
      <c r="I1073" s="9"/>
      <c r="J1073" s="9"/>
      <c r="K1073" s="26"/>
      <c r="L1073" s="26"/>
      <c r="M1073" s="34"/>
      <c r="N1073" s="34"/>
      <c r="O1073" s="34"/>
      <c r="P1073" s="11"/>
      <c r="Q1073" s="11"/>
      <c r="R1073" s="11"/>
      <c r="S1073" s="13"/>
    </row>
    <row r="1074" spans="1:19">
      <c r="A1074" s="54"/>
      <c r="B1074" s="55"/>
      <c r="C1074" s="56"/>
      <c r="D1074" s="55"/>
      <c r="E1074" s="56"/>
      <c r="F1074" s="55"/>
      <c r="G1074" s="56"/>
      <c r="H1074" s="57"/>
      <c r="I1074" s="9"/>
      <c r="J1074" s="9"/>
      <c r="K1074" s="26"/>
      <c r="L1074" s="26"/>
      <c r="M1074" s="34"/>
      <c r="N1074" s="34"/>
      <c r="O1074" s="34"/>
      <c r="P1074" s="11"/>
      <c r="Q1074" s="11"/>
      <c r="R1074" s="11"/>
      <c r="S1074" s="13"/>
    </row>
    <row r="1075" spans="1:19">
      <c r="A1075" s="54"/>
      <c r="B1075" s="55"/>
      <c r="C1075" s="56"/>
      <c r="D1075" s="55"/>
      <c r="E1075" s="56"/>
      <c r="F1075" s="55"/>
      <c r="G1075" s="56"/>
      <c r="H1075" s="57"/>
      <c r="I1075" s="9"/>
      <c r="J1075" s="9"/>
      <c r="K1075" s="26"/>
      <c r="L1075" s="26"/>
      <c r="M1075" s="34"/>
      <c r="N1075" s="34"/>
      <c r="O1075" s="34"/>
      <c r="P1075" s="11"/>
      <c r="Q1075" s="11"/>
      <c r="R1075" s="11"/>
      <c r="S1075" s="13"/>
    </row>
    <row r="1076" spans="1:19">
      <c r="A1076" s="54"/>
      <c r="B1076" s="55"/>
      <c r="C1076" s="56"/>
      <c r="D1076" s="55"/>
      <c r="E1076" s="56"/>
      <c r="F1076" s="55"/>
      <c r="G1076" s="56"/>
      <c r="H1076" s="57"/>
      <c r="I1076" s="9"/>
      <c r="J1076" s="9"/>
      <c r="K1076" s="26"/>
      <c r="L1076" s="26"/>
      <c r="M1076" s="34"/>
      <c r="N1076" s="34"/>
      <c r="O1076" s="34"/>
      <c r="P1076" s="11"/>
      <c r="Q1076" s="11"/>
      <c r="R1076" s="11"/>
      <c r="S1076" s="13"/>
    </row>
    <row r="1077" spans="1:19">
      <c r="A1077" s="54"/>
      <c r="B1077" s="55"/>
      <c r="C1077" s="56"/>
      <c r="D1077" s="55"/>
      <c r="E1077" s="56"/>
      <c r="F1077" s="55"/>
      <c r="G1077" s="56"/>
      <c r="H1077" s="57"/>
      <c r="I1077" s="9"/>
      <c r="J1077" s="9"/>
      <c r="K1077" s="26"/>
      <c r="L1077" s="26"/>
      <c r="M1077" s="34"/>
      <c r="N1077" s="34"/>
      <c r="O1077" s="34"/>
      <c r="P1077" s="11"/>
      <c r="Q1077" s="11"/>
      <c r="R1077" s="11"/>
      <c r="S1077" s="13"/>
    </row>
    <row r="1078" spans="1:19">
      <c r="A1078" s="54"/>
      <c r="B1078" s="55"/>
      <c r="C1078" s="56"/>
      <c r="D1078" s="55"/>
      <c r="E1078" s="56"/>
      <c r="F1078" s="55"/>
      <c r="G1078" s="56"/>
      <c r="H1078" s="57"/>
      <c r="I1078" s="9"/>
      <c r="J1078" s="9"/>
      <c r="K1078" s="26"/>
      <c r="L1078" s="26"/>
      <c r="M1078" s="34"/>
      <c r="N1078" s="34"/>
      <c r="O1078" s="34"/>
      <c r="P1078" s="11"/>
      <c r="Q1078" s="11"/>
      <c r="R1078" s="11"/>
      <c r="S1078" s="13"/>
    </row>
    <row r="1079" spans="1:19">
      <c r="A1079" s="54"/>
      <c r="B1079" s="55"/>
      <c r="C1079" s="56"/>
      <c r="D1079" s="55"/>
      <c r="E1079" s="56"/>
      <c r="F1079" s="55"/>
      <c r="G1079" s="56"/>
      <c r="H1079" s="57"/>
      <c r="I1079" s="9"/>
      <c r="J1079" s="9"/>
      <c r="K1079" s="26"/>
      <c r="L1079" s="26"/>
      <c r="M1079" s="34"/>
      <c r="N1079" s="34"/>
      <c r="O1079" s="34"/>
      <c r="P1079" s="11"/>
      <c r="Q1079" s="11"/>
      <c r="R1079" s="11"/>
      <c r="S1079" s="13"/>
    </row>
    <row r="1080" spans="1:19">
      <c r="A1080" s="54"/>
      <c r="B1080" s="55"/>
      <c r="C1080" s="56"/>
      <c r="D1080" s="55"/>
      <c r="E1080" s="56"/>
      <c r="F1080" s="55"/>
      <c r="G1080" s="56"/>
      <c r="H1080" s="57"/>
      <c r="I1080" s="9"/>
      <c r="J1080" s="9"/>
      <c r="K1080" s="26"/>
      <c r="L1080" s="26"/>
      <c r="M1080" s="34"/>
      <c r="N1080" s="34"/>
      <c r="O1080" s="34"/>
      <c r="P1080" s="11"/>
      <c r="Q1080" s="11"/>
      <c r="R1080" s="11"/>
      <c r="S1080" s="13"/>
    </row>
    <row r="1081" spans="1:19">
      <c r="A1081" s="54"/>
      <c r="B1081" s="55"/>
      <c r="C1081" s="56"/>
      <c r="D1081" s="55"/>
      <c r="E1081" s="56"/>
      <c r="F1081" s="55"/>
      <c r="G1081" s="56"/>
      <c r="H1081" s="57"/>
      <c r="I1081" s="9"/>
      <c r="J1081" s="9"/>
      <c r="K1081" s="26"/>
      <c r="L1081" s="26"/>
      <c r="M1081" s="34"/>
      <c r="N1081" s="34"/>
      <c r="O1081" s="34"/>
      <c r="P1081" s="11"/>
      <c r="Q1081" s="11"/>
      <c r="R1081" s="11"/>
      <c r="S1081" s="13"/>
    </row>
    <row r="1082" spans="1:19">
      <c r="A1082" s="54"/>
      <c r="B1082" s="55"/>
      <c r="C1082" s="56"/>
      <c r="D1082" s="55"/>
      <c r="E1082" s="56"/>
      <c r="F1082" s="55"/>
      <c r="G1082" s="56"/>
      <c r="H1082" s="57"/>
      <c r="I1082" s="9"/>
      <c r="J1082" s="9"/>
      <c r="K1082" s="26"/>
      <c r="L1082" s="26"/>
      <c r="M1082" s="34"/>
      <c r="N1082" s="34"/>
      <c r="O1082" s="34"/>
      <c r="P1082" s="11"/>
      <c r="Q1082" s="11"/>
      <c r="R1082" s="11"/>
      <c r="S1082" s="13"/>
    </row>
    <row r="1083" spans="1:19">
      <c r="A1083" s="54"/>
      <c r="B1083" s="55"/>
      <c r="C1083" s="56"/>
      <c r="D1083" s="55"/>
      <c r="E1083" s="56"/>
      <c r="F1083" s="55"/>
      <c r="G1083" s="56"/>
      <c r="H1083" s="57"/>
      <c r="I1083" s="9"/>
      <c r="J1083" s="9"/>
      <c r="K1083" s="26"/>
      <c r="L1083" s="26"/>
      <c r="M1083" s="34"/>
      <c r="N1083" s="34"/>
      <c r="O1083" s="34"/>
      <c r="P1083" s="11"/>
      <c r="Q1083" s="11"/>
      <c r="R1083" s="11"/>
      <c r="S1083" s="13"/>
    </row>
    <row r="1084" spans="1:19">
      <c r="A1084" s="54"/>
      <c r="B1084" s="55"/>
      <c r="C1084" s="56"/>
      <c r="D1084" s="55"/>
      <c r="E1084" s="56"/>
      <c r="F1084" s="55"/>
      <c r="G1084" s="56"/>
      <c r="H1084" s="57"/>
      <c r="I1084" s="9"/>
      <c r="J1084" s="9"/>
      <c r="K1084" s="26"/>
      <c r="L1084" s="26"/>
      <c r="M1084" s="34"/>
      <c r="N1084" s="34"/>
      <c r="O1084" s="34"/>
      <c r="P1084" s="11"/>
      <c r="Q1084" s="11"/>
      <c r="R1084" s="11"/>
      <c r="S1084" s="13"/>
    </row>
    <row r="1085" spans="1:19">
      <c r="A1085" s="54"/>
      <c r="B1085" s="55"/>
      <c r="C1085" s="56"/>
      <c r="D1085" s="55"/>
      <c r="E1085" s="56"/>
      <c r="F1085" s="55"/>
      <c r="G1085" s="56"/>
      <c r="H1085" s="57"/>
      <c r="I1085" s="9"/>
      <c r="J1085" s="9"/>
      <c r="K1085" s="26"/>
      <c r="L1085" s="26"/>
      <c r="M1085" s="34"/>
      <c r="N1085" s="34"/>
      <c r="O1085" s="34"/>
      <c r="P1085" s="11"/>
      <c r="Q1085" s="11"/>
      <c r="R1085" s="11"/>
      <c r="S1085" s="13"/>
    </row>
    <row r="1086" spans="1:19">
      <c r="A1086" s="54"/>
      <c r="B1086" s="55"/>
      <c r="C1086" s="56"/>
      <c r="D1086" s="55"/>
      <c r="E1086" s="56"/>
      <c r="F1086" s="55"/>
      <c r="G1086" s="56"/>
      <c r="H1086" s="57"/>
      <c r="I1086" s="9"/>
      <c r="J1086" s="9"/>
      <c r="K1086" s="26"/>
      <c r="L1086" s="26"/>
      <c r="M1086" s="34"/>
      <c r="N1086" s="34"/>
      <c r="O1086" s="34"/>
      <c r="P1086" s="11"/>
      <c r="Q1086" s="11"/>
      <c r="R1086" s="11"/>
      <c r="S1086" s="13"/>
    </row>
    <row r="1087" spans="1:19">
      <c r="A1087" s="54"/>
      <c r="B1087" s="55"/>
      <c r="C1087" s="56"/>
      <c r="D1087" s="55"/>
      <c r="E1087" s="56"/>
      <c r="F1087" s="55"/>
      <c r="G1087" s="56"/>
      <c r="H1087" s="57"/>
      <c r="I1087" s="9"/>
      <c r="J1087" s="9"/>
      <c r="K1087" s="26"/>
      <c r="L1087" s="26"/>
      <c r="M1087" s="34"/>
      <c r="N1087" s="34"/>
      <c r="O1087" s="34"/>
      <c r="P1087" s="11"/>
      <c r="Q1087" s="11"/>
      <c r="R1087" s="11"/>
      <c r="S1087" s="13"/>
    </row>
    <row r="1088" spans="1:19">
      <c r="A1088" s="54"/>
      <c r="B1088" s="55"/>
      <c r="C1088" s="56"/>
      <c r="D1088" s="55"/>
      <c r="E1088" s="56"/>
      <c r="F1088" s="55"/>
      <c r="G1088" s="56"/>
      <c r="H1088" s="57"/>
      <c r="I1088" s="9"/>
      <c r="J1088" s="9"/>
      <c r="K1088" s="26"/>
      <c r="L1088" s="26"/>
      <c r="M1088" s="34"/>
      <c r="N1088" s="34"/>
      <c r="O1088" s="34"/>
      <c r="P1088" s="11"/>
      <c r="Q1088" s="11"/>
      <c r="R1088" s="11"/>
      <c r="S1088" s="13"/>
    </row>
    <row r="1089" spans="1:19">
      <c r="A1089" s="54"/>
      <c r="B1089" s="55"/>
      <c r="C1089" s="56"/>
      <c r="D1089" s="55"/>
      <c r="E1089" s="56"/>
      <c r="F1089" s="55"/>
      <c r="G1089" s="56"/>
      <c r="H1089" s="57"/>
      <c r="I1089" s="9"/>
      <c r="J1089" s="9"/>
      <c r="K1089" s="26"/>
      <c r="L1089" s="26"/>
      <c r="M1089" s="34"/>
      <c r="N1089" s="34"/>
      <c r="O1089" s="34"/>
      <c r="P1089" s="11"/>
      <c r="Q1089" s="11"/>
      <c r="R1089" s="11"/>
      <c r="S1089" s="13"/>
    </row>
    <row r="1090" spans="1:19">
      <c r="A1090" s="54"/>
      <c r="B1090" s="55"/>
      <c r="C1090" s="56"/>
      <c r="D1090" s="55"/>
      <c r="E1090" s="56"/>
      <c r="F1090" s="55"/>
      <c r="G1090" s="56"/>
      <c r="H1090" s="57"/>
      <c r="I1090" s="9"/>
      <c r="J1090" s="9"/>
      <c r="K1090" s="26"/>
      <c r="L1090" s="26"/>
      <c r="M1090" s="34"/>
      <c r="N1090" s="34"/>
      <c r="O1090" s="34"/>
      <c r="P1090" s="11"/>
      <c r="Q1090" s="11"/>
      <c r="R1090" s="11"/>
      <c r="S1090" s="13"/>
    </row>
    <row r="1091" spans="1:19">
      <c r="A1091" s="54"/>
      <c r="B1091" s="55"/>
      <c r="C1091" s="56"/>
      <c r="D1091" s="55"/>
      <c r="E1091" s="56"/>
      <c r="F1091" s="55"/>
      <c r="G1091" s="56"/>
      <c r="H1091" s="57"/>
      <c r="I1091" s="9"/>
      <c r="J1091" s="9"/>
      <c r="K1091" s="26"/>
      <c r="L1091" s="26"/>
      <c r="M1091" s="34"/>
      <c r="N1091" s="34"/>
      <c r="O1091" s="34"/>
      <c r="P1091" s="11"/>
      <c r="Q1091" s="11"/>
      <c r="R1091" s="11"/>
      <c r="S1091" s="13"/>
    </row>
    <row r="1092" spans="1:19">
      <c r="A1092" s="54"/>
      <c r="B1092" s="55"/>
      <c r="C1092" s="56"/>
      <c r="D1092" s="55"/>
      <c r="E1092" s="56"/>
      <c r="F1092" s="55"/>
      <c r="G1092" s="56"/>
      <c r="H1092" s="57"/>
      <c r="I1092" s="9"/>
      <c r="J1092" s="9"/>
      <c r="K1092" s="26"/>
      <c r="L1092" s="26"/>
      <c r="M1092" s="34"/>
      <c r="N1092" s="34"/>
      <c r="O1092" s="34"/>
      <c r="P1092" s="11"/>
      <c r="Q1092" s="11"/>
      <c r="R1092" s="11"/>
      <c r="S1092" s="13"/>
    </row>
    <row r="1093" spans="1:19">
      <c r="A1093" s="54"/>
      <c r="B1093" s="55"/>
      <c r="C1093" s="56"/>
      <c r="D1093" s="55"/>
      <c r="E1093" s="56"/>
      <c r="F1093" s="55"/>
      <c r="G1093" s="56"/>
      <c r="H1093" s="57"/>
      <c r="I1093" s="9"/>
      <c r="J1093" s="9"/>
      <c r="K1093" s="26"/>
      <c r="L1093" s="26"/>
      <c r="M1093" s="34"/>
      <c r="N1093" s="34"/>
      <c r="O1093" s="34"/>
      <c r="P1093" s="11"/>
      <c r="Q1093" s="11"/>
      <c r="R1093" s="11"/>
      <c r="S1093" s="13"/>
    </row>
    <row r="1094" spans="1:19">
      <c r="A1094" s="54"/>
      <c r="B1094" s="55"/>
      <c r="C1094" s="56"/>
      <c r="D1094" s="55"/>
      <c r="E1094" s="56"/>
      <c r="F1094" s="55"/>
      <c r="G1094" s="56"/>
      <c r="H1094" s="57"/>
      <c r="I1094" s="9"/>
      <c r="J1094" s="9"/>
      <c r="K1094" s="26"/>
      <c r="L1094" s="26"/>
      <c r="M1094" s="34"/>
      <c r="N1094" s="34"/>
      <c r="O1094" s="34"/>
      <c r="P1094" s="11"/>
      <c r="Q1094" s="11"/>
      <c r="R1094" s="11"/>
      <c r="S1094" s="13"/>
    </row>
    <row r="1095" spans="1:19">
      <c r="A1095" s="54"/>
      <c r="B1095" s="55"/>
      <c r="C1095" s="56"/>
      <c r="D1095" s="55"/>
      <c r="E1095" s="56"/>
      <c r="F1095" s="55"/>
      <c r="G1095" s="56"/>
      <c r="H1095" s="57"/>
      <c r="I1095" s="9"/>
      <c r="J1095" s="9"/>
      <c r="K1095" s="26"/>
      <c r="L1095" s="26"/>
      <c r="M1095" s="34"/>
      <c r="N1095" s="34"/>
      <c r="O1095" s="34"/>
      <c r="P1095" s="11"/>
      <c r="Q1095" s="11"/>
      <c r="R1095" s="11"/>
      <c r="S1095" s="13"/>
    </row>
    <row r="1096" spans="1:19">
      <c r="A1096" s="54"/>
      <c r="B1096" s="55"/>
      <c r="C1096" s="56"/>
      <c r="D1096" s="55"/>
      <c r="E1096" s="56"/>
      <c r="F1096" s="55"/>
      <c r="G1096" s="56"/>
      <c r="H1096" s="57"/>
      <c r="I1096" s="9"/>
      <c r="J1096" s="9"/>
      <c r="K1096" s="26"/>
      <c r="L1096" s="26"/>
      <c r="M1096" s="34"/>
      <c r="N1096" s="34"/>
      <c r="O1096" s="34"/>
      <c r="P1096" s="11"/>
      <c r="Q1096" s="11"/>
      <c r="R1096" s="11"/>
      <c r="S1096" s="13"/>
    </row>
    <row r="1097" spans="1:19">
      <c r="A1097" s="54"/>
      <c r="B1097" s="55"/>
      <c r="C1097" s="56"/>
      <c r="D1097" s="55"/>
      <c r="E1097" s="56"/>
      <c r="F1097" s="55"/>
      <c r="G1097" s="56"/>
      <c r="H1097" s="57"/>
      <c r="I1097" s="9"/>
      <c r="J1097" s="9"/>
      <c r="K1097" s="26"/>
      <c r="L1097" s="26"/>
      <c r="M1097" s="34"/>
      <c r="N1097" s="34"/>
      <c r="O1097" s="34"/>
      <c r="P1097" s="11"/>
      <c r="Q1097" s="11"/>
      <c r="R1097" s="11"/>
      <c r="S1097" s="13"/>
    </row>
    <row r="1098" spans="1:19">
      <c r="A1098" s="54"/>
      <c r="B1098" s="55"/>
      <c r="C1098" s="56"/>
      <c r="D1098" s="55"/>
      <c r="E1098" s="56"/>
      <c r="F1098" s="55"/>
      <c r="G1098" s="56"/>
      <c r="H1098" s="57"/>
      <c r="I1098" s="9"/>
      <c r="J1098" s="9"/>
      <c r="K1098" s="26"/>
      <c r="L1098" s="26"/>
      <c r="M1098" s="34"/>
      <c r="N1098" s="34"/>
      <c r="O1098" s="34"/>
      <c r="P1098" s="11"/>
      <c r="Q1098" s="11"/>
      <c r="R1098" s="11"/>
      <c r="S1098" s="13"/>
    </row>
    <row r="1099" spans="1:19">
      <c r="A1099" s="54"/>
      <c r="B1099" s="55"/>
      <c r="C1099" s="56"/>
      <c r="D1099" s="55"/>
      <c r="E1099" s="56"/>
      <c r="F1099" s="55"/>
      <c r="G1099" s="56"/>
      <c r="H1099" s="57"/>
      <c r="I1099" s="9"/>
      <c r="J1099" s="9"/>
      <c r="K1099" s="26"/>
      <c r="L1099" s="26"/>
      <c r="M1099" s="34"/>
      <c r="N1099" s="34"/>
      <c r="O1099" s="34"/>
      <c r="P1099" s="11"/>
      <c r="Q1099" s="11"/>
      <c r="R1099" s="11"/>
      <c r="S1099" s="13"/>
    </row>
    <row r="1100" spans="1:19">
      <c r="A1100" s="54"/>
      <c r="B1100" s="55"/>
      <c r="C1100" s="56"/>
      <c r="D1100" s="55"/>
      <c r="E1100" s="56"/>
      <c r="F1100" s="55"/>
      <c r="G1100" s="56"/>
      <c r="H1100" s="57"/>
      <c r="I1100" s="9"/>
      <c r="J1100" s="9"/>
      <c r="K1100" s="26"/>
      <c r="L1100" s="26"/>
      <c r="M1100" s="34"/>
      <c r="N1100" s="34"/>
      <c r="O1100" s="34"/>
      <c r="P1100" s="11"/>
      <c r="Q1100" s="11"/>
      <c r="R1100" s="11"/>
      <c r="S1100" s="13"/>
    </row>
    <row r="1101" spans="1:19">
      <c r="A1101" s="54"/>
      <c r="B1101" s="55"/>
      <c r="C1101" s="56"/>
      <c r="D1101" s="55"/>
      <c r="E1101" s="56"/>
      <c r="F1101" s="55"/>
      <c r="G1101" s="56"/>
      <c r="H1101" s="57"/>
      <c r="I1101" s="9"/>
      <c r="J1101" s="9"/>
      <c r="K1101" s="26"/>
      <c r="L1101" s="26"/>
      <c r="M1101" s="34"/>
      <c r="N1101" s="34"/>
      <c r="O1101" s="34"/>
      <c r="P1101" s="11"/>
      <c r="Q1101" s="11"/>
      <c r="R1101" s="11"/>
      <c r="S1101" s="13"/>
    </row>
    <row r="1102" spans="1:19">
      <c r="A1102" s="54"/>
      <c r="B1102" s="55"/>
      <c r="C1102" s="56"/>
      <c r="D1102" s="55"/>
      <c r="E1102" s="56"/>
      <c r="F1102" s="55"/>
      <c r="G1102" s="56"/>
      <c r="H1102" s="57"/>
      <c r="I1102" s="9"/>
      <c r="J1102" s="9"/>
      <c r="K1102" s="26"/>
      <c r="L1102" s="26"/>
      <c r="M1102" s="34"/>
      <c r="N1102" s="34"/>
      <c r="O1102" s="34"/>
      <c r="P1102" s="11"/>
      <c r="Q1102" s="11"/>
      <c r="R1102" s="11"/>
      <c r="S1102" s="13"/>
    </row>
    <row r="1103" spans="1:19">
      <c r="A1103" s="54"/>
      <c r="B1103" s="55"/>
      <c r="C1103" s="56"/>
      <c r="D1103" s="55"/>
      <c r="E1103" s="56"/>
      <c r="F1103" s="55"/>
      <c r="G1103" s="56"/>
      <c r="H1103" s="57"/>
      <c r="I1103" s="9"/>
      <c r="J1103" s="9"/>
      <c r="K1103" s="26"/>
      <c r="L1103" s="26"/>
      <c r="M1103" s="34"/>
      <c r="N1103" s="34"/>
      <c r="O1103" s="34"/>
      <c r="P1103" s="11"/>
      <c r="Q1103" s="11"/>
      <c r="R1103" s="11"/>
      <c r="S1103" s="13"/>
    </row>
    <row r="1104" spans="1:19">
      <c r="A1104" s="54"/>
      <c r="B1104" s="55"/>
      <c r="C1104" s="56"/>
      <c r="D1104" s="55"/>
      <c r="E1104" s="56"/>
      <c r="F1104" s="55"/>
      <c r="G1104" s="56"/>
      <c r="H1104" s="57"/>
      <c r="I1104" s="9"/>
      <c r="J1104" s="9"/>
      <c r="K1104" s="26"/>
      <c r="L1104" s="26"/>
      <c r="M1104" s="34"/>
      <c r="N1104" s="34"/>
      <c r="O1104" s="34"/>
      <c r="P1104" s="11"/>
      <c r="Q1104" s="11"/>
      <c r="R1104" s="11"/>
      <c r="S1104" s="13"/>
    </row>
    <row r="1105" spans="1:19">
      <c r="A1105" s="54"/>
      <c r="B1105" s="55"/>
      <c r="C1105" s="56"/>
      <c r="D1105" s="55"/>
      <c r="E1105" s="56"/>
      <c r="F1105" s="55"/>
      <c r="G1105" s="56"/>
      <c r="H1105" s="57"/>
      <c r="I1105" s="9"/>
      <c r="J1105" s="9"/>
      <c r="K1105" s="26"/>
      <c r="L1105" s="26"/>
      <c r="M1105" s="34"/>
      <c r="N1105" s="34"/>
      <c r="O1105" s="34"/>
      <c r="P1105" s="11"/>
      <c r="Q1105" s="11"/>
      <c r="R1105" s="11"/>
      <c r="S1105" s="13"/>
    </row>
    <row r="1106" spans="1:19">
      <c r="A1106" s="54"/>
      <c r="B1106" s="55"/>
      <c r="C1106" s="56"/>
      <c r="D1106" s="55"/>
      <c r="E1106" s="56"/>
      <c r="F1106" s="55"/>
      <c r="G1106" s="56"/>
      <c r="H1106" s="57"/>
      <c r="I1106" s="9"/>
      <c r="J1106" s="9"/>
      <c r="K1106" s="26"/>
      <c r="L1106" s="26"/>
      <c r="M1106" s="34"/>
      <c r="N1106" s="34"/>
      <c r="O1106" s="34"/>
      <c r="P1106" s="11"/>
      <c r="Q1106" s="11"/>
      <c r="R1106" s="11"/>
      <c r="S1106" s="13"/>
    </row>
    <row r="1107" spans="1:19">
      <c r="A1107" s="54"/>
      <c r="B1107" s="55"/>
      <c r="C1107" s="56"/>
      <c r="D1107" s="55"/>
      <c r="E1107" s="56"/>
      <c r="F1107" s="55"/>
      <c r="G1107" s="56"/>
      <c r="H1107" s="57"/>
      <c r="I1107" s="9"/>
      <c r="J1107" s="9"/>
      <c r="K1107" s="26"/>
      <c r="L1107" s="26"/>
      <c r="M1107" s="34"/>
      <c r="N1107" s="34"/>
      <c r="O1107" s="34"/>
      <c r="P1107" s="11"/>
      <c r="Q1107" s="11"/>
      <c r="R1107" s="11"/>
      <c r="S1107" s="13"/>
    </row>
    <row r="1108" spans="1:19">
      <c r="A1108" s="54"/>
      <c r="B1108" s="55"/>
      <c r="C1108" s="56"/>
      <c r="D1108" s="55"/>
      <c r="E1108" s="56"/>
      <c r="F1108" s="55"/>
      <c r="G1108" s="56"/>
      <c r="H1108" s="57"/>
      <c r="I1108" s="9"/>
      <c r="J1108" s="9"/>
      <c r="K1108" s="26"/>
      <c r="L1108" s="26"/>
      <c r="M1108" s="34"/>
      <c r="N1108" s="34"/>
      <c r="O1108" s="34"/>
      <c r="P1108" s="11"/>
      <c r="Q1108" s="11"/>
      <c r="R1108" s="11"/>
      <c r="S1108" s="13"/>
    </row>
    <row r="1109" spans="1:19">
      <c r="A1109" s="54"/>
      <c r="B1109" s="55"/>
      <c r="C1109" s="56"/>
      <c r="D1109" s="55"/>
      <c r="E1109" s="56"/>
      <c r="F1109" s="55"/>
      <c r="G1109" s="56"/>
      <c r="H1109" s="57"/>
      <c r="I1109" s="9"/>
      <c r="J1109" s="9"/>
      <c r="K1109" s="26"/>
      <c r="L1109" s="26"/>
      <c r="M1109" s="34"/>
      <c r="N1109" s="34"/>
      <c r="O1109" s="34"/>
      <c r="P1109" s="11"/>
      <c r="Q1109" s="11"/>
      <c r="R1109" s="11"/>
      <c r="S1109" s="13"/>
    </row>
    <row r="1110" spans="1:19">
      <c r="A1110" s="54"/>
      <c r="B1110" s="55"/>
      <c r="C1110" s="56"/>
      <c r="D1110" s="55"/>
      <c r="E1110" s="56"/>
      <c r="F1110" s="55"/>
      <c r="G1110" s="56"/>
      <c r="H1110" s="57"/>
      <c r="I1110" s="9"/>
      <c r="J1110" s="9"/>
      <c r="K1110" s="26"/>
      <c r="L1110" s="26"/>
      <c r="M1110" s="34"/>
      <c r="N1110" s="34"/>
      <c r="O1110" s="34"/>
      <c r="P1110" s="11"/>
      <c r="Q1110" s="11"/>
      <c r="R1110" s="11"/>
      <c r="S1110" s="13"/>
    </row>
    <row r="1111" spans="1:19">
      <c r="A1111" s="54"/>
      <c r="B1111" s="55"/>
      <c r="C1111" s="56"/>
      <c r="D1111" s="55"/>
      <c r="E1111" s="56"/>
      <c r="F1111" s="55"/>
      <c r="G1111" s="56"/>
      <c r="H1111" s="57"/>
      <c r="I1111" s="9"/>
      <c r="J1111" s="9"/>
      <c r="K1111" s="26"/>
      <c r="L1111" s="26"/>
      <c r="M1111" s="34"/>
      <c r="N1111" s="34"/>
      <c r="O1111" s="34"/>
      <c r="P1111" s="11"/>
      <c r="Q1111" s="11"/>
      <c r="R1111" s="11"/>
      <c r="S1111" s="13"/>
    </row>
    <row r="1112" spans="1:19">
      <c r="A1112" s="54"/>
      <c r="B1112" s="55"/>
      <c r="C1112" s="56"/>
      <c r="D1112" s="55"/>
      <c r="E1112" s="56"/>
      <c r="F1112" s="55"/>
      <c r="G1112" s="56"/>
      <c r="H1112" s="57"/>
      <c r="I1112" s="9"/>
      <c r="J1112" s="9"/>
      <c r="K1112" s="26"/>
      <c r="L1112" s="26"/>
      <c r="M1112" s="34"/>
      <c r="N1112" s="34"/>
      <c r="O1112" s="34"/>
      <c r="P1112" s="11"/>
      <c r="Q1112" s="11"/>
      <c r="R1112" s="11"/>
      <c r="S1112" s="13"/>
    </row>
    <row r="1113" spans="1:19">
      <c r="A1113" s="54"/>
      <c r="B1113" s="55"/>
      <c r="C1113" s="56"/>
      <c r="D1113" s="55"/>
      <c r="E1113" s="56"/>
      <c r="F1113" s="55"/>
      <c r="G1113" s="56"/>
      <c r="H1113" s="57"/>
      <c r="I1113" s="9"/>
      <c r="J1113" s="9"/>
      <c r="K1113" s="26"/>
      <c r="L1113" s="26"/>
      <c r="M1113" s="34"/>
      <c r="N1113" s="34"/>
      <c r="O1113" s="34"/>
      <c r="P1113" s="11"/>
      <c r="Q1113" s="11"/>
      <c r="R1113" s="11"/>
      <c r="S1113" s="13"/>
    </row>
    <row r="1114" spans="1:19">
      <c r="A1114" s="54"/>
      <c r="B1114" s="55"/>
      <c r="C1114" s="56"/>
      <c r="D1114" s="55"/>
      <c r="E1114" s="56"/>
      <c r="F1114" s="55"/>
      <c r="G1114" s="56"/>
      <c r="H1114" s="57"/>
      <c r="I1114" s="9"/>
      <c r="J1114" s="9"/>
      <c r="K1114" s="26"/>
      <c r="L1114" s="26"/>
      <c r="M1114" s="34"/>
      <c r="N1114" s="34"/>
      <c r="O1114" s="34"/>
      <c r="P1114" s="11"/>
      <c r="Q1114" s="11"/>
      <c r="R1114" s="11"/>
      <c r="S1114" s="13"/>
    </row>
    <row r="1115" spans="1:19">
      <c r="A1115" s="54"/>
      <c r="B1115" s="55"/>
      <c r="C1115" s="56"/>
      <c r="D1115" s="55"/>
      <c r="E1115" s="56"/>
      <c r="F1115" s="55"/>
      <c r="G1115" s="56"/>
      <c r="H1115" s="57"/>
      <c r="I1115" s="9"/>
      <c r="J1115" s="9"/>
      <c r="K1115" s="26"/>
      <c r="L1115" s="26"/>
      <c r="M1115" s="34"/>
      <c r="N1115" s="34"/>
      <c r="O1115" s="34"/>
      <c r="P1115" s="11"/>
      <c r="Q1115" s="11"/>
      <c r="R1115" s="11"/>
      <c r="S1115" s="13"/>
    </row>
    <row r="1116" spans="1:19">
      <c r="A1116" s="54"/>
      <c r="B1116" s="55"/>
      <c r="C1116" s="56"/>
      <c r="D1116" s="55"/>
      <c r="E1116" s="56"/>
      <c r="F1116" s="55"/>
      <c r="G1116" s="56"/>
      <c r="H1116" s="57"/>
      <c r="I1116" s="9"/>
      <c r="J1116" s="9"/>
      <c r="K1116" s="26"/>
      <c r="L1116" s="26"/>
      <c r="M1116" s="34"/>
      <c r="N1116" s="34"/>
      <c r="O1116" s="34"/>
      <c r="P1116" s="11"/>
      <c r="Q1116" s="11"/>
      <c r="R1116" s="11"/>
      <c r="S1116" s="13"/>
    </row>
    <row r="1117" spans="1:19">
      <c r="A1117" s="54"/>
      <c r="B1117" s="55"/>
      <c r="C1117" s="56"/>
      <c r="D1117" s="55"/>
      <c r="E1117" s="56"/>
      <c r="F1117" s="55"/>
      <c r="G1117" s="56"/>
      <c r="H1117" s="57"/>
      <c r="I1117" s="9"/>
      <c r="J1117" s="9"/>
      <c r="K1117" s="26"/>
      <c r="L1117" s="26"/>
      <c r="M1117" s="34"/>
      <c r="N1117" s="34"/>
      <c r="O1117" s="34"/>
      <c r="P1117" s="11"/>
      <c r="Q1117" s="11"/>
      <c r="R1117" s="11"/>
      <c r="S1117" s="13"/>
    </row>
    <row r="1118" spans="1:19">
      <c r="A1118" s="54"/>
      <c r="B1118" s="55"/>
      <c r="C1118" s="56"/>
      <c r="D1118" s="55"/>
      <c r="E1118" s="56"/>
      <c r="F1118" s="55"/>
      <c r="G1118" s="56"/>
      <c r="H1118" s="57"/>
      <c r="I1118" s="9"/>
      <c r="J1118" s="9"/>
      <c r="K1118" s="26"/>
      <c r="L1118" s="26"/>
      <c r="M1118" s="34"/>
      <c r="N1118" s="34"/>
      <c r="O1118" s="34"/>
      <c r="P1118" s="11"/>
      <c r="Q1118" s="11"/>
      <c r="R1118" s="11"/>
      <c r="S1118" s="13"/>
    </row>
    <row r="1119" spans="1:19">
      <c r="A1119" s="54"/>
      <c r="B1119" s="55"/>
      <c r="C1119" s="56"/>
      <c r="D1119" s="55"/>
      <c r="E1119" s="56"/>
      <c r="F1119" s="55"/>
      <c r="G1119" s="56"/>
      <c r="H1119" s="57"/>
      <c r="I1119" s="9"/>
      <c r="J1119" s="9"/>
      <c r="K1119" s="26"/>
      <c r="L1119" s="26"/>
      <c r="M1119" s="34"/>
      <c r="N1119" s="34"/>
      <c r="O1119" s="34"/>
      <c r="P1119" s="11"/>
      <c r="Q1119" s="11"/>
      <c r="R1119" s="11"/>
      <c r="S1119" s="13"/>
    </row>
    <row r="1120" spans="1:19">
      <c r="A1120" s="54"/>
      <c r="B1120" s="55"/>
      <c r="C1120" s="56"/>
      <c r="D1120" s="55"/>
      <c r="E1120" s="56"/>
      <c r="F1120" s="55"/>
      <c r="G1120" s="56"/>
      <c r="H1120" s="57"/>
      <c r="I1120" s="9"/>
      <c r="J1120" s="9"/>
      <c r="K1120" s="26"/>
      <c r="L1120" s="26"/>
      <c r="M1120" s="34"/>
      <c r="N1120" s="34"/>
      <c r="O1120" s="34"/>
      <c r="P1120" s="11"/>
      <c r="Q1120" s="11"/>
      <c r="R1120" s="11"/>
      <c r="S1120" s="13"/>
    </row>
    <row r="1121" spans="1:19">
      <c r="A1121" s="54"/>
      <c r="B1121" s="55"/>
      <c r="C1121" s="56"/>
      <c r="D1121" s="55"/>
      <c r="E1121" s="56"/>
      <c r="F1121" s="55"/>
      <c r="G1121" s="56"/>
      <c r="H1121" s="57"/>
      <c r="I1121" s="9"/>
      <c r="J1121" s="9"/>
      <c r="K1121" s="26"/>
      <c r="L1121" s="26"/>
      <c r="M1121" s="34"/>
      <c r="N1121" s="34"/>
      <c r="O1121" s="34"/>
      <c r="P1121" s="11"/>
      <c r="Q1121" s="11"/>
      <c r="R1121" s="11"/>
      <c r="S1121" s="13"/>
    </row>
    <row r="1122" spans="1:19">
      <c r="A1122" s="54"/>
      <c r="B1122" s="55"/>
      <c r="C1122" s="56"/>
      <c r="D1122" s="55"/>
      <c r="E1122" s="56"/>
      <c r="F1122" s="55"/>
      <c r="G1122" s="56"/>
      <c r="H1122" s="57"/>
      <c r="I1122" s="9"/>
      <c r="J1122" s="9"/>
      <c r="K1122" s="26"/>
      <c r="L1122" s="26"/>
      <c r="M1122" s="34"/>
      <c r="N1122" s="34"/>
      <c r="O1122" s="34"/>
      <c r="P1122" s="11"/>
      <c r="Q1122" s="11"/>
      <c r="R1122" s="11"/>
      <c r="S1122" s="13"/>
    </row>
    <row r="1123" spans="1:19">
      <c r="A1123" s="54"/>
      <c r="B1123" s="55"/>
      <c r="C1123" s="56"/>
      <c r="D1123" s="55"/>
      <c r="E1123" s="56"/>
      <c r="F1123" s="55"/>
      <c r="G1123" s="56"/>
      <c r="H1123" s="57"/>
      <c r="I1123" s="9"/>
      <c r="J1123" s="9"/>
      <c r="K1123" s="26"/>
      <c r="L1123" s="26"/>
      <c r="M1123" s="34"/>
      <c r="N1123" s="34"/>
      <c r="O1123" s="34"/>
      <c r="P1123" s="11"/>
      <c r="Q1123" s="11"/>
      <c r="R1123" s="11"/>
      <c r="S1123" s="13"/>
    </row>
    <row r="1124" spans="1:19">
      <c r="A1124" s="54"/>
      <c r="B1124" s="55"/>
      <c r="C1124" s="56"/>
      <c r="D1124" s="55"/>
      <c r="E1124" s="56"/>
      <c r="F1124" s="55"/>
      <c r="G1124" s="56"/>
      <c r="H1124" s="57"/>
      <c r="I1124" s="9"/>
      <c r="J1124" s="9"/>
      <c r="K1124" s="26"/>
      <c r="L1124" s="26"/>
      <c r="M1124" s="34"/>
      <c r="N1124" s="34"/>
      <c r="O1124" s="34"/>
      <c r="P1124" s="11"/>
      <c r="Q1124" s="11"/>
      <c r="R1124" s="11"/>
      <c r="S1124" s="13"/>
    </row>
    <row r="1125" spans="1:19">
      <c r="A1125" s="54"/>
      <c r="B1125" s="55"/>
      <c r="C1125" s="56"/>
      <c r="D1125" s="55"/>
      <c r="E1125" s="56"/>
      <c r="F1125" s="55"/>
      <c r="G1125" s="56"/>
      <c r="H1125" s="57"/>
      <c r="I1125" s="9"/>
      <c r="J1125" s="9"/>
      <c r="K1125" s="26"/>
      <c r="L1125" s="26"/>
      <c r="M1125" s="34"/>
      <c r="N1125" s="34"/>
      <c r="O1125" s="34"/>
      <c r="P1125" s="11"/>
      <c r="Q1125" s="11"/>
      <c r="R1125" s="11"/>
      <c r="S1125" s="13"/>
    </row>
    <row r="1126" spans="1:19">
      <c r="A1126" s="54"/>
      <c r="B1126" s="55"/>
      <c r="C1126" s="56"/>
      <c r="D1126" s="55"/>
      <c r="E1126" s="56"/>
      <c r="F1126" s="55"/>
      <c r="G1126" s="56"/>
      <c r="H1126" s="57"/>
      <c r="I1126" s="9"/>
      <c r="J1126" s="9"/>
      <c r="K1126" s="26"/>
      <c r="L1126" s="26"/>
      <c r="M1126" s="34"/>
      <c r="N1126" s="34"/>
      <c r="O1126" s="34"/>
      <c r="P1126" s="11"/>
      <c r="Q1126" s="11"/>
      <c r="R1126" s="11"/>
      <c r="S1126" s="13"/>
    </row>
    <row r="1127" spans="1:19">
      <c r="A1127" s="54"/>
      <c r="B1127" s="55"/>
      <c r="C1127" s="56"/>
      <c r="D1127" s="55"/>
      <c r="E1127" s="56"/>
      <c r="F1127" s="55"/>
      <c r="G1127" s="56"/>
      <c r="H1127" s="57"/>
      <c r="I1127" s="9"/>
      <c r="J1127" s="9"/>
      <c r="K1127" s="26"/>
      <c r="L1127" s="26"/>
      <c r="M1127" s="34"/>
      <c r="N1127" s="34"/>
      <c r="O1127" s="34"/>
      <c r="P1127" s="11"/>
      <c r="Q1127" s="11"/>
      <c r="R1127" s="11"/>
      <c r="S1127" s="13"/>
    </row>
    <row r="1128" spans="1:19">
      <c r="A1128" s="54"/>
      <c r="B1128" s="55"/>
      <c r="C1128" s="56"/>
      <c r="D1128" s="55"/>
      <c r="E1128" s="56"/>
      <c r="F1128" s="55"/>
      <c r="G1128" s="56"/>
      <c r="H1128" s="57"/>
      <c r="I1128" s="9"/>
      <c r="J1128" s="9"/>
      <c r="K1128" s="26"/>
      <c r="L1128" s="26"/>
      <c r="M1128" s="34"/>
      <c r="N1128" s="34"/>
      <c r="O1128" s="34"/>
      <c r="P1128" s="11"/>
      <c r="Q1128" s="11"/>
      <c r="R1128" s="11"/>
      <c r="S1128" s="13"/>
    </row>
    <row r="1129" spans="1:19">
      <c r="A1129" s="54"/>
      <c r="B1129" s="55"/>
      <c r="C1129" s="56"/>
      <c r="D1129" s="55"/>
      <c r="E1129" s="56"/>
      <c r="F1129" s="55"/>
      <c r="G1129" s="56"/>
      <c r="H1129" s="57"/>
      <c r="I1129" s="9"/>
      <c r="J1129" s="9"/>
      <c r="K1129" s="26"/>
      <c r="L1129" s="26"/>
      <c r="M1129" s="34"/>
      <c r="N1129" s="34"/>
      <c r="O1129" s="34"/>
      <c r="P1129" s="11"/>
      <c r="Q1129" s="11"/>
      <c r="R1129" s="11"/>
      <c r="S1129" s="13"/>
    </row>
    <row r="1130" spans="1:19">
      <c r="A1130" s="54"/>
      <c r="B1130" s="55"/>
      <c r="C1130" s="56"/>
      <c r="D1130" s="55"/>
      <c r="E1130" s="56"/>
      <c r="F1130" s="55"/>
      <c r="G1130" s="56"/>
      <c r="H1130" s="57"/>
      <c r="I1130" s="9"/>
      <c r="J1130" s="9"/>
      <c r="K1130" s="26"/>
      <c r="L1130" s="26"/>
      <c r="M1130" s="34"/>
      <c r="N1130" s="34"/>
      <c r="O1130" s="34"/>
      <c r="P1130" s="11"/>
      <c r="Q1130" s="11"/>
      <c r="R1130" s="11"/>
      <c r="S1130" s="13"/>
    </row>
    <row r="1131" spans="1:19">
      <c r="A1131" s="54"/>
      <c r="B1131" s="55"/>
      <c r="C1131" s="56"/>
      <c r="D1131" s="55"/>
      <c r="E1131" s="56"/>
      <c r="F1131" s="55"/>
      <c r="G1131" s="56"/>
      <c r="H1131" s="57"/>
      <c r="I1131" s="9"/>
      <c r="J1131" s="9"/>
      <c r="K1131" s="26"/>
      <c r="L1131" s="26"/>
      <c r="M1131" s="34"/>
      <c r="N1131" s="34"/>
      <c r="O1131" s="34"/>
      <c r="P1131" s="11"/>
      <c r="Q1131" s="11"/>
      <c r="R1131" s="11"/>
      <c r="S1131" s="13"/>
    </row>
    <row r="1132" spans="1:19">
      <c r="A1132" s="54"/>
      <c r="B1132" s="55"/>
      <c r="C1132" s="56"/>
      <c r="D1132" s="55"/>
      <c r="E1132" s="56"/>
      <c r="F1132" s="55"/>
      <c r="G1132" s="56"/>
      <c r="H1132" s="57"/>
      <c r="I1132" s="9"/>
      <c r="J1132" s="9"/>
      <c r="K1132" s="26"/>
      <c r="L1132" s="26"/>
      <c r="M1132" s="34"/>
      <c r="N1132" s="34"/>
      <c r="O1132" s="34"/>
      <c r="P1132" s="11"/>
      <c r="Q1132" s="11"/>
      <c r="R1132" s="11"/>
      <c r="S1132" s="13"/>
    </row>
    <row r="1133" spans="1:19">
      <c r="A1133" s="54"/>
      <c r="B1133" s="55"/>
      <c r="C1133" s="56"/>
      <c r="D1133" s="55"/>
      <c r="E1133" s="56"/>
      <c r="F1133" s="55"/>
      <c r="G1133" s="56"/>
      <c r="H1133" s="57"/>
      <c r="I1133" s="9"/>
      <c r="J1133" s="9"/>
      <c r="K1133" s="26"/>
      <c r="L1133" s="26"/>
      <c r="M1133" s="34"/>
      <c r="N1133" s="34"/>
      <c r="O1133" s="34"/>
      <c r="P1133" s="11"/>
      <c r="Q1133" s="11"/>
      <c r="R1133" s="11"/>
      <c r="S1133" s="13"/>
    </row>
    <row r="1134" spans="1:19">
      <c r="A1134" s="54"/>
      <c r="B1134" s="55"/>
      <c r="C1134" s="56"/>
      <c r="D1134" s="55"/>
      <c r="E1134" s="56"/>
      <c r="F1134" s="55"/>
      <c r="G1134" s="56"/>
      <c r="H1134" s="57"/>
      <c r="I1134" s="9"/>
      <c r="J1134" s="9"/>
      <c r="K1134" s="26"/>
      <c r="L1134" s="26"/>
      <c r="M1134" s="34"/>
      <c r="N1134" s="34"/>
      <c r="O1134" s="34"/>
      <c r="P1134" s="11"/>
      <c r="Q1134" s="11"/>
      <c r="R1134" s="11"/>
      <c r="S1134" s="13"/>
    </row>
    <row r="1135" spans="1:19">
      <c r="A1135" s="54"/>
      <c r="B1135" s="55"/>
      <c r="C1135" s="56"/>
      <c r="D1135" s="55"/>
      <c r="E1135" s="56"/>
      <c r="F1135" s="55"/>
      <c r="G1135" s="56"/>
      <c r="H1135" s="57"/>
      <c r="I1135" s="9"/>
      <c r="J1135" s="9"/>
      <c r="K1135" s="26"/>
      <c r="L1135" s="26"/>
      <c r="M1135" s="34"/>
      <c r="N1135" s="34"/>
      <c r="O1135" s="34"/>
      <c r="P1135" s="11"/>
      <c r="Q1135" s="11"/>
      <c r="R1135" s="11"/>
      <c r="S1135" s="13"/>
    </row>
    <row r="1136" spans="1:19">
      <c r="A1136" s="54"/>
      <c r="B1136" s="55"/>
      <c r="C1136" s="56"/>
      <c r="D1136" s="55"/>
      <c r="E1136" s="56"/>
      <c r="F1136" s="55"/>
      <c r="G1136" s="56"/>
      <c r="H1136" s="57"/>
      <c r="I1136" s="9"/>
      <c r="J1136" s="9"/>
      <c r="K1136" s="26"/>
      <c r="L1136" s="26"/>
      <c r="M1136" s="34"/>
      <c r="N1136" s="34"/>
      <c r="O1136" s="34"/>
      <c r="P1136" s="11"/>
      <c r="Q1136" s="11"/>
      <c r="R1136" s="11"/>
      <c r="S1136" s="13"/>
    </row>
    <row r="1137" spans="1:19">
      <c r="A1137" s="54"/>
      <c r="B1137" s="55"/>
      <c r="C1137" s="56"/>
      <c r="D1137" s="55"/>
      <c r="E1137" s="56"/>
      <c r="F1137" s="55"/>
      <c r="G1137" s="56"/>
      <c r="H1137" s="57"/>
      <c r="I1137" s="9"/>
      <c r="J1137" s="9"/>
      <c r="K1137" s="26"/>
      <c r="L1137" s="26"/>
      <c r="M1137" s="34"/>
      <c r="N1137" s="34"/>
      <c r="O1137" s="34"/>
      <c r="P1137" s="11"/>
      <c r="Q1137" s="11"/>
      <c r="R1137" s="11"/>
      <c r="S1137" s="13"/>
    </row>
    <row r="1138" spans="1:19">
      <c r="A1138" s="54"/>
      <c r="B1138" s="55"/>
      <c r="C1138" s="56"/>
      <c r="D1138" s="55"/>
      <c r="E1138" s="56"/>
      <c r="F1138" s="55"/>
      <c r="G1138" s="56"/>
      <c r="H1138" s="57"/>
      <c r="I1138" s="9"/>
      <c r="J1138" s="9"/>
      <c r="K1138" s="26"/>
      <c r="L1138" s="26"/>
      <c r="M1138" s="34"/>
      <c r="N1138" s="34"/>
      <c r="O1138" s="34"/>
      <c r="P1138" s="11"/>
      <c r="Q1138" s="11"/>
      <c r="R1138" s="11"/>
      <c r="S1138" s="13"/>
    </row>
    <row r="1139" spans="1:19">
      <c r="A1139" s="54"/>
      <c r="B1139" s="55"/>
      <c r="C1139" s="56"/>
      <c r="D1139" s="55"/>
      <c r="E1139" s="56"/>
      <c r="F1139" s="55"/>
      <c r="G1139" s="56"/>
      <c r="H1139" s="57"/>
      <c r="I1139" s="9"/>
      <c r="J1139" s="9"/>
      <c r="K1139" s="26"/>
      <c r="L1139" s="26"/>
      <c r="M1139" s="34"/>
      <c r="N1139" s="34"/>
      <c r="O1139" s="34"/>
      <c r="P1139" s="11"/>
      <c r="Q1139" s="11"/>
      <c r="R1139" s="11"/>
      <c r="S1139" s="13"/>
    </row>
    <row r="1140" spans="1:19">
      <c r="A1140" s="54"/>
      <c r="B1140" s="55"/>
      <c r="C1140" s="56"/>
      <c r="D1140" s="55"/>
      <c r="E1140" s="56"/>
      <c r="F1140" s="55"/>
      <c r="G1140" s="56"/>
      <c r="H1140" s="57"/>
      <c r="I1140" s="9"/>
      <c r="J1140" s="9"/>
      <c r="K1140" s="26"/>
      <c r="L1140" s="26"/>
      <c r="M1140" s="34"/>
      <c r="N1140" s="34"/>
      <c r="O1140" s="34"/>
      <c r="P1140" s="11"/>
      <c r="Q1140" s="11"/>
      <c r="R1140" s="11"/>
      <c r="S1140" s="13"/>
    </row>
    <row r="1141" spans="1:19">
      <c r="A1141" s="54"/>
      <c r="B1141" s="55"/>
      <c r="C1141" s="56"/>
      <c r="D1141" s="55"/>
      <c r="E1141" s="56"/>
      <c r="F1141" s="55"/>
      <c r="G1141" s="56"/>
      <c r="H1141" s="57"/>
      <c r="I1141" s="9"/>
      <c r="J1141" s="9"/>
      <c r="K1141" s="26"/>
      <c r="L1141" s="26"/>
      <c r="M1141" s="34"/>
      <c r="N1141" s="34"/>
      <c r="O1141" s="34"/>
      <c r="P1141" s="11"/>
      <c r="Q1141" s="11"/>
      <c r="R1141" s="11"/>
      <c r="S1141" s="13"/>
    </row>
    <row r="1142" spans="1:19">
      <c r="A1142" s="54"/>
      <c r="B1142" s="55"/>
      <c r="C1142" s="56"/>
      <c r="D1142" s="55"/>
      <c r="E1142" s="56"/>
      <c r="F1142" s="55"/>
      <c r="G1142" s="56"/>
      <c r="H1142" s="57"/>
      <c r="I1142" s="9"/>
      <c r="J1142" s="9"/>
      <c r="K1142" s="26"/>
      <c r="L1142" s="26"/>
      <c r="M1142" s="34"/>
      <c r="N1142" s="34"/>
      <c r="O1142" s="34"/>
      <c r="P1142" s="11"/>
      <c r="Q1142" s="11"/>
      <c r="R1142" s="11"/>
      <c r="S1142" s="13"/>
    </row>
    <row r="1143" spans="1:19">
      <c r="A1143" s="54"/>
      <c r="B1143" s="55"/>
      <c r="C1143" s="56"/>
      <c r="D1143" s="55"/>
      <c r="E1143" s="56"/>
      <c r="F1143" s="55"/>
      <c r="G1143" s="56"/>
      <c r="H1143" s="57"/>
      <c r="I1143" s="9"/>
      <c r="J1143" s="9"/>
      <c r="K1143" s="26"/>
      <c r="L1143" s="26"/>
      <c r="M1143" s="34"/>
      <c r="N1143" s="34"/>
      <c r="O1143" s="34"/>
      <c r="P1143" s="11"/>
      <c r="Q1143" s="11"/>
      <c r="R1143" s="11"/>
      <c r="S1143" s="13"/>
    </row>
    <row r="1144" spans="1:19">
      <c r="A1144" s="54"/>
      <c r="B1144" s="55"/>
      <c r="C1144" s="56"/>
      <c r="D1144" s="55"/>
      <c r="E1144" s="56"/>
      <c r="F1144" s="55"/>
      <c r="G1144" s="56"/>
      <c r="H1144" s="57"/>
      <c r="I1144" s="9"/>
      <c r="J1144" s="9"/>
      <c r="K1144" s="26"/>
      <c r="L1144" s="26"/>
      <c r="M1144" s="34"/>
      <c r="N1144" s="34"/>
      <c r="O1144" s="34"/>
      <c r="P1144" s="11"/>
      <c r="Q1144" s="11"/>
      <c r="R1144" s="11"/>
      <c r="S1144" s="13"/>
    </row>
    <row r="1145" spans="1:19">
      <c r="A1145" s="54"/>
      <c r="B1145" s="55"/>
      <c r="C1145" s="56"/>
      <c r="D1145" s="55"/>
      <c r="E1145" s="56"/>
      <c r="F1145" s="55"/>
      <c r="G1145" s="56"/>
      <c r="H1145" s="57"/>
      <c r="I1145" s="9"/>
      <c r="J1145" s="9"/>
      <c r="K1145" s="26"/>
      <c r="L1145" s="26"/>
      <c r="M1145" s="34"/>
      <c r="N1145" s="34"/>
      <c r="O1145" s="34"/>
      <c r="P1145" s="11"/>
      <c r="Q1145" s="11"/>
      <c r="R1145" s="11"/>
      <c r="S1145" s="13"/>
    </row>
    <row r="1146" spans="1:19">
      <c r="A1146" s="54"/>
      <c r="B1146" s="55"/>
      <c r="C1146" s="56"/>
      <c r="D1146" s="55"/>
      <c r="E1146" s="56"/>
      <c r="F1146" s="55"/>
      <c r="G1146" s="56"/>
      <c r="H1146" s="57"/>
      <c r="I1146" s="9"/>
      <c r="J1146" s="9"/>
      <c r="K1146" s="26"/>
      <c r="L1146" s="26"/>
      <c r="M1146" s="34"/>
      <c r="N1146" s="34"/>
      <c r="O1146" s="34"/>
      <c r="P1146" s="11"/>
      <c r="Q1146" s="11"/>
      <c r="R1146" s="11"/>
      <c r="S1146" s="13"/>
    </row>
    <row r="1147" spans="1:19">
      <c r="A1147" s="54"/>
      <c r="B1147" s="55"/>
      <c r="C1147" s="56"/>
      <c r="D1147" s="55"/>
      <c r="E1147" s="56"/>
      <c r="F1147" s="55"/>
      <c r="G1147" s="56"/>
      <c r="H1147" s="57"/>
      <c r="I1147" s="9"/>
      <c r="J1147" s="9"/>
      <c r="K1147" s="26"/>
      <c r="L1147" s="26"/>
      <c r="M1147" s="34"/>
      <c r="N1147" s="34"/>
      <c r="O1147" s="34"/>
      <c r="P1147" s="11"/>
      <c r="Q1147" s="11"/>
      <c r="R1147" s="11"/>
      <c r="S1147" s="13"/>
    </row>
    <row r="1148" spans="1:19">
      <c r="A1148" s="54"/>
      <c r="B1148" s="55"/>
      <c r="C1148" s="56"/>
      <c r="D1148" s="55"/>
      <c r="E1148" s="56"/>
      <c r="F1148" s="55"/>
      <c r="G1148" s="56"/>
      <c r="H1148" s="57"/>
      <c r="I1148" s="9"/>
      <c r="J1148" s="9"/>
      <c r="K1148" s="26"/>
      <c r="L1148" s="26"/>
      <c r="M1148" s="34"/>
      <c r="N1148" s="34"/>
      <c r="O1148" s="34"/>
      <c r="P1148" s="11"/>
      <c r="Q1148" s="11"/>
      <c r="R1148" s="11"/>
      <c r="S1148" s="13"/>
    </row>
    <row r="1149" spans="1:19">
      <c r="A1149" s="54"/>
      <c r="B1149" s="55"/>
      <c r="C1149" s="56"/>
      <c r="D1149" s="55"/>
      <c r="E1149" s="56"/>
      <c r="F1149" s="55"/>
      <c r="G1149" s="56"/>
      <c r="H1149" s="57"/>
      <c r="I1149" s="9"/>
      <c r="J1149" s="9"/>
      <c r="K1149" s="26"/>
      <c r="L1149" s="26"/>
      <c r="M1149" s="34"/>
      <c r="N1149" s="34"/>
      <c r="O1149" s="34"/>
      <c r="P1149" s="11"/>
      <c r="Q1149" s="11"/>
      <c r="R1149" s="11"/>
      <c r="S1149" s="13"/>
    </row>
    <row r="1150" spans="1:19">
      <c r="A1150" s="54"/>
      <c r="B1150" s="55"/>
      <c r="C1150" s="56"/>
      <c r="D1150" s="55"/>
      <c r="E1150" s="56"/>
      <c r="F1150" s="55"/>
      <c r="G1150" s="56"/>
      <c r="H1150" s="57"/>
      <c r="I1150" s="9"/>
      <c r="J1150" s="9"/>
      <c r="K1150" s="26"/>
      <c r="L1150" s="26"/>
      <c r="M1150" s="34"/>
      <c r="N1150" s="34"/>
      <c r="O1150" s="34"/>
      <c r="P1150" s="11"/>
      <c r="Q1150" s="11"/>
      <c r="R1150" s="11"/>
      <c r="S1150" s="13"/>
    </row>
    <row r="1151" spans="1:19">
      <c r="A1151" s="54"/>
      <c r="B1151" s="55"/>
      <c r="C1151" s="56"/>
      <c r="D1151" s="55"/>
      <c r="E1151" s="56"/>
      <c r="F1151" s="55"/>
      <c r="G1151" s="56"/>
      <c r="H1151" s="57"/>
      <c r="I1151" s="9"/>
      <c r="J1151" s="9"/>
      <c r="K1151" s="26"/>
      <c r="L1151" s="26"/>
      <c r="M1151" s="34"/>
      <c r="N1151" s="34"/>
      <c r="O1151" s="34"/>
      <c r="P1151" s="11"/>
      <c r="Q1151" s="11"/>
      <c r="R1151" s="11"/>
      <c r="S1151" s="13"/>
    </row>
    <row r="1152" spans="1:19">
      <c r="A1152" s="54"/>
      <c r="B1152" s="55"/>
      <c r="C1152" s="56"/>
      <c r="D1152" s="55"/>
      <c r="E1152" s="56"/>
      <c r="F1152" s="55"/>
      <c r="G1152" s="56"/>
      <c r="H1152" s="57"/>
      <c r="I1152" s="9"/>
      <c r="J1152" s="9"/>
      <c r="K1152" s="26"/>
      <c r="L1152" s="26"/>
      <c r="M1152" s="34"/>
      <c r="N1152" s="34"/>
      <c r="O1152" s="34"/>
      <c r="P1152" s="11"/>
      <c r="Q1152" s="11"/>
      <c r="R1152" s="11"/>
      <c r="S1152" s="13"/>
    </row>
    <row r="1153" spans="1:19">
      <c r="A1153" s="54"/>
      <c r="B1153" s="55"/>
      <c r="C1153" s="56"/>
      <c r="D1153" s="55"/>
      <c r="E1153" s="56"/>
      <c r="F1153" s="55"/>
      <c r="G1153" s="56"/>
      <c r="H1153" s="57"/>
      <c r="I1153" s="9"/>
      <c r="J1153" s="9"/>
      <c r="K1153" s="26"/>
      <c r="L1153" s="26"/>
      <c r="M1153" s="34"/>
      <c r="N1153" s="34"/>
      <c r="O1153" s="34"/>
      <c r="P1153" s="11"/>
      <c r="Q1153" s="11"/>
      <c r="R1153" s="11"/>
      <c r="S1153" s="13"/>
    </row>
    <row r="1154" spans="1:19">
      <c r="A1154" s="54"/>
      <c r="B1154" s="55"/>
      <c r="C1154" s="56"/>
      <c r="D1154" s="55"/>
      <c r="E1154" s="56"/>
      <c r="F1154" s="55"/>
      <c r="G1154" s="56"/>
      <c r="H1154" s="57"/>
      <c r="I1154" s="9"/>
      <c r="J1154" s="9"/>
      <c r="K1154" s="26"/>
      <c r="L1154" s="26"/>
      <c r="M1154" s="34"/>
      <c r="N1154" s="34"/>
      <c r="O1154" s="34"/>
      <c r="P1154" s="11"/>
      <c r="Q1154" s="11"/>
      <c r="R1154" s="11"/>
      <c r="S1154" s="13"/>
    </row>
    <row r="1155" spans="1:19">
      <c r="A1155" s="54"/>
      <c r="B1155" s="55"/>
      <c r="C1155" s="56"/>
      <c r="D1155" s="55"/>
      <c r="E1155" s="56"/>
      <c r="F1155" s="55"/>
      <c r="G1155" s="56"/>
      <c r="K1155" s="60"/>
      <c r="L1155" s="60"/>
      <c r="M1155" s="60"/>
      <c r="N1155" s="60"/>
      <c r="O1155" s="60"/>
      <c r="P1155" s="60"/>
      <c r="Q1155" s="60"/>
      <c r="R1155" s="60"/>
      <c r="S1155" s="60"/>
    </row>
    <row r="1156" spans="1:19">
      <c r="A1156" s="54">
        <v>0</v>
      </c>
      <c r="B1156" s="54">
        <v>0</v>
      </c>
      <c r="C1156" s="55">
        <v>0</v>
      </c>
      <c r="D1156" s="56">
        <v>0</v>
      </c>
      <c r="E1156" s="55">
        <v>0</v>
      </c>
      <c r="F1156" s="55">
        <f t="shared" ref="F1156:F1219" si="51">E1156+C1156</f>
        <v>0</v>
      </c>
      <c r="G1156" s="56">
        <f t="shared" ref="G1156:G1219" si="52">E1156-C1156</f>
        <v>0</v>
      </c>
      <c r="K1156" s="60"/>
      <c r="L1156" s="60"/>
      <c r="M1156" s="60"/>
      <c r="N1156" s="60"/>
      <c r="O1156" s="60"/>
      <c r="P1156" s="60"/>
      <c r="Q1156" s="60"/>
      <c r="R1156" s="60"/>
      <c r="S1156" s="60"/>
    </row>
    <row r="1157" spans="1:19">
      <c r="A1157" s="54">
        <v>0</v>
      </c>
      <c r="B1157" s="54">
        <v>0</v>
      </c>
      <c r="C1157" s="55">
        <v>0</v>
      </c>
      <c r="D1157" s="56">
        <v>0</v>
      </c>
      <c r="E1157" s="55">
        <v>0</v>
      </c>
      <c r="F1157" s="55">
        <f t="shared" si="51"/>
        <v>0</v>
      </c>
      <c r="G1157" s="56">
        <f t="shared" si="52"/>
        <v>0</v>
      </c>
      <c r="K1157" s="60"/>
      <c r="L1157" s="60"/>
      <c r="M1157" s="60"/>
      <c r="N1157" s="60"/>
      <c r="O1157" s="60"/>
      <c r="P1157" s="60"/>
      <c r="Q1157" s="60"/>
      <c r="R1157" s="60"/>
      <c r="S1157" s="60"/>
    </row>
    <row r="1158" spans="1:19">
      <c r="A1158" s="54">
        <v>0</v>
      </c>
      <c r="B1158" s="54">
        <v>0</v>
      </c>
      <c r="C1158" s="55">
        <v>0</v>
      </c>
      <c r="D1158" s="56">
        <v>0</v>
      </c>
      <c r="E1158" s="55">
        <v>0</v>
      </c>
      <c r="F1158" s="55">
        <f t="shared" si="51"/>
        <v>0</v>
      </c>
      <c r="G1158" s="56">
        <f t="shared" si="52"/>
        <v>0</v>
      </c>
      <c r="K1158" s="60"/>
      <c r="L1158" s="60"/>
      <c r="M1158" s="60"/>
      <c r="N1158" s="60"/>
      <c r="O1158" s="60"/>
      <c r="P1158" s="60"/>
      <c r="Q1158" s="60"/>
      <c r="R1158" s="60"/>
      <c r="S1158" s="60"/>
    </row>
    <row r="1159" spans="1:19">
      <c r="A1159" s="54">
        <v>0</v>
      </c>
      <c r="B1159" s="54">
        <v>0</v>
      </c>
      <c r="C1159" s="55">
        <v>0</v>
      </c>
      <c r="D1159" s="56">
        <v>0</v>
      </c>
      <c r="E1159" s="55">
        <v>0</v>
      </c>
      <c r="F1159" s="55">
        <f t="shared" si="51"/>
        <v>0</v>
      </c>
      <c r="G1159" s="56">
        <f t="shared" si="52"/>
        <v>0</v>
      </c>
      <c r="K1159" s="60"/>
      <c r="L1159" s="60"/>
      <c r="M1159" s="60"/>
      <c r="N1159" s="60"/>
      <c r="O1159" s="60"/>
      <c r="P1159" s="60"/>
      <c r="Q1159" s="60"/>
      <c r="R1159" s="60"/>
      <c r="S1159" s="60"/>
    </row>
    <row r="1160" spans="1:19">
      <c r="A1160" s="54">
        <v>0</v>
      </c>
      <c r="B1160" s="54">
        <v>0</v>
      </c>
      <c r="C1160" s="55">
        <v>0</v>
      </c>
      <c r="D1160" s="56">
        <v>0</v>
      </c>
      <c r="E1160" s="55">
        <v>0</v>
      </c>
      <c r="F1160" s="55">
        <f t="shared" si="51"/>
        <v>0</v>
      </c>
      <c r="G1160" s="56">
        <f t="shared" si="52"/>
        <v>0</v>
      </c>
      <c r="K1160" s="60"/>
      <c r="L1160" s="60"/>
      <c r="M1160" s="60"/>
      <c r="N1160" s="60"/>
      <c r="O1160" s="60"/>
      <c r="P1160" s="60"/>
      <c r="Q1160" s="60"/>
      <c r="R1160" s="60"/>
      <c r="S1160" s="60"/>
    </row>
    <row r="1161" spans="1:19">
      <c r="A1161" s="54">
        <v>0</v>
      </c>
      <c r="B1161" s="54">
        <v>0</v>
      </c>
      <c r="C1161" s="55">
        <v>0</v>
      </c>
      <c r="D1161" s="56">
        <v>0</v>
      </c>
      <c r="E1161" s="55">
        <v>0</v>
      </c>
      <c r="F1161" s="55">
        <f t="shared" si="51"/>
        <v>0</v>
      </c>
      <c r="G1161" s="56">
        <f t="shared" si="52"/>
        <v>0</v>
      </c>
      <c r="K1161" s="60"/>
      <c r="L1161" s="60"/>
      <c r="M1161" s="60"/>
      <c r="N1161" s="60"/>
      <c r="O1161" s="60"/>
      <c r="P1161" s="60"/>
      <c r="Q1161" s="60"/>
      <c r="R1161" s="60"/>
      <c r="S1161" s="60"/>
    </row>
    <row r="1162" spans="1:19">
      <c r="A1162" s="54">
        <v>0</v>
      </c>
      <c r="B1162" s="54">
        <v>0</v>
      </c>
      <c r="C1162" s="55">
        <v>0</v>
      </c>
      <c r="D1162" s="56">
        <v>0</v>
      </c>
      <c r="E1162" s="55">
        <v>0</v>
      </c>
      <c r="F1162" s="55">
        <f t="shared" si="51"/>
        <v>0</v>
      </c>
      <c r="G1162" s="56">
        <f t="shared" si="52"/>
        <v>0</v>
      </c>
      <c r="K1162" s="60"/>
      <c r="L1162" s="60"/>
      <c r="M1162" s="60"/>
      <c r="N1162" s="60"/>
      <c r="O1162" s="60"/>
      <c r="P1162" s="60"/>
      <c r="Q1162" s="60"/>
      <c r="R1162" s="60"/>
      <c r="S1162" s="60"/>
    </row>
    <row r="1163" spans="1:19">
      <c r="A1163" s="54">
        <v>0</v>
      </c>
      <c r="B1163" s="54">
        <v>0</v>
      </c>
      <c r="C1163" s="55">
        <v>0</v>
      </c>
      <c r="D1163" s="56">
        <v>0</v>
      </c>
      <c r="E1163" s="55">
        <v>0</v>
      </c>
      <c r="F1163" s="55">
        <f t="shared" si="51"/>
        <v>0</v>
      </c>
      <c r="G1163" s="56">
        <f t="shared" si="52"/>
        <v>0</v>
      </c>
      <c r="K1163" s="60"/>
      <c r="L1163" s="60"/>
      <c r="M1163" s="60"/>
      <c r="N1163" s="60"/>
      <c r="O1163" s="60"/>
      <c r="P1163" s="60"/>
      <c r="Q1163" s="60"/>
      <c r="R1163" s="60"/>
      <c r="S1163" s="60"/>
    </row>
    <row r="1164" spans="1:19">
      <c r="A1164" s="54">
        <v>0</v>
      </c>
      <c r="B1164" s="54">
        <v>0</v>
      </c>
      <c r="C1164" s="55">
        <v>0</v>
      </c>
      <c r="D1164" s="56">
        <v>0</v>
      </c>
      <c r="E1164" s="55">
        <v>0</v>
      </c>
      <c r="F1164" s="55">
        <f t="shared" si="51"/>
        <v>0</v>
      </c>
      <c r="G1164" s="56">
        <f t="shared" si="52"/>
        <v>0</v>
      </c>
      <c r="K1164" s="60"/>
      <c r="L1164" s="60"/>
      <c r="M1164" s="60"/>
      <c r="N1164" s="60"/>
      <c r="O1164" s="60"/>
      <c r="P1164" s="60"/>
      <c r="Q1164" s="60"/>
      <c r="R1164" s="60"/>
      <c r="S1164" s="60"/>
    </row>
    <row r="1165" spans="1:19">
      <c r="A1165" s="54">
        <v>0</v>
      </c>
      <c r="B1165" s="54">
        <v>0</v>
      </c>
      <c r="C1165" s="55">
        <v>0</v>
      </c>
      <c r="D1165" s="56">
        <v>0</v>
      </c>
      <c r="E1165" s="55">
        <v>0</v>
      </c>
      <c r="F1165" s="55">
        <f t="shared" si="51"/>
        <v>0</v>
      </c>
      <c r="G1165" s="56">
        <f t="shared" si="52"/>
        <v>0</v>
      </c>
      <c r="K1165" s="60"/>
      <c r="L1165" s="60"/>
      <c r="M1165" s="60"/>
      <c r="N1165" s="60"/>
      <c r="O1165" s="60"/>
      <c r="P1165" s="60"/>
      <c r="Q1165" s="60"/>
      <c r="R1165" s="60"/>
      <c r="S1165" s="60"/>
    </row>
    <row r="1166" spans="1:19">
      <c r="A1166" s="54">
        <v>0</v>
      </c>
      <c r="B1166" s="54">
        <v>0</v>
      </c>
      <c r="C1166" s="55">
        <v>0</v>
      </c>
      <c r="D1166" s="56">
        <v>0</v>
      </c>
      <c r="E1166" s="55">
        <v>0</v>
      </c>
      <c r="F1166" s="55">
        <f t="shared" si="51"/>
        <v>0</v>
      </c>
      <c r="G1166" s="56">
        <f t="shared" si="52"/>
        <v>0</v>
      </c>
      <c r="K1166" s="60"/>
      <c r="L1166" s="60"/>
      <c r="M1166" s="60"/>
      <c r="N1166" s="60"/>
      <c r="O1166" s="60"/>
      <c r="P1166" s="60"/>
      <c r="Q1166" s="60"/>
      <c r="R1166" s="60"/>
      <c r="S1166" s="60"/>
    </row>
    <row r="1167" spans="1:19">
      <c r="A1167" s="54">
        <v>0</v>
      </c>
      <c r="B1167" s="54">
        <v>0</v>
      </c>
      <c r="C1167" s="55">
        <v>0</v>
      </c>
      <c r="D1167" s="56">
        <v>0</v>
      </c>
      <c r="E1167" s="55">
        <v>0</v>
      </c>
      <c r="F1167" s="55">
        <f t="shared" si="51"/>
        <v>0</v>
      </c>
      <c r="G1167" s="56">
        <f t="shared" si="52"/>
        <v>0</v>
      </c>
      <c r="K1167" s="60"/>
      <c r="L1167" s="60"/>
      <c r="M1167" s="60"/>
      <c r="N1167" s="60"/>
      <c r="O1167" s="60"/>
      <c r="P1167" s="60"/>
      <c r="Q1167" s="60"/>
      <c r="R1167" s="60"/>
      <c r="S1167" s="60"/>
    </row>
    <row r="1168" spans="1:19">
      <c r="A1168" s="54">
        <v>0</v>
      </c>
      <c r="B1168" s="54">
        <v>0</v>
      </c>
      <c r="C1168" s="55">
        <v>0</v>
      </c>
      <c r="D1168" s="56">
        <v>0</v>
      </c>
      <c r="E1168" s="55">
        <v>0</v>
      </c>
      <c r="F1168" s="55">
        <f t="shared" si="51"/>
        <v>0</v>
      </c>
      <c r="G1168" s="56">
        <f t="shared" si="52"/>
        <v>0</v>
      </c>
      <c r="K1168" s="60"/>
      <c r="L1168" s="60"/>
      <c r="M1168" s="60"/>
      <c r="N1168" s="60"/>
      <c r="O1168" s="60"/>
      <c r="P1168" s="60"/>
      <c r="Q1168" s="60"/>
      <c r="R1168" s="60"/>
      <c r="S1168" s="60"/>
    </row>
    <row r="1169" spans="1:19">
      <c r="A1169" s="54">
        <v>0</v>
      </c>
      <c r="B1169" s="54">
        <v>0</v>
      </c>
      <c r="C1169" s="55">
        <v>0</v>
      </c>
      <c r="D1169" s="56">
        <v>0</v>
      </c>
      <c r="E1169" s="55">
        <v>0</v>
      </c>
      <c r="F1169" s="55">
        <f t="shared" si="51"/>
        <v>0</v>
      </c>
      <c r="G1169" s="56">
        <f t="shared" si="52"/>
        <v>0</v>
      </c>
      <c r="K1169" s="60"/>
      <c r="L1169" s="60"/>
      <c r="M1169" s="60"/>
      <c r="N1169" s="60"/>
      <c r="O1169" s="60"/>
      <c r="P1169" s="60"/>
      <c r="Q1169" s="60"/>
      <c r="R1169" s="60"/>
      <c r="S1169" s="60"/>
    </row>
    <row r="1170" spans="1:19">
      <c r="A1170" s="54">
        <v>0</v>
      </c>
      <c r="B1170" s="54">
        <v>0</v>
      </c>
      <c r="C1170" s="55">
        <v>0</v>
      </c>
      <c r="D1170" s="56">
        <v>0</v>
      </c>
      <c r="E1170" s="55">
        <v>0</v>
      </c>
      <c r="F1170" s="55">
        <f t="shared" si="51"/>
        <v>0</v>
      </c>
      <c r="G1170" s="56">
        <f t="shared" si="52"/>
        <v>0</v>
      </c>
      <c r="K1170" s="60"/>
      <c r="L1170" s="60"/>
      <c r="M1170" s="60"/>
      <c r="N1170" s="60"/>
      <c r="O1170" s="60"/>
      <c r="P1170" s="60"/>
      <c r="Q1170" s="60"/>
      <c r="R1170" s="60"/>
      <c r="S1170" s="60"/>
    </row>
    <row r="1171" spans="1:19">
      <c r="A1171" s="54">
        <v>0</v>
      </c>
      <c r="B1171" s="54">
        <v>0</v>
      </c>
      <c r="C1171" s="55">
        <v>0</v>
      </c>
      <c r="D1171" s="56">
        <v>0</v>
      </c>
      <c r="E1171" s="55">
        <v>0</v>
      </c>
      <c r="F1171" s="55">
        <f t="shared" si="51"/>
        <v>0</v>
      </c>
      <c r="G1171" s="56">
        <f t="shared" si="52"/>
        <v>0</v>
      </c>
      <c r="K1171" s="60"/>
      <c r="L1171" s="60"/>
      <c r="M1171" s="60"/>
      <c r="N1171" s="60"/>
      <c r="O1171" s="60"/>
      <c r="P1171" s="60"/>
      <c r="Q1171" s="60"/>
      <c r="R1171" s="60"/>
      <c r="S1171" s="60"/>
    </row>
    <row r="1172" spans="1:19">
      <c r="A1172" s="54">
        <v>0</v>
      </c>
      <c r="B1172" s="54">
        <v>0</v>
      </c>
      <c r="C1172" s="55">
        <v>0</v>
      </c>
      <c r="D1172" s="56">
        <v>0</v>
      </c>
      <c r="E1172" s="55">
        <v>0</v>
      </c>
      <c r="F1172" s="55">
        <f t="shared" si="51"/>
        <v>0</v>
      </c>
      <c r="G1172" s="56">
        <f t="shared" si="52"/>
        <v>0</v>
      </c>
      <c r="K1172" s="60"/>
      <c r="L1172" s="60"/>
      <c r="M1172" s="60"/>
      <c r="N1172" s="60"/>
      <c r="O1172" s="60"/>
      <c r="P1172" s="60"/>
      <c r="Q1172" s="60"/>
      <c r="R1172" s="60"/>
      <c r="S1172" s="60"/>
    </row>
    <row r="1173" spans="1:19">
      <c r="A1173" s="54">
        <v>0</v>
      </c>
      <c r="B1173" s="54">
        <v>0</v>
      </c>
      <c r="C1173" s="55">
        <v>0</v>
      </c>
      <c r="D1173" s="56">
        <v>0</v>
      </c>
      <c r="E1173" s="55">
        <v>0</v>
      </c>
      <c r="F1173" s="55">
        <f t="shared" si="51"/>
        <v>0</v>
      </c>
      <c r="G1173" s="56">
        <f t="shared" si="52"/>
        <v>0</v>
      </c>
      <c r="K1173" s="60"/>
      <c r="L1173" s="60"/>
      <c r="M1173" s="60"/>
      <c r="N1173" s="60"/>
      <c r="O1173" s="60"/>
      <c r="P1173" s="60"/>
      <c r="Q1173" s="60"/>
      <c r="R1173" s="60"/>
      <c r="S1173" s="60"/>
    </row>
    <row r="1174" spans="1:19">
      <c r="A1174" s="54">
        <v>0</v>
      </c>
      <c r="B1174" s="54">
        <v>0</v>
      </c>
      <c r="C1174" s="55">
        <v>0</v>
      </c>
      <c r="D1174" s="56">
        <v>0</v>
      </c>
      <c r="E1174" s="55">
        <v>0</v>
      </c>
      <c r="F1174" s="55">
        <f t="shared" si="51"/>
        <v>0</v>
      </c>
      <c r="G1174" s="56">
        <f t="shared" si="52"/>
        <v>0</v>
      </c>
      <c r="K1174" s="60"/>
      <c r="L1174" s="60"/>
      <c r="M1174" s="60"/>
      <c r="N1174" s="60"/>
      <c r="O1174" s="60"/>
      <c r="P1174" s="60"/>
      <c r="Q1174" s="60"/>
      <c r="R1174" s="60"/>
      <c r="S1174" s="60"/>
    </row>
    <row r="1175" spans="1:19">
      <c r="A1175" s="54">
        <v>0</v>
      </c>
      <c r="B1175" s="54">
        <v>0</v>
      </c>
      <c r="C1175" s="55">
        <v>0</v>
      </c>
      <c r="D1175" s="56">
        <v>0</v>
      </c>
      <c r="E1175" s="55">
        <v>0</v>
      </c>
      <c r="F1175" s="55">
        <f t="shared" si="51"/>
        <v>0</v>
      </c>
      <c r="G1175" s="56">
        <f t="shared" si="52"/>
        <v>0</v>
      </c>
      <c r="K1175" s="60"/>
      <c r="L1175" s="60"/>
      <c r="M1175" s="60"/>
      <c r="N1175" s="60"/>
      <c r="O1175" s="60"/>
      <c r="P1175" s="60"/>
      <c r="Q1175" s="60"/>
      <c r="R1175" s="60"/>
      <c r="S1175" s="60"/>
    </row>
    <row r="1176" spans="1:19">
      <c r="A1176" s="54">
        <v>0</v>
      </c>
      <c r="B1176" s="54">
        <v>0</v>
      </c>
      <c r="C1176" s="55">
        <v>0</v>
      </c>
      <c r="D1176" s="56">
        <v>0</v>
      </c>
      <c r="E1176" s="55">
        <v>0</v>
      </c>
      <c r="F1176" s="55">
        <f t="shared" si="51"/>
        <v>0</v>
      </c>
      <c r="G1176" s="56">
        <f t="shared" si="52"/>
        <v>0</v>
      </c>
      <c r="K1176" s="60"/>
      <c r="L1176" s="60"/>
      <c r="M1176" s="60"/>
      <c r="N1176" s="60"/>
      <c r="O1176" s="60"/>
      <c r="P1176" s="60"/>
      <c r="Q1176" s="60"/>
      <c r="R1176" s="60"/>
      <c r="S1176" s="60"/>
    </row>
    <row r="1177" spans="1:19">
      <c r="A1177" s="54">
        <v>0</v>
      </c>
      <c r="B1177" s="54">
        <v>0</v>
      </c>
      <c r="C1177" s="55">
        <v>0</v>
      </c>
      <c r="D1177" s="56">
        <v>0</v>
      </c>
      <c r="E1177" s="55">
        <v>0</v>
      </c>
      <c r="F1177" s="55">
        <f t="shared" si="51"/>
        <v>0</v>
      </c>
      <c r="G1177" s="56">
        <f t="shared" si="52"/>
        <v>0</v>
      </c>
      <c r="K1177" s="60"/>
      <c r="L1177" s="60"/>
      <c r="M1177" s="60"/>
      <c r="N1177" s="60"/>
      <c r="O1177" s="60"/>
      <c r="P1177" s="60"/>
      <c r="Q1177" s="60"/>
      <c r="R1177" s="60"/>
      <c r="S1177" s="60"/>
    </row>
    <row r="1178" spans="1:19">
      <c r="A1178" s="54">
        <v>0</v>
      </c>
      <c r="B1178" s="54">
        <v>0</v>
      </c>
      <c r="C1178" s="55">
        <v>0</v>
      </c>
      <c r="D1178" s="56">
        <v>0</v>
      </c>
      <c r="E1178" s="55">
        <v>0</v>
      </c>
      <c r="F1178" s="55">
        <f t="shared" si="51"/>
        <v>0</v>
      </c>
      <c r="G1178" s="56">
        <f t="shared" si="52"/>
        <v>0</v>
      </c>
      <c r="K1178" s="60"/>
      <c r="L1178" s="60"/>
      <c r="M1178" s="60"/>
      <c r="N1178" s="60"/>
      <c r="O1178" s="60"/>
      <c r="P1178" s="60"/>
      <c r="Q1178" s="60"/>
      <c r="R1178" s="60"/>
      <c r="S1178" s="60"/>
    </row>
    <row r="1179" spans="1:19">
      <c r="A1179" s="54">
        <v>0</v>
      </c>
      <c r="B1179" s="54">
        <v>0</v>
      </c>
      <c r="C1179" s="55">
        <v>0</v>
      </c>
      <c r="D1179" s="56">
        <v>0</v>
      </c>
      <c r="E1179" s="55">
        <v>0</v>
      </c>
      <c r="F1179" s="55">
        <f t="shared" si="51"/>
        <v>0</v>
      </c>
      <c r="G1179" s="56">
        <f t="shared" si="52"/>
        <v>0</v>
      </c>
      <c r="K1179" s="60"/>
      <c r="L1179" s="60"/>
      <c r="M1179" s="60"/>
      <c r="N1179" s="60"/>
      <c r="O1179" s="60"/>
      <c r="P1179" s="60"/>
      <c r="Q1179" s="60"/>
      <c r="R1179" s="60"/>
      <c r="S1179" s="60"/>
    </row>
    <row r="1180" spans="1:19">
      <c r="A1180" s="54">
        <v>0</v>
      </c>
      <c r="B1180" s="54">
        <v>0</v>
      </c>
      <c r="C1180" s="55">
        <v>0</v>
      </c>
      <c r="D1180" s="56">
        <v>0</v>
      </c>
      <c r="E1180" s="55">
        <v>0</v>
      </c>
      <c r="F1180" s="55">
        <f t="shared" si="51"/>
        <v>0</v>
      </c>
      <c r="G1180" s="56">
        <f t="shared" si="52"/>
        <v>0</v>
      </c>
      <c r="K1180" s="60"/>
      <c r="L1180" s="60"/>
      <c r="M1180" s="60"/>
      <c r="N1180" s="60"/>
      <c r="O1180" s="60"/>
      <c r="P1180" s="60"/>
      <c r="Q1180" s="60"/>
      <c r="R1180" s="60"/>
      <c r="S1180" s="60"/>
    </row>
    <row r="1181" spans="1:19">
      <c r="A1181" s="54">
        <v>0</v>
      </c>
      <c r="B1181" s="54">
        <v>0</v>
      </c>
      <c r="C1181" s="55">
        <v>0</v>
      </c>
      <c r="D1181" s="56">
        <v>0</v>
      </c>
      <c r="E1181" s="55">
        <v>0</v>
      </c>
      <c r="F1181" s="55">
        <f t="shared" si="51"/>
        <v>0</v>
      </c>
      <c r="G1181" s="56">
        <f t="shared" si="52"/>
        <v>0</v>
      </c>
      <c r="K1181" s="60"/>
      <c r="L1181" s="60"/>
      <c r="M1181" s="60"/>
      <c r="N1181" s="60"/>
      <c r="O1181" s="60"/>
      <c r="P1181" s="60"/>
      <c r="Q1181" s="60"/>
      <c r="R1181" s="60"/>
      <c r="S1181" s="60"/>
    </row>
    <row r="1182" spans="1:19">
      <c r="A1182" s="54">
        <v>0</v>
      </c>
      <c r="B1182" s="54">
        <v>0</v>
      </c>
      <c r="C1182" s="55">
        <v>0</v>
      </c>
      <c r="D1182" s="56">
        <v>0</v>
      </c>
      <c r="E1182" s="55">
        <v>0</v>
      </c>
      <c r="F1182" s="55">
        <f t="shared" si="51"/>
        <v>0</v>
      </c>
      <c r="G1182" s="56">
        <f t="shared" si="52"/>
        <v>0</v>
      </c>
      <c r="K1182" s="60"/>
      <c r="L1182" s="60"/>
      <c r="M1182" s="60"/>
      <c r="N1182" s="60"/>
      <c r="O1182" s="60"/>
      <c r="P1182" s="60"/>
      <c r="Q1182" s="60"/>
      <c r="R1182" s="60"/>
      <c r="S1182" s="60"/>
    </row>
    <row r="1183" spans="1:19">
      <c r="A1183" s="54">
        <v>0</v>
      </c>
      <c r="B1183" s="54">
        <v>0</v>
      </c>
      <c r="C1183" s="55">
        <v>0</v>
      </c>
      <c r="D1183" s="56">
        <v>0</v>
      </c>
      <c r="E1183" s="55">
        <v>0</v>
      </c>
      <c r="F1183" s="55">
        <f t="shared" si="51"/>
        <v>0</v>
      </c>
      <c r="G1183" s="56">
        <f t="shared" si="52"/>
        <v>0</v>
      </c>
      <c r="K1183" s="60"/>
      <c r="L1183" s="60"/>
      <c r="M1183" s="60"/>
      <c r="N1183" s="60"/>
      <c r="O1183" s="60"/>
      <c r="P1183" s="60"/>
      <c r="Q1183" s="60"/>
      <c r="R1183" s="60"/>
      <c r="S1183" s="60"/>
    </row>
    <row r="1184" spans="1:19">
      <c r="A1184" s="54">
        <v>0</v>
      </c>
      <c r="B1184" s="54">
        <v>0</v>
      </c>
      <c r="C1184" s="55">
        <v>0</v>
      </c>
      <c r="D1184" s="56">
        <v>0</v>
      </c>
      <c r="E1184" s="55">
        <v>0</v>
      </c>
      <c r="F1184" s="55">
        <f t="shared" si="51"/>
        <v>0</v>
      </c>
      <c r="G1184" s="56">
        <f t="shared" si="52"/>
        <v>0</v>
      </c>
      <c r="K1184" s="60"/>
      <c r="L1184" s="60"/>
      <c r="M1184" s="60"/>
      <c r="N1184" s="60"/>
      <c r="O1184" s="60"/>
      <c r="P1184" s="60"/>
      <c r="Q1184" s="60"/>
      <c r="R1184" s="60"/>
      <c r="S1184" s="60"/>
    </row>
    <row r="1185" spans="1:19">
      <c r="A1185" s="54">
        <v>0</v>
      </c>
      <c r="B1185" s="54">
        <v>0</v>
      </c>
      <c r="C1185" s="55">
        <v>0</v>
      </c>
      <c r="D1185" s="56">
        <v>0</v>
      </c>
      <c r="E1185" s="55">
        <v>0</v>
      </c>
      <c r="F1185" s="55">
        <f t="shared" si="51"/>
        <v>0</v>
      </c>
      <c r="G1185" s="56">
        <f t="shared" si="52"/>
        <v>0</v>
      </c>
      <c r="K1185" s="60"/>
      <c r="L1185" s="60"/>
      <c r="M1185" s="60"/>
      <c r="N1185" s="60"/>
      <c r="O1185" s="60"/>
      <c r="P1185" s="60"/>
      <c r="Q1185" s="60"/>
      <c r="R1185" s="60"/>
      <c r="S1185" s="60"/>
    </row>
    <row r="1186" spans="1:19">
      <c r="A1186" s="54">
        <v>0</v>
      </c>
      <c r="B1186" s="54">
        <v>0</v>
      </c>
      <c r="C1186" s="55">
        <v>0</v>
      </c>
      <c r="D1186" s="56">
        <v>0</v>
      </c>
      <c r="E1186" s="55">
        <v>0</v>
      </c>
      <c r="F1186" s="55">
        <f t="shared" si="51"/>
        <v>0</v>
      </c>
      <c r="G1186" s="56">
        <f t="shared" si="52"/>
        <v>0</v>
      </c>
      <c r="K1186" s="60"/>
      <c r="L1186" s="60"/>
      <c r="M1186" s="60"/>
      <c r="N1186" s="60"/>
      <c r="O1186" s="60"/>
      <c r="P1186" s="60"/>
      <c r="Q1186" s="60"/>
      <c r="R1186" s="60"/>
      <c r="S1186" s="60"/>
    </row>
    <row r="1187" spans="1:19">
      <c r="A1187" s="54">
        <v>0</v>
      </c>
      <c r="B1187" s="54">
        <v>0</v>
      </c>
      <c r="C1187" s="55">
        <v>0</v>
      </c>
      <c r="D1187" s="56">
        <v>0</v>
      </c>
      <c r="E1187" s="55">
        <v>0</v>
      </c>
      <c r="F1187" s="55">
        <f t="shared" si="51"/>
        <v>0</v>
      </c>
      <c r="G1187" s="56">
        <f t="shared" si="52"/>
        <v>0</v>
      </c>
      <c r="K1187" s="60"/>
      <c r="L1187" s="60"/>
      <c r="M1187" s="60"/>
      <c r="N1187" s="60"/>
      <c r="O1187" s="60"/>
      <c r="P1187" s="60"/>
      <c r="Q1187" s="60"/>
      <c r="R1187" s="60"/>
      <c r="S1187" s="60"/>
    </row>
    <row r="1188" spans="1:19">
      <c r="A1188" s="54">
        <v>0</v>
      </c>
      <c r="B1188" s="54">
        <v>0</v>
      </c>
      <c r="C1188" s="55">
        <v>0</v>
      </c>
      <c r="D1188" s="56">
        <v>0</v>
      </c>
      <c r="E1188" s="55">
        <v>0</v>
      </c>
      <c r="F1188" s="55">
        <f t="shared" si="51"/>
        <v>0</v>
      </c>
      <c r="G1188" s="56">
        <f t="shared" si="52"/>
        <v>0</v>
      </c>
      <c r="K1188" s="60"/>
      <c r="L1188" s="60"/>
      <c r="M1188" s="60"/>
      <c r="N1188" s="60"/>
      <c r="O1188" s="60"/>
      <c r="P1188" s="60"/>
      <c r="Q1188" s="60"/>
      <c r="R1188" s="60"/>
      <c r="S1188" s="60"/>
    </row>
    <row r="1189" spans="1:19">
      <c r="A1189" s="54">
        <v>0</v>
      </c>
      <c r="B1189" s="54">
        <v>0</v>
      </c>
      <c r="C1189" s="55">
        <v>0</v>
      </c>
      <c r="D1189" s="56">
        <v>0</v>
      </c>
      <c r="E1189" s="55">
        <v>0</v>
      </c>
      <c r="F1189" s="55">
        <f t="shared" si="51"/>
        <v>0</v>
      </c>
      <c r="G1189" s="56">
        <f t="shared" si="52"/>
        <v>0</v>
      </c>
      <c r="K1189" s="60"/>
      <c r="L1189" s="60"/>
      <c r="M1189" s="60"/>
      <c r="N1189" s="60"/>
      <c r="O1189" s="60"/>
      <c r="P1189" s="60"/>
      <c r="Q1189" s="60"/>
      <c r="R1189" s="60"/>
      <c r="S1189" s="60"/>
    </row>
    <row r="1190" spans="1:19">
      <c r="A1190" s="54">
        <v>0</v>
      </c>
      <c r="B1190" s="54">
        <v>0</v>
      </c>
      <c r="C1190" s="55">
        <v>0</v>
      </c>
      <c r="D1190" s="56">
        <v>0</v>
      </c>
      <c r="E1190" s="55">
        <v>0</v>
      </c>
      <c r="F1190" s="55">
        <f t="shared" si="51"/>
        <v>0</v>
      </c>
      <c r="G1190" s="56">
        <f t="shared" si="52"/>
        <v>0</v>
      </c>
      <c r="K1190" s="60"/>
      <c r="L1190" s="60"/>
      <c r="M1190" s="60"/>
      <c r="N1190" s="60"/>
      <c r="O1190" s="60"/>
      <c r="P1190" s="60"/>
      <c r="Q1190" s="60"/>
      <c r="R1190" s="60"/>
      <c r="S1190" s="60"/>
    </row>
    <row r="1191" spans="1:19">
      <c r="A1191" s="54">
        <v>0</v>
      </c>
      <c r="B1191" s="54">
        <v>0</v>
      </c>
      <c r="C1191" s="55">
        <v>0</v>
      </c>
      <c r="D1191" s="56">
        <v>0</v>
      </c>
      <c r="E1191" s="55">
        <v>0</v>
      </c>
      <c r="F1191" s="55">
        <f t="shared" si="51"/>
        <v>0</v>
      </c>
      <c r="G1191" s="56">
        <f t="shared" si="52"/>
        <v>0</v>
      </c>
      <c r="K1191" s="60"/>
      <c r="L1191" s="60"/>
      <c r="M1191" s="60"/>
      <c r="N1191" s="60"/>
      <c r="O1191" s="60"/>
      <c r="P1191" s="60"/>
      <c r="Q1191" s="60"/>
      <c r="R1191" s="60"/>
      <c r="S1191" s="60"/>
    </row>
    <row r="1192" spans="1:19">
      <c r="A1192" s="54">
        <v>0</v>
      </c>
      <c r="B1192" s="54">
        <v>0</v>
      </c>
      <c r="C1192" s="55">
        <v>0</v>
      </c>
      <c r="D1192" s="56">
        <v>0</v>
      </c>
      <c r="E1192" s="55">
        <v>0</v>
      </c>
      <c r="F1192" s="55">
        <f t="shared" si="51"/>
        <v>0</v>
      </c>
      <c r="G1192" s="56">
        <f t="shared" si="52"/>
        <v>0</v>
      </c>
      <c r="K1192" s="60"/>
      <c r="L1192" s="60"/>
      <c r="M1192" s="60"/>
      <c r="N1192" s="60"/>
      <c r="O1192" s="60"/>
      <c r="P1192" s="60"/>
      <c r="Q1192" s="60"/>
      <c r="R1192" s="60"/>
      <c r="S1192" s="60"/>
    </row>
    <row r="1193" spans="1:19">
      <c r="A1193" s="54">
        <v>0</v>
      </c>
      <c r="B1193" s="54">
        <v>0</v>
      </c>
      <c r="C1193" s="55">
        <v>0</v>
      </c>
      <c r="D1193" s="56">
        <v>0</v>
      </c>
      <c r="E1193" s="55">
        <v>0</v>
      </c>
      <c r="F1193" s="55">
        <f t="shared" si="51"/>
        <v>0</v>
      </c>
      <c r="G1193" s="56">
        <f t="shared" si="52"/>
        <v>0</v>
      </c>
      <c r="K1193" s="60"/>
      <c r="L1193" s="60"/>
      <c r="M1193" s="60"/>
      <c r="N1193" s="60"/>
      <c r="O1193" s="60"/>
      <c r="P1193" s="60"/>
      <c r="Q1193" s="60"/>
      <c r="R1193" s="60"/>
      <c r="S1193" s="60"/>
    </row>
    <row r="1194" spans="1:19">
      <c r="A1194" s="54">
        <v>0</v>
      </c>
      <c r="B1194" s="54">
        <v>0</v>
      </c>
      <c r="C1194" s="55">
        <v>0</v>
      </c>
      <c r="D1194" s="56">
        <v>0</v>
      </c>
      <c r="E1194" s="55">
        <v>0</v>
      </c>
      <c r="F1194" s="55">
        <f t="shared" si="51"/>
        <v>0</v>
      </c>
      <c r="G1194" s="56">
        <f t="shared" si="52"/>
        <v>0</v>
      </c>
      <c r="K1194" s="60"/>
      <c r="L1194" s="60"/>
      <c r="M1194" s="60"/>
      <c r="N1194" s="60"/>
      <c r="O1194" s="60"/>
      <c r="P1194" s="60"/>
      <c r="Q1194" s="60"/>
      <c r="R1194" s="60"/>
      <c r="S1194" s="60"/>
    </row>
    <row r="1195" spans="1:19">
      <c r="A1195" s="54">
        <v>0</v>
      </c>
      <c r="B1195" s="54">
        <v>0</v>
      </c>
      <c r="C1195" s="55">
        <v>0</v>
      </c>
      <c r="D1195" s="56">
        <v>0</v>
      </c>
      <c r="E1195" s="55">
        <v>0</v>
      </c>
      <c r="F1195" s="55">
        <f t="shared" si="51"/>
        <v>0</v>
      </c>
      <c r="G1195" s="56">
        <f t="shared" si="52"/>
        <v>0</v>
      </c>
      <c r="K1195" s="60"/>
      <c r="L1195" s="60"/>
      <c r="M1195" s="60"/>
      <c r="N1195" s="60"/>
      <c r="O1195" s="60"/>
      <c r="P1195" s="60"/>
      <c r="Q1195" s="60"/>
      <c r="R1195" s="60"/>
      <c r="S1195" s="60"/>
    </row>
    <row r="1196" spans="1:19">
      <c r="A1196" s="54">
        <v>0</v>
      </c>
      <c r="B1196" s="54">
        <v>0</v>
      </c>
      <c r="C1196" s="55">
        <v>0</v>
      </c>
      <c r="D1196" s="56">
        <v>0</v>
      </c>
      <c r="E1196" s="55">
        <v>0</v>
      </c>
      <c r="F1196" s="55">
        <f t="shared" si="51"/>
        <v>0</v>
      </c>
      <c r="G1196" s="56">
        <f t="shared" si="52"/>
        <v>0</v>
      </c>
      <c r="K1196" s="60"/>
      <c r="L1196" s="60"/>
      <c r="M1196" s="60"/>
      <c r="N1196" s="60"/>
      <c r="O1196" s="60"/>
      <c r="P1196" s="60"/>
      <c r="Q1196" s="60"/>
      <c r="R1196" s="60"/>
      <c r="S1196" s="60"/>
    </row>
    <row r="1197" spans="1:19">
      <c r="A1197" s="54">
        <v>0</v>
      </c>
      <c r="B1197" s="54">
        <v>0</v>
      </c>
      <c r="C1197" s="55">
        <v>0</v>
      </c>
      <c r="D1197" s="56">
        <v>0</v>
      </c>
      <c r="E1197" s="55">
        <v>0</v>
      </c>
      <c r="F1197" s="55">
        <f t="shared" si="51"/>
        <v>0</v>
      </c>
      <c r="G1197" s="56">
        <f t="shared" si="52"/>
        <v>0</v>
      </c>
      <c r="K1197" s="60"/>
      <c r="L1197" s="60"/>
      <c r="M1197" s="60"/>
      <c r="N1197" s="60"/>
      <c r="O1197" s="60"/>
      <c r="P1197" s="60"/>
      <c r="Q1197" s="60"/>
      <c r="R1197" s="60"/>
      <c r="S1197" s="60"/>
    </row>
    <row r="1198" spans="1:19">
      <c r="A1198" s="54">
        <v>0</v>
      </c>
      <c r="B1198" s="54">
        <v>0</v>
      </c>
      <c r="C1198" s="55">
        <v>0</v>
      </c>
      <c r="D1198" s="56">
        <v>0</v>
      </c>
      <c r="E1198" s="55">
        <v>0</v>
      </c>
      <c r="F1198" s="55">
        <f t="shared" si="51"/>
        <v>0</v>
      </c>
      <c r="G1198" s="56">
        <f t="shared" si="52"/>
        <v>0</v>
      </c>
      <c r="K1198" s="60"/>
      <c r="L1198" s="60"/>
      <c r="M1198" s="60"/>
      <c r="N1198" s="60"/>
      <c r="O1198" s="60"/>
      <c r="P1198" s="60"/>
      <c r="Q1198" s="60"/>
      <c r="R1198" s="60"/>
      <c r="S1198" s="60"/>
    </row>
    <row r="1199" spans="1:19">
      <c r="A1199" s="54">
        <v>0</v>
      </c>
      <c r="B1199" s="54">
        <v>0</v>
      </c>
      <c r="C1199" s="55">
        <v>0</v>
      </c>
      <c r="D1199" s="56">
        <v>0</v>
      </c>
      <c r="E1199" s="55">
        <v>0</v>
      </c>
      <c r="F1199" s="55">
        <f t="shared" si="51"/>
        <v>0</v>
      </c>
      <c r="G1199" s="56">
        <f t="shared" si="52"/>
        <v>0</v>
      </c>
      <c r="K1199" s="60"/>
      <c r="L1199" s="60"/>
      <c r="M1199" s="60"/>
      <c r="N1199" s="60"/>
      <c r="O1199" s="60"/>
      <c r="P1199" s="60"/>
      <c r="Q1199" s="60"/>
      <c r="R1199" s="60"/>
      <c r="S1199" s="60"/>
    </row>
    <row r="1200" spans="1:19">
      <c r="A1200" s="54">
        <v>0</v>
      </c>
      <c r="B1200" s="54">
        <v>0</v>
      </c>
      <c r="C1200" s="55">
        <v>0</v>
      </c>
      <c r="D1200" s="56">
        <v>0</v>
      </c>
      <c r="E1200" s="55">
        <v>0</v>
      </c>
      <c r="F1200" s="55">
        <f t="shared" si="51"/>
        <v>0</v>
      </c>
      <c r="G1200" s="56">
        <f t="shared" si="52"/>
        <v>0</v>
      </c>
      <c r="K1200" s="60"/>
      <c r="L1200" s="60"/>
      <c r="M1200" s="60"/>
      <c r="N1200" s="60"/>
      <c r="O1200" s="60"/>
      <c r="P1200" s="60"/>
      <c r="Q1200" s="60"/>
      <c r="R1200" s="60"/>
      <c r="S1200" s="60"/>
    </row>
    <row r="1201" spans="1:19">
      <c r="A1201" s="54">
        <v>0</v>
      </c>
      <c r="B1201" s="54">
        <v>0</v>
      </c>
      <c r="C1201" s="55">
        <v>0</v>
      </c>
      <c r="D1201" s="56">
        <v>0</v>
      </c>
      <c r="E1201" s="55">
        <v>0</v>
      </c>
      <c r="F1201" s="55">
        <f t="shared" si="51"/>
        <v>0</v>
      </c>
      <c r="G1201" s="56">
        <f t="shared" si="52"/>
        <v>0</v>
      </c>
      <c r="K1201" s="60"/>
      <c r="L1201" s="60"/>
      <c r="M1201" s="60"/>
      <c r="N1201" s="60"/>
      <c r="O1201" s="60"/>
      <c r="P1201" s="60"/>
      <c r="Q1201" s="60"/>
      <c r="R1201" s="60"/>
      <c r="S1201" s="60"/>
    </row>
    <row r="1202" spans="1:19">
      <c r="A1202" s="54">
        <v>0</v>
      </c>
      <c r="B1202" s="54">
        <v>0</v>
      </c>
      <c r="C1202" s="55">
        <v>0</v>
      </c>
      <c r="D1202" s="56">
        <v>0</v>
      </c>
      <c r="E1202" s="55">
        <v>0</v>
      </c>
      <c r="F1202" s="55">
        <f t="shared" si="51"/>
        <v>0</v>
      </c>
      <c r="G1202" s="56">
        <f t="shared" si="52"/>
        <v>0</v>
      </c>
      <c r="K1202" s="60"/>
      <c r="L1202" s="60"/>
      <c r="M1202" s="60"/>
      <c r="N1202" s="60"/>
      <c r="O1202" s="60"/>
      <c r="P1202" s="60"/>
      <c r="Q1202" s="60"/>
      <c r="R1202" s="60"/>
      <c r="S1202" s="60"/>
    </row>
    <row r="1203" spans="1:19">
      <c r="A1203" s="54">
        <v>0</v>
      </c>
      <c r="B1203" s="54">
        <v>0</v>
      </c>
      <c r="C1203" s="55">
        <v>0</v>
      </c>
      <c r="D1203" s="56">
        <v>0</v>
      </c>
      <c r="E1203" s="55">
        <v>0</v>
      </c>
      <c r="F1203" s="55">
        <f t="shared" si="51"/>
        <v>0</v>
      </c>
      <c r="G1203" s="56">
        <f t="shared" si="52"/>
        <v>0</v>
      </c>
      <c r="K1203" s="60"/>
      <c r="L1203" s="60"/>
      <c r="M1203" s="60"/>
      <c r="N1203" s="60"/>
      <c r="O1203" s="60"/>
      <c r="P1203" s="60"/>
      <c r="Q1203" s="60"/>
      <c r="R1203" s="60"/>
      <c r="S1203" s="60"/>
    </row>
    <row r="1204" spans="1:19">
      <c r="A1204" s="54">
        <v>0</v>
      </c>
      <c r="B1204" s="54">
        <v>0</v>
      </c>
      <c r="C1204" s="55">
        <v>0</v>
      </c>
      <c r="D1204" s="56">
        <v>0</v>
      </c>
      <c r="E1204" s="55">
        <v>0</v>
      </c>
      <c r="F1204" s="55">
        <f t="shared" si="51"/>
        <v>0</v>
      </c>
      <c r="G1204" s="56">
        <f t="shared" si="52"/>
        <v>0</v>
      </c>
      <c r="K1204" s="60"/>
      <c r="L1204" s="60"/>
      <c r="M1204" s="60"/>
      <c r="N1204" s="60"/>
      <c r="O1204" s="60"/>
      <c r="P1204" s="60"/>
      <c r="Q1204" s="60"/>
      <c r="R1204" s="60"/>
      <c r="S1204" s="60"/>
    </row>
    <row r="1205" spans="1:19">
      <c r="A1205" s="54">
        <v>0</v>
      </c>
      <c r="B1205" s="54">
        <v>0</v>
      </c>
      <c r="C1205" s="55">
        <v>0</v>
      </c>
      <c r="D1205" s="56">
        <v>0</v>
      </c>
      <c r="E1205" s="55">
        <v>0</v>
      </c>
      <c r="F1205" s="55">
        <f t="shared" si="51"/>
        <v>0</v>
      </c>
      <c r="G1205" s="56">
        <f t="shared" si="52"/>
        <v>0</v>
      </c>
      <c r="K1205" s="60"/>
      <c r="L1205" s="60"/>
      <c r="M1205" s="60"/>
      <c r="N1205" s="60"/>
      <c r="O1205" s="60"/>
      <c r="P1205" s="60"/>
      <c r="Q1205" s="60"/>
      <c r="R1205" s="60"/>
      <c r="S1205" s="60"/>
    </row>
    <row r="1206" spans="1:19">
      <c r="A1206" s="54">
        <v>0</v>
      </c>
      <c r="B1206" s="54">
        <v>0</v>
      </c>
      <c r="C1206" s="55">
        <v>0</v>
      </c>
      <c r="D1206" s="56">
        <v>0</v>
      </c>
      <c r="E1206" s="55">
        <v>0</v>
      </c>
      <c r="F1206" s="55">
        <f t="shared" si="51"/>
        <v>0</v>
      </c>
      <c r="G1206" s="56">
        <f t="shared" si="52"/>
        <v>0</v>
      </c>
      <c r="K1206" s="60"/>
      <c r="L1206" s="60"/>
      <c r="M1206" s="60"/>
      <c r="N1206" s="60"/>
      <c r="O1206" s="60"/>
      <c r="P1206" s="60"/>
      <c r="Q1206" s="60"/>
      <c r="R1206" s="60"/>
      <c r="S1206" s="60"/>
    </row>
    <row r="1207" spans="1:19">
      <c r="A1207" s="54">
        <v>0</v>
      </c>
      <c r="B1207" s="54">
        <v>0</v>
      </c>
      <c r="C1207" s="55">
        <v>0</v>
      </c>
      <c r="D1207" s="56">
        <v>0</v>
      </c>
      <c r="E1207" s="55">
        <v>0</v>
      </c>
      <c r="F1207" s="55">
        <f t="shared" si="51"/>
        <v>0</v>
      </c>
      <c r="G1207" s="56">
        <f t="shared" si="52"/>
        <v>0</v>
      </c>
      <c r="K1207" s="60"/>
      <c r="L1207" s="60"/>
      <c r="M1207" s="60"/>
      <c r="N1207" s="60"/>
      <c r="O1207" s="60"/>
      <c r="P1207" s="60"/>
      <c r="Q1207" s="60"/>
      <c r="R1207" s="60"/>
      <c r="S1207" s="60"/>
    </row>
    <row r="1208" spans="1:19">
      <c r="A1208" s="54">
        <v>0</v>
      </c>
      <c r="B1208" s="54">
        <v>0</v>
      </c>
      <c r="C1208" s="55">
        <v>0</v>
      </c>
      <c r="D1208" s="56">
        <v>0</v>
      </c>
      <c r="E1208" s="55">
        <v>0</v>
      </c>
      <c r="F1208" s="55">
        <f t="shared" si="51"/>
        <v>0</v>
      </c>
      <c r="G1208" s="56">
        <f t="shared" si="52"/>
        <v>0</v>
      </c>
      <c r="K1208" s="60"/>
      <c r="L1208" s="60"/>
      <c r="M1208" s="60"/>
      <c r="N1208" s="60"/>
      <c r="O1208" s="60"/>
      <c r="P1208" s="60"/>
      <c r="Q1208" s="60"/>
      <c r="R1208" s="60"/>
      <c r="S1208" s="60"/>
    </row>
    <row r="1209" spans="1:19">
      <c r="A1209" s="54">
        <v>0</v>
      </c>
      <c r="B1209" s="54">
        <v>0</v>
      </c>
      <c r="C1209" s="55">
        <v>0</v>
      </c>
      <c r="D1209" s="56">
        <v>0</v>
      </c>
      <c r="E1209" s="55">
        <v>0</v>
      </c>
      <c r="F1209" s="55">
        <f t="shared" si="51"/>
        <v>0</v>
      </c>
      <c r="G1209" s="56">
        <f t="shared" si="52"/>
        <v>0</v>
      </c>
      <c r="K1209" s="60"/>
      <c r="L1209" s="60"/>
      <c r="M1209" s="60"/>
      <c r="N1209" s="60"/>
      <c r="O1209" s="60"/>
      <c r="P1209" s="60"/>
      <c r="Q1209" s="60"/>
      <c r="R1209" s="60"/>
      <c r="S1209" s="60"/>
    </row>
    <row r="1210" spans="1:19">
      <c r="A1210" s="54">
        <v>0</v>
      </c>
      <c r="B1210" s="54">
        <v>0</v>
      </c>
      <c r="C1210" s="55">
        <v>0</v>
      </c>
      <c r="D1210" s="56">
        <v>0</v>
      </c>
      <c r="E1210" s="55">
        <v>0</v>
      </c>
      <c r="F1210" s="55">
        <f t="shared" si="51"/>
        <v>0</v>
      </c>
      <c r="G1210" s="56">
        <f t="shared" si="52"/>
        <v>0</v>
      </c>
      <c r="K1210" s="60"/>
      <c r="L1210" s="60"/>
      <c r="M1210" s="60"/>
      <c r="N1210" s="60"/>
      <c r="O1210" s="60"/>
      <c r="P1210" s="60"/>
      <c r="Q1210" s="60"/>
      <c r="R1210" s="60"/>
      <c r="S1210" s="60"/>
    </row>
    <row r="1211" spans="1:19">
      <c r="A1211" s="54">
        <v>0</v>
      </c>
      <c r="B1211" s="54">
        <v>0</v>
      </c>
      <c r="C1211" s="55">
        <v>0</v>
      </c>
      <c r="D1211" s="56">
        <v>0</v>
      </c>
      <c r="E1211" s="55">
        <v>0</v>
      </c>
      <c r="F1211" s="55">
        <f t="shared" si="51"/>
        <v>0</v>
      </c>
      <c r="G1211" s="56">
        <f t="shared" si="52"/>
        <v>0</v>
      </c>
      <c r="K1211" s="60"/>
      <c r="L1211" s="60"/>
      <c r="M1211" s="60"/>
      <c r="N1211" s="60"/>
      <c r="O1211" s="60"/>
      <c r="P1211" s="60"/>
      <c r="Q1211" s="60"/>
      <c r="R1211" s="60"/>
      <c r="S1211" s="60"/>
    </row>
    <row r="1212" spans="1:19">
      <c r="A1212" s="54">
        <v>0</v>
      </c>
      <c r="B1212" s="54">
        <v>0</v>
      </c>
      <c r="C1212" s="55">
        <v>0</v>
      </c>
      <c r="D1212" s="56">
        <v>0</v>
      </c>
      <c r="E1212" s="55">
        <v>0</v>
      </c>
      <c r="F1212" s="55">
        <f t="shared" si="51"/>
        <v>0</v>
      </c>
      <c r="G1212" s="56">
        <f t="shared" si="52"/>
        <v>0</v>
      </c>
      <c r="K1212" s="60"/>
      <c r="L1212" s="60"/>
      <c r="M1212" s="60"/>
      <c r="N1212" s="60"/>
      <c r="O1212" s="60"/>
      <c r="P1212" s="60"/>
      <c r="Q1212" s="60"/>
      <c r="R1212" s="60"/>
      <c r="S1212" s="60"/>
    </row>
    <row r="1213" spans="1:19">
      <c r="A1213" s="54">
        <v>0</v>
      </c>
      <c r="B1213" s="54">
        <v>0</v>
      </c>
      <c r="C1213" s="55">
        <v>0</v>
      </c>
      <c r="D1213" s="56">
        <v>0</v>
      </c>
      <c r="E1213" s="55">
        <v>0</v>
      </c>
      <c r="F1213" s="55">
        <f t="shared" si="51"/>
        <v>0</v>
      </c>
      <c r="G1213" s="56">
        <f t="shared" si="52"/>
        <v>0</v>
      </c>
      <c r="K1213" s="60"/>
      <c r="L1213" s="60"/>
      <c r="M1213" s="60"/>
      <c r="N1213" s="60"/>
      <c r="O1213" s="60"/>
      <c r="P1213" s="60"/>
      <c r="Q1213" s="60"/>
      <c r="R1213" s="60"/>
      <c r="S1213" s="60"/>
    </row>
    <row r="1214" spans="1:19">
      <c r="A1214" s="54">
        <v>0</v>
      </c>
      <c r="B1214" s="54">
        <v>0</v>
      </c>
      <c r="C1214" s="55">
        <v>0</v>
      </c>
      <c r="D1214" s="56">
        <v>0</v>
      </c>
      <c r="E1214" s="55">
        <v>0</v>
      </c>
      <c r="F1214" s="55">
        <f t="shared" si="51"/>
        <v>0</v>
      </c>
      <c r="G1214" s="56">
        <f t="shared" si="52"/>
        <v>0</v>
      </c>
      <c r="K1214" s="60"/>
      <c r="L1214" s="60"/>
      <c r="M1214" s="60"/>
      <c r="N1214" s="60"/>
      <c r="O1214" s="60"/>
      <c r="P1214" s="60"/>
      <c r="Q1214" s="60"/>
      <c r="R1214" s="60"/>
      <c r="S1214" s="60"/>
    </row>
    <row r="1215" spans="1:19">
      <c r="A1215" s="54">
        <v>0</v>
      </c>
      <c r="B1215" s="54">
        <v>0</v>
      </c>
      <c r="C1215" s="55">
        <v>0</v>
      </c>
      <c r="D1215" s="56">
        <v>0</v>
      </c>
      <c r="E1215" s="55">
        <v>0</v>
      </c>
      <c r="F1215" s="55">
        <f t="shared" si="51"/>
        <v>0</v>
      </c>
      <c r="G1215" s="56">
        <f t="shared" si="52"/>
        <v>0</v>
      </c>
      <c r="K1215" s="60"/>
      <c r="L1215" s="60"/>
      <c r="M1215" s="60"/>
      <c r="N1215" s="60"/>
      <c r="O1215" s="60"/>
      <c r="P1215" s="60"/>
      <c r="Q1215" s="60"/>
      <c r="R1215" s="60"/>
      <c r="S1215" s="60"/>
    </row>
    <row r="1216" spans="1:19">
      <c r="A1216" s="54">
        <v>0</v>
      </c>
      <c r="B1216" s="54">
        <v>0</v>
      </c>
      <c r="C1216" s="55">
        <v>0</v>
      </c>
      <c r="D1216" s="56">
        <v>0</v>
      </c>
      <c r="E1216" s="55">
        <v>0</v>
      </c>
      <c r="F1216" s="55">
        <f t="shared" si="51"/>
        <v>0</v>
      </c>
      <c r="G1216" s="56">
        <f t="shared" si="52"/>
        <v>0</v>
      </c>
      <c r="K1216" s="60"/>
      <c r="L1216" s="60"/>
      <c r="M1216" s="60"/>
      <c r="N1216" s="60"/>
      <c r="O1216" s="60"/>
      <c r="P1216" s="60"/>
      <c r="Q1216" s="60"/>
      <c r="R1216" s="60"/>
      <c r="S1216" s="60"/>
    </row>
    <row r="1217" spans="1:19">
      <c r="A1217" s="54">
        <v>0</v>
      </c>
      <c r="B1217" s="54">
        <v>0</v>
      </c>
      <c r="C1217" s="55">
        <v>0</v>
      </c>
      <c r="D1217" s="56">
        <v>0</v>
      </c>
      <c r="E1217" s="55">
        <v>0</v>
      </c>
      <c r="F1217" s="55">
        <f t="shared" si="51"/>
        <v>0</v>
      </c>
      <c r="G1217" s="56">
        <f t="shared" si="52"/>
        <v>0</v>
      </c>
      <c r="K1217" s="60"/>
      <c r="L1217" s="60"/>
      <c r="M1217" s="60"/>
      <c r="N1217" s="60"/>
      <c r="O1217" s="60"/>
      <c r="P1217" s="60"/>
      <c r="Q1217" s="60"/>
      <c r="R1217" s="60"/>
      <c r="S1217" s="60"/>
    </row>
    <row r="1218" spans="1:19">
      <c r="A1218" s="54">
        <v>0</v>
      </c>
      <c r="B1218" s="54">
        <v>0</v>
      </c>
      <c r="C1218" s="55">
        <v>0</v>
      </c>
      <c r="D1218" s="56">
        <v>0</v>
      </c>
      <c r="E1218" s="55">
        <v>0</v>
      </c>
      <c r="F1218" s="55">
        <f t="shared" si="51"/>
        <v>0</v>
      </c>
      <c r="G1218" s="56">
        <f t="shared" si="52"/>
        <v>0</v>
      </c>
      <c r="K1218" s="60"/>
      <c r="L1218" s="60"/>
      <c r="M1218" s="60"/>
      <c r="N1218" s="60"/>
      <c r="O1218" s="60"/>
      <c r="P1218" s="60"/>
      <c r="Q1218" s="60"/>
      <c r="R1218" s="60"/>
      <c r="S1218" s="60"/>
    </row>
    <row r="1219" spans="1:19">
      <c r="A1219" s="54">
        <v>0</v>
      </c>
      <c r="B1219" s="54">
        <v>0</v>
      </c>
      <c r="C1219" s="55">
        <v>0</v>
      </c>
      <c r="D1219" s="56">
        <v>0</v>
      </c>
      <c r="E1219" s="55">
        <v>0</v>
      </c>
      <c r="F1219" s="55">
        <f t="shared" si="51"/>
        <v>0</v>
      </c>
      <c r="G1219" s="56">
        <f t="shared" si="52"/>
        <v>0</v>
      </c>
      <c r="K1219" s="60"/>
      <c r="L1219" s="60"/>
      <c r="M1219" s="60"/>
      <c r="N1219" s="60"/>
      <c r="O1219" s="60"/>
      <c r="P1219" s="60"/>
      <c r="Q1219" s="60"/>
      <c r="R1219" s="60"/>
      <c r="S1219" s="60"/>
    </row>
    <row r="1220" spans="1:19">
      <c r="A1220" s="54">
        <v>0</v>
      </c>
      <c r="B1220" s="54">
        <v>0</v>
      </c>
      <c r="C1220" s="55">
        <v>0</v>
      </c>
      <c r="D1220" s="56">
        <v>0</v>
      </c>
      <c r="E1220" s="55">
        <v>0</v>
      </c>
      <c r="F1220" s="55">
        <f t="shared" ref="F1220" si="53">E1220+C1220</f>
        <v>0</v>
      </c>
      <c r="G1220" s="56">
        <f t="shared" ref="G1220" si="54">E1220-C1220</f>
        <v>0</v>
      </c>
      <c r="K1220" s="60"/>
      <c r="L1220" s="60"/>
      <c r="M1220" s="60"/>
      <c r="N1220" s="60"/>
      <c r="O1220" s="60"/>
      <c r="P1220" s="60"/>
      <c r="Q1220" s="60"/>
      <c r="R1220" s="60"/>
      <c r="S1220" s="60"/>
    </row>
    <row r="1221" spans="1:19">
      <c r="A1221" s="107"/>
      <c r="B1221" s="107"/>
      <c r="C1221" s="108"/>
      <c r="D1221" s="109"/>
      <c r="E1221" s="108"/>
      <c r="F1221" s="109"/>
      <c r="G1221" s="108"/>
      <c r="K1221" s="60"/>
      <c r="L1221" s="60"/>
      <c r="M1221" s="60"/>
      <c r="N1221" s="60"/>
      <c r="O1221" s="60"/>
      <c r="P1221" s="60"/>
      <c r="Q1221" s="60"/>
      <c r="R1221" s="60"/>
      <c r="S1221" s="60"/>
    </row>
    <row r="1222" spans="1:19">
      <c r="A1222" s="107"/>
      <c r="B1222" s="107"/>
      <c r="C1222" s="108"/>
      <c r="D1222" s="109"/>
      <c r="E1222" s="108"/>
      <c r="F1222" s="109"/>
      <c r="G1222" s="108"/>
      <c r="K1222" s="60"/>
      <c r="L1222" s="60"/>
      <c r="M1222" s="60"/>
      <c r="N1222" s="60"/>
      <c r="O1222" s="60"/>
      <c r="P1222" s="60"/>
      <c r="Q1222" s="60"/>
      <c r="R1222" s="60"/>
      <c r="S1222" s="60"/>
    </row>
    <row r="1223" spans="1:19">
      <c r="A1223" s="107"/>
      <c r="B1223" s="107"/>
      <c r="C1223" s="108"/>
      <c r="D1223" s="109"/>
      <c r="E1223" s="108"/>
      <c r="F1223" s="109"/>
      <c r="G1223" s="108"/>
      <c r="K1223" s="60"/>
      <c r="L1223" s="60"/>
      <c r="M1223" s="60"/>
      <c r="N1223" s="60"/>
      <c r="O1223" s="60"/>
      <c r="P1223" s="60"/>
      <c r="Q1223" s="60"/>
      <c r="R1223" s="60"/>
      <c r="S1223" s="60"/>
    </row>
    <row r="1224" spans="1:19">
      <c r="A1224" s="107"/>
      <c r="B1224" s="107"/>
      <c r="C1224" s="108"/>
      <c r="D1224" s="109"/>
      <c r="E1224" s="108"/>
      <c r="F1224" s="109"/>
      <c r="G1224" s="108"/>
      <c r="K1224" s="60"/>
      <c r="L1224" s="60"/>
      <c r="M1224" s="60"/>
      <c r="N1224" s="60"/>
      <c r="O1224" s="60"/>
      <c r="P1224" s="60"/>
      <c r="Q1224" s="60"/>
      <c r="R1224" s="60"/>
      <c r="S1224" s="60"/>
    </row>
    <row r="1225" spans="1:19">
      <c r="A1225" s="107"/>
      <c r="B1225" s="107"/>
      <c r="C1225" s="108"/>
      <c r="D1225" s="109"/>
      <c r="E1225" s="108"/>
      <c r="F1225" s="109"/>
      <c r="G1225" s="108"/>
      <c r="K1225" s="60"/>
      <c r="L1225" s="60"/>
      <c r="M1225" s="60"/>
      <c r="N1225" s="60"/>
      <c r="O1225" s="60"/>
      <c r="P1225" s="60"/>
      <c r="Q1225" s="60"/>
      <c r="R1225" s="60"/>
      <c r="S1225" s="60"/>
    </row>
    <row r="1226" spans="1:19">
      <c r="A1226" s="107"/>
      <c r="B1226" s="107"/>
      <c r="C1226" s="108"/>
      <c r="D1226" s="109"/>
      <c r="E1226" s="108"/>
      <c r="F1226" s="109"/>
      <c r="G1226" s="108"/>
      <c r="K1226" s="60"/>
      <c r="L1226" s="60"/>
      <c r="M1226" s="60"/>
      <c r="N1226" s="60"/>
      <c r="O1226" s="60"/>
      <c r="P1226" s="60"/>
      <c r="Q1226" s="60"/>
      <c r="R1226" s="60"/>
      <c r="S1226" s="60"/>
    </row>
    <row r="1227" spans="1:19">
      <c r="A1227" s="107"/>
      <c r="B1227" s="107"/>
      <c r="C1227" s="108"/>
      <c r="D1227" s="109"/>
      <c r="E1227" s="108"/>
      <c r="F1227" s="109"/>
      <c r="G1227" s="108"/>
      <c r="K1227" s="60"/>
      <c r="L1227" s="60"/>
      <c r="M1227" s="60"/>
      <c r="N1227" s="60"/>
      <c r="O1227" s="60"/>
      <c r="P1227" s="60"/>
      <c r="Q1227" s="60"/>
      <c r="R1227" s="60"/>
      <c r="S1227" s="60"/>
    </row>
    <row r="1228" spans="1:19">
      <c r="A1228" s="107"/>
      <c r="B1228" s="107"/>
      <c r="C1228" s="108"/>
      <c r="D1228" s="109"/>
      <c r="E1228" s="108"/>
      <c r="F1228" s="109"/>
      <c r="G1228" s="108"/>
      <c r="K1228" s="60"/>
      <c r="L1228" s="60"/>
      <c r="M1228" s="60"/>
      <c r="N1228" s="60"/>
      <c r="O1228" s="60"/>
      <c r="P1228" s="60"/>
      <c r="Q1228" s="60"/>
      <c r="R1228" s="60"/>
      <c r="S1228" s="60"/>
    </row>
    <row r="1229" spans="1:19">
      <c r="A1229" s="107"/>
      <c r="B1229" s="107"/>
      <c r="C1229" s="108"/>
      <c r="D1229" s="109"/>
      <c r="E1229" s="108"/>
      <c r="F1229" s="109"/>
      <c r="G1229" s="108"/>
      <c r="K1229" s="60"/>
      <c r="L1229" s="60"/>
      <c r="M1229" s="60"/>
      <c r="N1229" s="60"/>
      <c r="O1229" s="60"/>
      <c r="P1229" s="60"/>
      <c r="Q1229" s="60"/>
      <c r="R1229" s="60"/>
      <c r="S1229" s="60"/>
    </row>
    <row r="1230" spans="1:19">
      <c r="A1230" s="107"/>
      <c r="B1230" s="107"/>
      <c r="C1230" s="108"/>
      <c r="D1230" s="109"/>
      <c r="E1230" s="108"/>
      <c r="F1230" s="109"/>
      <c r="G1230" s="108"/>
      <c r="K1230" s="60"/>
      <c r="L1230" s="60"/>
      <c r="M1230" s="60"/>
      <c r="N1230" s="60"/>
      <c r="O1230" s="60"/>
      <c r="P1230" s="60"/>
      <c r="Q1230" s="60"/>
      <c r="R1230" s="60"/>
      <c r="S1230" s="60"/>
    </row>
    <row r="1231" spans="1:19">
      <c r="A1231" s="107"/>
      <c r="B1231" s="107"/>
      <c r="C1231" s="108"/>
      <c r="D1231" s="109"/>
      <c r="E1231" s="108"/>
      <c r="F1231" s="109"/>
      <c r="G1231" s="108"/>
      <c r="K1231" s="60"/>
      <c r="L1231" s="60"/>
      <c r="M1231" s="60"/>
      <c r="N1231" s="60"/>
      <c r="O1231" s="60"/>
      <c r="P1231" s="60"/>
      <c r="Q1231" s="60"/>
      <c r="R1231" s="60"/>
      <c r="S1231" s="60"/>
    </row>
    <row r="1232" spans="1:19">
      <c r="A1232" s="107"/>
      <c r="B1232" s="107"/>
      <c r="C1232" s="108"/>
      <c r="D1232" s="109"/>
      <c r="E1232" s="108"/>
      <c r="F1232" s="109"/>
      <c r="G1232" s="108"/>
      <c r="K1232" s="60"/>
      <c r="L1232" s="60"/>
      <c r="M1232" s="60"/>
      <c r="N1232" s="60"/>
      <c r="O1232" s="60"/>
      <c r="P1232" s="60"/>
      <c r="Q1232" s="60"/>
      <c r="R1232" s="60"/>
      <c r="S1232" s="60"/>
    </row>
    <row r="1233" spans="1:19">
      <c r="A1233" s="107"/>
      <c r="B1233" s="107"/>
      <c r="C1233" s="108"/>
      <c r="D1233" s="109"/>
      <c r="E1233" s="108"/>
      <c r="F1233" s="109"/>
      <c r="G1233" s="108"/>
      <c r="K1233" s="60"/>
      <c r="L1233" s="60"/>
      <c r="M1233" s="60"/>
      <c r="N1233" s="60"/>
      <c r="O1233" s="60"/>
      <c r="P1233" s="60"/>
      <c r="Q1233" s="60"/>
      <c r="R1233" s="60"/>
      <c r="S1233" s="60"/>
    </row>
    <row r="1234" spans="1:19">
      <c r="A1234" s="107"/>
      <c r="B1234" s="107"/>
      <c r="C1234" s="108"/>
      <c r="D1234" s="109"/>
      <c r="E1234" s="108"/>
      <c r="F1234" s="109"/>
      <c r="G1234" s="108"/>
      <c r="K1234" s="60"/>
      <c r="L1234" s="60"/>
      <c r="M1234" s="60"/>
      <c r="N1234" s="60"/>
      <c r="O1234" s="60"/>
      <c r="P1234" s="60"/>
      <c r="Q1234" s="60"/>
      <c r="R1234" s="60"/>
      <c r="S1234" s="60"/>
    </row>
  </sheetData>
  <mergeCells count="1">
    <mergeCell ref="AD9:AD10"/>
  </mergeCells>
  <conditionalFormatting sqref="U23:U3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5:W35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V5:V35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5:W3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K2:BQ3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U5:U2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TOOR Model</vt:lpstr>
      <vt:lpstr>'TOOR Model'!RATING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2019-07-07T00:52:21Z</dcterms:created>
  <dcterms:modified xsi:type="dcterms:W3CDTF">2019-07-08T23:17:07Z</dcterms:modified>
</cp:coreProperties>
</file>