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066FD4A-CA5D-4F5E-9F66-E5481592D48B}" xr6:coauthVersionLast="47" xr6:coauthVersionMax="47" xr10:uidLastSave="{00000000-0000-0000-0000-000000000000}"/>
  <bookViews>
    <workbookView xWindow="-120" yWindow="-120" windowWidth="29040" windowHeight="15840" activeTab="2" xr2:uid="{BE5C0321-A9A6-485E-94A6-185A66B45C65}"/>
  </bookViews>
  <sheets>
    <sheet name="1" sheetId="3" r:id="rId1"/>
    <sheet name="2" sheetId="1" r:id="rId2"/>
    <sheet name="3" sheetId="2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Question 3-1" sheetId="12" r:id="rId12"/>
    <sheet name="Question 3 - 2" sheetId="14" r:id="rId13"/>
  </sheets>
  <definedNames>
    <definedName name="_xlnm._FilterDatabase" localSheetId="0" hidden="1">'1'!$B$1:$D$13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2" i="2"/>
  <c r="H13" i="14"/>
  <c r="H12" i="14"/>
  <c r="H11" i="14"/>
  <c r="H10" i="14"/>
  <c r="H9" i="14"/>
  <c r="H8" i="14"/>
  <c r="H7" i="14"/>
  <c r="H6" i="14"/>
  <c r="H5" i="14"/>
  <c r="H4" i="14"/>
  <c r="H3" i="14"/>
  <c r="H2" i="14"/>
  <c r="B17" i="7"/>
  <c r="H13" i="12"/>
  <c r="H12" i="12"/>
  <c r="H11" i="12"/>
  <c r="H10" i="12"/>
  <c r="H9" i="12"/>
  <c r="H8" i="12"/>
  <c r="H7" i="12"/>
  <c r="H6" i="12"/>
  <c r="H5" i="12"/>
  <c r="H4" i="12"/>
  <c r="H3" i="12"/>
  <c r="H2" i="12"/>
  <c r="E15" i="11"/>
  <c r="H13" i="11"/>
  <c r="H12" i="11"/>
  <c r="H11" i="11"/>
  <c r="H10" i="11"/>
  <c r="H9" i="11"/>
  <c r="H8" i="11"/>
  <c r="H7" i="11"/>
  <c r="H6" i="11"/>
  <c r="H5" i="11"/>
  <c r="H4" i="11"/>
  <c r="H3" i="11"/>
  <c r="H2" i="11"/>
  <c r="I19" i="10"/>
  <c r="G20" i="10"/>
  <c r="G19" i="10" a="1"/>
  <c r="G19" i="10" s="1"/>
  <c r="G16" i="9"/>
  <c r="H13" i="10"/>
  <c r="H12" i="10"/>
  <c r="H11" i="10"/>
  <c r="H10" i="10"/>
  <c r="H9" i="10"/>
  <c r="H8" i="10"/>
  <c r="H7" i="10"/>
  <c r="H6" i="10"/>
  <c r="H5" i="10"/>
  <c r="H4" i="10"/>
  <c r="H3" i="10"/>
  <c r="H2" i="10"/>
  <c r="B16" i="8"/>
  <c r="H3" i="4"/>
  <c r="H4" i="4"/>
  <c r="H5" i="4"/>
  <c r="H6" i="4"/>
  <c r="H7" i="4"/>
  <c r="H8" i="4"/>
  <c r="H9" i="4"/>
  <c r="H10" i="4"/>
  <c r="H11" i="4"/>
  <c r="H12" i="4"/>
  <c r="H13" i="4"/>
  <c r="H2" i="4"/>
  <c r="H15" i="4"/>
  <c r="H3" i="6"/>
  <c r="H4" i="6"/>
  <c r="H5" i="6"/>
  <c r="H6" i="6"/>
  <c r="H7" i="6"/>
  <c r="H8" i="6"/>
  <c r="H9" i="6"/>
  <c r="H10" i="6"/>
  <c r="H11" i="6"/>
  <c r="H12" i="6"/>
  <c r="H13" i="6"/>
  <c r="H2" i="6"/>
  <c r="H14" i="6"/>
  <c r="H16" i="2"/>
  <c r="H14" i="2"/>
  <c r="H13" i="9"/>
  <c r="H12" i="9"/>
  <c r="H11" i="9"/>
  <c r="H10" i="9"/>
  <c r="H9" i="9"/>
  <c r="H8" i="9"/>
  <c r="H7" i="9"/>
  <c r="H6" i="9"/>
  <c r="H5" i="9"/>
  <c r="H4" i="9"/>
  <c r="H3" i="9"/>
  <c r="H2" i="9"/>
  <c r="H13" i="8"/>
  <c r="H12" i="8"/>
  <c r="H11" i="8"/>
  <c r="H10" i="8"/>
  <c r="H9" i="8"/>
  <c r="H8" i="8"/>
  <c r="H7" i="8"/>
  <c r="H6" i="8"/>
  <c r="H5" i="8"/>
  <c r="H4" i="8"/>
  <c r="H3" i="8"/>
  <c r="H2" i="8"/>
  <c r="H2" i="7"/>
  <c r="H13" i="7"/>
  <c r="H12" i="7"/>
  <c r="H11" i="7"/>
  <c r="H10" i="7"/>
  <c r="H9" i="7"/>
  <c r="H8" i="7"/>
  <c r="H7" i="7"/>
  <c r="H6" i="7"/>
  <c r="H5" i="7"/>
  <c r="H4" i="7"/>
  <c r="H3" i="7"/>
  <c r="B16" i="5"/>
  <c r="B15" i="5"/>
  <c r="H13" i="5"/>
  <c r="H12" i="5"/>
  <c r="H11" i="5"/>
  <c r="H10" i="5"/>
  <c r="H9" i="5"/>
  <c r="H8" i="5"/>
  <c r="H7" i="5"/>
  <c r="H6" i="5"/>
  <c r="H5" i="5"/>
  <c r="H4" i="5"/>
  <c r="H3" i="5"/>
  <c r="H2" i="5"/>
  <c r="H13" i="3"/>
  <c r="H12" i="3"/>
  <c r="H11" i="3"/>
  <c r="H10" i="3"/>
  <c r="H9" i="3"/>
  <c r="H8" i="3"/>
  <c r="H7" i="3"/>
  <c r="H6" i="3"/>
  <c r="H5" i="3"/>
  <c r="H4" i="3"/>
  <c r="H3" i="3"/>
  <c r="H2" i="3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<sst xmlns="http://schemas.openxmlformats.org/spreadsheetml/2006/main" count="744" uniqueCount="35">
  <si>
    <t>OrderDate</t>
  </si>
  <si>
    <t>Region</t>
  </si>
  <si>
    <t>City</t>
  </si>
  <si>
    <t>Category</t>
  </si>
  <si>
    <t>Product</t>
  </si>
  <si>
    <t>Quantity</t>
  </si>
  <si>
    <t>TotalPrice</t>
  </si>
  <si>
    <t>UnitPrice</t>
  </si>
  <si>
    <t>East</t>
  </si>
  <si>
    <t>West</t>
  </si>
  <si>
    <t>Boston</t>
  </si>
  <si>
    <t>Los Angeles</t>
  </si>
  <si>
    <t>New York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</si>
  <si>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</si>
  <si>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</si>
  <si>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</si>
  <si>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</si>
  <si>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</si>
  <si>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</si>
  <si>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</si>
  <si>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</si>
  <si>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</si>
  <si>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MAX</t>
  </si>
  <si>
    <t>MIN</t>
  </si>
  <si>
    <t>Total Price</t>
  </si>
  <si>
    <t>Average price</t>
  </si>
  <si>
    <t>Count quantity</t>
  </si>
  <si>
    <t>Total price boston - new york</t>
  </si>
  <si>
    <t>Total price Boston more than 20</t>
  </si>
  <si>
    <t>total price for all vegetables</t>
  </si>
  <si>
    <t>total</t>
  </si>
  <si>
    <t>cantity</t>
  </si>
  <si>
    <t>average price Cookies and crackers</t>
  </si>
  <si>
    <t>Quantity count of bars</t>
  </si>
  <si>
    <t>Unit price less than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</si>
</sst>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3-1'!$F$1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3-1'!$F$2:$F$13</c15:sqref>
                  </c15:fullRef>
                </c:ext>
              </c:extLst>
              <c:f>('Question 3-1'!$F$2:$F$3,'Question 3-1'!$F$5:$F$8,'Question 3-1'!$F$10:$F$13)</c:f>
              <c:numCache>
                <c:formatCode>General</c:formatCode>
                <c:ptCount val="10"/>
                <c:pt idx="0">
                  <c:v>33</c:v>
                </c:pt>
                <c:pt idx="1">
                  <c:v>87</c:v>
                </c:pt>
                <c:pt idx="2">
                  <c:v>82</c:v>
                </c:pt>
                <c:pt idx="3">
                  <c:v>38</c:v>
                </c:pt>
                <c:pt idx="4">
                  <c:v>54</c:v>
                </c:pt>
                <c:pt idx="5">
                  <c:v>149</c:v>
                </c:pt>
                <c:pt idx="6">
                  <c:v>100</c:v>
                </c:pt>
                <c:pt idx="7">
                  <c:v>28</c:v>
                </c:pt>
                <c:pt idx="8">
                  <c:v>36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C-40A0-B57E-01A8BD4766E7}"/>
            </c:ext>
          </c:extLst>
        </c:ser>
        <c:ser>
          <c:idx val="1"/>
          <c:order val="1"/>
          <c:tx>
            <c:strRef>
              <c:f>'Question 3-1'!$G$1</c:f>
              <c:strCache>
                <c:ptCount val="1"/>
                <c:pt idx="0">
                  <c:v>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3-1'!$G$2:$G$13</c15:sqref>
                  </c15:fullRef>
                </c:ext>
              </c:extLst>
              <c:f>('Question 3-1'!$G$2:$G$3,'Question 3-1'!$G$5:$G$8,'Question 3-1'!$G$10:$G$13)</c:f>
              <c:numCache>
                <c:formatCode>General</c:formatCode>
                <c:ptCount val="10"/>
                <c:pt idx="0">
                  <c:v>1.77</c:v>
                </c:pt>
                <c:pt idx="1">
                  <c:v>3.49</c:v>
                </c:pt>
                <c:pt idx="2">
                  <c:v>1.87</c:v>
                </c:pt>
                <c:pt idx="3">
                  <c:v>2.1800000000000002</c:v>
                </c:pt>
                <c:pt idx="4">
                  <c:v>1.77</c:v>
                </c:pt>
                <c:pt idx="5">
                  <c:v>3.49</c:v>
                </c:pt>
                <c:pt idx="6">
                  <c:v>1.77</c:v>
                </c:pt>
                <c:pt idx="7">
                  <c:v>1.35</c:v>
                </c:pt>
                <c:pt idx="8">
                  <c:v>2.1800000000000002</c:v>
                </c:pt>
                <c:pt idx="9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C-40A0-B57E-01A8BD4766E7}"/>
            </c:ext>
          </c:extLst>
        </c:ser>
        <c:ser>
          <c:idx val="2"/>
          <c:order val="2"/>
          <c:tx>
            <c:strRef>
              <c:f>'Question 3-1'!$H$1</c:f>
              <c:strCache>
                <c:ptCount val="1"/>
                <c:pt idx="0">
                  <c:v>TotalPrice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'Question 3-1'!$A$2:$E$13</c15:sqref>
                  </c15:fullRef>
                </c:ext>
              </c:extLst>
              <c:f>('Question 3-1'!$A$2:$E$3,'Question 3-1'!$A$5:$E$8,'Question 3-1'!$A$10:$E$13)</c:f>
              <c:multiLvlStrCache>
                <c:ptCount val="10"/>
                <c:lvl>
                  <c:pt idx="0">
                    <c:v>Carrot</c:v>
                  </c:pt>
                  <c:pt idx="1">
                    <c:v>Whole wheat</c:v>
                  </c:pt>
                  <c:pt idx="2">
                    <c:v>Chocolate chip</c:v>
                  </c:pt>
                  <c:pt idx="3">
                    <c:v>Arrowroot</c:v>
                  </c:pt>
                  <c:pt idx="4">
                    <c:v>Carrot</c:v>
                  </c:pt>
                  <c:pt idx="5">
                    <c:v>Whole wheat</c:v>
                  </c:pt>
                  <c:pt idx="6">
                    <c:v>Carrot</c:v>
                  </c:pt>
                  <c:pt idx="7">
                    <c:v>Potato Chips</c:v>
                  </c:pt>
                  <c:pt idx="8">
                    <c:v>Arrowroot</c:v>
                  </c:pt>
                  <c:pt idx="9">
                    <c:v>Chocolate chip</c:v>
                  </c:pt>
                </c:lvl>
                <c:lvl>
                  <c:pt idx="0">
                    <c:v>Bars</c:v>
                  </c:pt>
                  <c:pt idx="1">
                    <c:v>Crackers</c:v>
                  </c:pt>
                  <c:pt idx="2">
                    <c:v>Cookies</c:v>
                  </c:pt>
                  <c:pt idx="3">
                    <c:v>Cookies</c:v>
                  </c:pt>
                  <c:pt idx="4">
                    <c:v>Bars</c:v>
                  </c:pt>
                  <c:pt idx="5">
                    <c:v>Crackers</c:v>
                  </c:pt>
                  <c:pt idx="6">
                    <c:v>Bars</c:v>
                  </c:pt>
                  <c:pt idx="7">
                    <c:v>Snacks</c:v>
                  </c:pt>
                  <c:pt idx="8">
                    <c:v>Cookies</c:v>
                  </c:pt>
                  <c:pt idx="9">
                    <c:v>Cookies</c:v>
                  </c:pt>
                </c:lvl>
                <c:lvl>
                  <c:pt idx="0">
                    <c:v>Boston</c:v>
                  </c:pt>
                  <c:pt idx="1">
                    <c:v>Boston</c:v>
                  </c:pt>
                  <c:pt idx="2">
                    <c:v>New York</c:v>
                  </c:pt>
                  <c:pt idx="3">
                    <c:v>Boston</c:v>
                  </c:pt>
                  <c:pt idx="4">
                    <c:v>Boston</c:v>
                  </c:pt>
                  <c:pt idx="5">
                    <c:v>Boston</c:v>
                  </c:pt>
                  <c:pt idx="6">
                    <c:v>New York</c:v>
                  </c:pt>
                  <c:pt idx="7">
                    <c:v>New York</c:v>
                  </c:pt>
                  <c:pt idx="8">
                    <c:v>Boston</c:v>
                  </c:pt>
                  <c:pt idx="9">
                    <c:v>Boston</c:v>
                  </c:pt>
                </c:lvl>
                <c:lvl>
                  <c:pt idx="0">
                    <c:v>East</c:v>
                  </c:pt>
                  <c:pt idx="1">
                    <c:v>East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East</c:v>
                  </c:pt>
                  <c:pt idx="5">
                    <c:v>East</c:v>
                  </c:pt>
                  <c:pt idx="6">
                    <c:v>East</c:v>
                  </c:pt>
                  <c:pt idx="7">
                    <c:v>East</c:v>
                  </c:pt>
                  <c:pt idx="8">
                    <c:v>East</c:v>
                  </c:pt>
                  <c:pt idx="9">
                    <c:v>East</c:v>
                  </c:pt>
                </c:lvl>
                <c:lvl>
                  <c:pt idx="0">
                    <c:v>1/1/2020</c:v>
                  </c:pt>
                  <c:pt idx="1">
                    <c:v>1/4/2020</c:v>
                  </c:pt>
                  <c:pt idx="2">
                    <c:v>1/10/2020</c:v>
                  </c:pt>
                  <c:pt idx="3">
                    <c:v>1/13/2020</c:v>
                  </c:pt>
                  <c:pt idx="4">
                    <c:v>1/16/2020</c:v>
                  </c:pt>
                  <c:pt idx="5">
                    <c:v>1/19/2020</c:v>
                  </c:pt>
                  <c:pt idx="6">
                    <c:v>1/25/2020</c:v>
                  </c:pt>
                  <c:pt idx="7">
                    <c:v>1/28/2020</c:v>
                  </c:pt>
                  <c:pt idx="8">
                    <c:v>1/31/2020</c:v>
                  </c:pt>
                  <c:pt idx="9">
                    <c:v>2/3/2020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 3-1'!$H$2:$H$13</c15:sqref>
                  </c15:fullRef>
                </c:ext>
              </c:extLst>
              <c:f>('Question 3-1'!$H$2:$H$3,'Question 3-1'!$H$5:$H$8,'Question 3-1'!$H$10:$H$13)</c:f>
              <c:numCache>
                <c:formatCode>General</c:formatCode>
                <c:ptCount val="10"/>
                <c:pt idx="0">
                  <c:v>58.410000000000004</c:v>
                </c:pt>
                <c:pt idx="1">
                  <c:v>303.63</c:v>
                </c:pt>
                <c:pt idx="2">
                  <c:v>153.34</c:v>
                </c:pt>
                <c:pt idx="3">
                  <c:v>82.84</c:v>
                </c:pt>
                <c:pt idx="4">
                  <c:v>95.58</c:v>
                </c:pt>
                <c:pt idx="5">
                  <c:v>520.01</c:v>
                </c:pt>
                <c:pt idx="6">
                  <c:v>177</c:v>
                </c:pt>
                <c:pt idx="7">
                  <c:v>37.800000000000004</c:v>
                </c:pt>
                <c:pt idx="8">
                  <c:v>78.48</c:v>
                </c:pt>
                <c:pt idx="9">
                  <c:v>57.970000000000006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8C-40A0-B57E-01A8BD476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6191464"/>
        <c:axId val="846184576"/>
        <c:axId val="0"/>
      </c:bar3DChart>
      <c:catAx>
        <c:axId val="84619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84576"/>
        <c:crosses val="autoZero"/>
        <c:auto val="1"/>
        <c:lblAlgn val="ctr"/>
        <c:lblOffset val="100"/>
        <c:noMultiLvlLbl val="0"/>
      </c:catAx>
      <c:valAx>
        <c:axId val="8461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9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3 - 2'!$F$1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3 - 2'!$F$2:$F$13</c:f>
              <c:numCache>
                <c:formatCode>General</c:formatCode>
                <c:ptCount val="12"/>
                <c:pt idx="0">
                  <c:v>33</c:v>
                </c:pt>
                <c:pt idx="1">
                  <c:v>87</c:v>
                </c:pt>
                <c:pt idx="2">
                  <c:v>58</c:v>
                </c:pt>
                <c:pt idx="3">
                  <c:v>82</c:v>
                </c:pt>
                <c:pt idx="4">
                  <c:v>38</c:v>
                </c:pt>
                <c:pt idx="5">
                  <c:v>54</c:v>
                </c:pt>
                <c:pt idx="6">
                  <c:v>149</c:v>
                </c:pt>
                <c:pt idx="7">
                  <c:v>51</c:v>
                </c:pt>
                <c:pt idx="8">
                  <c:v>100</c:v>
                </c:pt>
                <c:pt idx="9">
                  <c:v>28</c:v>
                </c:pt>
                <c:pt idx="10">
                  <c:v>36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D-4D3B-817E-C478C3B50FB9}"/>
            </c:ext>
          </c:extLst>
        </c:ser>
        <c:ser>
          <c:idx val="1"/>
          <c:order val="1"/>
          <c:tx>
            <c:strRef>
              <c:f>'Question 3 - 2'!$G$1</c:f>
              <c:strCache>
                <c:ptCount val="1"/>
                <c:pt idx="0">
                  <c:v>UnitPrice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3 - 2'!$G$2:$G$13</c:f>
              <c:numCache>
                <c:formatCode>General</c:formatCode>
                <c:ptCount val="12"/>
                <c:pt idx="0">
                  <c:v>1.77</c:v>
                </c:pt>
                <c:pt idx="1">
                  <c:v>3.49</c:v>
                </c:pt>
                <c:pt idx="2">
                  <c:v>1.87</c:v>
                </c:pt>
                <c:pt idx="3">
                  <c:v>1.87</c:v>
                </c:pt>
                <c:pt idx="4">
                  <c:v>2.1800000000000002</c:v>
                </c:pt>
                <c:pt idx="5">
                  <c:v>1.77</c:v>
                </c:pt>
                <c:pt idx="6">
                  <c:v>3.49</c:v>
                </c:pt>
                <c:pt idx="7">
                  <c:v>1.77</c:v>
                </c:pt>
                <c:pt idx="8">
                  <c:v>1.77</c:v>
                </c:pt>
                <c:pt idx="9">
                  <c:v>1.35</c:v>
                </c:pt>
                <c:pt idx="10">
                  <c:v>2.1800000000000002</c:v>
                </c:pt>
                <c:pt idx="11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D-4D3B-817E-C478C3B50FB9}"/>
            </c:ext>
          </c:extLst>
        </c:ser>
        <c:ser>
          <c:idx val="2"/>
          <c:order val="2"/>
          <c:tx>
            <c:strRef>
              <c:f>'Question 3 - 2'!$H$1</c:f>
              <c:strCache>
                <c:ptCount val="1"/>
                <c:pt idx="0">
                  <c:v>TotalPrice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'Question 3 - 2'!$D$2:$D$13</c:f>
              <c:strCache>
                <c:ptCount val="12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Cookies</c:v>
                </c:pt>
                <c:pt idx="4">
                  <c:v>Cookies</c:v>
                </c:pt>
                <c:pt idx="5">
                  <c:v>Bars</c:v>
                </c:pt>
                <c:pt idx="6">
                  <c:v>Crackers</c:v>
                </c:pt>
                <c:pt idx="7">
                  <c:v>Bars</c:v>
                </c:pt>
                <c:pt idx="8">
                  <c:v>Bars</c:v>
                </c:pt>
                <c:pt idx="9">
                  <c:v>Snacks</c:v>
                </c:pt>
                <c:pt idx="10">
                  <c:v>Cookies</c:v>
                </c:pt>
                <c:pt idx="11">
                  <c:v>Cookies</c:v>
                </c:pt>
              </c:strCache>
            </c:strRef>
          </c:cat>
          <c:val>
            <c:numRef>
              <c:f>'Question 3 - 2'!$H$2:$H$13</c:f>
              <c:numCache>
                <c:formatCode>General</c:formatCode>
                <c:ptCount val="12"/>
                <c:pt idx="0">
                  <c:v>58.410000000000004</c:v>
                </c:pt>
                <c:pt idx="1">
                  <c:v>303.63</c:v>
                </c:pt>
                <c:pt idx="2">
                  <c:v>108.46000000000001</c:v>
                </c:pt>
                <c:pt idx="3">
                  <c:v>153.34</c:v>
                </c:pt>
                <c:pt idx="4">
                  <c:v>82.84</c:v>
                </c:pt>
                <c:pt idx="5">
                  <c:v>95.58</c:v>
                </c:pt>
                <c:pt idx="6">
                  <c:v>520.01</c:v>
                </c:pt>
                <c:pt idx="7">
                  <c:v>90.27</c:v>
                </c:pt>
                <c:pt idx="8">
                  <c:v>177</c:v>
                </c:pt>
                <c:pt idx="9">
                  <c:v>37.800000000000004</c:v>
                </c:pt>
                <c:pt idx="10">
                  <c:v>78.48</c:v>
                </c:pt>
                <c:pt idx="11">
                  <c:v>57.970000000000006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D-4D3B-817E-C478C3B50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523584"/>
        <c:axId val="879813016"/>
      </c:lineChart>
      <c:catAx>
        <c:axId val="8855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813016"/>
        <c:crosses val="autoZero"/>
        <c:auto val="1"/>
        <c:lblAlgn val="ctr"/>
        <c:lblOffset val="100"/>
        <c:noMultiLvlLbl val="0"/>
      </c:catAx>
      <c:valAx>
        <c:axId val="87981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0</xdr:row>
      <xdr:rowOff>176211</xdr:rowOff>
    </xdr:from>
    <xdr:to>
      <xdr:col>20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BA6A8-060F-4EAD-B481-105A4849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295274</xdr:colOff>
      <xdr:row>1</xdr:row>
      <xdr:rowOff>114300</xdr:rowOff>
    </xdr:from>
    <xdr:to>
      <xdr:col>20</xdr:col>
      <xdr:colOff>171449</xdr:colOff>
      <xdr:row>21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029DE-5C6B-4F40-8274-3F86E73CD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CC94-1C0D-4512-AFCF-01FA4BFD802A}">
  <dimension ref="A1:H13"/>
  <sheetViews>
    <sheetView workbookViewId="0">
      <selection activeCell="H3" sqref="H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14.140625" bestFit="1" customWidth="1"/>
    <col min="5" max="5" width="8.8554687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17</v>
      </c>
      <c r="E2" s="7" t="s">
        <v>13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18</v>
      </c>
      <c r="E3" s="7" t="s">
        <v>14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19</v>
      </c>
      <c r="E4" s="7" t="s">
        <v>15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19</v>
      </c>
      <c r="E5" s="7" t="s">
        <v>15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20</v>
      </c>
      <c r="E6" s="7" t="s">
        <v>15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17</v>
      </c>
      <c r="E7" s="7" t="s">
        <v>13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18</v>
      </c>
      <c r="E8" s="7" t="s">
        <v>14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17</v>
      </c>
      <c r="E9" s="7" t="s">
        <v>13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17</v>
      </c>
      <c r="E10" s="7" t="s">
        <v>13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21</v>
      </c>
      <c r="E11" s="7" t="s">
        <v>16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20</v>
      </c>
      <c r="E12" s="7" t="s">
        <v>15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19</v>
      </c>
      <c r="E13" s="7" t="s">
        <v>15</v>
      </c>
      <c r="F13" s="5">
        <v>31</v>
      </c>
      <c r="G13" s="5">
        <v>1.87</v>
      </c>
      <c r="H13" s="5">
        <f t="shared" si="0"/>
        <v>57.970000000000006</v>
      </c>
    </row>
  </sheetData>
  <autoFilter ref="B1:D13" xr:uid="{872ECC94-1C0D-4512-AFCF-01FA4BFD8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7D8B-687C-466C-A33B-3B118943584F}">
  <dimension ref="A1:H13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B4AB-0636-4C75-B394-787C2701BB15}">
  <dimension ref="A1:H16"/>
  <sheetViews>
    <sheetView tabSelected="1" workbookViewId="0">
      <selection activeCell="H2" sqref="H2:H13"/>
    </sheetView>
  </sheetViews>
  <sheetFormatPr defaultRowHeight="15" x14ac:dyDescent="0.25"/>
  <cols>
    <col min="1" max="1" width="17.425781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7" max="7" width="27.140625" bestFit="1" customWidth="1"/>
    <col min="8" max="8" width="9.85546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4" spans="1:8" x14ac:dyDescent="0.25">
      <c r="A14" s="2"/>
      <c r="B14" s="2"/>
      <c r="C14" s="2"/>
      <c r="D14" s="2"/>
      <c r="E14" s="2"/>
      <c r="F14" s="2"/>
      <c r="G14" s="2" t="s">
        <v>27</v>
      </c>
      <c r="H14" s="2">
        <f>SUM(H2:H13)</f>
        <v>1763.79</v>
      </c>
    </row>
    <row r="16" spans="1:8" x14ac:dyDescent="0.25">
      <c r="B16" s="1"/>
      <c r="G16" s="2" t="s">
        <v>27</v>
      </c>
      <c r="H16" s="1">
        <f>SUMIF(C2:C13,"New York",H2:H13)+SUMIF(C2:C13,"Boston",H2:H13)</f>
        <v>1565.0600000000002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169D-0F31-4B6E-8231-FF9FB377A07D}">
  <dimension ref="A1:H16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29.42578125" style="2" bestFit="1" customWidth="1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5" spans="1:8" x14ac:dyDescent="0.25">
      <c r="G15" s="2" t="s">
        <v>28</v>
      </c>
      <c r="H15" s="2">
        <f>SUMIFS(H2:H13,C2:C13,"Boston",F2:F13,"&gt;20")</f>
        <v>1196.92</v>
      </c>
    </row>
    <row r="16" spans="1:8" x14ac:dyDescent="0.25">
      <c r="H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001D-615C-4441-8444-1EE3A55B0C3C}">
  <dimension ref="A1:H16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A15" t="s">
        <v>22</v>
      </c>
      <c r="B15">
        <f>MAX(F2:F13)</f>
        <v>149</v>
      </c>
    </row>
    <row r="16" spans="1:8" x14ac:dyDescent="0.25">
      <c r="A16" t="s">
        <v>23</v>
      </c>
      <c r="B16">
        <f>MIN(F2:F13)</f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5144-E254-45A4-BA77-A5963DFE73D8}">
  <dimension ref="A1:H14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26.28515625" style="2" bestFit="1" customWidth="1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4" spans="1:8" x14ac:dyDescent="0.25">
      <c r="G14" s="2" t="s">
        <v>29</v>
      </c>
      <c r="H14" s="2">
        <f>SUMIF(D2:D13,"Bars",H2:H13)</f>
        <v>421.26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52D5-B41D-47F1-9037-3EA394BC8E68}">
  <dimension ref="A1:H17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 t="shared" ref="H2:H13" si="0"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si="0"/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7" spans="1:2" x14ac:dyDescent="0.25">
      <c r="A17" t="s">
        <v>24</v>
      </c>
      <c r="B17" t="e">
        <f>VLOOKUP(E4,A2:H13,8,FALSE)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5C8F-E0FA-46DF-9EED-908E1D4317FB}">
  <dimension ref="A1:H16"/>
  <sheetViews>
    <sheetView workbookViewId="0">
      <selection sqref="A1:H13"/>
    </sheetView>
  </sheetViews>
  <sheetFormatPr defaultRowHeight="15" x14ac:dyDescent="0.25"/>
  <cols>
    <col min="1" max="1" width="13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A15" t="s">
        <v>18</v>
      </c>
    </row>
    <row r="16" spans="1:8" x14ac:dyDescent="0.25">
      <c r="A16" t="s">
        <v>25</v>
      </c>
      <c r="B16" s="1">
        <f>SUMIF(E2:E13,"Whole wheat",H2:H13)/COUNTIF(E2:E13,"Whole wheat")</f>
        <v>411.82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5D44-DCA7-4A85-9D95-58AE8DDB582D}">
  <dimension ref="A1:H16"/>
  <sheetViews>
    <sheetView workbookViewId="0">
      <selection sqref="A1:H13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14.2851562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  <row r="15" spans="1:8" x14ac:dyDescent="0.25">
      <c r="F15" t="s">
        <v>14</v>
      </c>
    </row>
    <row r="16" spans="1:8" x14ac:dyDescent="0.25">
      <c r="B16" s="1"/>
      <c r="F16" t="s">
        <v>26</v>
      </c>
      <c r="G16">
        <f>COUNTIF(D2:D13,"Crackers")</f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E1AE-3422-4729-859C-0DADF1DA67D6}">
  <dimension ref="A1:I20"/>
  <sheetViews>
    <sheetView workbookViewId="0">
      <selection sqref="A1:H1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8.7109375" style="2" bestFit="1" customWidth="1"/>
    <col min="7" max="7" width="9.140625" style="2"/>
    <col min="8" max="8" width="32.2851562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6" spans="1:8" x14ac:dyDescent="0.25">
      <c r="F16" s="4"/>
    </row>
    <row r="17" spans="6:9" x14ac:dyDescent="0.25">
      <c r="F17" s="4"/>
    </row>
    <row r="19" spans="6:9" x14ac:dyDescent="0.25">
      <c r="F19" s="2" t="s">
        <v>30</v>
      </c>
      <c r="G19" s="4" cm="1">
        <f t="array" ref="G19">SUMIF(D2:D13,"Cookies",H2:H13)+SUMIF(D2:D13,Crackers,H2:H13)</f>
        <v>481.09000000000003</v>
      </c>
      <c r="H19" s="2" t="s">
        <v>32</v>
      </c>
      <c r="I19" s="4">
        <f>G19/G20</f>
        <v>68.727142857142866</v>
      </c>
    </row>
    <row r="20" spans="6:9" x14ac:dyDescent="0.25">
      <c r="F20" s="2" t="s">
        <v>31</v>
      </c>
      <c r="G20" s="4">
        <f>COUNTIF(D2:D13,"Crackers")+COUNTIF(D2:D13,"Cookies")</f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592-D0A5-4406-A5CE-3DFADEB361CE}">
  <dimension ref="A1:H16"/>
  <sheetViews>
    <sheetView workbookViewId="0">
      <selection activeCell="E15" sqref="E15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21.7109375" style="2" bestFit="1" customWidth="1"/>
    <col min="5" max="5" width="14.140625" style="2" bestFit="1" customWidth="1"/>
    <col min="6" max="6" width="8.7109375" style="2" bestFit="1" customWidth="1"/>
    <col min="7" max="7" width="9.140625" style="2"/>
    <col min="8" max="8" width="9.85546875" style="2" bestFit="1" customWidth="1"/>
    <col min="9" max="16384" width="9.140625" style="2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8" t="s">
        <v>6</v>
      </c>
    </row>
    <row r="2" spans="1:8" x14ac:dyDescent="0.25">
      <c r="A2" s="9">
        <v>43831</v>
      </c>
      <c r="B2" s="10" t="s">
        <v>8</v>
      </c>
      <c r="C2" s="10" t="s">
        <v>10</v>
      </c>
      <c r="D2" s="10" t="s">
        <v>13</v>
      </c>
      <c r="E2" s="10" t="s">
        <v>17</v>
      </c>
      <c r="F2" s="8">
        <v>33</v>
      </c>
      <c r="G2" s="8">
        <v>1.77</v>
      </c>
      <c r="H2" s="8">
        <f>F2*G2</f>
        <v>58.410000000000004</v>
      </c>
    </row>
    <row r="3" spans="1:8" x14ac:dyDescent="0.25">
      <c r="A3" s="9">
        <v>43834</v>
      </c>
      <c r="B3" s="10" t="s">
        <v>8</v>
      </c>
      <c r="C3" s="10" t="s">
        <v>10</v>
      </c>
      <c r="D3" s="10" t="s">
        <v>14</v>
      </c>
      <c r="E3" s="10" t="s">
        <v>18</v>
      </c>
      <c r="F3" s="8">
        <v>87</v>
      </c>
      <c r="G3" s="8">
        <v>3.49</v>
      </c>
      <c r="H3" s="8">
        <f t="shared" ref="H3:H13" si="0">F3*G3</f>
        <v>303.63</v>
      </c>
    </row>
    <row r="4" spans="1:8" x14ac:dyDescent="0.25">
      <c r="A4" s="9">
        <v>43837</v>
      </c>
      <c r="B4" s="10" t="s">
        <v>9</v>
      </c>
      <c r="C4" s="10" t="s">
        <v>11</v>
      </c>
      <c r="D4" s="10" t="s">
        <v>15</v>
      </c>
      <c r="E4" s="10" t="s">
        <v>19</v>
      </c>
      <c r="F4" s="8">
        <v>58</v>
      </c>
      <c r="G4" s="8">
        <v>1.87</v>
      </c>
      <c r="H4" s="8">
        <f t="shared" si="0"/>
        <v>108.46000000000001</v>
      </c>
    </row>
    <row r="5" spans="1:8" x14ac:dyDescent="0.25">
      <c r="A5" s="9">
        <v>43840</v>
      </c>
      <c r="B5" s="10" t="s">
        <v>8</v>
      </c>
      <c r="C5" s="10" t="s">
        <v>12</v>
      </c>
      <c r="D5" s="10" t="s">
        <v>15</v>
      </c>
      <c r="E5" s="10" t="s">
        <v>19</v>
      </c>
      <c r="F5" s="8">
        <v>82</v>
      </c>
      <c r="G5" s="8">
        <v>1.87</v>
      </c>
      <c r="H5" s="8">
        <f t="shared" si="0"/>
        <v>153.34</v>
      </c>
    </row>
    <row r="6" spans="1:8" x14ac:dyDescent="0.25">
      <c r="A6" s="9">
        <v>43843</v>
      </c>
      <c r="B6" s="10" t="s">
        <v>8</v>
      </c>
      <c r="C6" s="10" t="s">
        <v>10</v>
      </c>
      <c r="D6" s="10" t="s">
        <v>15</v>
      </c>
      <c r="E6" s="10" t="s">
        <v>20</v>
      </c>
      <c r="F6" s="8">
        <v>38</v>
      </c>
      <c r="G6" s="8">
        <v>2.1800000000000002</v>
      </c>
      <c r="H6" s="8">
        <f t="shared" si="0"/>
        <v>82.84</v>
      </c>
    </row>
    <row r="7" spans="1:8" x14ac:dyDescent="0.25">
      <c r="A7" s="9">
        <v>43846</v>
      </c>
      <c r="B7" s="10" t="s">
        <v>8</v>
      </c>
      <c r="C7" s="10" t="s">
        <v>10</v>
      </c>
      <c r="D7" s="10" t="s">
        <v>13</v>
      </c>
      <c r="E7" s="10" t="s">
        <v>17</v>
      </c>
      <c r="F7" s="8">
        <v>54</v>
      </c>
      <c r="G7" s="8">
        <v>1.77</v>
      </c>
      <c r="H7" s="8">
        <f t="shared" si="0"/>
        <v>95.58</v>
      </c>
    </row>
    <row r="8" spans="1:8" x14ac:dyDescent="0.25">
      <c r="A8" s="9">
        <v>43849</v>
      </c>
      <c r="B8" s="10" t="s">
        <v>8</v>
      </c>
      <c r="C8" s="10" t="s">
        <v>10</v>
      </c>
      <c r="D8" s="10" t="s">
        <v>14</v>
      </c>
      <c r="E8" s="10" t="s">
        <v>18</v>
      </c>
      <c r="F8" s="8">
        <v>149</v>
      </c>
      <c r="G8" s="8">
        <v>3.49</v>
      </c>
      <c r="H8" s="8">
        <f t="shared" si="0"/>
        <v>520.01</v>
      </c>
    </row>
    <row r="9" spans="1:8" x14ac:dyDescent="0.25">
      <c r="A9" s="9">
        <v>43852</v>
      </c>
      <c r="B9" s="10" t="s">
        <v>9</v>
      </c>
      <c r="C9" s="10" t="s">
        <v>11</v>
      </c>
      <c r="D9" s="10" t="s">
        <v>13</v>
      </c>
      <c r="E9" s="10" t="s">
        <v>17</v>
      </c>
      <c r="F9" s="8">
        <v>51</v>
      </c>
      <c r="G9" s="8">
        <v>1.77</v>
      </c>
      <c r="H9" s="8">
        <f t="shared" si="0"/>
        <v>90.27</v>
      </c>
    </row>
    <row r="10" spans="1:8" x14ac:dyDescent="0.25">
      <c r="A10" s="9">
        <v>43855</v>
      </c>
      <c r="B10" s="10" t="s">
        <v>8</v>
      </c>
      <c r="C10" s="10" t="s">
        <v>12</v>
      </c>
      <c r="D10" s="10" t="s">
        <v>13</v>
      </c>
      <c r="E10" s="10" t="s">
        <v>17</v>
      </c>
      <c r="F10" s="8">
        <v>100</v>
      </c>
      <c r="G10" s="8">
        <v>1.77</v>
      </c>
      <c r="H10" s="8">
        <f t="shared" si="0"/>
        <v>177</v>
      </c>
    </row>
    <row r="11" spans="1:8" x14ac:dyDescent="0.25">
      <c r="A11" s="9">
        <v>43858</v>
      </c>
      <c r="B11" s="10" t="s">
        <v>8</v>
      </c>
      <c r="C11" s="10" t="s">
        <v>12</v>
      </c>
      <c r="D11" s="10" t="s">
        <v>16</v>
      </c>
      <c r="E11" s="10" t="s">
        <v>21</v>
      </c>
      <c r="F11" s="8">
        <v>28</v>
      </c>
      <c r="G11" s="8">
        <v>1.35</v>
      </c>
      <c r="H11" s="8">
        <f t="shared" si="0"/>
        <v>37.800000000000004</v>
      </c>
    </row>
    <row r="12" spans="1:8" x14ac:dyDescent="0.25">
      <c r="A12" s="9">
        <v>43861</v>
      </c>
      <c r="B12" s="10" t="s">
        <v>8</v>
      </c>
      <c r="C12" s="10" t="s">
        <v>10</v>
      </c>
      <c r="D12" s="10" t="s">
        <v>15</v>
      </c>
      <c r="E12" s="10" t="s">
        <v>20</v>
      </c>
      <c r="F12" s="8">
        <v>36</v>
      </c>
      <c r="G12" s="8">
        <v>2.1800000000000002</v>
      </c>
      <c r="H12" s="8">
        <f t="shared" si="0"/>
        <v>78.48</v>
      </c>
    </row>
    <row r="13" spans="1:8" x14ac:dyDescent="0.25">
      <c r="A13" s="9">
        <v>43864</v>
      </c>
      <c r="B13" s="10" t="s">
        <v>8</v>
      </c>
      <c r="C13" s="10" t="s">
        <v>10</v>
      </c>
      <c r="D13" s="10" t="s">
        <v>15</v>
      </c>
      <c r="E13" s="10" t="s">
        <v>19</v>
      </c>
      <c r="F13" s="8">
        <v>31</v>
      </c>
      <c r="G13" s="8">
        <v>1.87</v>
      </c>
      <c r="H13" s="8">
        <f t="shared" si="0"/>
        <v>57.970000000000006</v>
      </c>
    </row>
    <row r="15" spans="1:8" x14ac:dyDescent="0.25">
      <c r="D15" s="4" t="s">
        <v>33</v>
      </c>
      <c r="E15" s="2">
        <f>SUMIFS(F2:F13,D2:D13,"Bars",G2:G13,"&lt;150")</f>
        <v>238</v>
      </c>
    </row>
    <row r="16" spans="1:8" x14ac:dyDescent="0.25">
      <c r="D16" s="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D07B-7BCF-4B49-90DE-CEE2240B1E5D}">
  <dimension ref="A1:H13"/>
  <sheetViews>
    <sheetView workbookViewId="0">
      <selection activeCell="N33" sqref="N33"/>
    </sheetView>
  </sheetViews>
  <sheetFormatPr defaultRowHeight="15" x14ac:dyDescent="0.25"/>
  <cols>
    <col min="1" max="1" width="10.28515625" style="2" bestFit="1" customWidth="1"/>
    <col min="2" max="2" width="7.140625" style="2" bestFit="1" customWidth="1"/>
    <col min="3" max="3" width="11.42578125" style="2" bestFit="1" customWidth="1"/>
    <col min="4" max="4" width="8.85546875" style="2" bestFit="1" customWidth="1"/>
    <col min="5" max="5" width="14.140625" style="2" bestFit="1" customWidth="1"/>
    <col min="6" max="6" width="23" style="2" bestFit="1" customWidth="1"/>
    <col min="7" max="7" width="9.140625" style="2"/>
    <col min="8" max="8" width="9.8554687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3">
        <v>43831</v>
      </c>
      <c r="B2" s="4" t="s">
        <v>8</v>
      </c>
      <c r="C2" s="4" t="s">
        <v>10</v>
      </c>
      <c r="D2" s="4" t="s">
        <v>13</v>
      </c>
      <c r="E2" s="4" t="s">
        <v>17</v>
      </c>
      <c r="F2" s="2">
        <v>33</v>
      </c>
      <c r="G2" s="2">
        <v>1.77</v>
      </c>
      <c r="H2" s="2">
        <f>F2*G2</f>
        <v>58.410000000000004</v>
      </c>
    </row>
    <row r="3" spans="1:8" x14ac:dyDescent="0.25">
      <c r="A3" s="3">
        <v>43834</v>
      </c>
      <c r="B3" s="4" t="s">
        <v>8</v>
      </c>
      <c r="C3" s="4" t="s">
        <v>10</v>
      </c>
      <c r="D3" s="4" t="s">
        <v>14</v>
      </c>
      <c r="E3" s="4" t="s">
        <v>18</v>
      </c>
      <c r="F3" s="2">
        <v>87</v>
      </c>
      <c r="G3" s="2">
        <v>3.49</v>
      </c>
      <c r="H3" s="2">
        <f t="shared" ref="H3:H13" si="0">F3*G3</f>
        <v>303.63</v>
      </c>
    </row>
    <row r="4" spans="1:8" x14ac:dyDescent="0.25">
      <c r="A4" s="3">
        <v>43837</v>
      </c>
      <c r="B4" s="4" t="s">
        <v>9</v>
      </c>
      <c r="C4" s="4" t="s">
        <v>11</v>
      </c>
      <c r="D4" s="4" t="s">
        <v>15</v>
      </c>
      <c r="E4" s="4" t="s">
        <v>19</v>
      </c>
      <c r="F4" s="2">
        <v>58</v>
      </c>
      <c r="G4" s="2">
        <v>1.87</v>
      </c>
      <c r="H4" s="2">
        <f t="shared" si="0"/>
        <v>108.46000000000001</v>
      </c>
    </row>
    <row r="5" spans="1:8" x14ac:dyDescent="0.25">
      <c r="A5" s="3">
        <v>43840</v>
      </c>
      <c r="B5" s="4" t="s">
        <v>8</v>
      </c>
      <c r="C5" s="4" t="s">
        <v>12</v>
      </c>
      <c r="D5" s="4" t="s">
        <v>15</v>
      </c>
      <c r="E5" s="4" t="s">
        <v>19</v>
      </c>
      <c r="F5" s="2">
        <v>82</v>
      </c>
      <c r="G5" s="2">
        <v>1.87</v>
      </c>
      <c r="H5" s="2">
        <f t="shared" si="0"/>
        <v>153.34</v>
      </c>
    </row>
    <row r="6" spans="1:8" x14ac:dyDescent="0.25">
      <c r="A6" s="3">
        <v>43843</v>
      </c>
      <c r="B6" s="4" t="s">
        <v>8</v>
      </c>
      <c r="C6" s="4" t="s">
        <v>10</v>
      </c>
      <c r="D6" s="4" t="s">
        <v>15</v>
      </c>
      <c r="E6" s="4" t="s">
        <v>20</v>
      </c>
      <c r="F6" s="2">
        <v>38</v>
      </c>
      <c r="G6" s="2">
        <v>2.1800000000000002</v>
      </c>
      <c r="H6" s="2">
        <f t="shared" si="0"/>
        <v>82.84</v>
      </c>
    </row>
    <row r="7" spans="1:8" x14ac:dyDescent="0.25">
      <c r="A7" s="3">
        <v>43846</v>
      </c>
      <c r="B7" s="4" t="s">
        <v>8</v>
      </c>
      <c r="C7" s="4" t="s">
        <v>10</v>
      </c>
      <c r="D7" s="4" t="s">
        <v>13</v>
      </c>
      <c r="E7" s="4" t="s">
        <v>17</v>
      </c>
      <c r="F7" s="2">
        <v>54</v>
      </c>
      <c r="G7" s="2">
        <v>1.77</v>
      </c>
      <c r="H7" s="2">
        <f t="shared" si="0"/>
        <v>95.58</v>
      </c>
    </row>
    <row r="8" spans="1:8" x14ac:dyDescent="0.25">
      <c r="A8" s="3">
        <v>43849</v>
      </c>
      <c r="B8" s="4" t="s">
        <v>8</v>
      </c>
      <c r="C8" s="4" t="s">
        <v>10</v>
      </c>
      <c r="D8" s="4" t="s">
        <v>14</v>
      </c>
      <c r="E8" s="4" t="s">
        <v>18</v>
      </c>
      <c r="F8" s="2">
        <v>149</v>
      </c>
      <c r="G8" s="2">
        <v>3.49</v>
      </c>
      <c r="H8" s="2">
        <f t="shared" si="0"/>
        <v>520.01</v>
      </c>
    </row>
    <row r="9" spans="1:8" x14ac:dyDescent="0.25">
      <c r="A9" s="3">
        <v>43852</v>
      </c>
      <c r="B9" s="4" t="s">
        <v>9</v>
      </c>
      <c r="C9" s="4" t="s">
        <v>11</v>
      </c>
      <c r="D9" s="4" t="s">
        <v>13</v>
      </c>
      <c r="E9" s="4" t="s">
        <v>17</v>
      </c>
      <c r="F9" s="2">
        <v>51</v>
      </c>
      <c r="G9" s="2">
        <v>1.77</v>
      </c>
      <c r="H9" s="2">
        <f t="shared" si="0"/>
        <v>90.27</v>
      </c>
    </row>
    <row r="10" spans="1:8" x14ac:dyDescent="0.25">
      <c r="A10" s="3">
        <v>43855</v>
      </c>
      <c r="B10" s="4" t="s">
        <v>8</v>
      </c>
      <c r="C10" s="4" t="s">
        <v>12</v>
      </c>
      <c r="D10" s="4" t="s">
        <v>13</v>
      </c>
      <c r="E10" s="4" t="s">
        <v>17</v>
      </c>
      <c r="F10" s="2">
        <v>100</v>
      </c>
      <c r="G10" s="2">
        <v>1.77</v>
      </c>
      <c r="H10" s="2">
        <f t="shared" si="0"/>
        <v>177</v>
      </c>
    </row>
    <row r="11" spans="1:8" x14ac:dyDescent="0.25">
      <c r="A11" s="3">
        <v>43858</v>
      </c>
      <c r="B11" s="4" t="s">
        <v>8</v>
      </c>
      <c r="C11" s="4" t="s">
        <v>12</v>
      </c>
      <c r="D11" s="4" t="s">
        <v>16</v>
      </c>
      <c r="E11" s="4" t="s">
        <v>21</v>
      </c>
      <c r="F11" s="2">
        <v>28</v>
      </c>
      <c r="G11" s="2">
        <v>1.35</v>
      </c>
      <c r="H11" s="2">
        <f t="shared" si="0"/>
        <v>37.800000000000004</v>
      </c>
    </row>
    <row r="12" spans="1:8" x14ac:dyDescent="0.25">
      <c r="A12" s="3">
        <v>43861</v>
      </c>
      <c r="B12" s="4" t="s">
        <v>8</v>
      </c>
      <c r="C12" s="4" t="s">
        <v>10</v>
      </c>
      <c r="D12" s="4" t="s">
        <v>15</v>
      </c>
      <c r="E12" s="4" t="s">
        <v>20</v>
      </c>
      <c r="F12" s="2">
        <v>36</v>
      </c>
      <c r="G12" s="2">
        <v>2.1800000000000002</v>
      </c>
      <c r="H12" s="2">
        <f t="shared" si="0"/>
        <v>78.48</v>
      </c>
    </row>
    <row r="13" spans="1:8" x14ac:dyDescent="0.25">
      <c r="A13" s="3">
        <v>43864</v>
      </c>
      <c r="B13" s="4" t="s">
        <v>8</v>
      </c>
      <c r="C13" s="4" t="s">
        <v>10</v>
      </c>
      <c r="D13" s="4" t="s">
        <v>15</v>
      </c>
      <c r="E13" s="4" t="s">
        <v>19</v>
      </c>
      <c r="F13" s="2">
        <v>31</v>
      </c>
      <c r="G13" s="2">
        <v>1.87</v>
      </c>
      <c r="H13" s="2">
        <f t="shared" si="0"/>
        <v>57.970000000000006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2D46-CA5A-4947-8741-E19A532DDEED}">
  <dimension ref="A1:H13"/>
  <sheetViews>
    <sheetView workbookViewId="0">
      <selection activeCell="O31" sqref="O31"/>
    </sheetView>
  </sheetViews>
  <sheetFormatPr defaultRowHeight="15" x14ac:dyDescent="0.25"/>
  <cols>
    <col min="1" max="1" width="10.28515625" bestFit="1" customWidth="1"/>
    <col min="2" max="2" width="7.140625" bestFit="1" customWidth="1"/>
    <col min="3" max="3" width="11.42578125" bestFit="1" customWidth="1"/>
    <col min="4" max="4" width="8.85546875" bestFit="1" customWidth="1"/>
    <col min="5" max="5" width="14.140625" bestFit="1" customWidth="1"/>
    <col min="6" max="6" width="8.7109375" bestFit="1" customWidth="1"/>
    <col min="8" max="8" width="9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25">
      <c r="A2" s="6">
        <v>43831</v>
      </c>
      <c r="B2" s="7" t="s">
        <v>8</v>
      </c>
      <c r="C2" s="7" t="s">
        <v>10</v>
      </c>
      <c r="D2" s="7" t="s">
        <v>13</v>
      </c>
      <c r="E2" s="7" t="s">
        <v>17</v>
      </c>
      <c r="F2" s="5">
        <v>33</v>
      </c>
      <c r="G2" s="5">
        <v>1.77</v>
      </c>
      <c r="H2" s="5">
        <f>F2*G2</f>
        <v>58.410000000000004</v>
      </c>
    </row>
    <row r="3" spans="1:8" x14ac:dyDescent="0.25">
      <c r="A3" s="6">
        <v>43834</v>
      </c>
      <c r="B3" s="7" t="s">
        <v>8</v>
      </c>
      <c r="C3" s="7" t="s">
        <v>10</v>
      </c>
      <c r="D3" s="7" t="s">
        <v>14</v>
      </c>
      <c r="E3" s="7" t="s">
        <v>18</v>
      </c>
      <c r="F3" s="5">
        <v>87</v>
      </c>
      <c r="G3" s="5">
        <v>3.49</v>
      </c>
      <c r="H3" s="5">
        <f t="shared" ref="H3:H13" si="0">F3*G3</f>
        <v>303.63</v>
      </c>
    </row>
    <row r="4" spans="1:8" x14ac:dyDescent="0.25">
      <c r="A4" s="6">
        <v>43837</v>
      </c>
      <c r="B4" s="7" t="s">
        <v>9</v>
      </c>
      <c r="C4" s="7" t="s">
        <v>11</v>
      </c>
      <c r="D4" s="7" t="s">
        <v>15</v>
      </c>
      <c r="E4" s="7" t="s">
        <v>19</v>
      </c>
      <c r="F4" s="5">
        <v>58</v>
      </c>
      <c r="G4" s="5">
        <v>1.87</v>
      </c>
      <c r="H4" s="5">
        <f t="shared" si="0"/>
        <v>108.46000000000001</v>
      </c>
    </row>
    <row r="5" spans="1:8" x14ac:dyDescent="0.25">
      <c r="A5" s="6">
        <v>43840</v>
      </c>
      <c r="B5" s="7" t="s">
        <v>8</v>
      </c>
      <c r="C5" s="7" t="s">
        <v>12</v>
      </c>
      <c r="D5" s="7" t="s">
        <v>15</v>
      </c>
      <c r="E5" s="7" t="s">
        <v>19</v>
      </c>
      <c r="F5" s="5">
        <v>82</v>
      </c>
      <c r="G5" s="5">
        <v>1.87</v>
      </c>
      <c r="H5" s="5">
        <f t="shared" si="0"/>
        <v>153.34</v>
      </c>
    </row>
    <row r="6" spans="1:8" x14ac:dyDescent="0.25">
      <c r="A6" s="6">
        <v>43843</v>
      </c>
      <c r="B6" s="7" t="s">
        <v>8</v>
      </c>
      <c r="C6" s="7" t="s">
        <v>10</v>
      </c>
      <c r="D6" s="7" t="s">
        <v>15</v>
      </c>
      <c r="E6" s="7" t="s">
        <v>20</v>
      </c>
      <c r="F6" s="5">
        <v>38</v>
      </c>
      <c r="G6" s="5">
        <v>2.1800000000000002</v>
      </c>
      <c r="H6" s="5">
        <f t="shared" si="0"/>
        <v>82.84</v>
      </c>
    </row>
    <row r="7" spans="1:8" x14ac:dyDescent="0.25">
      <c r="A7" s="6">
        <v>43846</v>
      </c>
      <c r="B7" s="7" t="s">
        <v>8</v>
      </c>
      <c r="C7" s="7" t="s">
        <v>10</v>
      </c>
      <c r="D7" s="7" t="s">
        <v>13</v>
      </c>
      <c r="E7" s="7" t="s">
        <v>17</v>
      </c>
      <c r="F7" s="5">
        <v>54</v>
      </c>
      <c r="G7" s="5">
        <v>1.77</v>
      </c>
      <c r="H7" s="5">
        <f t="shared" si="0"/>
        <v>95.58</v>
      </c>
    </row>
    <row r="8" spans="1:8" x14ac:dyDescent="0.25">
      <c r="A8" s="6">
        <v>43849</v>
      </c>
      <c r="B8" s="7" t="s">
        <v>8</v>
      </c>
      <c r="C8" s="7" t="s">
        <v>10</v>
      </c>
      <c r="D8" s="7" t="s">
        <v>14</v>
      </c>
      <c r="E8" s="7" t="s">
        <v>18</v>
      </c>
      <c r="F8" s="5">
        <v>149</v>
      </c>
      <c r="G8" s="5">
        <v>3.49</v>
      </c>
      <c r="H8" s="5">
        <f t="shared" si="0"/>
        <v>520.01</v>
      </c>
    </row>
    <row r="9" spans="1:8" x14ac:dyDescent="0.25">
      <c r="A9" s="6">
        <v>43852</v>
      </c>
      <c r="B9" s="7" t="s">
        <v>9</v>
      </c>
      <c r="C9" s="7" t="s">
        <v>11</v>
      </c>
      <c r="D9" s="7" t="s">
        <v>13</v>
      </c>
      <c r="E9" s="7" t="s">
        <v>17</v>
      </c>
      <c r="F9" s="5">
        <v>51</v>
      </c>
      <c r="G9" s="5">
        <v>1.77</v>
      </c>
      <c r="H9" s="5">
        <f t="shared" si="0"/>
        <v>90.27</v>
      </c>
    </row>
    <row r="10" spans="1:8" x14ac:dyDescent="0.25">
      <c r="A10" s="6">
        <v>43855</v>
      </c>
      <c r="B10" s="7" t="s">
        <v>8</v>
      </c>
      <c r="C10" s="7" t="s">
        <v>12</v>
      </c>
      <c r="D10" s="7" t="s">
        <v>13</v>
      </c>
      <c r="E10" s="7" t="s">
        <v>17</v>
      </c>
      <c r="F10" s="5">
        <v>100</v>
      </c>
      <c r="G10" s="5">
        <v>1.77</v>
      </c>
      <c r="H10" s="5">
        <f t="shared" si="0"/>
        <v>177</v>
      </c>
    </row>
    <row r="11" spans="1:8" x14ac:dyDescent="0.25">
      <c r="A11" s="6">
        <v>43858</v>
      </c>
      <c r="B11" s="7" t="s">
        <v>8</v>
      </c>
      <c r="C11" s="7" t="s">
        <v>12</v>
      </c>
      <c r="D11" s="7" t="s">
        <v>16</v>
      </c>
      <c r="E11" s="7" t="s">
        <v>21</v>
      </c>
      <c r="F11" s="5">
        <v>28</v>
      </c>
      <c r="G11" s="5">
        <v>1.35</v>
      </c>
      <c r="H11" s="5">
        <f t="shared" si="0"/>
        <v>37.800000000000004</v>
      </c>
    </row>
    <row r="12" spans="1:8" x14ac:dyDescent="0.25">
      <c r="A12" s="6">
        <v>43861</v>
      </c>
      <c r="B12" s="7" t="s">
        <v>8</v>
      </c>
      <c r="C12" s="7" t="s">
        <v>10</v>
      </c>
      <c r="D12" s="7" t="s">
        <v>15</v>
      </c>
      <c r="E12" s="7" t="s">
        <v>20</v>
      </c>
      <c r="F12" s="5">
        <v>36</v>
      </c>
      <c r="G12" s="5">
        <v>2.1800000000000002</v>
      </c>
      <c r="H12" s="5">
        <f t="shared" si="0"/>
        <v>78.48</v>
      </c>
    </row>
    <row r="13" spans="1:8" x14ac:dyDescent="0.25">
      <c r="A13" s="6">
        <v>43864</v>
      </c>
      <c r="B13" s="7" t="s">
        <v>8</v>
      </c>
      <c r="C13" s="7" t="s">
        <v>10</v>
      </c>
      <c r="D13" s="7" t="s">
        <v>15</v>
      </c>
      <c r="E13" s="7" t="s">
        <v>19</v>
      </c>
      <c r="F13" s="5">
        <v>31</v>
      </c>
      <c r="G13" s="5">
        <v>1.87</v>
      </c>
      <c r="H13" s="5">
        <f t="shared" si="0"/>
        <v>57.970000000000006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5</vt:lpstr>
      <vt:lpstr>6</vt:lpstr>
      <vt:lpstr>7</vt:lpstr>
      <vt:lpstr>8</vt:lpstr>
      <vt:lpstr>9</vt:lpstr>
      <vt:lpstr>10</vt:lpstr>
      <vt:lpstr>11</vt:lpstr>
      <vt:lpstr>12</vt:lpstr>
      <vt:lpstr>Question 3-1</vt:lpstr>
      <vt:lpstr>Question 3 - 2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2022-04-28T19:09:35Z</dcterms:created>
  <dcterms:modified xsi:type="dcterms:W3CDTF">2022-04-28T21:04:19Z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2022-04-28T19:09:35Z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41a242d8-0b75-48e9-8ed5-82fd8fbdeaeb</vt:lpwstr>
  </property>
  <property fmtid="{D5CDD505-2E9C-101B-9397-08002B2CF9AE}" pid="8" name="MSIP_Label_cdde0556-1f76-452e-9e94-03158f226e4e_ContentBits">
    <vt:lpwstr>0</vt:lpwstr>
  </property>
</Properties>
</file>