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https://d.docs.live.net/d204bef63b173add/Documents/Business Analytics/Semester 3/Prescriptive Analytics/"/>
    </mc:Choice>
  </mc:AlternateContent>
  <xr:revisionPtr revIDLastSave="1546" documentId="8_{B21D8831-DCEA-4416-8969-A9A18437E9F8}" xr6:coauthVersionLast="47" xr6:coauthVersionMax="47" xr10:uidLastSave="{E959B9BC-CD49-4DCF-A926-83A8D8772401}"/>
  <bookViews>
    <workbookView xWindow="-1420" yWindow="2330" windowWidth="19200" windowHeight="10060" activeTab="1" xr2:uid="{00000000-000D-0000-FFFF-FFFF00000000}"/>
  </bookViews>
  <sheets>
    <sheet name="Net Earnings" sheetId="1" r:id="rId1"/>
    <sheet name="Model!" sheetId="2" r:id="rId2"/>
  </sheets>
  <definedNames>
    <definedName name="CPLEX_CON_count" localSheetId="0" hidden="1">2</definedName>
    <definedName name="CPLEX_CON_rng0" localSheetId="0" hidden="1">'Net Earnings'!#REF!</definedName>
    <definedName name="CPLEX_CON_rng1" localSheetId="0" hidden="1">'Net Earnings'!#REF!</definedName>
    <definedName name="CPLEX_CON_typ0" localSheetId="0" hidden="1">3</definedName>
    <definedName name="CPLEX_CON_typ1" localSheetId="0" hidden="1">3</definedName>
    <definedName name="CPLEX_CON_ub0" localSheetId="0" hidden="1">'Net Earnings'!$B$10</definedName>
    <definedName name="CPLEX_CON_ub1" localSheetId="0" hidden="1">'Net Earnings'!$B$15:$M$18</definedName>
    <definedName name="CPLEX_exportmodel" localSheetId="0" hidden="1">0</definedName>
    <definedName name="CPLEX_linorquad" localSheetId="0" hidden="1">1</definedName>
    <definedName name="CPLEX_OBJ" localSheetId="0" hidden="1">'Net Earnings'!#REF!</definedName>
    <definedName name="CPLEX_PARAM_count" localSheetId="0" hidden="1">0</definedName>
    <definedName name="CPLEX_SENSE" localSheetId="0" hidden="1">1</definedName>
    <definedName name="CPLEX_stopint" localSheetId="0" hidden="1">0</definedName>
    <definedName name="CPLEX_TARGET" localSheetId="0" hidden="1">0</definedName>
    <definedName name="CPLEX_VAR_count" localSheetId="0" hidden="1">1</definedName>
    <definedName name="CPLEX_VAR_lb0" localSheetId="0" hidden="1">0</definedName>
    <definedName name="CPLEX_VAR_rng0" localSheetId="0" hidden="1">'Net Earnings'!#REF!</definedName>
    <definedName name="CPLEX_VAR_typ0" localSheetId="0" hidden="1">0</definedName>
    <definedName name="solver_adj" localSheetId="1" hidden="1">'Model!'!$B$4:$M$7</definedName>
    <definedName name="solver_cvg" localSheetId="1" hidden="1">0.0001</definedName>
    <definedName name="solver_drv" localSheetId="1" hidden="1">1</definedName>
    <definedName name="solver_eng" localSheetId="1" hidden="1">2</definedName>
    <definedName name="solver_eng" localSheetId="0" hidden="1">1</definedName>
    <definedName name="solver_est" localSheetId="1" hidden="1">1</definedName>
    <definedName name="solver_itr" localSheetId="1" hidden="1">2147483647</definedName>
    <definedName name="solver_lhs1" localSheetId="1" hidden="1">'Model!'!$B$4:$M$4</definedName>
    <definedName name="solver_lhs10" localSheetId="1" hidden="1">'Model!'!$L$4:$L$7</definedName>
    <definedName name="solver_lhs11" localSheetId="1" hidden="1">'Model!'!$L$4:$L$7</definedName>
    <definedName name="solver_lhs12" localSheetId="1" hidden="1">'Model!'!$L$4:$L$7</definedName>
    <definedName name="solver_lhs13" localSheetId="1" hidden="1">'Model!'!$L$4:$L$7</definedName>
    <definedName name="solver_lhs14" localSheetId="1" hidden="1">'Model!'!$L$4:$L$7</definedName>
    <definedName name="solver_lhs15" localSheetId="1" hidden="1">'Model!'!$M$4:$M$7</definedName>
    <definedName name="solver_lhs16" localSheetId="1" hidden="1">'Model!'!$M$4:$M$7</definedName>
    <definedName name="solver_lhs2" localSheetId="1" hidden="1">'Model!'!$B$5:$M$5</definedName>
    <definedName name="solver_lhs3" localSheetId="1" hidden="1">'Model!'!$B$6:$M$6</definedName>
    <definedName name="solver_lhs4" localSheetId="1" hidden="1">'Model!'!$B$7:$M$7</definedName>
    <definedName name="solver_lhs5" localSheetId="1" hidden="1">'Model!'!$B$8:$M$8</definedName>
    <definedName name="solver_lhs6" localSheetId="1" hidden="1">'Model!'!$L$4:$L$7</definedName>
    <definedName name="solver_lhs7" localSheetId="1" hidden="1">'Model!'!$L$4:$L$7</definedName>
    <definedName name="solver_lhs8" localSheetId="1" hidden="1">'Model!'!$L$4:$L$7</definedName>
    <definedName name="solver_lhs9" localSheetId="1" hidden="1">'Model!'!$L$4:$L$7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eg" localSheetId="0" hidden="1">1</definedName>
    <definedName name="solver_nod" localSheetId="1" hidden="1">2147483647</definedName>
    <definedName name="solver_num" localSheetId="1" hidden="1">5</definedName>
    <definedName name="solver_num" localSheetId="0" hidden="1">0</definedName>
    <definedName name="solver_nwt" localSheetId="1" hidden="1">1</definedName>
    <definedName name="solver_opt" localSheetId="1" hidden="1">'Model!'!$AA$20</definedName>
    <definedName name="solver_opt" localSheetId="0" hidden="1">'Net Earnings'!$R$9</definedName>
    <definedName name="solver_pre" localSheetId="1" hidden="1">0.000001</definedName>
    <definedName name="solver_rbv" localSheetId="1" hidden="1">1</definedName>
    <definedName name="solver_rel1" localSheetId="1" hidden="1">1</definedName>
    <definedName name="solver_rel10" localSheetId="1" hidden="1">1</definedName>
    <definedName name="solver_rel11" localSheetId="1" hidden="1">1</definedName>
    <definedName name="solver_rel12" localSheetId="1" hidden="1">1</definedName>
    <definedName name="solver_rel13" localSheetId="1" hidden="1">1</definedName>
    <definedName name="solver_rel14" localSheetId="1" hidden="1">1</definedName>
    <definedName name="solver_rel15" localSheetId="1" hidden="1">1</definedName>
    <definedName name="solver_rel16" localSheetId="1" hidden="1">1</definedName>
    <definedName name="solver_rel2" localSheetId="1" hidden="1">1</definedName>
    <definedName name="solver_rel3" localSheetId="1" hidden="1">1</definedName>
    <definedName name="solver_rel4" localSheetId="1" hidden="1">1</definedName>
    <definedName name="solver_rel5" localSheetId="1" hidden="1">1</definedName>
    <definedName name="solver_rel6" localSheetId="1" hidden="1">1</definedName>
    <definedName name="solver_rel7" localSheetId="1" hidden="1">1</definedName>
    <definedName name="solver_rel8" localSheetId="1" hidden="1">1</definedName>
    <definedName name="solver_rel9" localSheetId="1" hidden="1">1</definedName>
    <definedName name="solver_rhs1" localSheetId="1" hidden="1">'Model!'!$AH$3:$AS$3</definedName>
    <definedName name="solver_rhs10" localSheetId="1" hidden="1">200</definedName>
    <definedName name="solver_rhs11" localSheetId="1" hidden="1">200</definedName>
    <definedName name="solver_rhs12" localSheetId="1" hidden="1">200</definedName>
    <definedName name="solver_rhs13" localSheetId="1" hidden="1">200</definedName>
    <definedName name="solver_rhs14" localSheetId="1" hidden="1">200</definedName>
    <definedName name="solver_rhs15" localSheetId="1" hidden="1">200</definedName>
    <definedName name="solver_rhs16" localSheetId="1" hidden="1">200</definedName>
    <definedName name="solver_rhs2" localSheetId="1" hidden="1">'Model!'!$AH$4:$AS$4</definedName>
    <definedName name="solver_rhs3" localSheetId="1" hidden="1">'Model!'!$AH$5:$AS$5</definedName>
    <definedName name="solver_rhs4" localSheetId="1" hidden="1">'Model!'!$AH$6:$AS$6</definedName>
    <definedName name="solver_rhs5" localSheetId="1" hidden="1">200</definedName>
    <definedName name="solver_rhs6" localSheetId="1" hidden="1">200</definedName>
    <definedName name="solver_rhs7" localSheetId="1" hidden="1">200</definedName>
    <definedName name="solver_rhs8" localSheetId="1" hidden="1">200</definedName>
    <definedName name="solver_rhs9" localSheetId="1" hidden="1">200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1</definedName>
    <definedName name="solver_typ" localSheetId="0" hidden="1">1</definedName>
    <definedName name="solver_val" localSheetId="1" hidden="1">0</definedName>
    <definedName name="solver_val" localSheetId="0" hidden="1">0</definedName>
    <definedName name="solver_ver" localSheetId="1" hidden="1">3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16" i="2" l="1"/>
  <c r="X11" i="2"/>
  <c r="C8" i="2"/>
  <c r="D8" i="2"/>
  <c r="E8" i="2"/>
  <c r="F8" i="2"/>
  <c r="G8" i="2"/>
  <c r="H8" i="2"/>
  <c r="I8" i="2"/>
  <c r="J8" i="2"/>
  <c r="K8" i="2"/>
  <c r="L8" i="2"/>
  <c r="M8" i="2"/>
  <c r="B8" i="2"/>
  <c r="Z16" i="2"/>
  <c r="Z17" i="2"/>
  <c r="Z18" i="2"/>
  <c r="Z19" i="2"/>
  <c r="X19" i="2"/>
  <c r="X18" i="2"/>
  <c r="X17" i="2"/>
  <c r="AC7" i="2"/>
  <c r="AC6" i="2"/>
  <c r="AC5" i="2"/>
  <c r="AC4" i="2"/>
  <c r="Z20" i="2" l="1"/>
  <c r="X20" i="2"/>
  <c r="AA20" i="2" l="1"/>
  <c r="G5" i="1"/>
  <c r="G6" i="1"/>
  <c r="G7" i="1"/>
  <c r="G4" i="1"/>
</calcChain>
</file>

<file path=xl/sharedStrings.xml><?xml version="1.0" encoding="utf-8"?>
<sst xmlns="http://schemas.openxmlformats.org/spreadsheetml/2006/main" count="224" uniqueCount="51">
  <si>
    <t>Cash Flow Data</t>
  </si>
  <si>
    <t>Shoes</t>
  </si>
  <si>
    <t>Gloves</t>
  </si>
  <si>
    <t>Club Heads</t>
  </si>
  <si>
    <t>Duty Rate (%)</t>
  </si>
  <si>
    <t xml:space="preserve"> Costs Per Carton</t>
  </si>
  <si>
    <t>Monthly Storage</t>
  </si>
  <si>
    <t xml:space="preserve"> per Unit</t>
  </si>
  <si>
    <t>AVG Value</t>
  </si>
  <si>
    <t xml:space="preserve"> Per Carton</t>
  </si>
  <si>
    <t>Units</t>
  </si>
  <si>
    <t xml:space="preserve"> Per Pallet</t>
  </si>
  <si>
    <t>Carton</t>
  </si>
  <si>
    <t>Outerwear</t>
  </si>
  <si>
    <t>Total</t>
  </si>
  <si>
    <t>Max Demand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</si>
  <si>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</si>
  <si>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</si>
  <si>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</si>
  <si>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</si>
  <si>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</si>
  <si>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</si>
  <si>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</si>
  <si>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</si>
  <si>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</si>
  <si>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</si>
  <si>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</si>
  <si>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</si>
  <si>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Cost of Capital (%)</t>
  </si>
  <si>
    <t>Max Space per Month</t>
  </si>
  <si>
    <t>Pallets</t>
  </si>
  <si>
    <t>Max</t>
  </si>
  <si>
    <t>Jan</t>
  </si>
  <si>
    <t>Feb</t>
  </si>
  <si>
    <t>Clubs</t>
  </si>
  <si>
    <t>s.t.</t>
  </si>
  <si>
    <t>Warehouse Capacity</t>
  </si>
  <si>
    <t>&lt;=</t>
  </si>
  <si>
    <t>Shoe Capacity</t>
  </si>
  <si>
    <t>Gloves Capacity</t>
  </si>
  <si>
    <t>Clubs Capacity</t>
  </si>
  <si>
    <t>Outerwear Capacity</t>
  </si>
  <si>
    <t>pallets</t>
  </si>
  <si>
    <t>cartons</t>
  </si>
  <si>
    <t xml:space="preserve">Total Return </t>
  </si>
  <si>
    <t>Total Storage Cost</t>
  </si>
  <si>
    <t>Monthly Return on Capital</t>
  </si>
  <si>
    <t>Pallet Value</t>
  </si>
  <si>
    <t>minus</t>
  </si>
  <si>
    <t>Demand</t>
  </si>
  <si>
    <t>*Number is slightly different from Python, not sure why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</si>
</sst>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6" formatCode="_-* #,##0_-;\-* #,##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10">
    <xf numFmtId="0" fontId="0" fillId="0" borderId="0" xfId="0"/>
    <xf numFmtId="0" fontId="1" fillId="2" borderId="0" xfId="1"/>
    <xf numFmtId="0" fontId="0" fillId="0" borderId="0" xfId="0" applyFill="1"/>
    <xf numFmtId="0" fontId="0" fillId="4" borderId="0" xfId="0" applyFill="1"/>
    <xf numFmtId="43" fontId="0" fillId="0" borderId="0" xfId="2" applyFont="1"/>
    <xf numFmtId="166" fontId="0" fillId="0" borderId="0" xfId="2" applyNumberFormat="1" applyFont="1"/>
    <xf numFmtId="43" fontId="0" fillId="0" borderId="0" xfId="0" applyNumberFormat="1"/>
    <xf numFmtId="0" fontId="4" fillId="3" borderId="0" xfId="0" applyFont="1" applyFill="1"/>
    <xf numFmtId="0" fontId="0" fillId="0" borderId="0" xfId="0" applyAlignment="1">
      <alignment horizontal="center"/>
    </xf>
    <xf numFmtId="44" fontId="0" fillId="0" borderId="0" xfId="3" applyFont="1"/>
  </cellXfs>
  <cellStyles count="4">
    <cellStyle name="Comma" xfId="2" builtinId="3"/>
    <cellStyle name="Currency" xfId="3" builtinId="4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8"/>
  <sheetViews>
    <sheetView zoomScale="80" zoomScaleNormal="80" workbookViewId="0">
      <selection sqref="A1:G10"/>
    </sheetView>
  </sheetViews>
  <sheetFormatPr defaultRowHeight="14.5" x14ac:dyDescent="0.35"/>
  <cols>
    <col min="1" max="1" width="21.81640625" customWidth="1"/>
    <col min="2" max="2" width="13.1796875" bestFit="1" customWidth="1"/>
    <col min="3" max="3" width="16" bestFit="1" customWidth="1"/>
    <col min="4" max="4" width="10.453125" bestFit="1" customWidth="1"/>
    <col min="5" max="5" width="10.7265625" bestFit="1" customWidth="1"/>
    <col min="6" max="6" width="10" bestFit="1" customWidth="1"/>
    <col min="10" max="10" width="10.81640625" bestFit="1" customWidth="1"/>
    <col min="11" max="11" width="8.1796875" bestFit="1" customWidth="1"/>
    <col min="12" max="12" width="10.453125" bestFit="1" customWidth="1"/>
    <col min="13" max="13" width="10.1796875" bestFit="1" customWidth="1"/>
  </cols>
  <sheetData>
    <row r="1" spans="1:13" x14ac:dyDescent="0.35">
      <c r="A1" s="1" t="s">
        <v>0</v>
      </c>
    </row>
    <row r="2" spans="1:13" x14ac:dyDescent="0.35">
      <c r="C2" t="s">
        <v>6</v>
      </c>
      <c r="D2" t="s">
        <v>8</v>
      </c>
      <c r="E2" t="s">
        <v>10</v>
      </c>
      <c r="F2" t="s">
        <v>12</v>
      </c>
    </row>
    <row r="3" spans="1:13" x14ac:dyDescent="0.35">
      <c r="B3" t="s">
        <v>4</v>
      </c>
      <c r="C3" t="s">
        <v>5</v>
      </c>
      <c r="D3" t="s">
        <v>7</v>
      </c>
      <c r="E3" t="s">
        <v>9</v>
      </c>
      <c r="F3" t="s">
        <v>11</v>
      </c>
      <c r="G3" t="s">
        <v>14</v>
      </c>
    </row>
    <row r="4" spans="1:13" x14ac:dyDescent="0.35">
      <c r="A4" t="s">
        <v>1</v>
      </c>
      <c r="B4">
        <v>19</v>
      </c>
      <c r="C4">
        <v>0.36</v>
      </c>
      <c r="D4">
        <v>40</v>
      </c>
      <c r="E4">
        <v>12</v>
      </c>
      <c r="F4">
        <v>20</v>
      </c>
      <c r="G4">
        <f>F4*E4*D4</f>
        <v>9600</v>
      </c>
    </row>
    <row r="5" spans="1:13" x14ac:dyDescent="0.35">
      <c r="A5" t="s">
        <v>2</v>
      </c>
      <c r="B5">
        <v>13</v>
      </c>
      <c r="C5">
        <v>0.22</v>
      </c>
      <c r="D5">
        <v>7</v>
      </c>
      <c r="E5">
        <v>336</v>
      </c>
      <c r="F5">
        <v>15</v>
      </c>
      <c r="G5">
        <f t="shared" ref="G5:G7" si="0">F5*E5*D5</f>
        <v>35280</v>
      </c>
    </row>
    <row r="6" spans="1:13" x14ac:dyDescent="0.35">
      <c r="A6" t="s">
        <v>3</v>
      </c>
      <c r="B6">
        <v>5</v>
      </c>
      <c r="C6">
        <v>0.44</v>
      </c>
      <c r="D6">
        <v>88</v>
      </c>
      <c r="E6">
        <v>25</v>
      </c>
      <c r="F6">
        <v>48</v>
      </c>
      <c r="G6">
        <f t="shared" si="0"/>
        <v>105600</v>
      </c>
    </row>
    <row r="7" spans="1:13" x14ac:dyDescent="0.35">
      <c r="A7" t="s">
        <v>13</v>
      </c>
      <c r="B7">
        <v>18.5</v>
      </c>
      <c r="C7">
        <v>0.32</v>
      </c>
      <c r="D7">
        <v>60</v>
      </c>
      <c r="E7">
        <v>42</v>
      </c>
      <c r="F7">
        <v>15</v>
      </c>
      <c r="G7">
        <f t="shared" si="0"/>
        <v>37800</v>
      </c>
    </row>
    <row r="9" spans="1:13" x14ac:dyDescent="0.35">
      <c r="A9" t="s">
        <v>28</v>
      </c>
      <c r="B9">
        <v>13</v>
      </c>
    </row>
    <row r="10" spans="1:13" x14ac:dyDescent="0.35">
      <c r="A10" t="s">
        <v>29</v>
      </c>
      <c r="B10">
        <v>200</v>
      </c>
      <c r="C10" t="s">
        <v>30</v>
      </c>
    </row>
    <row r="12" spans="1:13" x14ac:dyDescent="0.35">
      <c r="A12" s="1" t="s">
        <v>15</v>
      </c>
    </row>
    <row r="14" spans="1:13" x14ac:dyDescent="0.35">
      <c r="B14" t="s">
        <v>16</v>
      </c>
      <c r="C14" t="s">
        <v>17</v>
      </c>
      <c r="D14" t="s">
        <v>18</v>
      </c>
      <c r="E14" t="s">
        <v>19</v>
      </c>
      <c r="F14" t="s">
        <v>20</v>
      </c>
      <c r="G14" t="s">
        <v>21</v>
      </c>
      <c r="H14" t="s">
        <v>22</v>
      </c>
      <c r="I14" t="s">
        <v>23</v>
      </c>
      <c r="J14" t="s">
        <v>24</v>
      </c>
      <c r="K14" t="s">
        <v>25</v>
      </c>
      <c r="L14" t="s">
        <v>26</v>
      </c>
      <c r="M14" t="s">
        <v>27</v>
      </c>
    </row>
    <row r="15" spans="1:13" x14ac:dyDescent="0.35">
      <c r="A15" t="s">
        <v>1</v>
      </c>
      <c r="B15">
        <v>350</v>
      </c>
      <c r="C15">
        <v>330</v>
      </c>
      <c r="D15">
        <v>140</v>
      </c>
      <c r="E15">
        <v>60</v>
      </c>
      <c r="F15">
        <v>0</v>
      </c>
      <c r="G15">
        <v>80</v>
      </c>
      <c r="H15">
        <v>140</v>
      </c>
      <c r="I15">
        <v>200</v>
      </c>
      <c r="J15">
        <v>220</v>
      </c>
      <c r="K15">
        <v>220</v>
      </c>
      <c r="L15">
        <v>230</v>
      </c>
      <c r="M15">
        <v>240</v>
      </c>
    </row>
    <row r="16" spans="1:13" x14ac:dyDescent="0.35">
      <c r="A16" t="s">
        <v>2</v>
      </c>
      <c r="B16">
        <v>70</v>
      </c>
      <c r="C16">
        <v>100</v>
      </c>
      <c r="D16">
        <v>20</v>
      </c>
      <c r="E16">
        <v>0</v>
      </c>
      <c r="F16">
        <v>0</v>
      </c>
      <c r="G16">
        <v>50</v>
      </c>
      <c r="H16">
        <v>70</v>
      </c>
      <c r="I16">
        <v>90</v>
      </c>
      <c r="J16">
        <v>100</v>
      </c>
      <c r="K16">
        <v>110</v>
      </c>
      <c r="L16">
        <v>115</v>
      </c>
      <c r="M16">
        <v>100</v>
      </c>
    </row>
    <row r="17" spans="1:13" x14ac:dyDescent="0.35">
      <c r="A17" t="s">
        <v>3</v>
      </c>
      <c r="B17">
        <v>18</v>
      </c>
      <c r="C17">
        <v>16</v>
      </c>
      <c r="D17">
        <v>10</v>
      </c>
      <c r="E17">
        <v>8</v>
      </c>
      <c r="F17">
        <v>5</v>
      </c>
      <c r="G17">
        <v>3</v>
      </c>
      <c r="H17">
        <v>5</v>
      </c>
      <c r="I17">
        <v>15</v>
      </c>
      <c r="J17">
        <v>25</v>
      </c>
      <c r="K17">
        <v>30</v>
      </c>
      <c r="L17">
        <v>30</v>
      </c>
      <c r="M17">
        <v>30</v>
      </c>
    </row>
    <row r="18" spans="1:13" x14ac:dyDescent="0.35">
      <c r="A18" t="s">
        <v>13</v>
      </c>
      <c r="B18">
        <v>12</v>
      </c>
      <c r="C18">
        <v>10</v>
      </c>
      <c r="D18">
        <v>8</v>
      </c>
      <c r="E18">
        <v>8</v>
      </c>
      <c r="F18">
        <v>6</v>
      </c>
      <c r="G18">
        <v>3</v>
      </c>
      <c r="H18">
        <v>3</v>
      </c>
      <c r="I18">
        <v>30</v>
      </c>
      <c r="J18">
        <v>70</v>
      </c>
      <c r="K18">
        <v>70</v>
      </c>
      <c r="L18">
        <v>80</v>
      </c>
      <c r="M18">
        <v>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34339-24AD-41FC-836C-56236D89CEC4}">
  <dimension ref="A1:AS72"/>
  <sheetViews>
    <sheetView tabSelected="1" topLeftCell="AF1" zoomScale="90" zoomScaleNormal="90" workbookViewId="0">
      <selection activeCell="AL23" sqref="AL23"/>
    </sheetView>
  </sheetViews>
  <sheetFormatPr defaultRowHeight="14.5" x14ac:dyDescent="0.35"/>
  <cols>
    <col min="1" max="1" width="18.453125" bestFit="1" customWidth="1"/>
    <col min="10" max="10" width="10.08984375" bestFit="1" customWidth="1"/>
    <col min="11" max="11" width="11.36328125" customWidth="1"/>
    <col min="12" max="12" width="14.1796875" customWidth="1"/>
    <col min="13" max="13" width="11.81640625" customWidth="1"/>
    <col min="23" max="23" width="23.81640625" bestFit="1" customWidth="1"/>
    <col min="24" max="24" width="14.81640625" bestFit="1" customWidth="1"/>
    <col min="25" max="25" width="15.54296875" bestFit="1" customWidth="1"/>
    <col min="26" max="26" width="16.453125" bestFit="1" customWidth="1"/>
    <col min="27" max="27" width="13.81640625" bestFit="1" customWidth="1"/>
    <col min="28" max="28" width="9.36328125" bestFit="1" customWidth="1"/>
    <col min="29" max="29" width="23.81640625" bestFit="1" customWidth="1"/>
    <col min="33" max="33" width="12.08984375" bestFit="1" customWidth="1"/>
  </cols>
  <sheetData>
    <row r="1" spans="1:45" x14ac:dyDescent="0.35">
      <c r="W1" s="1" t="s">
        <v>0</v>
      </c>
      <c r="AG1" s="1" t="s">
        <v>15</v>
      </c>
    </row>
    <row r="2" spans="1:45" x14ac:dyDescent="0.35">
      <c r="A2" s="1" t="s">
        <v>49</v>
      </c>
      <c r="Y2" t="s">
        <v>6</v>
      </c>
      <c r="Z2" t="s">
        <v>8</v>
      </c>
      <c r="AA2" t="s">
        <v>10</v>
      </c>
      <c r="AB2" t="s">
        <v>12</v>
      </c>
      <c r="AH2" t="s">
        <v>32</v>
      </c>
      <c r="AI2" t="s">
        <v>33</v>
      </c>
      <c r="AJ2" t="s">
        <v>18</v>
      </c>
      <c r="AK2" t="s">
        <v>19</v>
      </c>
      <c r="AL2" t="s">
        <v>20</v>
      </c>
      <c r="AM2" t="s">
        <v>21</v>
      </c>
      <c r="AN2" t="s">
        <v>22</v>
      </c>
      <c r="AO2" t="s">
        <v>23</v>
      </c>
      <c r="AP2" t="s">
        <v>24</v>
      </c>
      <c r="AQ2" t="s">
        <v>25</v>
      </c>
      <c r="AR2" t="s">
        <v>26</v>
      </c>
      <c r="AS2" t="s">
        <v>27</v>
      </c>
    </row>
    <row r="3" spans="1:45" x14ac:dyDescent="0.35">
      <c r="B3" t="s">
        <v>32</v>
      </c>
      <c r="C3" t="s">
        <v>33</v>
      </c>
      <c r="D3" t="s">
        <v>18</v>
      </c>
      <c r="E3" t="s">
        <v>19</v>
      </c>
      <c r="F3" t="s">
        <v>20</v>
      </c>
      <c r="G3" t="s">
        <v>21</v>
      </c>
      <c r="H3" t="s">
        <v>22</v>
      </c>
      <c r="I3" t="s">
        <v>23</v>
      </c>
      <c r="J3" t="s">
        <v>24</v>
      </c>
      <c r="K3" t="s">
        <v>25</v>
      </c>
      <c r="L3" t="s">
        <v>26</v>
      </c>
      <c r="M3" t="s">
        <v>27</v>
      </c>
      <c r="X3" t="s">
        <v>4</v>
      </c>
      <c r="Y3" t="s">
        <v>5</v>
      </c>
      <c r="Z3" t="s">
        <v>7</v>
      </c>
      <c r="AA3" t="s">
        <v>9</v>
      </c>
      <c r="AB3" t="s">
        <v>11</v>
      </c>
      <c r="AC3" t="s">
        <v>47</v>
      </c>
      <c r="AG3" t="s">
        <v>1</v>
      </c>
      <c r="AH3">
        <v>350</v>
      </c>
      <c r="AI3">
        <v>330</v>
      </c>
      <c r="AJ3">
        <v>140</v>
      </c>
      <c r="AK3">
        <v>60</v>
      </c>
      <c r="AL3">
        <v>0</v>
      </c>
      <c r="AM3">
        <v>80</v>
      </c>
      <c r="AN3">
        <v>140</v>
      </c>
      <c r="AO3">
        <v>200</v>
      </c>
      <c r="AP3">
        <v>220</v>
      </c>
      <c r="AQ3">
        <v>220</v>
      </c>
      <c r="AR3">
        <v>230</v>
      </c>
      <c r="AS3">
        <v>240</v>
      </c>
    </row>
    <row r="4" spans="1:45" x14ac:dyDescent="0.35">
      <c r="A4" t="s">
        <v>1</v>
      </c>
      <c r="B4">
        <v>100</v>
      </c>
      <c r="C4">
        <v>74</v>
      </c>
      <c r="D4">
        <v>140</v>
      </c>
      <c r="E4">
        <v>60</v>
      </c>
      <c r="F4">
        <v>0</v>
      </c>
      <c r="G4">
        <v>80</v>
      </c>
      <c r="H4">
        <v>122</v>
      </c>
      <c r="I4">
        <v>65</v>
      </c>
      <c r="J4">
        <v>5</v>
      </c>
      <c r="K4">
        <v>0</v>
      </c>
      <c r="L4">
        <v>0</v>
      </c>
      <c r="M4">
        <v>0</v>
      </c>
      <c r="W4" t="s">
        <v>1</v>
      </c>
      <c r="X4">
        <v>0.19</v>
      </c>
      <c r="Y4">
        <v>0.36</v>
      </c>
      <c r="Z4">
        <v>40</v>
      </c>
      <c r="AA4">
        <v>12</v>
      </c>
      <c r="AB4">
        <v>20</v>
      </c>
      <c r="AC4">
        <f>AB4*AA4*Z4</f>
        <v>9600</v>
      </c>
      <c r="AG4" t="s">
        <v>2</v>
      </c>
      <c r="AH4" s="2">
        <v>70</v>
      </c>
      <c r="AI4" s="2">
        <v>100</v>
      </c>
      <c r="AJ4" s="2">
        <v>20</v>
      </c>
      <c r="AK4" s="2">
        <v>0</v>
      </c>
      <c r="AL4" s="2">
        <v>0</v>
      </c>
      <c r="AM4" s="2">
        <v>50</v>
      </c>
      <c r="AN4" s="2">
        <v>70</v>
      </c>
      <c r="AO4" s="2">
        <v>90</v>
      </c>
      <c r="AP4" s="2">
        <v>100</v>
      </c>
      <c r="AQ4" s="2">
        <v>110</v>
      </c>
      <c r="AR4" s="2">
        <v>115</v>
      </c>
      <c r="AS4" s="2">
        <v>100</v>
      </c>
    </row>
    <row r="5" spans="1:45" x14ac:dyDescent="0.35">
      <c r="A5" t="s">
        <v>2</v>
      </c>
      <c r="B5" s="2">
        <v>70</v>
      </c>
      <c r="C5" s="2">
        <v>100</v>
      </c>
      <c r="D5" s="2">
        <v>20</v>
      </c>
      <c r="E5" s="2">
        <v>0</v>
      </c>
      <c r="F5" s="2">
        <v>0</v>
      </c>
      <c r="G5" s="2">
        <v>50</v>
      </c>
      <c r="H5" s="2">
        <v>70</v>
      </c>
      <c r="I5" s="2">
        <v>90</v>
      </c>
      <c r="J5" s="2">
        <v>100</v>
      </c>
      <c r="K5" s="2">
        <v>100</v>
      </c>
      <c r="L5" s="2">
        <v>90</v>
      </c>
      <c r="M5" s="2">
        <v>90</v>
      </c>
      <c r="W5" t="s">
        <v>2</v>
      </c>
      <c r="X5">
        <v>0.13</v>
      </c>
      <c r="Y5">
        <v>0.22</v>
      </c>
      <c r="Z5">
        <v>7</v>
      </c>
      <c r="AA5">
        <v>336</v>
      </c>
      <c r="AB5">
        <v>15</v>
      </c>
      <c r="AC5">
        <f t="shared" ref="AC5:AC7" si="0">AB5*AA5*Z5</f>
        <v>35280</v>
      </c>
      <c r="AG5" t="s">
        <v>34</v>
      </c>
      <c r="AH5">
        <v>18</v>
      </c>
      <c r="AI5">
        <v>16</v>
      </c>
      <c r="AJ5">
        <v>10</v>
      </c>
      <c r="AK5">
        <v>8</v>
      </c>
      <c r="AL5">
        <v>5</v>
      </c>
      <c r="AM5">
        <v>3</v>
      </c>
      <c r="AN5">
        <v>5</v>
      </c>
      <c r="AO5">
        <v>15</v>
      </c>
      <c r="AP5">
        <v>25</v>
      </c>
      <c r="AQ5">
        <v>30</v>
      </c>
      <c r="AR5">
        <v>30</v>
      </c>
      <c r="AS5">
        <v>30</v>
      </c>
    </row>
    <row r="6" spans="1:45" x14ac:dyDescent="0.35">
      <c r="A6" t="s">
        <v>34</v>
      </c>
      <c r="B6">
        <v>18</v>
      </c>
      <c r="C6">
        <v>16</v>
      </c>
      <c r="D6">
        <v>10</v>
      </c>
      <c r="E6">
        <v>8</v>
      </c>
      <c r="F6">
        <v>5</v>
      </c>
      <c r="G6">
        <v>3</v>
      </c>
      <c r="H6">
        <v>5</v>
      </c>
      <c r="I6">
        <v>15</v>
      </c>
      <c r="J6">
        <v>25</v>
      </c>
      <c r="K6">
        <v>30</v>
      </c>
      <c r="L6">
        <v>30</v>
      </c>
      <c r="M6">
        <v>30</v>
      </c>
      <c r="W6" t="s">
        <v>3</v>
      </c>
      <c r="X6">
        <v>0.05</v>
      </c>
      <c r="Y6">
        <v>0.44</v>
      </c>
      <c r="Z6">
        <v>88</v>
      </c>
      <c r="AA6">
        <v>25</v>
      </c>
      <c r="AB6">
        <v>48</v>
      </c>
      <c r="AC6">
        <f t="shared" si="0"/>
        <v>105600</v>
      </c>
      <c r="AG6" t="s">
        <v>13</v>
      </c>
      <c r="AH6">
        <v>12</v>
      </c>
      <c r="AI6">
        <v>10</v>
      </c>
      <c r="AJ6">
        <v>8</v>
      </c>
      <c r="AK6">
        <v>8</v>
      </c>
      <c r="AL6">
        <v>6</v>
      </c>
      <c r="AM6">
        <v>3</v>
      </c>
      <c r="AN6">
        <v>3</v>
      </c>
      <c r="AO6">
        <v>30</v>
      </c>
      <c r="AP6">
        <v>70</v>
      </c>
      <c r="AQ6">
        <v>70</v>
      </c>
      <c r="AR6">
        <v>80</v>
      </c>
      <c r="AS6">
        <v>80</v>
      </c>
    </row>
    <row r="7" spans="1:45" x14ac:dyDescent="0.35">
      <c r="A7" t="s">
        <v>13</v>
      </c>
      <c r="B7">
        <v>12</v>
      </c>
      <c r="C7">
        <v>10</v>
      </c>
      <c r="D7">
        <v>8</v>
      </c>
      <c r="E7">
        <v>8</v>
      </c>
      <c r="F7">
        <v>6</v>
      </c>
      <c r="G7">
        <v>3</v>
      </c>
      <c r="H7">
        <v>3</v>
      </c>
      <c r="I7">
        <v>30</v>
      </c>
      <c r="J7">
        <v>70</v>
      </c>
      <c r="K7">
        <v>70</v>
      </c>
      <c r="L7">
        <v>80</v>
      </c>
      <c r="M7">
        <v>80</v>
      </c>
      <c r="W7" t="s">
        <v>13</v>
      </c>
      <c r="X7">
        <v>0.185</v>
      </c>
      <c r="Y7">
        <v>0.32</v>
      </c>
      <c r="Z7">
        <v>60</v>
      </c>
      <c r="AA7">
        <v>42</v>
      </c>
      <c r="AB7">
        <v>15</v>
      </c>
      <c r="AC7">
        <f t="shared" si="0"/>
        <v>37800</v>
      </c>
    </row>
    <row r="8" spans="1:45" x14ac:dyDescent="0.35">
      <c r="B8">
        <f>SUM($B$4:$B$7)</f>
        <v>200</v>
      </c>
      <c r="C8">
        <f t="shared" ref="C8:M8" si="1">SUM(C4:C7)</f>
        <v>200</v>
      </c>
      <c r="D8">
        <f t="shared" si="1"/>
        <v>178</v>
      </c>
      <c r="E8">
        <f t="shared" si="1"/>
        <v>76</v>
      </c>
      <c r="F8">
        <f t="shared" si="1"/>
        <v>11</v>
      </c>
      <c r="G8">
        <f t="shared" si="1"/>
        <v>136</v>
      </c>
      <c r="H8">
        <f t="shared" si="1"/>
        <v>200</v>
      </c>
      <c r="I8">
        <f t="shared" si="1"/>
        <v>200</v>
      </c>
      <c r="J8">
        <f t="shared" si="1"/>
        <v>200</v>
      </c>
      <c r="K8">
        <f t="shared" si="1"/>
        <v>200</v>
      </c>
      <c r="L8">
        <f t="shared" si="1"/>
        <v>200</v>
      </c>
      <c r="M8">
        <f t="shared" si="1"/>
        <v>200</v>
      </c>
    </row>
    <row r="9" spans="1:45" x14ac:dyDescent="0.35">
      <c r="W9" t="s">
        <v>28</v>
      </c>
      <c r="X9">
        <v>13</v>
      </c>
    </row>
    <row r="10" spans="1:45" x14ac:dyDescent="0.35">
      <c r="W10" t="s">
        <v>29</v>
      </c>
      <c r="X10">
        <v>200</v>
      </c>
      <c r="Y10" t="s">
        <v>30</v>
      </c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</row>
    <row r="11" spans="1:45" x14ac:dyDescent="0.35">
      <c r="W11" t="s">
        <v>46</v>
      </c>
      <c r="X11">
        <f>0.13/12</f>
        <v>1.0833333333333334E-2</v>
      </c>
    </row>
    <row r="12" spans="1:45" x14ac:dyDescent="0.35">
      <c r="A12" t="s">
        <v>35</v>
      </c>
    </row>
    <row r="13" spans="1:45" x14ac:dyDescent="0.35">
      <c r="A13" t="s">
        <v>36</v>
      </c>
      <c r="B13">
        <v>1</v>
      </c>
      <c r="N13" s="3"/>
      <c r="O13" t="s">
        <v>37</v>
      </c>
      <c r="P13">
        <v>200</v>
      </c>
      <c r="Q13" t="s">
        <v>42</v>
      </c>
    </row>
    <row r="14" spans="1:45" x14ac:dyDescent="0.35">
      <c r="C14">
        <v>1</v>
      </c>
      <c r="N14" s="3"/>
      <c r="O14" t="s">
        <v>37</v>
      </c>
      <c r="P14">
        <v>200</v>
      </c>
      <c r="Q14" t="s">
        <v>42</v>
      </c>
    </row>
    <row r="15" spans="1:45" x14ac:dyDescent="0.35">
      <c r="D15">
        <v>1</v>
      </c>
      <c r="N15" s="3"/>
      <c r="O15" t="s">
        <v>37</v>
      </c>
      <c r="P15">
        <v>200</v>
      </c>
      <c r="Q15" t="s">
        <v>42</v>
      </c>
      <c r="W15" s="7" t="s">
        <v>31</v>
      </c>
      <c r="X15" t="s">
        <v>44</v>
      </c>
      <c r="Y15" s="8" t="s">
        <v>48</v>
      </c>
      <c r="Z15" t="s">
        <v>45</v>
      </c>
    </row>
    <row r="16" spans="1:45" x14ac:dyDescent="0.35">
      <c r="E16">
        <v>1</v>
      </c>
      <c r="N16" s="3"/>
      <c r="O16" t="s">
        <v>37</v>
      </c>
      <c r="P16">
        <v>200</v>
      </c>
      <c r="Q16" t="s">
        <v>42</v>
      </c>
      <c r="W16" t="s">
        <v>1</v>
      </c>
      <c r="X16" s="5">
        <f>X4*AC4*SUM(B4:M4)</f>
        <v>1178304</v>
      </c>
      <c r="Z16" s="4">
        <f>Y4*AB4*SUM(B4:M4)</f>
        <v>4651.2</v>
      </c>
    </row>
    <row r="17" spans="1:28" x14ac:dyDescent="0.35">
      <c r="F17">
        <v>1</v>
      </c>
      <c r="N17" s="3"/>
      <c r="O17" t="s">
        <v>37</v>
      </c>
      <c r="P17">
        <v>200</v>
      </c>
      <c r="Q17" t="s">
        <v>42</v>
      </c>
      <c r="W17" t="s">
        <v>2</v>
      </c>
      <c r="X17" s="5">
        <f>X5*AC5*SUM(B5:M5)</f>
        <v>3577392.0000000005</v>
      </c>
      <c r="Z17" s="4">
        <f t="shared" ref="Z17:Z19" si="2">Y5*AB5*SUM(B5:M5)</f>
        <v>2574</v>
      </c>
    </row>
    <row r="18" spans="1:28" x14ac:dyDescent="0.35">
      <c r="G18">
        <v>1</v>
      </c>
      <c r="N18" s="3"/>
      <c r="O18" t="s">
        <v>37</v>
      </c>
      <c r="P18">
        <v>200</v>
      </c>
      <c r="Q18" t="s">
        <v>42</v>
      </c>
      <c r="W18" t="s">
        <v>3</v>
      </c>
      <c r="X18" s="5">
        <f>X6*AC6*SUM(B6:M6)</f>
        <v>1029600</v>
      </c>
      <c r="Z18" s="4">
        <f t="shared" si="2"/>
        <v>4118.4000000000005</v>
      </c>
    </row>
    <row r="19" spans="1:28" x14ac:dyDescent="0.35">
      <c r="H19">
        <v>1</v>
      </c>
      <c r="N19" s="3"/>
      <c r="O19" t="s">
        <v>37</v>
      </c>
      <c r="P19">
        <v>200</v>
      </c>
      <c r="Q19" t="s">
        <v>42</v>
      </c>
      <c r="W19" t="s">
        <v>13</v>
      </c>
      <c r="X19" s="5">
        <f>X7*AC7*SUM(B7:M7)</f>
        <v>2657340</v>
      </c>
      <c r="Z19" s="4">
        <f t="shared" si="2"/>
        <v>1824</v>
      </c>
    </row>
    <row r="20" spans="1:28" x14ac:dyDescent="0.35">
      <c r="I20">
        <v>1</v>
      </c>
      <c r="N20" s="3"/>
      <c r="O20" t="s">
        <v>37</v>
      </c>
      <c r="P20">
        <v>200</v>
      </c>
      <c r="Q20" t="s">
        <v>42</v>
      </c>
      <c r="W20" t="s">
        <v>14</v>
      </c>
      <c r="X20" s="6">
        <f>SUM(X16:X19)*X11</f>
        <v>91461.89</v>
      </c>
      <c r="Z20" s="4">
        <f>SUM(Z16:Z19)</f>
        <v>13167.6</v>
      </c>
      <c r="AA20" s="6">
        <f>X20-Z20</f>
        <v>78294.289999999994</v>
      </c>
      <c r="AB20" t="s">
        <v>50</v>
      </c>
    </row>
    <row r="21" spans="1:28" x14ac:dyDescent="0.35">
      <c r="J21">
        <v>1</v>
      </c>
      <c r="N21" s="3"/>
      <c r="O21" t="s">
        <v>37</v>
      </c>
      <c r="P21">
        <v>200</v>
      </c>
      <c r="Q21" t="s">
        <v>42</v>
      </c>
    </row>
    <row r="22" spans="1:28" x14ac:dyDescent="0.35">
      <c r="K22">
        <v>1</v>
      </c>
      <c r="N22" s="3"/>
      <c r="O22" t="s">
        <v>37</v>
      </c>
      <c r="P22">
        <v>200</v>
      </c>
      <c r="Q22" t="s">
        <v>42</v>
      </c>
      <c r="X22" s="9"/>
    </row>
    <row r="23" spans="1:28" x14ac:dyDescent="0.35">
      <c r="L23">
        <v>1</v>
      </c>
      <c r="N23" s="3"/>
      <c r="O23" t="s">
        <v>37</v>
      </c>
      <c r="P23">
        <v>200</v>
      </c>
      <c r="Q23" t="s">
        <v>42</v>
      </c>
    </row>
    <row r="24" spans="1:28" x14ac:dyDescent="0.35">
      <c r="M24">
        <v>1</v>
      </c>
      <c r="N24" s="3"/>
      <c r="O24" t="s">
        <v>37</v>
      </c>
      <c r="P24">
        <v>200</v>
      </c>
      <c r="Q24" t="s">
        <v>42</v>
      </c>
    </row>
    <row r="25" spans="1:28" x14ac:dyDescent="0.35">
      <c r="A25" t="s">
        <v>38</v>
      </c>
      <c r="B25">
        <v>1</v>
      </c>
      <c r="N25" s="3"/>
      <c r="O25" t="s">
        <v>37</v>
      </c>
      <c r="P25">
        <v>350</v>
      </c>
      <c r="Q25" t="s">
        <v>43</v>
      </c>
    </row>
    <row r="26" spans="1:28" x14ac:dyDescent="0.35">
      <c r="C26">
        <v>1</v>
      </c>
      <c r="N26" s="3"/>
      <c r="O26" t="s">
        <v>37</v>
      </c>
      <c r="P26">
        <v>330</v>
      </c>
      <c r="Q26" t="s">
        <v>43</v>
      </c>
    </row>
    <row r="27" spans="1:28" x14ac:dyDescent="0.35">
      <c r="D27">
        <v>1</v>
      </c>
      <c r="N27" s="3"/>
      <c r="O27" t="s">
        <v>37</v>
      </c>
      <c r="P27">
        <v>140</v>
      </c>
      <c r="Q27" t="s">
        <v>43</v>
      </c>
    </row>
    <row r="28" spans="1:28" x14ac:dyDescent="0.35">
      <c r="E28">
        <v>1</v>
      </c>
      <c r="N28" s="3"/>
      <c r="O28" t="s">
        <v>37</v>
      </c>
      <c r="P28">
        <v>60</v>
      </c>
      <c r="Q28" t="s">
        <v>43</v>
      </c>
    </row>
    <row r="29" spans="1:28" x14ac:dyDescent="0.35">
      <c r="F29">
        <v>1</v>
      </c>
      <c r="N29" s="3"/>
      <c r="O29" t="s">
        <v>37</v>
      </c>
      <c r="P29">
        <v>0</v>
      </c>
      <c r="Q29" t="s">
        <v>43</v>
      </c>
    </row>
    <row r="30" spans="1:28" x14ac:dyDescent="0.35">
      <c r="G30">
        <v>1</v>
      </c>
      <c r="N30" s="3"/>
      <c r="O30" t="s">
        <v>37</v>
      </c>
      <c r="P30">
        <v>80</v>
      </c>
      <c r="Q30" t="s">
        <v>43</v>
      </c>
    </row>
    <row r="31" spans="1:28" x14ac:dyDescent="0.35">
      <c r="H31">
        <v>1</v>
      </c>
      <c r="N31" s="3"/>
      <c r="O31" t="s">
        <v>37</v>
      </c>
      <c r="P31">
        <v>140</v>
      </c>
      <c r="Q31" t="s">
        <v>43</v>
      </c>
    </row>
    <row r="32" spans="1:28" x14ac:dyDescent="0.35">
      <c r="I32">
        <v>1</v>
      </c>
      <c r="N32" s="3"/>
      <c r="O32" t="s">
        <v>37</v>
      </c>
      <c r="P32">
        <v>200</v>
      </c>
      <c r="Q32" t="s">
        <v>43</v>
      </c>
    </row>
    <row r="33" spans="1:17" x14ac:dyDescent="0.35">
      <c r="J33">
        <v>1</v>
      </c>
      <c r="N33" s="3"/>
      <c r="O33" t="s">
        <v>37</v>
      </c>
      <c r="P33">
        <v>220</v>
      </c>
      <c r="Q33" t="s">
        <v>43</v>
      </c>
    </row>
    <row r="34" spans="1:17" x14ac:dyDescent="0.35">
      <c r="K34">
        <v>1</v>
      </c>
      <c r="N34" s="3"/>
      <c r="O34" t="s">
        <v>37</v>
      </c>
      <c r="P34">
        <v>220</v>
      </c>
      <c r="Q34" t="s">
        <v>43</v>
      </c>
    </row>
    <row r="35" spans="1:17" x14ac:dyDescent="0.35">
      <c r="L35">
        <v>1</v>
      </c>
      <c r="N35" s="3"/>
      <c r="O35" t="s">
        <v>37</v>
      </c>
      <c r="P35">
        <v>230</v>
      </c>
      <c r="Q35" t="s">
        <v>43</v>
      </c>
    </row>
    <row r="36" spans="1:17" x14ac:dyDescent="0.35">
      <c r="M36">
        <v>1</v>
      </c>
      <c r="N36" s="3"/>
      <c r="O36" t="s">
        <v>37</v>
      </c>
      <c r="P36">
        <v>240</v>
      </c>
      <c r="Q36" t="s">
        <v>43</v>
      </c>
    </row>
    <row r="37" spans="1:17" x14ac:dyDescent="0.35">
      <c r="A37" t="s">
        <v>39</v>
      </c>
      <c r="B37">
        <v>1</v>
      </c>
      <c r="N37" s="3"/>
      <c r="O37" t="s">
        <v>37</v>
      </c>
      <c r="P37" s="2">
        <v>70</v>
      </c>
      <c r="Q37" t="s">
        <v>43</v>
      </c>
    </row>
    <row r="38" spans="1:17" x14ac:dyDescent="0.35">
      <c r="C38">
        <v>1</v>
      </c>
      <c r="N38" s="3"/>
      <c r="O38" t="s">
        <v>37</v>
      </c>
      <c r="P38" s="2">
        <v>100</v>
      </c>
      <c r="Q38" t="s">
        <v>43</v>
      </c>
    </row>
    <row r="39" spans="1:17" x14ac:dyDescent="0.35">
      <c r="D39">
        <v>1</v>
      </c>
      <c r="N39" s="3"/>
      <c r="O39" t="s">
        <v>37</v>
      </c>
      <c r="P39" s="2">
        <v>20</v>
      </c>
      <c r="Q39" t="s">
        <v>43</v>
      </c>
    </row>
    <row r="40" spans="1:17" x14ac:dyDescent="0.35">
      <c r="E40">
        <v>1</v>
      </c>
      <c r="N40" s="3"/>
      <c r="O40" t="s">
        <v>37</v>
      </c>
      <c r="P40" s="2">
        <v>0</v>
      </c>
      <c r="Q40" t="s">
        <v>43</v>
      </c>
    </row>
    <row r="41" spans="1:17" x14ac:dyDescent="0.35">
      <c r="F41">
        <v>1</v>
      </c>
      <c r="N41" s="3"/>
      <c r="O41" t="s">
        <v>37</v>
      </c>
      <c r="P41" s="2">
        <v>0</v>
      </c>
      <c r="Q41" t="s">
        <v>43</v>
      </c>
    </row>
    <row r="42" spans="1:17" x14ac:dyDescent="0.35">
      <c r="G42">
        <v>1</v>
      </c>
      <c r="N42" s="3"/>
      <c r="O42" t="s">
        <v>37</v>
      </c>
      <c r="P42" s="2">
        <v>50</v>
      </c>
      <c r="Q42" t="s">
        <v>43</v>
      </c>
    </row>
    <row r="43" spans="1:17" x14ac:dyDescent="0.35">
      <c r="H43">
        <v>1</v>
      </c>
      <c r="N43" s="3"/>
      <c r="O43" t="s">
        <v>37</v>
      </c>
      <c r="P43" s="2">
        <v>70</v>
      </c>
      <c r="Q43" t="s">
        <v>43</v>
      </c>
    </row>
    <row r="44" spans="1:17" x14ac:dyDescent="0.35">
      <c r="I44">
        <v>1</v>
      </c>
      <c r="N44" s="3"/>
      <c r="O44" t="s">
        <v>37</v>
      </c>
      <c r="P44" s="2">
        <v>90</v>
      </c>
      <c r="Q44" t="s">
        <v>43</v>
      </c>
    </row>
    <row r="45" spans="1:17" x14ac:dyDescent="0.35">
      <c r="J45">
        <v>1</v>
      </c>
      <c r="N45" s="3"/>
      <c r="O45" t="s">
        <v>37</v>
      </c>
      <c r="P45" s="2">
        <v>100</v>
      </c>
      <c r="Q45" t="s">
        <v>43</v>
      </c>
    </row>
    <row r="46" spans="1:17" x14ac:dyDescent="0.35">
      <c r="K46">
        <v>1</v>
      </c>
      <c r="N46" s="3"/>
      <c r="O46" t="s">
        <v>37</v>
      </c>
      <c r="P46" s="2">
        <v>110</v>
      </c>
      <c r="Q46" t="s">
        <v>43</v>
      </c>
    </row>
    <row r="47" spans="1:17" x14ac:dyDescent="0.35">
      <c r="L47">
        <v>1</v>
      </c>
      <c r="N47" s="3"/>
      <c r="O47" t="s">
        <v>37</v>
      </c>
      <c r="P47" s="2">
        <v>115</v>
      </c>
      <c r="Q47" t="s">
        <v>43</v>
      </c>
    </row>
    <row r="48" spans="1:17" x14ac:dyDescent="0.35">
      <c r="M48">
        <v>1</v>
      </c>
      <c r="N48" s="3"/>
      <c r="O48" t="s">
        <v>37</v>
      </c>
      <c r="P48" s="2">
        <v>100</v>
      </c>
      <c r="Q48" t="s">
        <v>43</v>
      </c>
    </row>
    <row r="49" spans="1:17" x14ac:dyDescent="0.35">
      <c r="A49" t="s">
        <v>40</v>
      </c>
      <c r="B49">
        <v>1</v>
      </c>
      <c r="N49" s="3"/>
      <c r="O49" t="s">
        <v>37</v>
      </c>
      <c r="P49">
        <v>18</v>
      </c>
      <c r="Q49" t="s">
        <v>43</v>
      </c>
    </row>
    <row r="50" spans="1:17" x14ac:dyDescent="0.35">
      <c r="C50">
        <v>1</v>
      </c>
      <c r="N50" s="3"/>
      <c r="O50" t="s">
        <v>37</v>
      </c>
      <c r="P50">
        <v>16</v>
      </c>
      <c r="Q50" t="s">
        <v>43</v>
      </c>
    </row>
    <row r="51" spans="1:17" x14ac:dyDescent="0.35">
      <c r="D51">
        <v>1</v>
      </c>
      <c r="N51" s="3"/>
      <c r="O51" t="s">
        <v>37</v>
      </c>
      <c r="P51">
        <v>10</v>
      </c>
      <c r="Q51" t="s">
        <v>43</v>
      </c>
    </row>
    <row r="52" spans="1:17" x14ac:dyDescent="0.35">
      <c r="E52">
        <v>1</v>
      </c>
      <c r="N52" s="3"/>
      <c r="O52" t="s">
        <v>37</v>
      </c>
      <c r="P52">
        <v>8</v>
      </c>
      <c r="Q52" t="s">
        <v>43</v>
      </c>
    </row>
    <row r="53" spans="1:17" x14ac:dyDescent="0.35">
      <c r="F53">
        <v>1</v>
      </c>
      <c r="N53" s="3"/>
      <c r="O53" t="s">
        <v>37</v>
      </c>
      <c r="P53">
        <v>5</v>
      </c>
      <c r="Q53" t="s">
        <v>43</v>
      </c>
    </row>
    <row r="54" spans="1:17" x14ac:dyDescent="0.35">
      <c r="G54">
        <v>1</v>
      </c>
      <c r="N54" s="3"/>
      <c r="O54" t="s">
        <v>37</v>
      </c>
      <c r="P54">
        <v>3</v>
      </c>
      <c r="Q54" t="s">
        <v>43</v>
      </c>
    </row>
    <row r="55" spans="1:17" x14ac:dyDescent="0.35">
      <c r="H55">
        <v>1</v>
      </c>
      <c r="N55" s="3"/>
      <c r="O55" t="s">
        <v>37</v>
      </c>
      <c r="P55">
        <v>5</v>
      </c>
      <c r="Q55" t="s">
        <v>43</v>
      </c>
    </row>
    <row r="56" spans="1:17" x14ac:dyDescent="0.35">
      <c r="I56">
        <v>1</v>
      </c>
      <c r="N56" s="3"/>
      <c r="O56" t="s">
        <v>37</v>
      </c>
      <c r="P56">
        <v>15</v>
      </c>
      <c r="Q56" t="s">
        <v>43</v>
      </c>
    </row>
    <row r="57" spans="1:17" x14ac:dyDescent="0.35">
      <c r="J57">
        <v>1</v>
      </c>
      <c r="N57" s="3"/>
      <c r="O57" t="s">
        <v>37</v>
      </c>
      <c r="P57">
        <v>25</v>
      </c>
      <c r="Q57" t="s">
        <v>43</v>
      </c>
    </row>
    <row r="58" spans="1:17" x14ac:dyDescent="0.35">
      <c r="K58">
        <v>1</v>
      </c>
      <c r="N58" s="3"/>
      <c r="O58" t="s">
        <v>37</v>
      </c>
      <c r="P58">
        <v>30</v>
      </c>
      <c r="Q58" t="s">
        <v>43</v>
      </c>
    </row>
    <row r="59" spans="1:17" x14ac:dyDescent="0.35">
      <c r="L59">
        <v>1</v>
      </c>
      <c r="N59" s="3"/>
      <c r="O59" t="s">
        <v>37</v>
      </c>
      <c r="P59">
        <v>30</v>
      </c>
      <c r="Q59" t="s">
        <v>43</v>
      </c>
    </row>
    <row r="60" spans="1:17" x14ac:dyDescent="0.35">
      <c r="M60">
        <v>1</v>
      </c>
      <c r="N60" s="3"/>
      <c r="O60" t="s">
        <v>37</v>
      </c>
      <c r="P60">
        <v>30</v>
      </c>
      <c r="Q60" t="s">
        <v>43</v>
      </c>
    </row>
    <row r="61" spans="1:17" x14ac:dyDescent="0.35">
      <c r="A61" t="s">
        <v>41</v>
      </c>
      <c r="B61">
        <v>1</v>
      </c>
      <c r="N61" s="3"/>
      <c r="O61" t="s">
        <v>37</v>
      </c>
      <c r="P61">
        <v>12</v>
      </c>
      <c r="Q61" t="s">
        <v>43</v>
      </c>
    </row>
    <row r="62" spans="1:17" x14ac:dyDescent="0.35">
      <c r="C62">
        <v>1</v>
      </c>
      <c r="N62" s="3"/>
      <c r="O62" t="s">
        <v>37</v>
      </c>
      <c r="P62">
        <v>10</v>
      </c>
      <c r="Q62" t="s">
        <v>43</v>
      </c>
    </row>
    <row r="63" spans="1:17" x14ac:dyDescent="0.35">
      <c r="D63">
        <v>1</v>
      </c>
      <c r="N63" s="3"/>
      <c r="O63" t="s">
        <v>37</v>
      </c>
      <c r="P63">
        <v>8</v>
      </c>
      <c r="Q63" t="s">
        <v>43</v>
      </c>
    </row>
    <row r="64" spans="1:17" x14ac:dyDescent="0.35">
      <c r="E64">
        <v>1</v>
      </c>
      <c r="N64" s="3"/>
      <c r="O64" t="s">
        <v>37</v>
      </c>
      <c r="P64">
        <v>8</v>
      </c>
      <c r="Q64" t="s">
        <v>43</v>
      </c>
    </row>
    <row r="65" spans="6:17" x14ac:dyDescent="0.35">
      <c r="F65">
        <v>1</v>
      </c>
      <c r="N65" s="3"/>
      <c r="O65" t="s">
        <v>37</v>
      </c>
      <c r="P65">
        <v>6</v>
      </c>
      <c r="Q65" t="s">
        <v>43</v>
      </c>
    </row>
    <row r="66" spans="6:17" x14ac:dyDescent="0.35">
      <c r="G66">
        <v>1</v>
      </c>
      <c r="N66" s="3"/>
      <c r="O66" t="s">
        <v>37</v>
      </c>
      <c r="P66">
        <v>3</v>
      </c>
      <c r="Q66" t="s">
        <v>43</v>
      </c>
    </row>
    <row r="67" spans="6:17" x14ac:dyDescent="0.35">
      <c r="H67">
        <v>1</v>
      </c>
      <c r="N67" s="3"/>
      <c r="O67" t="s">
        <v>37</v>
      </c>
      <c r="P67">
        <v>3</v>
      </c>
      <c r="Q67" t="s">
        <v>43</v>
      </c>
    </row>
    <row r="68" spans="6:17" x14ac:dyDescent="0.35">
      <c r="I68">
        <v>1</v>
      </c>
      <c r="N68" s="3"/>
      <c r="O68" t="s">
        <v>37</v>
      </c>
      <c r="P68">
        <v>30</v>
      </c>
      <c r="Q68" t="s">
        <v>43</v>
      </c>
    </row>
    <row r="69" spans="6:17" x14ac:dyDescent="0.35">
      <c r="J69">
        <v>1</v>
      </c>
      <c r="N69" s="3"/>
      <c r="O69" t="s">
        <v>37</v>
      </c>
      <c r="P69">
        <v>70</v>
      </c>
      <c r="Q69" t="s">
        <v>43</v>
      </c>
    </row>
    <row r="70" spans="6:17" x14ac:dyDescent="0.35">
      <c r="K70">
        <v>1</v>
      </c>
      <c r="N70" s="3"/>
      <c r="O70" t="s">
        <v>37</v>
      </c>
      <c r="P70">
        <v>70</v>
      </c>
      <c r="Q70" t="s">
        <v>43</v>
      </c>
    </row>
    <row r="71" spans="6:17" x14ac:dyDescent="0.35">
      <c r="L71">
        <v>1</v>
      </c>
      <c r="N71" s="3"/>
      <c r="O71" t="s">
        <v>37</v>
      </c>
      <c r="P71">
        <v>80</v>
      </c>
      <c r="Q71" t="s">
        <v>43</v>
      </c>
    </row>
    <row r="72" spans="6:17" x14ac:dyDescent="0.35">
      <c r="M72">
        <v>1</v>
      </c>
      <c r="N72" s="3"/>
      <c r="O72" t="s">
        <v>37</v>
      </c>
      <c r="P72">
        <v>80</v>
      </c>
      <c r="Q72" t="s">
        <v>43</v>
      </c>
    </row>
  </sheetData>
  <phoneticPr fontId="3" type="noConversion"/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Net Earnings</vt:lpstr>
      <vt:lpstr>Model!</vt:lpstr>
    </vt:vector>
  </TitlesOfParts>
  <Company>Ivey Business School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Naoum-Sawaya</dc:creator>
  <cp:lastModifiedBy>Josh Santin</cp:lastModifiedBy>
  <dcterms:created xsi:type="dcterms:W3CDTF">2016-09-05T18:30:13Z</dcterms:created>
  <dcterms:modified xsi:type="dcterms:W3CDTF">2022-09-28T01:29:59Z</dcterms:modified>
</cp:coreProperties>
</file>