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plate1" sheetId="2" r:id="rId5"/>
    <sheet state="visible" name="plate2" sheetId="3" r:id="rId6"/>
    <sheet state="visible" name="plate3" sheetId="4" r:id="rId7"/>
    <sheet state="visible" name="plate4" sheetId="5" r:id="rId8"/>
    <sheet state="visible" name="MasterMix" sheetId="6" r:id="rId9"/>
  </sheets>
  <definedNames/>
  <calcPr/>
</workbook>
</file>

<file path=xl/sharedStrings.xml><?xml version="1.0" encoding="utf-8"?>
<sst xmlns="http://schemas.openxmlformats.org/spreadsheetml/2006/main" count="1041" uniqueCount="148">
  <si>
    <t>v38</t>
  </si>
  <si>
    <t>fill out yellow wells and these will autopopulate sections of experimental plan</t>
  </si>
  <si>
    <t>** all heated to 95C for 30 minutes in oven &gt; diluted with h2o &gt; plated 7uL into MM</t>
  </si>
  <si>
    <t>384-Primer Sets: 2, 3, 4?</t>
  </si>
  <si>
    <t>384-well primer plates</t>
  </si>
  <si>
    <t>Plate 1</t>
  </si>
  <si>
    <t>B</t>
  </si>
  <si>
    <t>Notes from Josh</t>
  </si>
  <si>
    <t>Plate 2</t>
  </si>
  <si>
    <t>A</t>
  </si>
  <si>
    <t>We need to key back to the names of the 384 UDI plates we already have from Octant</t>
  </si>
  <si>
    <t>Plate 3</t>
  </si>
  <si>
    <t>SetA</t>
  </si>
  <si>
    <t>2.2</t>
  </si>
  <si>
    <t>Plate 4</t>
  </si>
  <si>
    <t>4.4</t>
  </si>
  <si>
    <t>SetB</t>
  </si>
  <si>
    <t>2.3</t>
  </si>
  <si>
    <t>4.1</t>
  </si>
  <si>
    <t>SetC</t>
  </si>
  <si>
    <t>96-well sample plate used for each quadrant</t>
  </si>
  <si>
    <t>SetD</t>
  </si>
  <si>
    <t>14</t>
  </si>
  <si>
    <t>NS negatives + inconclusives</t>
  </si>
  <si>
    <t>16</t>
  </si>
  <si>
    <t>Saliva Negatives only</t>
  </si>
  <si>
    <t>384_wellplate</t>
  </si>
  <si>
    <t>new</t>
  </si>
  <si>
    <t>old</t>
  </si>
  <si>
    <t>ExperimentPlateName</t>
  </si>
  <si>
    <t>Plate1</t>
  </si>
  <si>
    <t>Confirmatory LOD NS (plate 1)</t>
  </si>
  <si>
    <t>Confirmatory LOD NS (plate 2)</t>
  </si>
  <si>
    <t>Plate2</t>
  </si>
  <si>
    <t>2</t>
  </si>
  <si>
    <t>TaqPath thermocycler: 50C for 5, 95 for 20s, 40 cycles of 95C 5s + 60C 30s</t>
  </si>
  <si>
    <t>Plate Number 1</t>
  </si>
  <si>
    <t>NS 1:4</t>
  </si>
  <si>
    <t>O-042</t>
  </si>
  <si>
    <t>mix NS MNS in water in reservior</t>
  </si>
  <si>
    <t>C</t>
  </si>
  <si>
    <t>R-041</t>
  </si>
  <si>
    <t>pipette to 384w removing 2 tips for</t>
  </si>
  <si>
    <t>D</t>
  </si>
  <si>
    <t>inconclusives</t>
  </si>
  <si>
    <t>E</t>
  </si>
  <si>
    <t>F</t>
  </si>
  <si>
    <t>Plate inconclusives directly into 384w</t>
  </si>
  <si>
    <t>G</t>
  </si>
  <si>
    <t>H</t>
  </si>
  <si>
    <t>saliva in 1xTBE+0.5%tw</t>
  </si>
  <si>
    <t>Plate Number 2</t>
  </si>
  <si>
    <t>quadrant 2</t>
  </si>
  <si>
    <t>12ul per well</t>
  </si>
  <si>
    <t>quadrant 3</t>
  </si>
  <si>
    <t>Prelim</t>
  </si>
  <si>
    <t>MNS</t>
  </si>
  <si>
    <t>NS</t>
  </si>
  <si>
    <t>Dilute in h2o</t>
  </si>
  <si>
    <t>1:4</t>
  </si>
  <si>
    <t>ATCC Copies per mL</t>
  </si>
  <si>
    <t>-</t>
  </si>
  <si>
    <t>sample volume</t>
  </si>
  <si>
    <t>Virus Copies/Reaction if no dilution</t>
  </si>
  <si>
    <t>dilution factor</t>
  </si>
  <si>
    <t>dilution</t>
  </si>
  <si>
    <t>NS MNS = our own swabs</t>
  </si>
  <si>
    <t>diluted 1:4 in h2o</t>
  </si>
  <si>
    <t>dilute into 1:4 background. 9ul neat into 36ul h2o.</t>
  </si>
  <si>
    <t>mix and pipette 7uL into master mix</t>
  </si>
  <si>
    <t>uL per reaction</t>
  </si>
  <si>
    <t>VR-1986HK™
Lot Number:</t>
  </si>
  <si>
    <t>minimum volume needed</t>
  </si>
  <si>
    <t>** this is number of copies before we make the dilution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</si>
  <si>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</si>
  <si>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</si>
  <si>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</si>
  <si>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</si>
  <si>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</si>
  <si>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</si>
  <si>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</si>
  <si>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</si>
  <si>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</si>
  <si>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Dilute in TE + 0.1% tween</t>
  </si>
  <si>
    <t>1) add NS to each well for rows B-H using volumes below; use pooled NS sample</t>
  </si>
  <si>
    <t>2) make D1 dilution as calcuated here:  &gt; add 5.4 uL of ATCC 1:100 dilution + 954 of NS MNS sample; add 40 uL to each D1 well on a 96 well plate</t>
  </si>
  <si>
    <t>&gt; perform 2x dilution series from vial 1 (D1) as detailed above</t>
  </si>
  <si>
    <t xml:space="preserve"> </t>
  </si>
  <si>
    <t>3) Do serial dilution for each volume but make sure to change the pipettor as in the pink wells; make sure to mix solution well</t>
  </si>
  <si>
    <t>Copies/uL of Final Dilution of Virus</t>
  </si>
  <si>
    <t>4)  take 1.6 uL of neat dilution + 6.4 H20 to make the 1:4 dilution in 8uL; ** not sure how close you get to 7uL here? Josh might hae a better sense esp if we don't do into a second plate</t>
  </si>
  <si>
    <t>ATCC to add to D1</t>
  </si>
  <si>
    <t xml:space="preserve"> &gt; add06.7 uL of ATCC 1:100 dilution + 1193 of NS MNS sample; add 80 uL to each D1 well on a 96 well plate</t>
  </si>
  <si>
    <t>Sounds good! Will take 3ul neat into 12ul h2o - then pick up 7ul after mixing.</t>
  </si>
  <si>
    <t>background lysate to add to first row</t>
  </si>
  <si>
    <t>** Add this volume per each row using 12 channel multi pipettor</t>
  </si>
  <si>
    <t>Copies/mL</t>
  </si>
  <si>
    <t>total volume</t>
  </si>
  <si>
    <t>part Dilution</t>
  </si>
  <si>
    <t>part NS</t>
  </si>
  <si>
    <t>Volume from above Dilution (uL)</t>
  </si>
  <si>
    <t>NS (uL)</t>
  </si>
  <si>
    <t>Total Volume</t>
  </si>
  <si>
    <t>Volume left in well after dilution</t>
  </si>
  <si>
    <t>D1</t>
  </si>
  <si>
    <t>D2</t>
  </si>
  <si>
    <t>D3</t>
  </si>
  <si>
    <t>D4</t>
  </si>
  <si>
    <t>D5</t>
  </si>
  <si>
    <t>D6</t>
  </si>
  <si>
    <t xml:space="preserve">G </t>
  </si>
  <si>
    <t>Plate Number 3</t>
  </si>
  <si>
    <t>Plate Number 4</t>
  </si>
  <si>
    <t>Master Mixes</t>
  </si>
  <si>
    <t>Mix 1 - Taqpath</t>
  </si>
  <si>
    <t>RT-PCR mix:</t>
  </si>
  <si>
    <t>uL or (total copies in total)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</si>
  <si>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</si>
  <si>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</si>
  <si>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</si>
  <si>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</si>
  <si>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</si>
  <si>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</si>
  <si>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</si>
  <si>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</si>
  <si>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</si>
  <si>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</si>
  <si>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</si>
  <si>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</si>
  <si>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</si>
  <si>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</si>
  <si>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</si>
  <si>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</si>
  <si>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</si>
  <si>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</si>
  <si>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RPP spike dil 5</t>
  </si>
  <si>
    <t>copies/uL</t>
  </si>
  <si>
    <t>Based on this should 3.6*10^11 (3.104)=</t>
  </si>
  <si>
    <t>S2 spike dil 4</t>
  </si>
  <si>
    <t>From qubit</t>
  </si>
  <si>
    <t>6/22/2020 spike dil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</si>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</sst>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"/>
    <numFmt numFmtId="165" formatCode="h:mm am/pm"/>
    <numFmt numFmtId="166" formatCode="0.0"/>
    <numFmt numFmtId="167" formatCode="0.000"/>
    <numFmt numFmtId="168" formatCode="0.0000"/>
  </numFmts>
  <fonts count="41">
    <font>
      <sz val="10.0"/>
      <color rgb="FF000000"/>
      <name val="Arial"/>
    </font>
    <font>
      <color theme="1"/>
      <name val="Arial"/>
    </font>
    <font>
      <name val="Arial"/>
    </font>
    <font>
      <color theme="1"/>
      <name val="Calibri"/>
    </font>
    <font>
      <b/>
      <color theme="1"/>
      <name val="Calibri"/>
    </font>
    <font>
      <color rgb="FF000000"/>
      <name val="Arial"/>
    </font>
    <font>
      <b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1.0"/>
      <color rgb="FF222222"/>
      <name val="Arial"/>
    </font>
    <font>
      <sz val="12.0"/>
      <color theme="1"/>
      <name val="Calibri"/>
    </font>
    <font>
      <b/>
      <sz val="11.0"/>
      <color theme="1"/>
      <name val="Calibri"/>
    </font>
    <font/>
    <font>
      <b/>
      <u/>
      <sz val="11.0"/>
      <color theme="1"/>
      <name val="Arial"/>
    </font>
    <font>
      <b/>
      <sz val="11.0"/>
      <color theme="1"/>
      <name val="Arial"/>
    </font>
    <font>
      <b/>
      <u/>
      <sz val="11.0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sz val="11.0"/>
      <name val="Arial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0.0"/>
      <color rgb="FF000000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u/>
      <sz val="10.0"/>
      <color rgb="FF1155CC"/>
      <name val="Calibri"/>
    </font>
    <font>
      <sz val="12.0"/>
      <color rgb="FF000000"/>
      <name val="Arial"/>
    </font>
    <font>
      <color rgb="FFFF0000"/>
      <name val="Calibri"/>
    </font>
    <font>
      <name val="Calibri"/>
    </font>
    <font>
      <color rgb="FFF3F3F3"/>
      <name val="Calibri"/>
    </font>
    <font>
      <sz val="11.0"/>
      <name val="Arial"/>
    </font>
    <font>
      <sz val="11.0"/>
      <color theme="1"/>
      <name val="Arial"/>
    </font>
    <font>
      <sz val="11.0"/>
      <color rgb="FF000000"/>
      <name val="Arial"/>
    </font>
    <font>
      <sz val="10.0"/>
      <color rgb="FF000000"/>
      <name val="Docs-Calibri"/>
    </font>
    <font>
      <sz val="11.0"/>
      <color rgb="FF000000"/>
      <name val="Inconsolata"/>
    </font>
    <font>
      <sz val="11.0"/>
      <color rgb="FF1155CC"/>
      <name val="Inconsolata"/>
    </font>
    <font>
      <sz val="11.0"/>
      <color rgb="FF39393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9DAF8"/>
        <bgColor rgb="FFC9DAF8"/>
      </patternFill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2" fontId="5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4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readingOrder="0"/>
    </xf>
    <xf borderId="0" fillId="0" fontId="4" numFmtId="49" xfId="0" applyAlignment="1" applyFont="1" applyNumberFormat="1">
      <alignment horizontal="right" readingOrder="0"/>
    </xf>
    <xf borderId="0" fillId="0" fontId="4" numFmtId="0" xfId="0" applyAlignment="1" applyFont="1">
      <alignment horizontal="center"/>
    </xf>
    <xf borderId="0" fillId="0" fontId="4" numFmtId="49" xfId="0" applyAlignment="1" applyFont="1" applyNumberFormat="1">
      <alignment horizontal="right"/>
    </xf>
    <xf borderId="0" fillId="0" fontId="6" numFmtId="0" xfId="0" applyAlignment="1" applyFont="1">
      <alignment readingOrder="0" vertical="bottom"/>
    </xf>
    <xf borderId="1" fillId="0" fontId="4" numFmtId="0" xfId="0" applyAlignment="1" applyBorder="1" applyFont="1">
      <alignment horizontal="right"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/>
    </xf>
    <xf borderId="0" fillId="3" fontId="7" numFmtId="0" xfId="0" applyAlignment="1" applyFont="1">
      <alignment horizontal="center" readingOrder="0" vertical="bottom"/>
    </xf>
    <xf borderId="1" fillId="3" fontId="7" numFmtId="0" xfId="0" applyAlignment="1" applyBorder="1" applyFont="1">
      <alignment horizontal="center" readingOrder="0" vertical="bottom"/>
    </xf>
    <xf borderId="1" fillId="3" fontId="8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center" vertical="bottom"/>
    </xf>
    <xf borderId="1" fillId="2" fontId="10" numFmtId="49" xfId="0" applyAlignment="1" applyBorder="1" applyFont="1" applyNumberFormat="1">
      <alignment horizontal="center" readingOrder="0" vertical="bottom"/>
    </xf>
    <xf borderId="2" fillId="2" fontId="10" numFmtId="49" xfId="0" applyAlignment="1" applyBorder="1" applyFont="1" applyNumberFormat="1">
      <alignment horizontal="center" readingOrder="0" vertical="bottom"/>
    </xf>
    <xf borderId="1" fillId="2" fontId="11" numFmtId="0" xfId="0" applyAlignment="1" applyBorder="1" applyFont="1">
      <alignment horizontal="center" readingOrder="0"/>
    </xf>
    <xf borderId="2" fillId="2" fontId="10" numFmtId="49" xfId="0" applyAlignment="1" applyBorder="1" applyFont="1" applyNumberFormat="1">
      <alignment horizontal="center" readingOrder="0" vertical="bottom"/>
    </xf>
    <xf borderId="0" fillId="0" fontId="4" numFmtId="0" xfId="0" applyFont="1"/>
    <xf borderId="0" fillId="0" fontId="12" numFmtId="0" xfId="0" applyFont="1"/>
    <xf borderId="0" fillId="0" fontId="13" numFmtId="0" xfId="0" applyFont="1"/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14" numFmtId="0" xfId="0" applyAlignment="1" applyFont="1">
      <alignment readingOrder="0"/>
    </xf>
    <xf borderId="0" fillId="2" fontId="3" numFmtId="49" xfId="0" applyFont="1" applyNumberFormat="1"/>
    <xf borderId="0" fillId="3" fontId="10" numFmtId="0" xfId="0" applyAlignment="1" applyFont="1">
      <alignment horizontal="center" vertical="bottom"/>
    </xf>
    <xf borderId="1" fillId="2" fontId="15" numFmtId="49" xfId="0" applyAlignment="1" applyBorder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right" vertical="bottom"/>
    </xf>
    <xf borderId="1" fillId="2" fontId="16" numFmtId="49" xfId="0" applyAlignment="1" applyBorder="1" applyFont="1" applyNumberFormat="1">
      <alignment horizontal="center" readingOrder="0" vertical="bottom"/>
    </xf>
    <xf borderId="0" fillId="2" fontId="10" numFmtId="49" xfId="0" applyAlignment="1" applyFont="1" applyNumberFormat="1">
      <alignment horizontal="center" readingOrder="0"/>
    </xf>
    <xf borderId="0" fillId="0" fontId="14" numFmtId="49" xfId="0" applyAlignment="1" applyFont="1" applyNumberFormat="1">
      <alignment horizontal="right" readingOrder="0"/>
    </xf>
    <xf borderId="1" fillId="2" fontId="17" numFmtId="49" xfId="0" applyAlignment="1" applyBorder="1" applyFont="1" applyNumberFormat="1">
      <alignment horizontal="center" readingOrder="0" vertical="bottom"/>
    </xf>
    <xf borderId="0" fillId="0" fontId="18" numFmtId="0" xfId="0" applyFont="1"/>
    <xf borderId="0" fillId="0" fontId="19" numFmtId="0" xfId="0" applyFont="1"/>
    <xf borderId="0" fillId="0" fontId="20" numFmtId="0" xfId="0" applyFont="1"/>
    <xf borderId="1" fillId="2" fontId="21" numFmtId="49" xfId="0" applyAlignment="1" applyBorder="1" applyFont="1" applyNumberFormat="1">
      <alignment horizontal="center" readingOrder="0" vertical="bottom"/>
    </xf>
    <xf borderId="0" fillId="0" fontId="22" numFmtId="0" xfId="0" applyAlignment="1" applyFont="1">
      <alignment readingOrder="0"/>
    </xf>
    <xf borderId="0" fillId="0" fontId="23" numFmtId="0" xfId="0" applyFont="1"/>
    <xf borderId="0" fillId="0" fontId="24" numFmtId="0" xfId="0" applyFont="1"/>
    <xf borderId="0" fillId="0" fontId="3" numFmtId="164" xfId="0" applyAlignment="1" applyFont="1" applyNumberFormat="1">
      <alignment vertical="bottom"/>
    </xf>
    <xf borderId="0" fillId="3" fontId="7" numFmtId="0" xfId="0" applyAlignment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0" fillId="3" fontId="25" numFmtId="0" xfId="0" applyAlignment="1" applyFont="1">
      <alignment horizontal="center" vertical="bottom"/>
    </xf>
    <xf borderId="2" fillId="2" fontId="16" numFmtId="49" xfId="0" applyAlignment="1" applyBorder="1" applyFont="1" applyNumberFormat="1">
      <alignment horizontal="center" readingOrder="0" vertical="bottom"/>
    </xf>
    <xf borderId="0" fillId="2" fontId="14" numFmtId="49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2" fontId="3" numFmtId="49" xfId="0" applyAlignment="1" applyFont="1" applyNumberFormat="1">
      <alignment readingOrder="0"/>
    </xf>
    <xf borderId="1" fillId="2" fontId="10" numFmtId="49" xfId="0" applyAlignment="1" applyBorder="1" applyFont="1" applyNumberFormat="1">
      <alignment horizontal="center" readingOrder="0"/>
    </xf>
    <xf borderId="2" fillId="2" fontId="11" numFmtId="0" xfId="0" applyAlignment="1" applyBorder="1" applyFont="1">
      <alignment horizontal="center" readingOrder="0"/>
    </xf>
    <xf borderId="0" fillId="3" fontId="7" numFmtId="0" xfId="0" applyAlignment="1" applyFont="1">
      <alignment horizontal="left" readingOrder="0" vertical="bottom"/>
    </xf>
    <xf borderId="0" fillId="0" fontId="3" numFmtId="165" xfId="0" applyAlignment="1" applyFont="1" applyNumberFormat="1">
      <alignment readingOrder="0"/>
    </xf>
    <xf borderId="1" fillId="3" fontId="10" numFmtId="0" xfId="0" applyAlignment="1" applyBorder="1" applyFont="1">
      <alignment horizontal="center" readingOrder="0" shrinkToFit="0" vertical="bottom" wrapText="0"/>
    </xf>
    <xf borderId="0" fillId="3" fontId="26" numFmtId="0" xfId="0" applyAlignment="1" applyFont="1">
      <alignment horizontal="center" readingOrder="0" vertical="bottom"/>
    </xf>
    <xf borderId="0" fillId="3" fontId="26" numFmtId="0" xfId="0" applyAlignment="1" applyFont="1">
      <alignment horizontal="center" vertical="bottom"/>
    </xf>
    <xf borderId="0" fillId="3" fontId="26" numFmtId="49" xfId="0" applyAlignment="1" applyFont="1" applyNumberFormat="1">
      <alignment horizontal="center" readingOrder="0" vertical="bottom"/>
    </xf>
    <xf borderId="0" fillId="0" fontId="27" numFmtId="0" xfId="0" applyFont="1"/>
    <xf borderId="0" fillId="0" fontId="27" numFmtId="0" xfId="0" applyAlignment="1" applyFont="1">
      <alignment readingOrder="0"/>
    </xf>
    <xf borderId="1" fillId="3" fontId="28" numFmtId="0" xfId="0" applyAlignment="1" applyBorder="1" applyFont="1">
      <alignment horizontal="center" readingOrder="0" vertical="bottom"/>
    </xf>
    <xf borderId="1" fillId="3" fontId="26" numFmtId="0" xfId="0" applyAlignment="1" applyBorder="1" applyFont="1">
      <alignment horizontal="center" readingOrder="0" vertical="bottom"/>
    </xf>
    <xf borderId="1" fillId="2" fontId="29" numFmtId="49" xfId="0" applyAlignment="1" applyBorder="1" applyFont="1" applyNumberFormat="1">
      <alignment horizontal="center" readingOrder="0" vertical="bottom"/>
    </xf>
    <xf borderId="1" fillId="2" fontId="28" numFmtId="49" xfId="0" applyAlignment="1" applyBorder="1" applyFont="1" applyNumberFormat="1">
      <alignment horizontal="center" readingOrder="0" vertical="bottom"/>
    </xf>
    <xf borderId="0" fillId="0" fontId="26" numFmtId="0" xfId="0" applyAlignment="1" applyFont="1">
      <alignment horizontal="center" readingOrder="0" vertical="bottom"/>
    </xf>
    <xf borderId="0" fillId="0" fontId="26" numFmtId="0" xfId="0" applyAlignment="1" applyFont="1">
      <alignment horizontal="center" vertical="bottom"/>
    </xf>
    <xf borderId="0" fillId="0" fontId="27" numFmtId="49" xfId="0" applyAlignment="1" applyFont="1" applyNumberFormat="1">
      <alignment readingOrder="0"/>
    </xf>
    <xf borderId="1" fillId="4" fontId="28" numFmtId="0" xfId="0" applyAlignment="1" applyBorder="1" applyFill="1" applyFont="1">
      <alignment horizontal="center" vertical="bottom"/>
    </xf>
    <xf borderId="1" fillId="0" fontId="27" numFmtId="0" xfId="0" applyAlignment="1" applyBorder="1" applyFont="1">
      <alignment vertical="bottom"/>
    </xf>
    <xf borderId="0" fillId="0" fontId="27" numFmtId="49" xfId="0" applyAlignment="1" applyFont="1" applyNumberFormat="1">
      <alignment readingOrder="0" vertical="bottom"/>
    </xf>
    <xf borderId="1" fillId="4" fontId="28" numFmtId="49" xfId="0" applyAlignment="1" applyBorder="1" applyFont="1" applyNumberFormat="1">
      <alignment horizontal="center" vertical="bottom"/>
    </xf>
    <xf borderId="1" fillId="3" fontId="26" numFmtId="0" xfId="0" applyAlignment="1" applyBorder="1" applyFont="1">
      <alignment horizontal="center" readingOrder="0" shrinkToFit="0" vertical="bottom" wrapText="1"/>
    </xf>
    <xf borderId="0" fillId="0" fontId="28" numFmtId="49" xfId="0" applyAlignment="1" applyFont="1" applyNumberFormat="1">
      <alignment horizontal="center" vertical="bottom"/>
    </xf>
    <xf borderId="1" fillId="5" fontId="26" numFmtId="0" xfId="0" applyAlignment="1" applyBorder="1" applyFill="1" applyFont="1">
      <alignment horizontal="center" readingOrder="0" shrinkToFit="0" vertical="bottom" wrapText="1"/>
    </xf>
    <xf borderId="0" fillId="0" fontId="28" numFmtId="0" xfId="0" applyAlignment="1" applyFont="1">
      <alignment horizontal="center" vertical="bottom"/>
    </xf>
    <xf borderId="0" fillId="0" fontId="3" numFmtId="4" xfId="0" applyAlignment="1" applyFont="1" applyNumberFormat="1">
      <alignment readingOrder="0"/>
    </xf>
    <xf borderId="0" fillId="0" fontId="28" numFmtId="0" xfId="0" applyAlignment="1" applyFont="1">
      <alignment horizontal="center" readingOrder="0" vertical="bottom"/>
    </xf>
    <xf borderId="0" fillId="0" fontId="3" numFmtId="2" xfId="0" applyFont="1" applyNumberFormat="1"/>
    <xf borderId="1" fillId="4" fontId="28" numFmtId="0" xfId="0" applyAlignment="1" applyBorder="1" applyFont="1">
      <alignment horizontal="center" vertical="bottom"/>
    </xf>
    <xf borderId="0" fillId="0" fontId="27" numFmtId="0" xfId="0" applyAlignment="1" applyFont="1">
      <alignment vertical="bottom"/>
    </xf>
    <xf borderId="1" fillId="0" fontId="27" numFmtId="49" xfId="0" applyAlignment="1" applyBorder="1" applyFont="1" applyNumberFormat="1">
      <alignment readingOrder="0" vertical="bottom"/>
    </xf>
    <xf borderId="1" fillId="0" fontId="26" numFmtId="0" xfId="0" applyAlignment="1" applyBorder="1" applyFont="1">
      <alignment horizontal="center" readingOrder="0" shrinkToFit="0" vertical="bottom" wrapText="1"/>
    </xf>
    <xf borderId="0" fillId="0" fontId="27" numFmtId="0" xfId="0" applyAlignment="1" applyFont="1">
      <alignment horizontal="right" vertical="bottom"/>
    </xf>
    <xf borderId="0" fillId="0" fontId="27" numFmtId="49" xfId="0" applyAlignment="1" applyFont="1" applyNumberForma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27" numFmtId="1" xfId="0" applyAlignment="1" applyFont="1" applyNumberFormat="1">
      <alignment horizontal="right" readingOrder="0" vertical="bottom"/>
    </xf>
    <xf borderId="0" fillId="0" fontId="27" numFmtId="0" xfId="0" applyAlignment="1" applyFont="1">
      <alignment vertical="bottom"/>
    </xf>
    <xf borderId="0" fillId="0" fontId="27" numFmtId="0" xfId="0" applyAlignment="1" applyFont="1">
      <alignment readingOrder="0" vertical="bottom"/>
    </xf>
    <xf borderId="0" fillId="0" fontId="27" numFmtId="0" xfId="0" applyAlignment="1" applyFont="1">
      <alignment readingOrder="0" shrinkToFit="0" vertical="bottom" wrapText="0"/>
    </xf>
    <xf borderId="0" fillId="0" fontId="27" numFmtId="0" xfId="0" applyAlignment="1" applyFont="1">
      <alignment horizontal="center" readingOrder="0" shrinkToFit="0" vertical="bottom" wrapText="1"/>
    </xf>
    <xf borderId="0" fillId="0" fontId="27" numFmtId="0" xfId="0" applyAlignment="1" applyFont="1">
      <alignment horizontal="center" readingOrder="0" vertical="bottom"/>
    </xf>
    <xf borderId="0" fillId="0" fontId="26" numFmtId="0" xfId="0" applyAlignment="1" applyFont="1">
      <alignment horizontal="center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27" numFmtId="0" xfId="0" applyAlignment="1" applyFont="1">
      <alignment shrinkToFit="0" vertical="bottom" wrapText="0"/>
    </xf>
    <xf borderId="0" fillId="0" fontId="2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right" vertical="bottom"/>
    </xf>
    <xf borderId="0" fillId="0" fontId="19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center" vertical="bottom"/>
    </xf>
    <xf borderId="0" fillId="0" fontId="19" numFmtId="0" xfId="0" applyAlignment="1" applyFont="1">
      <alignment horizontal="right" readingOrder="0" vertical="bottom"/>
    </xf>
    <xf borderId="0" fillId="0" fontId="4" numFmtId="0" xfId="0" applyAlignment="1" applyFont="1">
      <alignment horizontal="center" shrinkToFit="0" vertical="bottom" wrapText="1"/>
    </xf>
    <xf borderId="0" fillId="0" fontId="19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166" xfId="0" applyAlignment="1" applyFont="1" applyNumberFormat="1">
      <alignment horizontal="right" vertical="bottom"/>
    </xf>
    <xf borderId="0" fillId="0" fontId="3" numFmtId="3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166" xfId="0" applyAlignment="1" applyFont="1" applyNumberFormat="1">
      <alignment vertical="bottom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3" xfId="0" applyAlignment="1" applyFont="1" applyNumberFormat="1">
      <alignment horizontal="right" vertical="bottom"/>
    </xf>
    <xf borderId="0" fillId="0" fontId="3" numFmtId="167" xfId="0" applyAlignment="1" applyFont="1" applyNumberFormat="1">
      <alignment horizontal="right" vertical="bottom"/>
    </xf>
    <xf borderId="0" fillId="0" fontId="19" numFmtId="0" xfId="0" applyAlignment="1" applyFont="1">
      <alignment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center" readingOrder="0"/>
    </xf>
    <xf borderId="0" fillId="0" fontId="19" numFmtId="0" xfId="0" applyAlignment="1" applyFont="1">
      <alignment readingOrder="0" shrinkToFit="0" vertical="bottom" wrapText="0"/>
    </xf>
    <xf borderId="0" fillId="0" fontId="30" numFmtId="0" xfId="0" applyAlignment="1" applyFont="1">
      <alignment horizontal="left" readingOrder="0" vertical="bottom"/>
    </xf>
    <xf borderId="0" fillId="0" fontId="28" numFmtId="0" xfId="0" applyAlignment="1" applyFont="1">
      <alignment horizontal="center" vertical="bottom"/>
    </xf>
    <xf borderId="0" fillId="0" fontId="26" numFmtId="0" xfId="0" applyAlignment="1" applyFont="1">
      <alignment horizontal="left" readingOrder="0" shrinkToFit="0" vertical="bottom" wrapText="0"/>
    </xf>
    <xf borderId="0" fillId="0" fontId="26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shrinkToFit="0" vertical="bottom" wrapText="1"/>
    </xf>
    <xf borderId="0" fillId="0" fontId="22" numFmtId="0" xfId="0" applyAlignment="1" applyFont="1">
      <alignment horizontal="center" shrinkToFit="0" vertical="bottom" wrapText="1"/>
    </xf>
    <xf borderId="1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1" fillId="3" fontId="3" numFmtId="49" xfId="0" applyAlignment="1" applyBorder="1" applyFont="1" applyNumberFormat="1">
      <alignment vertical="bottom"/>
    </xf>
    <xf borderId="0" fillId="3" fontId="3" numFmtId="49" xfId="0" applyAlignment="1" applyFont="1" applyNumberFormat="1">
      <alignment vertical="bottom"/>
    </xf>
    <xf borderId="1" fillId="3" fontId="16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0" fillId="3" fontId="3" numFmtId="0" xfId="0" applyAlignment="1" applyFont="1">
      <alignment readingOrder="0" vertical="bottom"/>
    </xf>
    <xf borderId="3" fillId="3" fontId="16" numFmtId="0" xfId="0" applyAlignment="1" applyBorder="1" applyFont="1">
      <alignment horizontal="center" readingOrder="0" vertical="bottom"/>
    </xf>
    <xf borderId="3" fillId="3" fontId="10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vertical="bottom"/>
    </xf>
    <xf borderId="3" fillId="2" fontId="10" numFmtId="49" xfId="0" applyAlignment="1" applyBorder="1" applyFont="1" applyNumberFormat="1">
      <alignment horizontal="center" readingOrder="0" vertical="bottom"/>
    </xf>
    <xf borderId="0" fillId="3" fontId="31" numFmtId="0" xfId="0" applyAlignment="1" applyFont="1">
      <alignment readingOrder="0" vertical="bottom"/>
    </xf>
    <xf borderId="1" fillId="6" fontId="26" numFmtId="0" xfId="0" applyAlignment="1" applyBorder="1" applyFill="1" applyFont="1">
      <alignment horizontal="center" readingOrder="0" shrinkToFit="0" vertical="bottom" wrapText="1"/>
    </xf>
    <xf borderId="4" fillId="0" fontId="27" numFmtId="0" xfId="0" applyAlignment="1" applyBorder="1" applyFont="1">
      <alignment vertical="bottom"/>
    </xf>
    <xf borderId="5" fillId="0" fontId="27" numFmtId="0" xfId="0" applyAlignment="1" applyBorder="1" applyFont="1">
      <alignment vertical="bottom"/>
    </xf>
    <xf borderId="6" fillId="0" fontId="27" numFmtId="0" xfId="0" applyAlignment="1" applyBorder="1" applyFont="1">
      <alignment vertical="bottom"/>
    </xf>
    <xf borderId="1" fillId="7" fontId="27" numFmtId="0" xfId="0" applyAlignment="1" applyBorder="1" applyFill="1" applyFont="1">
      <alignment horizontal="right" vertical="bottom"/>
    </xf>
    <xf borderId="1" fillId="8" fontId="27" numFmtId="49" xfId="0" applyAlignment="1" applyBorder="1" applyFill="1" applyFont="1" applyNumberFormat="1">
      <alignment vertical="bottom"/>
    </xf>
    <xf borderId="2" fillId="8" fontId="3" numFmtId="1" xfId="0" applyAlignment="1" applyBorder="1" applyFont="1" applyNumberFormat="1">
      <alignment horizontal="right" readingOrder="0" vertical="bottom"/>
    </xf>
    <xf borderId="0" fillId="4" fontId="26" numFmtId="0" xfId="0" applyAlignment="1" applyFont="1">
      <alignment horizontal="center" vertical="bottom"/>
    </xf>
    <xf borderId="1" fillId="8" fontId="3" numFmtId="1" xfId="0" applyAlignment="1" applyBorder="1" applyFont="1" applyNumberFormat="1">
      <alignment horizontal="right" readingOrder="0" vertical="bottom"/>
    </xf>
    <xf borderId="2" fillId="8" fontId="27" numFmtId="1" xfId="0" applyAlignment="1" applyBorder="1" applyFont="1" applyNumberFormat="1">
      <alignment horizontal="right" readingOrder="0" vertical="bottom"/>
    </xf>
    <xf borderId="1" fillId="8" fontId="27" numFmtId="1" xfId="0" applyAlignment="1" applyBorder="1" applyFont="1" applyNumberFormat="1">
      <alignment horizontal="right" readingOrder="0" vertical="bottom"/>
    </xf>
    <xf borderId="1" fillId="8" fontId="27" numFmtId="0" xfId="0" applyAlignment="1" applyBorder="1" applyFont="1">
      <alignment vertical="bottom"/>
    </xf>
    <xf borderId="1" fillId="0" fontId="27" numFmtId="0" xfId="0" applyAlignment="1" applyBorder="1" applyFont="1">
      <alignment readingOrder="0" vertical="bottom"/>
    </xf>
    <xf borderId="1" fillId="6" fontId="27" numFmtId="0" xfId="0" applyAlignment="1" applyBorder="1" applyFont="1">
      <alignment readingOrder="0" vertical="bottom"/>
    </xf>
    <xf borderId="1" fillId="6" fontId="27" numFmtId="0" xfId="0" applyAlignment="1" applyBorder="1" applyFont="1">
      <alignment vertical="bottom"/>
    </xf>
    <xf borderId="1" fillId="9" fontId="27" numFmtId="0" xfId="0" applyAlignment="1" applyBorder="1" applyFill="1" applyFont="1">
      <alignment readingOrder="0" shrinkToFit="0" vertical="bottom" wrapText="0"/>
    </xf>
    <xf borderId="1" fillId="2" fontId="27" numFmtId="0" xfId="0" applyAlignment="1" applyBorder="1" applyFont="1">
      <alignment readingOrder="0" vertical="bottom"/>
    </xf>
    <xf borderId="1" fillId="0" fontId="27" numFmtId="0" xfId="0" applyAlignment="1" applyBorder="1" applyFont="1">
      <alignment horizontal="center" readingOrder="0" shrinkToFit="0" vertical="bottom" wrapText="1"/>
    </xf>
    <xf borderId="1" fillId="0" fontId="28" numFmtId="0" xfId="0" applyAlignment="1" applyBorder="1" applyFont="1">
      <alignment horizontal="center" vertical="bottom"/>
    </xf>
    <xf borderId="1" fillId="0" fontId="27" numFmtId="0" xfId="0" applyAlignment="1" applyBorder="1" applyFont="1">
      <alignment horizontal="center" readingOrder="0" vertical="bottom"/>
    </xf>
    <xf borderId="0" fillId="4" fontId="28" numFmtId="0" xfId="0" applyAlignment="1" applyFont="1">
      <alignment horizontal="center" vertical="bottom"/>
    </xf>
    <xf borderId="1" fillId="0" fontId="27" numFmtId="0" xfId="0" applyAlignment="1" applyBorder="1" applyFont="1">
      <alignment vertical="bottom"/>
    </xf>
    <xf borderId="1" fillId="4" fontId="26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1" fillId="0" fontId="3" numFmtId="0" xfId="0" applyBorder="1" applyFont="1"/>
    <xf borderId="1" fillId="2" fontId="3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vertical="bottom"/>
    </xf>
    <xf borderId="1" fillId="4" fontId="7" numFmtId="49" xfId="0" applyAlignment="1" applyBorder="1" applyFont="1" applyNumberFormat="1">
      <alignment horizontal="center" vertical="bottom"/>
    </xf>
    <xf borderId="0" fillId="4" fontId="7" numFmtId="0" xfId="0" applyAlignment="1" applyFont="1">
      <alignment horizontal="center" vertical="bottom"/>
    </xf>
    <xf borderId="1" fillId="4" fontId="7" numFmtId="0" xfId="0" applyAlignment="1" applyBorder="1" applyFont="1">
      <alignment horizontal="center" vertical="bottom"/>
    </xf>
    <xf borderId="1" fillId="4" fontId="8" numFmtId="0" xfId="0" applyAlignment="1" applyBorder="1" applyFont="1">
      <alignment horizontal="center" vertical="bottom"/>
    </xf>
    <xf borderId="0" fillId="0" fontId="3" numFmtId="0" xfId="0" applyFont="1"/>
    <xf borderId="0" fillId="2" fontId="19" numFmtId="0" xfId="0" applyAlignment="1" applyFont="1">
      <alignment horizontal="right"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right" vertical="bottom"/>
    </xf>
    <xf borderId="1" fillId="2" fontId="19" numFmtId="0" xfId="0" applyAlignment="1" applyBorder="1" applyFont="1">
      <alignment horizontal="right" vertical="bottom"/>
    </xf>
    <xf borderId="0" fillId="0" fontId="18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3" fontId="32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shrinkToFit="0" vertical="bottom" wrapText="0"/>
    </xf>
    <xf borderId="1" fillId="10" fontId="3" numFmtId="0" xfId="0" applyAlignment="1" applyBorder="1" applyFill="1" applyFont="1">
      <alignment horizontal="right" readingOrder="0" vertical="bottom"/>
    </xf>
    <xf borderId="1" fillId="2" fontId="3" numFmtId="3" xfId="0" applyAlignment="1" applyBorder="1" applyFont="1" applyNumberFormat="1">
      <alignment horizontal="center" vertical="bottom"/>
    </xf>
    <xf borderId="0" fillId="0" fontId="3" numFmtId="3" xfId="0" applyFont="1" applyNumberFormat="1"/>
    <xf borderId="1" fillId="2" fontId="19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horizontal="center" shrinkToFit="0" vertical="bottom" wrapText="1"/>
    </xf>
    <xf borderId="1" fillId="2" fontId="32" numFmtId="0" xfId="0" applyAlignment="1" applyBorder="1" applyFont="1">
      <alignment horizontal="right" readingOrder="0" vertical="bottom"/>
    </xf>
    <xf borderId="1" fillId="3" fontId="19" numFmtId="0" xfId="0" applyAlignment="1" applyBorder="1" applyFont="1">
      <alignment vertical="bottom"/>
    </xf>
    <xf borderId="1" fillId="0" fontId="3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3" fontId="3" numFmtId="166" xfId="0" applyAlignment="1" applyBorder="1" applyFont="1" applyNumberFormat="1">
      <alignment horizontal="right" vertical="bottom"/>
    </xf>
    <xf borderId="1" fillId="2" fontId="3" numFmtId="0" xfId="0" applyAlignment="1" applyBorder="1" applyFont="1">
      <alignment horizontal="right" vertical="bottom"/>
    </xf>
    <xf borderId="0" fillId="0" fontId="3" numFmtId="166" xfId="0" applyFont="1" applyNumberFormat="1"/>
    <xf borderId="1" fillId="3" fontId="3" numFmtId="0" xfId="0" applyAlignment="1" applyBorder="1" applyFont="1">
      <alignment horizontal="right" vertical="bottom"/>
    </xf>
    <xf borderId="2" fillId="0" fontId="3" numFmtId="0" xfId="0" applyAlignment="1" applyBorder="1" applyFont="1">
      <alignment shrinkToFit="0" vertical="bottom" wrapText="1"/>
    </xf>
    <xf borderId="7" fillId="0" fontId="14" numFmtId="0" xfId="0" applyBorder="1" applyFont="1"/>
    <xf borderId="8" fillId="0" fontId="14" numFmtId="0" xfId="0" applyBorder="1" applyFont="1"/>
    <xf borderId="1" fillId="0" fontId="3" numFmtId="166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1" fillId="0" fontId="33" numFmtId="0" xfId="0" applyAlignment="1" applyBorder="1" applyFont="1">
      <alignment shrinkToFit="0" vertical="bottom" wrapText="0"/>
    </xf>
    <xf borderId="1" fillId="2" fontId="3" numFmtId="3" xfId="0" applyAlignment="1" applyBorder="1" applyFont="1" applyNumberFormat="1">
      <alignment horizontal="right" vertical="bottom"/>
    </xf>
    <xf borderId="1" fillId="2" fontId="3" numFmtId="167" xfId="0" applyAlignment="1" applyBorder="1" applyFont="1" applyNumberFormat="1">
      <alignment horizontal="right" vertical="bottom"/>
    </xf>
    <xf borderId="1" fillId="0" fontId="3" numFmtId="167" xfId="0" applyAlignment="1" applyBorder="1" applyFont="1" applyNumberFormat="1">
      <alignment horizontal="right" vertical="bottom"/>
    </xf>
    <xf borderId="0" fillId="0" fontId="32" numFmtId="0" xfId="0" applyAlignment="1" applyFont="1">
      <alignment readingOrder="0" vertical="bottom"/>
    </xf>
    <xf borderId="0" fillId="2" fontId="14" numFmtId="0" xfId="0" applyAlignment="1" applyFont="1">
      <alignment readingOrder="0"/>
    </xf>
    <xf borderId="0" fillId="0" fontId="3" numFmtId="167" xfId="0" applyFont="1" applyNumberFormat="1"/>
    <xf borderId="0" fillId="2" fontId="3" numFmtId="0" xfId="0" applyAlignment="1" applyFont="1">
      <alignment readingOrder="0"/>
    </xf>
    <xf borderId="0" fillId="0" fontId="7" numFmtId="0" xfId="0" applyAlignment="1" applyFont="1">
      <alignment horizontal="left" readingOrder="0" vertical="bottom"/>
    </xf>
    <xf borderId="0" fillId="0" fontId="1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10" numFmtId="0" xfId="0" applyAlignment="1" applyFont="1">
      <alignment horizontal="center" readingOrder="0" shrinkToFit="0" vertical="bottom" wrapText="1"/>
    </xf>
    <xf borderId="0" fillId="0" fontId="16" numFmtId="0" xfId="0" applyAlignment="1" applyFont="1">
      <alignment horizontal="center" readingOrder="0" shrinkToFit="0" vertical="bottom" wrapText="1"/>
    </xf>
    <xf borderId="9" fillId="0" fontId="10" numFmtId="0" xfId="0" applyAlignment="1" applyBorder="1" applyFont="1">
      <alignment horizontal="center" readingOrder="0" shrinkToFit="0" vertical="bottom" wrapText="1"/>
    </xf>
    <xf borderId="10" fillId="0" fontId="16" numFmtId="0" xfId="0" applyAlignment="1" applyBorder="1" applyFont="1">
      <alignment horizontal="center" readingOrder="0" shrinkToFit="0" vertical="bottom" wrapText="1"/>
    </xf>
    <xf borderId="9" fillId="11" fontId="7" numFmtId="0" xfId="0" applyAlignment="1" applyBorder="1" applyFill="1" applyFont="1">
      <alignment horizontal="center" readingOrder="0" shrinkToFit="0" vertical="bottom" wrapText="1"/>
    </xf>
    <xf borderId="10" fillId="2" fontId="16" numFmtId="0" xfId="0" applyAlignment="1" applyBorder="1" applyFont="1">
      <alignment horizontal="center" readingOrder="0" shrinkToFit="0" vertical="bottom" wrapText="1"/>
    </xf>
    <xf borderId="11" fillId="0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 readingOrder="0" shrinkToFit="0" wrapText="1"/>
    </xf>
    <xf borderId="0" fillId="0" fontId="10" numFmtId="0" xfId="0" applyAlignment="1" applyFont="1">
      <alignment horizontal="center" readingOrder="0" vertical="bottom"/>
    </xf>
    <xf borderId="1" fillId="0" fontId="34" numFmtId="0" xfId="0" applyAlignment="1" applyBorder="1" applyFont="1">
      <alignment horizontal="center" readingOrder="0" vertical="bottom"/>
    </xf>
    <xf borderId="8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3" fillId="11" fontId="4" numFmtId="0" xfId="0" applyAlignment="1" applyBorder="1" applyFont="1">
      <alignment horizontal="center" readingOrder="0"/>
    </xf>
    <xf borderId="12" fillId="2" fontId="4" numFmtId="0" xfId="0" applyAlignment="1" applyBorder="1" applyFont="1">
      <alignment horizontal="center" readingOrder="0"/>
    </xf>
    <xf borderId="11" fillId="0" fontId="3" numFmtId="1" xfId="0" applyAlignment="1" applyBorder="1" applyFont="1" applyNumberFormat="1">
      <alignment horizontal="center" readingOrder="0"/>
    </xf>
    <xf borderId="11" fillId="0" fontId="4" numFmtId="166" xfId="0" applyAlignment="1" applyBorder="1" applyFont="1" applyNumberFormat="1">
      <alignment horizontal="center"/>
    </xf>
    <xf borderId="8" fillId="0" fontId="30" numFmtId="0" xfId="0" applyAlignment="1" applyBorder="1" applyFont="1">
      <alignment horizontal="center" readingOrder="0" vertical="bottom"/>
    </xf>
    <xf borderId="12" fillId="0" fontId="1" numFmtId="168" xfId="0" applyAlignment="1" applyBorder="1" applyFont="1" applyNumberFormat="1">
      <alignment horizontal="center" readingOrder="0" vertical="bottom"/>
    </xf>
    <xf borderId="13" fillId="11" fontId="35" numFmtId="167" xfId="0" applyAlignment="1" applyBorder="1" applyFont="1" applyNumberFormat="1">
      <alignment horizontal="center" readingOrder="0" vertical="bottom"/>
    </xf>
    <xf borderId="14" fillId="2" fontId="35" numFmtId="167" xfId="0" applyAlignment="1" applyBorder="1" applyFont="1" applyNumberFormat="1">
      <alignment horizontal="center" readingOrder="0" vertical="bottom"/>
    </xf>
    <xf borderId="11" fillId="0" fontId="3" numFmtId="1" xfId="0" applyAlignment="1" applyBorder="1" applyFont="1" applyNumberFormat="1">
      <alignment horizontal="center"/>
    </xf>
    <xf borderId="11" fillId="0" fontId="4" numFmtId="1" xfId="0" applyAlignment="1" applyBorder="1" applyFont="1" applyNumberFormat="1">
      <alignment horizontal="center"/>
    </xf>
    <xf borderId="1" fillId="0" fontId="36" numFmtId="0" xfId="0" applyAlignment="1" applyBorder="1" applyFont="1">
      <alignment horizontal="center" readingOrder="0" vertical="bottom"/>
    </xf>
    <xf borderId="0" fillId="0" fontId="35" numFmtId="0" xfId="0" applyAlignment="1" applyFont="1">
      <alignment horizontal="center" vertical="bottom"/>
    </xf>
    <xf borderId="0" fillId="0" fontId="16" numFmtId="0" xfId="0" applyAlignment="1" applyFont="1">
      <alignment horizontal="center" readingOrder="0" vertical="bottom"/>
    </xf>
    <xf borderId="13" fillId="11" fontId="35" numFmtId="0" xfId="0" applyAlignment="1" applyBorder="1" applyFont="1">
      <alignment horizontal="center" readingOrder="0" vertical="bottom"/>
    </xf>
    <xf borderId="14" fillId="2" fontId="35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0" fillId="0" fontId="37" numFmtId="0" xfId="0" applyAlignment="1" applyFont="1">
      <alignment horizontal="left" readingOrder="0"/>
    </xf>
    <xf borderId="15" fillId="11" fontId="35" numFmtId="0" xfId="0" applyAlignment="1" applyBorder="1" applyFont="1">
      <alignment horizontal="center" readingOrder="0" vertical="bottom"/>
    </xf>
    <xf borderId="16" fillId="2" fontId="35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35" numFmtId="0" xfId="0" applyAlignment="1" applyFont="1">
      <alignment horizontal="center" readingOrder="0" vertical="bottom"/>
    </xf>
    <xf borderId="0" fillId="0" fontId="27" numFmtId="2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1" fillId="2" fontId="10" numFmtId="0" xfId="0" applyAlignment="1" applyBorder="1" applyFont="1">
      <alignment horizontal="center" readingOrder="0" vertical="bottom"/>
    </xf>
    <xf borderId="3" fillId="2" fontId="10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horizontal="center" shrinkToFit="0" vertical="bottom" wrapText="1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horizontal="center" readingOrder="0" shrinkToFit="0" vertical="bottom" wrapText="1"/>
    </xf>
    <xf borderId="1" fillId="12" fontId="6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1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12" fontId="1" numFmtId="2" xfId="0" applyAlignment="1" applyBorder="1" applyFont="1" applyNumberFormat="1">
      <alignment horizontal="right" vertical="bottom"/>
    </xf>
    <xf borderId="0" fillId="3" fontId="3" numFmtId="0" xfId="0" applyAlignment="1" applyFont="1">
      <alignment vertical="bottom"/>
    </xf>
    <xf borderId="1" fillId="3" fontId="3" numFmtId="0" xfId="0" applyAlignment="1" applyBorder="1" applyFont="1">
      <alignment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38" numFmtId="0" xfId="0" applyAlignment="1" applyBorder="1" applyFont="1">
      <alignment vertical="bottom"/>
    </xf>
    <xf borderId="1" fillId="3" fontId="3" numFmtId="0" xfId="0" applyAlignment="1" applyBorder="1" applyFont="1">
      <alignment readingOrder="0"/>
    </xf>
    <xf borderId="1" fillId="3" fontId="3" numFmtId="0" xfId="0" applyBorder="1" applyFont="1"/>
    <xf borderId="0" fillId="0" fontId="3" numFmtId="0" xfId="0" applyFont="1"/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2" fillId="3" fontId="1" numFmtId="0" xfId="0" applyAlignment="1" applyBorder="1" applyFont="1">
      <alignment vertical="bottom"/>
    </xf>
    <xf borderId="0" fillId="3" fontId="3" numFmtId="0" xfId="0" applyFont="1"/>
    <xf borderId="0" fillId="0" fontId="1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horizontal="center" shrinkToFit="0" vertical="bottom" wrapText="1"/>
    </xf>
    <xf borderId="0" fillId="3" fontId="39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17" fillId="3" fontId="1" numFmtId="0" xfId="0" applyAlignment="1" applyBorder="1" applyFont="1">
      <alignment readingOrder="0" vertical="bottom"/>
    </xf>
    <xf borderId="18" fillId="3" fontId="1" numFmtId="0" xfId="0" applyAlignment="1" applyBorder="1" applyFont="1">
      <alignment readingOrder="0" vertical="bottom"/>
    </xf>
    <xf borderId="19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4" fillId="0" fontId="1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vertical="bottom" wrapText="1"/>
    </xf>
    <xf borderId="6" fillId="0" fontId="1" numFmtId="4" xfId="0" applyAlignment="1" applyBorder="1" applyFont="1" applyNumberFormat="1">
      <alignment horizontal="right" readingOrder="0" shrinkToFit="0" vertical="bottom" wrapText="1"/>
    </xf>
    <xf borderId="17" fillId="2" fontId="1" numFmtId="0" xfId="0" applyAlignment="1" applyBorder="1" applyFont="1">
      <alignment readingOrder="0" vertical="bottom"/>
    </xf>
    <xf borderId="19" fillId="2" fontId="1" numFmtId="0" xfId="0" applyAlignment="1" applyBorder="1" applyFont="1">
      <alignment vertical="bottom"/>
    </xf>
    <xf borderId="17" fillId="0" fontId="3" numFmtId="0" xfId="0" applyAlignment="1" applyBorder="1" applyFont="1">
      <alignment readingOrder="0"/>
    </xf>
    <xf borderId="19" fillId="0" fontId="3" numFmtId="0" xfId="0" applyBorder="1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2" fontId="6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20" fillId="2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20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20" fillId="2" fontId="1" numFmtId="0" xfId="0" applyAlignment="1" applyBorder="1" applyFont="1">
      <alignment horizontal="right" vertical="bottom"/>
    </xf>
    <xf borderId="21" fillId="0" fontId="1" numFmtId="49" xfId="0" applyAlignment="1" applyBorder="1" applyFont="1" applyNumberFormat="1">
      <alignment vertical="bottom"/>
    </xf>
    <xf borderId="20" fillId="0" fontId="3" numFmtId="0" xfId="0" applyBorder="1" applyFont="1"/>
    <xf borderId="21" fillId="0" fontId="3" numFmtId="0" xfId="0" applyBorder="1" applyFont="1"/>
    <xf borderId="0" fillId="0" fontId="1" numFmtId="49" xfId="0" applyAlignment="1" applyFont="1" applyNumberFormat="1">
      <alignment vertical="bottom"/>
    </xf>
    <xf borderId="20" fillId="2" fontId="1" numFmtId="0" xfId="0" applyAlignment="1" applyBorder="1" applyFont="1">
      <alignment horizontal="right" readingOrder="0" vertical="bottom"/>
    </xf>
    <xf borderId="21" fillId="0" fontId="40" numFmtId="49" xfId="0" applyAlignment="1" applyBorder="1" applyFont="1" applyNumberFormat="1">
      <alignment readingOrder="0"/>
    </xf>
    <xf borderId="21" fillId="0" fontId="1" numFmtId="0" xfId="0" applyAlignment="1" applyBorder="1" applyFont="1">
      <alignment horizontal="right" vertical="bottom"/>
    </xf>
    <xf borderId="0" fillId="0" fontId="3" numFmtId="0" xfId="0" applyAlignment="1" applyFont="1">
      <alignment readingOrder="0" shrinkToFit="0" wrapText="1"/>
    </xf>
    <xf borderId="4" fillId="2" fontId="1" numFmtId="0" xfId="0" applyAlignment="1" applyBorder="1" applyFont="1">
      <alignment horizontal="right" vertical="bottom"/>
    </xf>
    <xf borderId="6" fillId="0" fontId="1" numFmtId="0" xfId="0" applyAlignment="1" applyBorder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8.14"/>
    <col customWidth="1" min="5" max="6" width="24.14"/>
    <col customWidth="1" min="7" max="7" width="9.29"/>
    <col customWidth="1" min="8" max="8" width="6.57"/>
    <col customWidth="1" min="9" max="9" width="6.14"/>
    <col customWidth="1" min="10" max="10" width="7.43"/>
    <col customWidth="1" min="11" max="11" width="10.43"/>
    <col customWidth="1" min="12" max="12" width="7.29"/>
    <col customWidth="1" min="13" max="13" width="7.86"/>
    <col customWidth="1" min="14" max="14" width="6.43"/>
    <col customWidth="1" min="15" max="15" width="8.57"/>
    <col customWidth="1" min="16" max="16" width="10.29"/>
    <col customWidth="1" min="18" max="18" width="10.57"/>
    <col customWidth="1" min="19" max="19" width="4.29"/>
  </cols>
  <sheetData>
    <row r="1">
      <c r="A1" s="1" t="s">
        <v>0</v>
      </c>
      <c r="B1" s="2"/>
      <c r="C1" s="3"/>
      <c r="D1" s="3"/>
      <c r="E1" s="4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2" t="s">
        <v>2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>
      <c r="A4" s="5"/>
      <c r="B4" s="1" t="s">
        <v>3</v>
      </c>
      <c r="C4" s="2" t="s">
        <v>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>
      <c r="A5" s="2"/>
      <c r="B5" s="2" t="s">
        <v>5</v>
      </c>
      <c r="C5" s="6" t="s">
        <v>6</v>
      </c>
      <c r="D5" s="2"/>
      <c r="E5" s="3"/>
      <c r="F5" s="3"/>
      <c r="K5" s="7"/>
      <c r="L5" s="7" t="s">
        <v>7</v>
      </c>
    </row>
    <row r="6">
      <c r="A6" s="2"/>
      <c r="B6" s="2" t="s">
        <v>8</v>
      </c>
      <c r="C6" s="6" t="s">
        <v>9</v>
      </c>
      <c r="D6" s="2"/>
      <c r="E6" s="3"/>
      <c r="F6" s="3"/>
      <c r="K6" s="8"/>
      <c r="L6" s="8" t="s">
        <v>10</v>
      </c>
      <c r="M6" s="9"/>
      <c r="P6" s="8"/>
      <c r="Q6" s="9"/>
    </row>
    <row r="7">
      <c r="A7" s="2"/>
      <c r="B7" s="2" t="s">
        <v>11</v>
      </c>
      <c r="C7" s="10"/>
      <c r="D7" s="3"/>
      <c r="E7" s="3"/>
      <c r="F7" s="3"/>
      <c r="K7" s="11" t="s">
        <v>12</v>
      </c>
      <c r="L7" s="12">
        <v>1.1</v>
      </c>
      <c r="M7" s="13" t="s">
        <v>13</v>
      </c>
      <c r="N7" s="7" t="s">
        <v>12</v>
      </c>
      <c r="O7" s="14">
        <v>1.0</v>
      </c>
      <c r="P7" s="12">
        <v>6.0</v>
      </c>
      <c r="Q7" s="15"/>
      <c r="R7" s="7">
        <v>1.0</v>
      </c>
      <c r="S7" s="7">
        <v>2.0</v>
      </c>
    </row>
    <row r="8">
      <c r="A8" s="2"/>
      <c r="B8" s="2" t="s">
        <v>14</v>
      </c>
      <c r="C8" s="10"/>
      <c r="D8" s="3"/>
      <c r="E8" s="3"/>
      <c r="F8" s="3"/>
      <c r="K8" s="16"/>
      <c r="L8" s="12">
        <v>3.3</v>
      </c>
      <c r="M8" s="13" t="s">
        <v>15</v>
      </c>
      <c r="N8" s="7"/>
      <c r="O8" s="14">
        <v>11.0</v>
      </c>
      <c r="P8" s="12">
        <v>16.0</v>
      </c>
      <c r="Q8" s="15"/>
      <c r="R8" s="7">
        <v>3.0</v>
      </c>
      <c r="S8" s="7">
        <v>4.0</v>
      </c>
    </row>
    <row r="9">
      <c r="A9" s="2"/>
      <c r="B9" s="2"/>
      <c r="C9" s="3"/>
      <c r="D9" s="3"/>
      <c r="E9" s="3"/>
      <c r="F9" s="3"/>
      <c r="K9" s="16"/>
      <c r="L9" s="16"/>
      <c r="M9" s="17"/>
      <c r="P9" s="16"/>
      <c r="Q9" s="17"/>
    </row>
    <row r="10">
      <c r="A10" s="2"/>
      <c r="B10" s="2"/>
      <c r="C10" s="3"/>
      <c r="D10" s="3"/>
      <c r="E10" s="3"/>
      <c r="F10" s="3"/>
      <c r="K10" s="11" t="s">
        <v>16</v>
      </c>
      <c r="L10" s="12">
        <v>1.2</v>
      </c>
      <c r="M10" s="13" t="s">
        <v>17</v>
      </c>
      <c r="N10" s="7" t="s">
        <v>16</v>
      </c>
      <c r="O10" s="14">
        <v>2.0</v>
      </c>
      <c r="P10" s="12">
        <v>7.0</v>
      </c>
      <c r="Q10" s="17"/>
      <c r="R10" s="7">
        <v>5.0</v>
      </c>
      <c r="S10" s="7">
        <v>6.0</v>
      </c>
    </row>
    <row r="11">
      <c r="A11" s="2"/>
      <c r="B11" s="2"/>
      <c r="C11" s="2"/>
      <c r="D11" s="3"/>
      <c r="E11" s="3"/>
      <c r="F11" s="3"/>
      <c r="K11" s="11"/>
      <c r="L11" s="12">
        <v>3.4</v>
      </c>
      <c r="M11" s="13" t="s">
        <v>18</v>
      </c>
      <c r="N11" s="7"/>
      <c r="O11" s="14">
        <v>12.0</v>
      </c>
      <c r="P11" s="12">
        <v>13.0</v>
      </c>
      <c r="Q11" s="15"/>
      <c r="R11" s="7">
        <v>7.0</v>
      </c>
      <c r="S11" s="7">
        <v>8.0</v>
      </c>
    </row>
    <row r="12">
      <c r="A12" s="18"/>
      <c r="B12" s="18"/>
      <c r="C12" s="3"/>
      <c r="D12" s="3"/>
      <c r="E12" s="3"/>
      <c r="F12" s="3"/>
      <c r="K12" s="16"/>
      <c r="L12" s="16"/>
      <c r="M12" s="17"/>
      <c r="P12" s="16"/>
      <c r="Q12" s="17"/>
    </row>
    <row r="13">
      <c r="A13" s="18"/>
      <c r="B13" s="18"/>
      <c r="C13" s="3"/>
      <c r="D13" s="3"/>
      <c r="E13" s="18"/>
      <c r="F13" s="18"/>
      <c r="K13" s="11" t="s">
        <v>19</v>
      </c>
      <c r="L13" s="12">
        <v>1.3</v>
      </c>
      <c r="M13" s="19">
        <v>2.4</v>
      </c>
      <c r="N13" s="7" t="s">
        <v>19</v>
      </c>
      <c r="O13" s="14">
        <v>3.0</v>
      </c>
      <c r="P13" s="12">
        <v>8.0</v>
      </c>
      <c r="Q13" s="20"/>
      <c r="R13" s="7">
        <v>9.0</v>
      </c>
      <c r="S13" s="7">
        <v>10.0</v>
      </c>
    </row>
    <row r="14">
      <c r="A14" s="18"/>
      <c r="B14" s="18"/>
      <c r="C14" s="3"/>
      <c r="D14" s="3"/>
      <c r="E14" s="18"/>
      <c r="F14" s="18"/>
      <c r="K14" s="16"/>
      <c r="L14" s="12">
        <v>3.1</v>
      </c>
      <c r="M14" s="19">
        <v>4.2</v>
      </c>
      <c r="O14" s="14">
        <v>9.0</v>
      </c>
      <c r="P14" s="12">
        <v>14.0</v>
      </c>
      <c r="Q14" s="21"/>
      <c r="R14" s="7">
        <v>11.0</v>
      </c>
      <c r="S14" s="7">
        <v>12.0</v>
      </c>
    </row>
    <row r="15">
      <c r="K15" s="11"/>
      <c r="L15" s="11"/>
      <c r="M15" s="15"/>
      <c r="P15" s="11"/>
      <c r="Q15" s="15"/>
    </row>
    <row r="16">
      <c r="A16" s="8"/>
      <c r="B16" s="8" t="str">
        <f> text(A1,"0") &amp; " " &amp; text(B5,"0") </f>
        <v>v38 Plate 1</v>
      </c>
      <c r="C16" s="8" t="str">
        <f>"384 primer plate " &amp; text(C5,"0")</f>
        <v>384 primer plate B</v>
      </c>
      <c r="E16" s="8" t="s">
        <v>20</v>
      </c>
      <c r="K16" s="11" t="s">
        <v>21</v>
      </c>
      <c r="L16" s="12">
        <v>1.4</v>
      </c>
      <c r="M16" s="19">
        <v>2.1</v>
      </c>
      <c r="N16" s="7" t="s">
        <v>21</v>
      </c>
      <c r="O16" s="14">
        <v>4.0</v>
      </c>
      <c r="P16" s="12">
        <v>5.0</v>
      </c>
      <c r="Q16" s="20"/>
      <c r="R16" s="8">
        <v>13.0</v>
      </c>
      <c r="S16" s="9" t="s">
        <v>22</v>
      </c>
    </row>
    <row r="17">
      <c r="A17" s="22"/>
      <c r="B17" s="23">
        <v>1.0</v>
      </c>
      <c r="C17" s="24">
        <v>2.0</v>
      </c>
      <c r="D17" s="25"/>
      <c r="E17" s="26" t="s">
        <v>23</v>
      </c>
      <c r="F17" s="27"/>
      <c r="K17" s="16"/>
      <c r="L17" s="12">
        <v>3.2</v>
      </c>
      <c r="M17" s="19">
        <v>4.3</v>
      </c>
      <c r="O17" s="14">
        <v>10.0</v>
      </c>
      <c r="P17" s="12">
        <v>15.0</v>
      </c>
      <c r="Q17" s="20"/>
      <c r="R17" s="8">
        <v>15.0</v>
      </c>
      <c r="S17" s="15" t="s">
        <v>24</v>
      </c>
    </row>
    <row r="18">
      <c r="A18" s="22"/>
      <c r="B18" s="23">
        <v>3.0</v>
      </c>
      <c r="C18" s="24">
        <v>4.0</v>
      </c>
      <c r="D18" s="25"/>
      <c r="E18" s="28"/>
      <c r="F18" s="29" t="s">
        <v>25</v>
      </c>
      <c r="K18" s="16"/>
      <c r="L18" s="16"/>
      <c r="M18" s="20"/>
      <c r="P18" s="16"/>
      <c r="Q18" s="20"/>
      <c r="R18" s="30"/>
      <c r="S18" s="15"/>
    </row>
    <row r="19">
      <c r="A19" s="31"/>
      <c r="B19" s="31"/>
      <c r="C19" s="31"/>
      <c r="E19" s="32"/>
      <c r="F19" s="32"/>
      <c r="G19" s="11"/>
      <c r="H19" s="7" t="s">
        <v>26</v>
      </c>
      <c r="I19" s="7" t="s">
        <v>27</v>
      </c>
      <c r="J19" s="7" t="s">
        <v>28</v>
      </c>
      <c r="K19" s="7" t="s">
        <v>29</v>
      </c>
      <c r="L19" s="11"/>
      <c r="M19" s="15"/>
      <c r="P19" s="33"/>
      <c r="Q19" s="34"/>
      <c r="R19" s="30"/>
      <c r="S19" s="17"/>
    </row>
    <row r="20">
      <c r="A20" s="8"/>
      <c r="B20" s="8" t="str">
        <f> text(A1,"0") &amp; " " &amp; text(B6,"0") </f>
        <v>v38 Plate 2</v>
      </c>
      <c r="C20" s="8" t="str">
        <f>"384 primer plate " &amp; text(C6,"0")</f>
        <v>384 primer plate A</v>
      </c>
      <c r="E20" s="32"/>
      <c r="F20" s="32"/>
      <c r="H20" s="7" t="s">
        <v>30</v>
      </c>
      <c r="I20" s="35">
        <v>1.0</v>
      </c>
      <c r="J20" s="35">
        <v>2.0</v>
      </c>
      <c r="K20" s="36" t="str">
        <f>E17</f>
        <v>NS negatives + inconclusives</v>
      </c>
      <c r="P20" s="33"/>
      <c r="Q20" s="34"/>
      <c r="R20" s="30"/>
      <c r="S20" s="17"/>
    </row>
    <row r="21">
      <c r="A21" s="22"/>
      <c r="B21" s="23">
        <v>5.0</v>
      </c>
      <c r="C21" s="24">
        <v>6.0</v>
      </c>
      <c r="D21" s="37"/>
      <c r="E21" s="38"/>
      <c r="F21" s="38" t="s">
        <v>31</v>
      </c>
      <c r="H21" s="7" t="s">
        <v>30</v>
      </c>
      <c r="I21" s="35">
        <v>3.0</v>
      </c>
      <c r="J21" s="35">
        <v>13.0</v>
      </c>
      <c r="K21" s="29" t="s">
        <v>25</v>
      </c>
      <c r="P21" s="39"/>
      <c r="Q21" s="40"/>
      <c r="R21" s="8"/>
      <c r="S21" s="15"/>
    </row>
    <row r="22">
      <c r="A22" s="22"/>
      <c r="B22" s="23">
        <v>7.0</v>
      </c>
      <c r="C22" s="24">
        <v>8.0</v>
      </c>
      <c r="D22" s="37"/>
      <c r="E22" s="41" t="s">
        <v>32</v>
      </c>
      <c r="F22" s="42"/>
      <c r="H22" s="35" t="s">
        <v>33</v>
      </c>
      <c r="I22" s="43" t="s">
        <v>34</v>
      </c>
      <c r="J22" s="35">
        <v>6.0</v>
      </c>
      <c r="K22" s="44" t="s">
        <v>31</v>
      </c>
      <c r="P22" s="33"/>
      <c r="Q22" s="34"/>
      <c r="R22" s="30"/>
      <c r="S22" s="17"/>
    </row>
    <row r="23">
      <c r="A23" s="31"/>
      <c r="B23" s="45"/>
      <c r="C23" s="45"/>
      <c r="D23" s="46"/>
      <c r="E23" s="47"/>
      <c r="F23" s="47"/>
      <c r="H23" s="35" t="s">
        <v>33</v>
      </c>
      <c r="I23" s="35">
        <v>4.0</v>
      </c>
      <c r="J23" s="35">
        <v>11.0</v>
      </c>
      <c r="K23" s="48" t="s">
        <v>32</v>
      </c>
      <c r="P23" s="33"/>
      <c r="Q23" s="33"/>
      <c r="R23" s="30"/>
      <c r="S23" s="20"/>
    </row>
    <row r="24">
      <c r="A24" s="8"/>
      <c r="B24" s="49" t="str">
        <f> text(A1,"0") &amp; " " &amp; text(B7,"0") </f>
        <v>v38 Plate 3</v>
      </c>
      <c r="C24" s="49" t="str">
        <f>"384 primer plate " &amp; text(C7,"0")</f>
        <v>384 primer plate 0</v>
      </c>
      <c r="D24" s="50"/>
      <c r="E24" s="51"/>
      <c r="F24" s="51"/>
      <c r="H24" s="7" t="s">
        <v>8</v>
      </c>
      <c r="I24" s="7">
        <v>5.0</v>
      </c>
      <c r="K24" s="36" t="str">
        <f>E21</f>
        <v/>
      </c>
      <c r="P24" s="33"/>
      <c r="Q24" s="52"/>
      <c r="R24" s="30"/>
      <c r="S24" s="21"/>
    </row>
    <row r="25">
      <c r="A25" s="53"/>
      <c r="B25" s="54">
        <v>9.0</v>
      </c>
      <c r="C25" s="54">
        <v>10.0</v>
      </c>
      <c r="D25" s="55"/>
      <c r="E25" s="28"/>
      <c r="F25" s="56"/>
      <c r="H25" s="7" t="s">
        <v>8</v>
      </c>
      <c r="I25" s="7">
        <v>6.0</v>
      </c>
      <c r="K25" s="57"/>
      <c r="P25" s="39"/>
      <c r="Q25" s="40"/>
      <c r="R25" s="8"/>
      <c r="S25" s="58"/>
    </row>
    <row r="26">
      <c r="A26" s="53"/>
      <c r="B26" s="54">
        <v>11.0</v>
      </c>
      <c r="C26" s="54">
        <v>12.0</v>
      </c>
      <c r="D26" s="55"/>
      <c r="E26" s="27"/>
      <c r="F26" s="28"/>
      <c r="H26" s="7" t="s">
        <v>8</v>
      </c>
      <c r="I26" s="7">
        <v>7.0</v>
      </c>
      <c r="K26" s="57"/>
      <c r="P26" s="59"/>
      <c r="Q26" s="33"/>
      <c r="R26" s="8"/>
      <c r="S26" s="20"/>
    </row>
    <row r="27">
      <c r="A27" s="31"/>
      <c r="B27" s="45"/>
      <c r="C27" s="45"/>
      <c r="D27" s="50"/>
      <c r="E27" s="51"/>
      <c r="F27" s="51"/>
      <c r="H27" s="7" t="s">
        <v>8</v>
      </c>
      <c r="I27" s="7">
        <v>8.0</v>
      </c>
      <c r="K27" s="60" t="str">
        <f>F22</f>
        <v/>
      </c>
      <c r="P27" s="33"/>
      <c r="Q27" s="33"/>
      <c r="R27" s="30"/>
      <c r="S27" s="20"/>
    </row>
    <row r="28">
      <c r="A28" s="8"/>
      <c r="B28" s="49" t="str">
        <f> text(A1,"0") &amp; " " &amp; text(B8,"0") </f>
        <v>v38 Plate 4</v>
      </c>
      <c r="C28" s="49" t="str">
        <f>"384 primer plate " &amp; text(C8,"0")</f>
        <v>384 primer plate 0</v>
      </c>
      <c r="D28" s="50"/>
      <c r="E28" s="51"/>
      <c r="F28" s="51"/>
      <c r="P28" s="33"/>
      <c r="Q28" s="33"/>
      <c r="R28" s="30"/>
      <c r="S28" s="20"/>
    </row>
    <row r="29">
      <c r="A29" s="22"/>
      <c r="B29" s="54">
        <v>13.0</v>
      </c>
      <c r="C29" s="54">
        <v>14.0</v>
      </c>
      <c r="D29" s="55"/>
      <c r="E29" s="61"/>
      <c r="F29" s="62"/>
      <c r="P29" s="39"/>
      <c r="Q29" s="40"/>
      <c r="R29" s="8"/>
      <c r="S29" s="58"/>
    </row>
    <row r="30">
      <c r="A30" s="63"/>
      <c r="B30" s="54">
        <v>15.0</v>
      </c>
      <c r="C30" s="54">
        <v>16.0</v>
      </c>
      <c r="D30" s="55"/>
      <c r="E30" s="38"/>
      <c r="F30" s="38"/>
      <c r="L30" s="11"/>
    </row>
    <row r="31">
      <c r="B31" s="50"/>
      <c r="C31" s="50"/>
      <c r="D31" s="50"/>
      <c r="E31" s="50"/>
      <c r="F31" s="50"/>
    </row>
    <row r="32">
      <c r="A32" s="7" t="s">
        <v>35</v>
      </c>
      <c r="E32" s="7"/>
    </row>
    <row r="33">
      <c r="E33" s="7"/>
    </row>
    <row r="35">
      <c r="B35" s="64"/>
    </row>
    <row r="36">
      <c r="B36" s="64"/>
    </row>
    <row r="37">
      <c r="B37" s="64"/>
    </row>
    <row r="38">
      <c r="B38" s="64"/>
    </row>
    <row r="39">
      <c r="B39" s="64"/>
    </row>
    <row r="40">
      <c r="B40" s="64"/>
    </row>
  </sheetData>
  <mergeCells count="2">
    <mergeCell ref="P5:Q5"/>
    <mergeCell ref="R15:S1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65" t="s">
        <v>36</v>
      </c>
      <c r="B1" s="66" t="str">
        <f>'Run set up notes'!C5</f>
        <v>B</v>
      </c>
      <c r="C1" s="67"/>
      <c r="D1" s="68"/>
      <c r="E1" s="68"/>
      <c r="F1" s="69"/>
      <c r="G1" s="69"/>
      <c r="H1" s="69"/>
      <c r="I1" s="69"/>
      <c r="J1" s="69"/>
      <c r="K1" s="69"/>
      <c r="L1" s="69"/>
      <c r="M1" s="69"/>
      <c r="N1" s="69"/>
      <c r="O1" s="69"/>
      <c r="P1" s="70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</row>
    <row r="2">
      <c r="A2" s="71">
        <v>1.0</v>
      </c>
      <c r="B2" s="72">
        <v>2.0</v>
      </c>
      <c r="C2" s="67"/>
      <c r="D2" s="73" t="str">
        <f>'Run set up notes'!E17</f>
        <v>NS negatives + inconclusives</v>
      </c>
      <c r="E2" s="73" t="str">
        <f>'Run set up notes'!F17</f>
        <v/>
      </c>
      <c r="F2" s="69"/>
      <c r="G2" s="69"/>
      <c r="H2" s="69"/>
      <c r="I2" s="69"/>
      <c r="J2" s="69"/>
      <c r="K2" s="69"/>
      <c r="L2" s="69"/>
      <c r="M2" s="69"/>
      <c r="N2" s="69"/>
      <c r="P2" s="69"/>
    </row>
    <row r="3">
      <c r="A3" s="71">
        <v>3.0</v>
      </c>
      <c r="B3" s="72">
        <v>4.0</v>
      </c>
      <c r="C3" s="67"/>
      <c r="D3" s="73" t="str">
        <f>'Run set up notes'!E18</f>
        <v/>
      </c>
      <c r="E3" s="74" t="str">
        <f>'Run set up notes'!F18</f>
        <v>Saliva Negatives only</v>
      </c>
      <c r="F3" s="69"/>
      <c r="G3" s="69"/>
      <c r="H3" s="69"/>
      <c r="I3" s="69"/>
      <c r="J3" s="69"/>
      <c r="K3" s="69"/>
      <c r="L3" s="69"/>
      <c r="M3" s="69"/>
      <c r="N3" s="69"/>
      <c r="P3" s="69"/>
    </row>
    <row r="4">
      <c r="B4" s="69"/>
      <c r="C4" s="69"/>
      <c r="D4" s="69"/>
      <c r="E4" s="69"/>
      <c r="F4" s="69"/>
      <c r="G4" s="70"/>
      <c r="H4" s="69"/>
      <c r="I4" s="69"/>
      <c r="J4" s="69"/>
      <c r="K4" s="69"/>
      <c r="L4" s="69"/>
      <c r="M4" s="69"/>
      <c r="N4" s="69"/>
      <c r="P4" s="69"/>
    </row>
    <row r="5">
      <c r="C5" s="75"/>
      <c r="D5" s="76"/>
      <c r="E5" s="75"/>
      <c r="F5" s="76"/>
      <c r="G5" s="69"/>
      <c r="H5" s="69"/>
      <c r="I5" s="69"/>
      <c r="J5" s="69"/>
      <c r="K5" s="69"/>
      <c r="L5" s="69"/>
      <c r="M5" s="69"/>
      <c r="N5" s="69"/>
      <c r="P5" s="70"/>
    </row>
    <row r="6">
      <c r="A6" s="77" t="str">
        <f>D2</f>
        <v>NS negatives + inconclusives</v>
      </c>
      <c r="B6" s="78">
        <v>1.0</v>
      </c>
      <c r="C6" s="78">
        <v>2.0</v>
      </c>
      <c r="D6" s="78">
        <v>3.0</v>
      </c>
      <c r="E6" s="78">
        <v>4.0</v>
      </c>
      <c r="F6" s="78">
        <v>5.0</v>
      </c>
      <c r="G6" s="78">
        <v>6.0</v>
      </c>
      <c r="H6" s="78">
        <v>7.0</v>
      </c>
      <c r="I6" s="78">
        <v>8.0</v>
      </c>
      <c r="J6" s="78">
        <v>9.0</v>
      </c>
      <c r="K6" s="78">
        <v>10.0</v>
      </c>
      <c r="L6" s="78">
        <v>11.0</v>
      </c>
      <c r="M6" s="78">
        <v>12.0</v>
      </c>
      <c r="N6" s="79"/>
      <c r="P6" s="80"/>
    </row>
    <row r="7">
      <c r="A7" s="81" t="s">
        <v>9</v>
      </c>
      <c r="B7" s="82" t="s">
        <v>37</v>
      </c>
      <c r="C7" s="82" t="s">
        <v>37</v>
      </c>
      <c r="D7" s="82" t="s">
        <v>37</v>
      </c>
      <c r="E7" s="82" t="s">
        <v>37</v>
      </c>
      <c r="F7" s="82" t="s">
        <v>37</v>
      </c>
      <c r="G7" s="82" t="s">
        <v>37</v>
      </c>
      <c r="H7" s="82" t="s">
        <v>37</v>
      </c>
      <c r="I7" s="82" t="s">
        <v>37</v>
      </c>
      <c r="J7" s="82" t="s">
        <v>37</v>
      </c>
      <c r="K7" s="82" t="s">
        <v>37</v>
      </c>
      <c r="L7" s="82" t="s">
        <v>37</v>
      </c>
      <c r="M7" s="82" t="s">
        <v>37</v>
      </c>
      <c r="N7" s="78" t="s">
        <v>9</v>
      </c>
      <c r="P7" s="83"/>
    </row>
    <row r="8">
      <c r="A8" s="78" t="s">
        <v>6</v>
      </c>
      <c r="B8" s="82" t="s">
        <v>37</v>
      </c>
      <c r="C8" s="82" t="s">
        <v>37</v>
      </c>
      <c r="D8" s="82" t="s">
        <v>37</v>
      </c>
      <c r="E8" s="82" t="s">
        <v>37</v>
      </c>
      <c r="F8" s="82" t="s">
        <v>37</v>
      </c>
      <c r="G8" s="82" t="s">
        <v>37</v>
      </c>
      <c r="H8" s="84" t="s">
        <v>38</v>
      </c>
      <c r="I8" s="82" t="s">
        <v>37</v>
      </c>
      <c r="J8" s="82" t="s">
        <v>37</v>
      </c>
      <c r="K8" s="82" t="s">
        <v>37</v>
      </c>
      <c r="L8" s="82" t="s">
        <v>37</v>
      </c>
      <c r="M8" s="82" t="s">
        <v>37</v>
      </c>
      <c r="N8" s="78" t="s">
        <v>6</v>
      </c>
      <c r="O8" s="7" t="s">
        <v>39</v>
      </c>
      <c r="P8" s="85"/>
    </row>
    <row r="9">
      <c r="A9" s="78" t="s">
        <v>40</v>
      </c>
      <c r="B9" s="82" t="s">
        <v>37</v>
      </c>
      <c r="C9" s="82" t="s">
        <v>37</v>
      </c>
      <c r="D9" s="82" t="s">
        <v>37</v>
      </c>
      <c r="E9" s="82" t="s">
        <v>37</v>
      </c>
      <c r="F9" s="82" t="s">
        <v>37</v>
      </c>
      <c r="G9" s="82" t="s">
        <v>37</v>
      </c>
      <c r="H9" s="84" t="s">
        <v>41</v>
      </c>
      <c r="I9" s="82" t="s">
        <v>37</v>
      </c>
      <c r="J9" s="82" t="s">
        <v>37</v>
      </c>
      <c r="K9" s="82" t="s">
        <v>37</v>
      </c>
      <c r="L9" s="82" t="s">
        <v>37</v>
      </c>
      <c r="M9" s="82" t="s">
        <v>37</v>
      </c>
      <c r="N9" s="78" t="s">
        <v>40</v>
      </c>
      <c r="O9" s="7" t="s">
        <v>42</v>
      </c>
      <c r="P9" s="85"/>
    </row>
    <row r="10">
      <c r="A10" s="78" t="s">
        <v>43</v>
      </c>
      <c r="B10" s="82" t="s">
        <v>37</v>
      </c>
      <c r="C10" s="82" t="s">
        <v>37</v>
      </c>
      <c r="D10" s="82" t="s">
        <v>37</v>
      </c>
      <c r="E10" s="82" t="s">
        <v>37</v>
      </c>
      <c r="F10" s="82" t="s">
        <v>37</v>
      </c>
      <c r="G10" s="82" t="s">
        <v>37</v>
      </c>
      <c r="H10" s="82" t="s">
        <v>37</v>
      </c>
      <c r="I10" s="82" t="s">
        <v>37</v>
      </c>
      <c r="J10" s="82" t="s">
        <v>37</v>
      </c>
      <c r="K10" s="82" t="s">
        <v>37</v>
      </c>
      <c r="L10" s="82" t="s">
        <v>37</v>
      </c>
      <c r="M10" s="82" t="s">
        <v>37</v>
      </c>
      <c r="N10" s="78" t="s">
        <v>43</v>
      </c>
      <c r="O10" s="7" t="s">
        <v>44</v>
      </c>
      <c r="P10" s="85"/>
    </row>
    <row r="11">
      <c r="A11" s="78" t="s">
        <v>45</v>
      </c>
      <c r="B11" s="82" t="s">
        <v>37</v>
      </c>
      <c r="C11" s="82" t="s">
        <v>37</v>
      </c>
      <c r="D11" s="82" t="s">
        <v>37</v>
      </c>
      <c r="E11" s="82" t="s">
        <v>37</v>
      </c>
      <c r="F11" s="82" t="s">
        <v>37</v>
      </c>
      <c r="G11" s="82" t="s">
        <v>37</v>
      </c>
      <c r="H11" s="82" t="s">
        <v>37</v>
      </c>
      <c r="I11" s="82" t="s">
        <v>37</v>
      </c>
      <c r="J11" s="82" t="s">
        <v>37</v>
      </c>
      <c r="K11" s="82" t="s">
        <v>37</v>
      </c>
      <c r="L11" s="82" t="s">
        <v>37</v>
      </c>
      <c r="M11" s="82" t="s">
        <v>37</v>
      </c>
      <c r="N11" s="78" t="s">
        <v>45</v>
      </c>
      <c r="P11" s="85"/>
    </row>
    <row r="12">
      <c r="A12" s="78" t="s">
        <v>46</v>
      </c>
      <c r="B12" s="82" t="s">
        <v>37</v>
      </c>
      <c r="C12" s="82" t="s">
        <v>37</v>
      </c>
      <c r="D12" s="82" t="s">
        <v>37</v>
      </c>
      <c r="E12" s="82" t="s">
        <v>37</v>
      </c>
      <c r="F12" s="82" t="s">
        <v>37</v>
      </c>
      <c r="G12" s="82" t="s">
        <v>37</v>
      </c>
      <c r="H12" s="82" t="s">
        <v>37</v>
      </c>
      <c r="I12" s="82" t="s">
        <v>37</v>
      </c>
      <c r="J12" s="82" t="s">
        <v>37</v>
      </c>
      <c r="K12" s="82" t="s">
        <v>37</v>
      </c>
      <c r="L12" s="82" t="s">
        <v>37</v>
      </c>
      <c r="M12" s="82" t="s">
        <v>37</v>
      </c>
      <c r="N12" s="78" t="s">
        <v>46</v>
      </c>
      <c r="O12" s="7" t="s">
        <v>47</v>
      </c>
      <c r="P12" s="85"/>
    </row>
    <row r="13">
      <c r="A13" s="78" t="s">
        <v>48</v>
      </c>
      <c r="B13" s="82" t="s">
        <v>37</v>
      </c>
      <c r="C13" s="82" t="s">
        <v>37</v>
      </c>
      <c r="D13" s="82" t="s">
        <v>37</v>
      </c>
      <c r="E13" s="82" t="s">
        <v>37</v>
      </c>
      <c r="F13" s="82" t="s">
        <v>37</v>
      </c>
      <c r="G13" s="82" t="s">
        <v>37</v>
      </c>
      <c r="H13" s="82" t="s">
        <v>37</v>
      </c>
      <c r="I13" s="82" t="s">
        <v>37</v>
      </c>
      <c r="J13" s="82" t="s">
        <v>37</v>
      </c>
      <c r="K13" s="82" t="s">
        <v>37</v>
      </c>
      <c r="L13" s="82" t="s">
        <v>37</v>
      </c>
      <c r="M13" s="82" t="s">
        <v>37</v>
      </c>
      <c r="N13" s="78" t="s">
        <v>48</v>
      </c>
      <c r="O13" s="86">
        <f>7/5</f>
        <v>1.4</v>
      </c>
      <c r="P13" s="87"/>
    </row>
    <row r="14">
      <c r="A14" s="78" t="s">
        <v>49</v>
      </c>
      <c r="B14" s="82" t="s">
        <v>37</v>
      </c>
      <c r="C14" s="82" t="s">
        <v>37</v>
      </c>
      <c r="D14" s="82" t="s">
        <v>37</v>
      </c>
      <c r="E14" s="82" t="s">
        <v>37</v>
      </c>
      <c r="F14" s="82" t="s">
        <v>37</v>
      </c>
      <c r="G14" s="82" t="s">
        <v>37</v>
      </c>
      <c r="H14" s="82" t="s">
        <v>37</v>
      </c>
      <c r="I14" s="82" t="s">
        <v>37</v>
      </c>
      <c r="J14" s="82" t="s">
        <v>37</v>
      </c>
      <c r="K14" s="82" t="s">
        <v>37</v>
      </c>
      <c r="L14" s="82" t="s">
        <v>37</v>
      </c>
      <c r="M14" s="82" t="s">
        <v>37</v>
      </c>
      <c r="N14" s="78" t="s">
        <v>49</v>
      </c>
      <c r="O14" s="88">
        <f>7/5*4</f>
        <v>5.6</v>
      </c>
      <c r="P14" s="87"/>
    </row>
    <row r="15">
      <c r="A15" s="79"/>
      <c r="B15" s="89">
        <v>1.0</v>
      </c>
      <c r="C15" s="89">
        <v>2.0</v>
      </c>
      <c r="D15" s="89">
        <v>3.0</v>
      </c>
      <c r="E15" s="89">
        <v>4.0</v>
      </c>
      <c r="F15" s="89">
        <v>5.0</v>
      </c>
      <c r="G15" s="89">
        <v>6.0</v>
      </c>
      <c r="H15" s="89">
        <v>7.0</v>
      </c>
      <c r="I15" s="89">
        <v>8.0</v>
      </c>
      <c r="J15" s="89">
        <v>9.0</v>
      </c>
      <c r="K15" s="89">
        <v>10.0</v>
      </c>
      <c r="L15" s="89">
        <v>11.0</v>
      </c>
      <c r="M15" s="89">
        <v>12.0</v>
      </c>
      <c r="N15" s="79"/>
      <c r="P15" s="90"/>
    </row>
    <row r="17">
      <c r="A17" s="70"/>
      <c r="C17" s="75"/>
      <c r="D17" s="76"/>
      <c r="E17" s="75"/>
      <c r="F17" s="76"/>
      <c r="G17" s="69"/>
      <c r="H17" s="69"/>
      <c r="I17" s="69"/>
      <c r="J17" s="69"/>
      <c r="K17" s="69"/>
      <c r="L17" s="69"/>
      <c r="M17" s="69"/>
      <c r="N17" s="69"/>
    </row>
    <row r="18">
      <c r="A18" s="91" t="str">
        <f>E3</f>
        <v>Saliva Negatives only</v>
      </c>
      <c r="B18" s="78">
        <v>1.0</v>
      </c>
      <c r="C18" s="78">
        <v>2.0</v>
      </c>
      <c r="D18" s="78">
        <v>3.0</v>
      </c>
      <c r="E18" s="78">
        <v>4.0</v>
      </c>
      <c r="F18" s="78">
        <v>5.0</v>
      </c>
      <c r="G18" s="78">
        <v>6.0</v>
      </c>
      <c r="H18" s="78">
        <v>7.0</v>
      </c>
      <c r="I18" s="78">
        <v>8.0</v>
      </c>
      <c r="J18" s="78">
        <v>9.0</v>
      </c>
      <c r="K18" s="78">
        <v>10.0</v>
      </c>
      <c r="L18" s="78">
        <v>11.0</v>
      </c>
      <c r="M18" s="78">
        <v>12.0</v>
      </c>
      <c r="N18" s="79"/>
      <c r="P18" s="83"/>
    </row>
    <row r="19">
      <c r="A19" s="81" t="s">
        <v>9</v>
      </c>
      <c r="B19" s="82" t="s">
        <v>50</v>
      </c>
      <c r="C19" s="82" t="s">
        <v>50</v>
      </c>
      <c r="D19" s="82" t="s">
        <v>50</v>
      </c>
      <c r="E19" s="82" t="s">
        <v>50</v>
      </c>
      <c r="F19" s="82" t="s">
        <v>50</v>
      </c>
      <c r="G19" s="82" t="s">
        <v>50</v>
      </c>
      <c r="H19" s="82" t="s">
        <v>50</v>
      </c>
      <c r="I19" s="82" t="s">
        <v>50</v>
      </c>
      <c r="J19" s="82" t="s">
        <v>50</v>
      </c>
      <c r="K19" s="82" t="s">
        <v>50</v>
      </c>
      <c r="L19" s="82" t="s">
        <v>50</v>
      </c>
      <c r="M19" s="92" t="s">
        <v>50</v>
      </c>
      <c r="N19" s="78" t="s">
        <v>9</v>
      </c>
      <c r="P19" s="85"/>
    </row>
    <row r="20">
      <c r="A20" s="78" t="s">
        <v>6</v>
      </c>
      <c r="B20" s="82" t="s">
        <v>50</v>
      </c>
      <c r="C20" s="82" t="s">
        <v>50</v>
      </c>
      <c r="D20" s="82" t="s">
        <v>50</v>
      </c>
      <c r="E20" s="82" t="s">
        <v>50</v>
      </c>
      <c r="F20" s="82" t="s">
        <v>50</v>
      </c>
      <c r="G20" s="82" t="s">
        <v>50</v>
      </c>
      <c r="H20" s="82" t="s">
        <v>50</v>
      </c>
      <c r="I20" s="82" t="s">
        <v>50</v>
      </c>
      <c r="J20" s="82" t="s">
        <v>50</v>
      </c>
      <c r="K20" s="82" t="s">
        <v>50</v>
      </c>
      <c r="L20" s="82" t="s">
        <v>50</v>
      </c>
      <c r="M20" s="92" t="s">
        <v>50</v>
      </c>
      <c r="N20" s="78" t="s">
        <v>6</v>
      </c>
      <c r="P20" s="85"/>
    </row>
    <row r="21">
      <c r="A21" s="78" t="s">
        <v>40</v>
      </c>
      <c r="B21" s="82" t="s">
        <v>50</v>
      </c>
      <c r="C21" s="82" t="s">
        <v>50</v>
      </c>
      <c r="D21" s="82" t="s">
        <v>50</v>
      </c>
      <c r="E21" s="82" t="s">
        <v>50</v>
      </c>
      <c r="F21" s="82" t="s">
        <v>50</v>
      </c>
      <c r="G21" s="82" t="s">
        <v>50</v>
      </c>
      <c r="H21" s="82" t="s">
        <v>50</v>
      </c>
      <c r="I21" s="82" t="s">
        <v>50</v>
      </c>
      <c r="J21" s="82" t="s">
        <v>50</v>
      </c>
      <c r="K21" s="82" t="s">
        <v>50</v>
      </c>
      <c r="L21" s="82" t="s">
        <v>50</v>
      </c>
      <c r="M21" s="92" t="s">
        <v>50</v>
      </c>
      <c r="N21" s="78" t="s">
        <v>40</v>
      </c>
      <c r="P21" s="85"/>
    </row>
    <row r="22">
      <c r="A22" s="78" t="s">
        <v>43</v>
      </c>
      <c r="B22" s="82" t="s">
        <v>50</v>
      </c>
      <c r="C22" s="82" t="s">
        <v>50</v>
      </c>
      <c r="D22" s="82" t="s">
        <v>50</v>
      </c>
      <c r="E22" s="82" t="s">
        <v>50</v>
      </c>
      <c r="F22" s="82" t="s">
        <v>50</v>
      </c>
      <c r="G22" s="82" t="s">
        <v>50</v>
      </c>
      <c r="H22" s="82" t="s">
        <v>50</v>
      </c>
      <c r="I22" s="82" t="s">
        <v>50</v>
      </c>
      <c r="J22" s="82" t="s">
        <v>50</v>
      </c>
      <c r="K22" s="82" t="s">
        <v>50</v>
      </c>
      <c r="L22" s="82" t="s">
        <v>50</v>
      </c>
      <c r="M22" s="92" t="s">
        <v>50</v>
      </c>
      <c r="N22" s="78" t="s">
        <v>43</v>
      </c>
      <c r="P22" s="85"/>
    </row>
    <row r="23">
      <c r="A23" s="78" t="s">
        <v>45</v>
      </c>
      <c r="B23" s="82" t="s">
        <v>50</v>
      </c>
      <c r="C23" s="82" t="s">
        <v>50</v>
      </c>
      <c r="D23" s="82" t="s">
        <v>50</v>
      </c>
      <c r="E23" s="82" t="s">
        <v>50</v>
      </c>
      <c r="F23" s="82" t="s">
        <v>50</v>
      </c>
      <c r="G23" s="82" t="s">
        <v>50</v>
      </c>
      <c r="H23" s="82" t="s">
        <v>50</v>
      </c>
      <c r="I23" s="82" t="s">
        <v>50</v>
      </c>
      <c r="J23" s="82" t="s">
        <v>50</v>
      </c>
      <c r="K23" s="82" t="s">
        <v>50</v>
      </c>
      <c r="L23" s="82" t="s">
        <v>50</v>
      </c>
      <c r="M23" s="92" t="s">
        <v>50</v>
      </c>
      <c r="N23" s="78" t="s">
        <v>45</v>
      </c>
      <c r="P23" s="85"/>
    </row>
    <row r="24">
      <c r="A24" s="78" t="s">
        <v>46</v>
      </c>
      <c r="B24" s="82" t="s">
        <v>50</v>
      </c>
      <c r="C24" s="82" t="s">
        <v>50</v>
      </c>
      <c r="D24" s="82" t="s">
        <v>50</v>
      </c>
      <c r="E24" s="82" t="s">
        <v>50</v>
      </c>
      <c r="F24" s="82" t="s">
        <v>50</v>
      </c>
      <c r="G24" s="82" t="s">
        <v>50</v>
      </c>
      <c r="H24" s="82" t="s">
        <v>50</v>
      </c>
      <c r="I24" s="82" t="s">
        <v>50</v>
      </c>
      <c r="J24" s="82" t="s">
        <v>50</v>
      </c>
      <c r="K24" s="82" t="s">
        <v>50</v>
      </c>
      <c r="L24" s="82" t="s">
        <v>50</v>
      </c>
      <c r="M24" s="92" t="s">
        <v>50</v>
      </c>
      <c r="N24" s="78" t="s">
        <v>46</v>
      </c>
      <c r="P24" s="85"/>
    </row>
    <row r="25">
      <c r="A25" s="78" t="s">
        <v>48</v>
      </c>
      <c r="B25" s="82" t="s">
        <v>50</v>
      </c>
      <c r="C25" s="82" t="s">
        <v>50</v>
      </c>
      <c r="D25" s="82" t="s">
        <v>50</v>
      </c>
      <c r="E25" s="82" t="s">
        <v>50</v>
      </c>
      <c r="F25" s="82" t="s">
        <v>50</v>
      </c>
      <c r="G25" s="82" t="s">
        <v>50</v>
      </c>
      <c r="H25" s="82" t="s">
        <v>50</v>
      </c>
      <c r="I25" s="82" t="s">
        <v>50</v>
      </c>
      <c r="J25" s="82" t="s">
        <v>50</v>
      </c>
      <c r="K25" s="82" t="s">
        <v>50</v>
      </c>
      <c r="L25" s="82" t="s">
        <v>50</v>
      </c>
      <c r="M25" s="92" t="s">
        <v>50</v>
      </c>
      <c r="N25" s="78" t="s">
        <v>48</v>
      </c>
      <c r="P25" s="85"/>
    </row>
    <row r="26">
      <c r="A26" s="78" t="s">
        <v>49</v>
      </c>
      <c r="B26" s="82" t="s">
        <v>50</v>
      </c>
      <c r="C26" s="82" t="s">
        <v>50</v>
      </c>
      <c r="D26" s="82" t="s">
        <v>50</v>
      </c>
      <c r="E26" s="82" t="s">
        <v>50</v>
      </c>
      <c r="F26" s="82" t="s">
        <v>50</v>
      </c>
      <c r="G26" s="82" t="s">
        <v>50</v>
      </c>
      <c r="H26" s="82" t="s">
        <v>50</v>
      </c>
      <c r="I26" s="82" t="s">
        <v>50</v>
      </c>
      <c r="J26" s="82" t="s">
        <v>50</v>
      </c>
      <c r="K26" s="82" t="s">
        <v>50</v>
      </c>
      <c r="L26" s="82" t="s">
        <v>50</v>
      </c>
      <c r="M26" s="92" t="s">
        <v>50</v>
      </c>
      <c r="N26" s="78" t="s">
        <v>49</v>
      </c>
      <c r="P26" s="90"/>
    </row>
    <row r="27">
      <c r="A27" s="79"/>
      <c r="B27" s="89">
        <v>1.0</v>
      </c>
      <c r="C27" s="89">
        <v>2.0</v>
      </c>
      <c r="D27" s="89">
        <v>3.0</v>
      </c>
      <c r="E27" s="89">
        <v>4.0</v>
      </c>
      <c r="F27" s="89">
        <v>5.0</v>
      </c>
      <c r="G27" s="89">
        <v>6.0</v>
      </c>
      <c r="H27" s="89">
        <v>7.0</v>
      </c>
      <c r="I27" s="89">
        <v>8.0</v>
      </c>
      <c r="J27" s="89">
        <v>9.0</v>
      </c>
      <c r="K27" s="89">
        <v>10.0</v>
      </c>
      <c r="L27" s="89">
        <v>11.0</v>
      </c>
      <c r="M27" s="89">
        <v>12.0</v>
      </c>
      <c r="N27" s="79"/>
      <c r="P27" s="90"/>
    </row>
    <row r="28">
      <c r="A28" s="80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0"/>
      <c r="P28" s="80"/>
    </row>
    <row r="29">
      <c r="A29" s="9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76"/>
      <c r="P29" s="94"/>
    </row>
    <row r="30">
      <c r="A30" s="94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76"/>
      <c r="P30" s="94"/>
    </row>
    <row r="31">
      <c r="A31" s="94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76"/>
      <c r="P31" s="94"/>
    </row>
    <row r="32">
      <c r="A32" s="90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76"/>
      <c r="P32" s="90"/>
    </row>
    <row r="33">
      <c r="A33" s="90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76"/>
      <c r="P33" s="90"/>
    </row>
    <row r="34">
      <c r="A34" s="90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76"/>
      <c r="P34" s="90"/>
    </row>
    <row r="35">
      <c r="A35" s="90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76"/>
      <c r="P35" s="90"/>
    </row>
    <row r="36">
      <c r="A36" s="90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7"/>
      <c r="N36" s="76"/>
      <c r="P36" s="90"/>
    </row>
    <row r="37">
      <c r="A37" s="97"/>
      <c r="N37" s="90"/>
      <c r="P37" s="97"/>
    </row>
    <row r="38">
      <c r="A38" s="99"/>
      <c r="B38" s="98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P38" s="99"/>
    </row>
    <row r="39">
      <c r="A39" s="100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90"/>
      <c r="P39" s="100"/>
    </row>
    <row r="40">
      <c r="A40" s="83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85"/>
      <c r="P40" s="83"/>
    </row>
    <row r="41">
      <c r="A41" s="83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85"/>
      <c r="P41" s="83"/>
    </row>
    <row r="42">
      <c r="A42" s="85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85"/>
      <c r="P42" s="85"/>
    </row>
    <row r="43">
      <c r="A43" s="85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85"/>
      <c r="P43" s="85"/>
    </row>
    <row r="44">
      <c r="A44" s="85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85"/>
      <c r="P44" s="85"/>
    </row>
    <row r="45">
      <c r="A45" s="85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85"/>
      <c r="P45" s="85"/>
    </row>
    <row r="46">
      <c r="A46" s="85"/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85"/>
      <c r="P46" s="85"/>
    </row>
    <row r="47">
      <c r="A47" s="85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85"/>
      <c r="P47" s="85"/>
    </row>
    <row r="48">
      <c r="A48" s="90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90"/>
      <c r="P48" s="90"/>
    </row>
    <row r="49">
      <c r="A49" s="98"/>
      <c r="N49" s="90"/>
      <c r="P49" s="98"/>
    </row>
    <row r="50">
      <c r="A50" s="59"/>
      <c r="C50" s="103"/>
      <c r="D50" s="33"/>
      <c r="E50" s="33"/>
      <c r="G50" s="33"/>
      <c r="H50" s="103"/>
      <c r="I50" s="33"/>
      <c r="K50" s="103"/>
      <c r="L50" s="33"/>
      <c r="M50" s="33"/>
      <c r="N50" s="33"/>
      <c r="P50" s="59"/>
    </row>
    <row r="51">
      <c r="A51" s="104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33"/>
      <c r="P51" s="104"/>
    </row>
    <row r="52">
      <c r="A52" s="10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107"/>
      <c r="P52" s="106"/>
    </row>
    <row r="53">
      <c r="A53" s="106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107"/>
      <c r="P53" s="106"/>
    </row>
    <row r="54">
      <c r="A54" s="107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107"/>
      <c r="P54" s="107"/>
    </row>
    <row r="55">
      <c r="A55" s="107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107"/>
      <c r="P55" s="107"/>
    </row>
    <row r="56">
      <c r="A56" s="107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107"/>
      <c r="P56" s="107"/>
    </row>
    <row r="57">
      <c r="A57" s="107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107"/>
      <c r="P57" s="107"/>
    </row>
    <row r="58">
      <c r="A58" s="10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107"/>
      <c r="P58" s="107"/>
    </row>
    <row r="59">
      <c r="A59" s="10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107"/>
      <c r="P59" s="107"/>
    </row>
    <row r="60">
      <c r="A60" s="33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33"/>
      <c r="P60" s="33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P61" s="90"/>
    </row>
    <row r="62">
      <c r="A62" s="70"/>
      <c r="B62" s="90"/>
      <c r="D62" s="90"/>
      <c r="E62" s="90"/>
      <c r="G62" s="90"/>
      <c r="H62" s="98"/>
      <c r="I62" s="90"/>
      <c r="K62" s="98"/>
      <c r="L62" s="90"/>
      <c r="M62" s="90"/>
      <c r="N62" s="90"/>
    </row>
    <row r="63">
      <c r="A63" s="109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</row>
    <row r="64">
      <c r="A64" s="99"/>
      <c r="B64" s="90"/>
      <c r="C64" s="98"/>
      <c r="D64" s="85"/>
      <c r="E64" s="85"/>
      <c r="F64" s="90"/>
      <c r="G64" s="90"/>
      <c r="H64" s="90"/>
      <c r="I64" s="90"/>
      <c r="J64" s="90"/>
      <c r="K64" s="90"/>
      <c r="L64" s="90"/>
      <c r="M64" s="98"/>
      <c r="N64" s="90"/>
      <c r="P64" s="99"/>
    </row>
    <row r="65">
      <c r="A65" s="110"/>
      <c r="B65" s="59"/>
      <c r="C65" s="33"/>
      <c r="D65" s="33"/>
      <c r="E65" s="33"/>
      <c r="F65" s="33"/>
      <c r="G65" s="111"/>
      <c r="H65" s="112"/>
      <c r="I65" s="33"/>
      <c r="J65" s="33"/>
      <c r="K65" s="113"/>
      <c r="L65" s="59"/>
      <c r="P65" s="110"/>
    </row>
    <row r="66">
      <c r="A66" s="59"/>
      <c r="B66" s="59"/>
      <c r="C66" s="33"/>
      <c r="D66" s="33"/>
      <c r="E66" s="33"/>
      <c r="F66" s="33"/>
      <c r="G66" s="111"/>
      <c r="H66" s="103"/>
      <c r="I66" s="33"/>
      <c r="J66" s="33"/>
      <c r="K66" s="33"/>
      <c r="L66" s="33"/>
    </row>
    <row r="67">
      <c r="A67" s="114"/>
      <c r="B67" s="59"/>
      <c r="C67" s="33"/>
      <c r="D67" s="33"/>
      <c r="E67" s="33"/>
      <c r="F67" s="33"/>
      <c r="G67" s="111"/>
      <c r="H67" s="103"/>
      <c r="I67" s="33"/>
      <c r="J67" s="33"/>
      <c r="K67" s="115"/>
      <c r="L67" s="33"/>
    </row>
    <row r="68">
      <c r="A68" s="116"/>
      <c r="B68" s="59"/>
      <c r="C68" s="33"/>
      <c r="D68" s="33"/>
      <c r="E68" s="33"/>
      <c r="F68" s="33"/>
      <c r="G68" s="111"/>
      <c r="H68" s="103"/>
      <c r="I68" s="33"/>
      <c r="J68" s="117"/>
      <c r="K68" s="33"/>
      <c r="L68" s="33"/>
    </row>
    <row r="69">
      <c r="A69" s="114"/>
      <c r="B69" s="59"/>
      <c r="C69" s="33"/>
      <c r="D69" s="33"/>
      <c r="E69" s="33"/>
      <c r="F69" s="118"/>
      <c r="G69" s="119"/>
      <c r="H69" s="103"/>
      <c r="I69" s="120"/>
      <c r="J69" s="117"/>
      <c r="K69" s="121"/>
      <c r="L69" s="33"/>
    </row>
    <row r="70">
      <c r="A70" s="114"/>
      <c r="B70" s="59"/>
      <c r="C70" s="33"/>
      <c r="D70" s="33"/>
      <c r="E70" s="33"/>
      <c r="F70" s="122"/>
      <c r="G70" s="111"/>
      <c r="H70" s="112"/>
      <c r="I70" s="33"/>
      <c r="J70" s="123"/>
      <c r="K70" s="33"/>
      <c r="L70" s="33"/>
    </row>
    <row r="71">
      <c r="A71" s="114"/>
      <c r="B71" s="59"/>
      <c r="C71" s="33"/>
      <c r="D71" s="33"/>
      <c r="E71" s="33"/>
      <c r="F71" s="122"/>
      <c r="G71" s="111"/>
      <c r="H71" s="112"/>
      <c r="I71" s="33"/>
      <c r="J71" s="33"/>
      <c r="K71" s="33"/>
      <c r="L71" s="33"/>
    </row>
    <row r="72">
      <c r="A72" s="124"/>
      <c r="F72" s="122"/>
      <c r="G72" s="33"/>
      <c r="H72" s="33"/>
      <c r="I72" s="33"/>
      <c r="J72" s="33"/>
      <c r="K72" s="33"/>
      <c r="L72" s="33"/>
    </row>
    <row r="73">
      <c r="A73" s="59"/>
      <c r="B73" s="59"/>
      <c r="C73" s="33"/>
      <c r="D73" s="33"/>
      <c r="E73" s="33"/>
      <c r="F73" s="125"/>
      <c r="G73" s="33"/>
      <c r="H73" s="33"/>
      <c r="I73" s="33"/>
      <c r="J73" s="33"/>
      <c r="K73" s="33"/>
      <c r="L73" s="33"/>
    </row>
    <row r="74">
      <c r="A74" s="126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>
      <c r="A76" s="114"/>
      <c r="B76" s="33"/>
      <c r="C76" s="33"/>
      <c r="D76" s="33"/>
      <c r="E76" s="33"/>
      <c r="F76" s="33"/>
      <c r="G76" s="127"/>
      <c r="H76" s="33"/>
      <c r="I76" s="33"/>
      <c r="J76" s="33"/>
      <c r="K76" s="33"/>
      <c r="L76" s="33"/>
      <c r="M76" s="33"/>
      <c r="N76" s="33"/>
    </row>
    <row r="77">
      <c r="A77" s="128"/>
      <c r="B77" s="33"/>
      <c r="C77" s="33"/>
      <c r="D77" s="33"/>
      <c r="E77" s="33"/>
      <c r="F77" s="33"/>
      <c r="G77" s="33"/>
      <c r="H77" s="33"/>
      <c r="I77" s="33"/>
      <c r="J77" s="33"/>
      <c r="K77" s="122"/>
      <c r="L77" s="33"/>
      <c r="M77" s="33"/>
      <c r="N77" s="33"/>
    </row>
    <row r="78">
      <c r="A78" s="12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>
      <c r="A79" s="33"/>
      <c r="B79" s="33"/>
      <c r="C79" s="111"/>
      <c r="D79" s="129"/>
      <c r="E79" s="33"/>
      <c r="F79" s="33"/>
      <c r="G79" s="33"/>
      <c r="H79" s="127"/>
      <c r="I79" s="33"/>
      <c r="J79" s="33"/>
      <c r="K79" s="33"/>
      <c r="L79" s="33"/>
      <c r="M79" s="33"/>
      <c r="N79" s="33"/>
    </row>
    <row r="80">
      <c r="A80" s="33"/>
      <c r="B80" s="33"/>
      <c r="C80" s="111"/>
      <c r="D80" s="130"/>
      <c r="E80" s="130"/>
      <c r="F80" s="33"/>
      <c r="G80" s="112"/>
      <c r="H80" s="112"/>
      <c r="I80" s="33"/>
      <c r="J80" s="128"/>
      <c r="K80" s="33"/>
      <c r="L80" s="33"/>
      <c r="M80" s="33"/>
      <c r="N80" s="33"/>
    </row>
    <row r="81">
      <c r="A81" s="33"/>
      <c r="B81" s="33"/>
      <c r="C81" s="111"/>
      <c r="D81" s="130"/>
      <c r="E81" s="130"/>
      <c r="F81" s="33"/>
      <c r="G81" s="33"/>
      <c r="H81" s="33"/>
      <c r="I81" s="33"/>
      <c r="J81" s="33"/>
      <c r="K81" s="33"/>
      <c r="L81" s="33"/>
      <c r="M81" s="33"/>
      <c r="N81" s="33"/>
    </row>
    <row r="82">
      <c r="L82" s="90"/>
      <c r="M82" s="90"/>
      <c r="N82" s="90"/>
    </row>
    <row r="83">
      <c r="A83" s="90"/>
      <c r="B83" s="90"/>
      <c r="C83" s="90"/>
      <c r="D83" s="90"/>
      <c r="E83" s="90"/>
      <c r="F83" s="90"/>
      <c r="G83" s="90"/>
      <c r="H83" s="90"/>
      <c r="L83" s="90"/>
      <c r="M83" s="90"/>
      <c r="N83" s="90"/>
    </row>
    <row r="84">
      <c r="A84" s="90"/>
      <c r="B84" s="90"/>
      <c r="C84" s="90"/>
      <c r="D84" s="90"/>
      <c r="E84" s="90"/>
      <c r="F84" s="90"/>
      <c r="G84" s="90"/>
      <c r="H84" s="90"/>
      <c r="L84" s="90"/>
      <c r="M84" s="90"/>
      <c r="N84" s="90"/>
    </row>
    <row r="85">
      <c r="A85" s="90"/>
      <c r="B85" s="90"/>
      <c r="C85" s="90"/>
      <c r="D85" s="90"/>
      <c r="E85" s="90"/>
      <c r="F85" s="90"/>
      <c r="G85" s="90"/>
      <c r="H85" s="90"/>
      <c r="L85" s="90"/>
      <c r="M85" s="90"/>
      <c r="N85" s="90"/>
    </row>
    <row r="86">
      <c r="A86" s="90"/>
      <c r="B86" s="90"/>
      <c r="C86" s="90"/>
      <c r="D86" s="90"/>
      <c r="E86" s="90"/>
      <c r="F86" s="90"/>
      <c r="G86" s="90"/>
      <c r="H86" s="90"/>
      <c r="L86" s="90"/>
      <c r="M86" s="90"/>
      <c r="N86" s="90"/>
    </row>
    <row r="87">
      <c r="A87" s="90"/>
      <c r="B87" s="90"/>
      <c r="C87" s="90"/>
      <c r="D87" s="90"/>
      <c r="E87" s="90"/>
      <c r="F87" s="90"/>
      <c r="G87" s="90"/>
      <c r="H87" s="90"/>
      <c r="L87" s="90"/>
      <c r="M87" s="90"/>
      <c r="N87" s="90"/>
    </row>
    <row r="88">
      <c r="A88" s="90"/>
      <c r="B88" s="90"/>
      <c r="C88" s="90"/>
      <c r="D88" s="90"/>
      <c r="E88" s="90"/>
      <c r="F88" s="90"/>
      <c r="G88" s="90"/>
      <c r="H88" s="90"/>
      <c r="L88" s="90"/>
      <c r="M88" s="90"/>
      <c r="N88" s="90"/>
    </row>
    <row r="89">
      <c r="A89" s="90"/>
      <c r="B89" s="90"/>
      <c r="C89" s="90"/>
      <c r="D89" s="90"/>
      <c r="E89" s="90"/>
      <c r="F89" s="90"/>
      <c r="G89" s="90"/>
      <c r="H89" s="90"/>
      <c r="L89" s="90"/>
      <c r="M89" s="90"/>
      <c r="N89" s="90"/>
    </row>
    <row r="90">
      <c r="A90" s="90"/>
      <c r="B90" s="90"/>
      <c r="C90" s="90"/>
      <c r="D90" s="90"/>
      <c r="E90" s="90"/>
      <c r="F90" s="90"/>
      <c r="G90" s="90"/>
      <c r="H90" s="90"/>
      <c r="L90" s="90"/>
      <c r="M90" s="90"/>
      <c r="N90" s="90"/>
    </row>
    <row r="91">
      <c r="A91" s="90"/>
      <c r="B91" s="90"/>
      <c r="C91" s="90"/>
      <c r="D91" s="90"/>
      <c r="E91" s="90"/>
      <c r="F91" s="90"/>
      <c r="G91" s="90"/>
      <c r="H91" s="90"/>
      <c r="L91" s="90"/>
      <c r="M91" s="90"/>
      <c r="N91" s="90"/>
    </row>
    <row r="93">
      <c r="B93" s="8"/>
    </row>
    <row r="94">
      <c r="A94" s="131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1"/>
      <c r="P94" s="131"/>
    </row>
    <row r="95">
      <c r="A95" s="133"/>
      <c r="B95" s="134"/>
      <c r="C95" s="134"/>
      <c r="D95" s="134"/>
      <c r="E95" s="131"/>
      <c r="F95" s="134"/>
      <c r="G95" s="134"/>
      <c r="I95" s="135"/>
      <c r="J95" s="135"/>
      <c r="K95" s="135"/>
      <c r="L95" s="135"/>
      <c r="M95" s="131"/>
      <c r="N95" s="133"/>
      <c r="P95" s="133"/>
    </row>
    <row r="96">
      <c r="A96" s="133"/>
      <c r="B96" s="134"/>
      <c r="C96" s="134"/>
      <c r="D96" s="134"/>
      <c r="E96" s="131"/>
      <c r="F96" s="134"/>
      <c r="G96" s="134"/>
      <c r="I96" s="135"/>
      <c r="J96" s="135"/>
      <c r="K96" s="135"/>
      <c r="L96" s="135"/>
      <c r="M96" s="131"/>
      <c r="N96" s="133"/>
      <c r="P96" s="133"/>
    </row>
    <row r="97">
      <c r="A97" s="133"/>
      <c r="B97" s="134"/>
      <c r="C97" s="134"/>
      <c r="D97" s="134"/>
      <c r="E97" s="131"/>
      <c r="F97" s="134"/>
      <c r="G97" s="134"/>
      <c r="I97" s="135"/>
      <c r="J97" s="135"/>
      <c r="K97" s="135"/>
      <c r="L97" s="135"/>
      <c r="M97" s="131"/>
      <c r="N97" s="133"/>
      <c r="P97" s="133"/>
    </row>
    <row r="98">
      <c r="A98" s="133"/>
      <c r="B98" s="134"/>
      <c r="C98" s="134"/>
      <c r="D98" s="134"/>
      <c r="E98" s="131"/>
      <c r="F98" s="134"/>
      <c r="G98" s="134"/>
      <c r="I98" s="135"/>
      <c r="J98" s="135"/>
      <c r="K98" s="135"/>
      <c r="L98" s="135"/>
      <c r="M98" s="131"/>
      <c r="N98" s="133"/>
      <c r="P98" s="133"/>
    </row>
    <row r="99">
      <c r="A99" s="133"/>
      <c r="B99" s="134"/>
      <c r="C99" s="134"/>
      <c r="D99" s="134"/>
      <c r="E99" s="131"/>
      <c r="F99" s="134"/>
      <c r="G99" s="131"/>
      <c r="I99" s="135"/>
      <c r="J99" s="135"/>
      <c r="K99" s="135"/>
      <c r="L99" s="135"/>
      <c r="M99" s="131"/>
      <c r="N99" s="133"/>
      <c r="P99" s="133"/>
    </row>
    <row r="100">
      <c r="A100" s="133"/>
      <c r="B100" s="134"/>
      <c r="C100" s="134"/>
      <c r="D100" s="134"/>
      <c r="E100" s="131"/>
      <c r="F100" s="134"/>
      <c r="G100" s="131"/>
      <c r="I100" s="135"/>
      <c r="J100" s="135"/>
      <c r="K100" s="135"/>
      <c r="L100" s="135"/>
      <c r="M100" s="131"/>
      <c r="N100" s="133"/>
      <c r="P100" s="133"/>
    </row>
    <row r="101">
      <c r="A101" s="133"/>
      <c r="B101" s="134"/>
      <c r="C101" s="134"/>
      <c r="D101" s="131"/>
      <c r="E101" s="131"/>
      <c r="F101" s="134"/>
      <c r="G101" s="131"/>
      <c r="I101" s="135"/>
      <c r="J101" s="135"/>
      <c r="K101" s="135"/>
      <c r="L101" s="131"/>
      <c r="M101" s="131"/>
      <c r="N101" s="133"/>
      <c r="P101" s="133"/>
    </row>
    <row r="102">
      <c r="A102" s="133"/>
      <c r="B102" s="134"/>
      <c r="C102" s="134"/>
      <c r="D102" s="131"/>
      <c r="E102" s="131"/>
      <c r="F102" s="134"/>
      <c r="G102" s="131"/>
      <c r="I102" s="135"/>
      <c r="J102" s="135"/>
      <c r="K102" s="135"/>
      <c r="L102" s="131"/>
      <c r="M102" s="131"/>
      <c r="N102" s="133"/>
      <c r="P102" s="133"/>
    </row>
    <row r="103">
      <c r="A103" s="131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1"/>
      <c r="O103" s="136"/>
      <c r="P103" s="131"/>
    </row>
    <row r="104">
      <c r="O104" s="136"/>
    </row>
    <row r="105">
      <c r="A105" s="90"/>
      <c r="B105" s="137"/>
      <c r="C105" s="137"/>
      <c r="D105" s="137"/>
      <c r="E105" s="137"/>
      <c r="F105" s="137"/>
      <c r="G105" s="85"/>
      <c r="H105" s="85"/>
      <c r="I105" s="85"/>
      <c r="J105" s="85"/>
      <c r="K105" s="85"/>
      <c r="L105" s="85"/>
      <c r="M105" s="85"/>
      <c r="N105" s="90"/>
      <c r="O105" s="136"/>
    </row>
    <row r="106">
      <c r="A106" s="87"/>
      <c r="B106" s="138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85"/>
    </row>
    <row r="107">
      <c r="A107" s="85"/>
      <c r="B107" s="110"/>
      <c r="C107" s="140"/>
      <c r="D107" s="140"/>
      <c r="E107" s="140"/>
      <c r="F107" s="140"/>
      <c r="G107" s="140"/>
      <c r="H107" s="140"/>
      <c r="I107" s="140"/>
      <c r="J107" s="140"/>
      <c r="K107" s="140"/>
      <c r="L107" s="141"/>
      <c r="M107" s="141"/>
      <c r="N107" s="85"/>
    </row>
    <row r="108">
      <c r="A108" s="85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85"/>
    </row>
    <row r="109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P109" s="90"/>
    </row>
    <row r="110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P110" s="90"/>
    </row>
    <row r="11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P111" s="90"/>
    </row>
    <row r="112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P112" s="90"/>
    </row>
    <row r="113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P113" s="90"/>
    </row>
    <row r="114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P114" s="90"/>
    </row>
    <row r="115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P115" s="90"/>
    </row>
    <row r="116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P116" s="90"/>
    </row>
    <row r="117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P117" s="90"/>
    </row>
    <row r="118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P118" s="90"/>
    </row>
    <row r="119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P119" s="90"/>
    </row>
    <row r="120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P120" s="90"/>
    </row>
    <row r="12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P121" s="90"/>
    </row>
    <row r="122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P122" s="90"/>
    </row>
    <row r="123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P123" s="90"/>
    </row>
    <row r="124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P124" s="90"/>
    </row>
    <row r="125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P125" s="90"/>
    </row>
    <row r="126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P126" s="90"/>
    </row>
    <row r="127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  <c r="P127" s="90"/>
    </row>
    <row r="128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  <c r="P128" s="90"/>
    </row>
    <row r="129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P129" s="90"/>
    </row>
    <row r="130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  <c r="P130" s="90"/>
    </row>
    <row r="13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P131" s="90"/>
    </row>
    <row r="132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P132" s="90"/>
    </row>
    <row r="133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  <c r="P133" s="90"/>
    </row>
    <row r="134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  <c r="P134" s="90"/>
    </row>
    <row r="135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P135" s="90"/>
    </row>
    <row r="136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P136" s="90"/>
    </row>
    <row r="137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P137" s="90"/>
    </row>
    <row r="138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P138" s="90"/>
    </row>
    <row r="139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P139" s="90"/>
    </row>
    <row r="140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  <c r="P140" s="90"/>
    </row>
    <row r="14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P141" s="90"/>
    </row>
    <row r="142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P142" s="90"/>
    </row>
    <row r="143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P143" s="90"/>
    </row>
    <row r="144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P144" s="90"/>
    </row>
    <row r="145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P145" s="90"/>
    </row>
    <row r="146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P146" s="90"/>
    </row>
    <row r="147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P147" s="90"/>
    </row>
    <row r="148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P148" s="90"/>
    </row>
    <row r="149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P149" s="90"/>
    </row>
    <row r="150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P150" s="90"/>
    </row>
    <row r="15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P151" s="90"/>
    </row>
    <row r="152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P152" s="90"/>
    </row>
    <row r="153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P153" s="90"/>
    </row>
    <row r="154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  <c r="P154" s="90"/>
    </row>
    <row r="155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P155" s="90"/>
    </row>
    <row r="156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P156" s="90"/>
    </row>
    <row r="157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P157" s="90"/>
    </row>
    <row r="158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P158" s="90"/>
    </row>
    <row r="159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P159" s="90"/>
    </row>
    <row r="160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P160" s="90"/>
    </row>
    <row r="16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P161" s="90"/>
    </row>
    <row r="162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P162" s="90"/>
    </row>
    <row r="163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P163" s="90"/>
    </row>
    <row r="164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P164" s="90"/>
    </row>
    <row r="165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  <c r="P165" s="90"/>
    </row>
    <row r="166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P166" s="90"/>
    </row>
    <row r="167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  <c r="P167" s="90"/>
    </row>
    <row r="168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  <c r="P168" s="90"/>
    </row>
    <row r="169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P169" s="90"/>
    </row>
    <row r="170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  <c r="P170" s="90"/>
    </row>
    <row r="17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  <c r="P171" s="90"/>
    </row>
    <row r="172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  <c r="P172" s="90"/>
    </row>
    <row r="173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P173" s="90"/>
    </row>
    <row r="174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P174" s="90"/>
    </row>
    <row r="175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  <c r="P175" s="90"/>
    </row>
    <row r="176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P176" s="90"/>
    </row>
    <row r="177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P177" s="90"/>
    </row>
    <row r="178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  <c r="P178" s="90"/>
    </row>
    <row r="179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  <c r="P179" s="90"/>
    </row>
    <row r="180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  <c r="P180" s="90"/>
    </row>
    <row r="18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P181" s="90"/>
    </row>
    <row r="182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  <c r="P182" s="90"/>
    </row>
    <row r="183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P183" s="90"/>
    </row>
    <row r="184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P184" s="90"/>
    </row>
    <row r="185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  <c r="P185" s="90"/>
    </row>
    <row r="186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P186" s="90"/>
    </row>
    <row r="187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P187" s="90"/>
    </row>
    <row r="188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P188" s="90"/>
    </row>
    <row r="189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  <c r="P189" s="90"/>
    </row>
    <row r="190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P190" s="90"/>
    </row>
    <row r="19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P191" s="90"/>
    </row>
    <row r="192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P192" s="90"/>
    </row>
    <row r="193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P193" s="90"/>
    </row>
    <row r="194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P194" s="90"/>
    </row>
    <row r="195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P195" s="90"/>
    </row>
    <row r="196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  <c r="P196" s="90"/>
    </row>
    <row r="197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P197" s="90"/>
    </row>
    <row r="198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  <c r="P198" s="90"/>
    </row>
    <row r="199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P199" s="90"/>
    </row>
    <row r="200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P200" s="90"/>
    </row>
    <row r="20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P201" s="90"/>
    </row>
    <row r="202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P202" s="90"/>
    </row>
    <row r="203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  <c r="P203" s="90"/>
    </row>
    <row r="204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P204" s="90"/>
    </row>
    <row r="205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  <c r="P205" s="90"/>
    </row>
    <row r="206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P206" s="90"/>
    </row>
    <row r="207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P207" s="90"/>
    </row>
    <row r="208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P208" s="90"/>
    </row>
    <row r="209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P209" s="90"/>
    </row>
    <row r="210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P210" s="90"/>
    </row>
    <row r="21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0"/>
      <c r="N211" s="90"/>
      <c r="P211" s="90"/>
    </row>
    <row r="212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P212" s="90"/>
    </row>
    <row r="213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0"/>
      <c r="N213" s="90"/>
      <c r="P213" s="90"/>
    </row>
    <row r="214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0"/>
      <c r="N214" s="90"/>
      <c r="P214" s="90"/>
    </row>
    <row r="215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P215" s="90"/>
    </row>
    <row r="216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P216" s="90"/>
    </row>
    <row r="217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0"/>
      <c r="N217" s="90"/>
      <c r="P217" s="90"/>
    </row>
    <row r="218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0"/>
      <c r="N218" s="90"/>
      <c r="P218" s="90"/>
    </row>
    <row r="219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P219" s="90"/>
    </row>
    <row r="220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0"/>
      <c r="N220" s="90"/>
      <c r="P220" s="90"/>
    </row>
    <row r="22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0"/>
      <c r="N221" s="90"/>
      <c r="P221" s="90"/>
    </row>
    <row r="222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P222" s="90"/>
    </row>
    <row r="223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P223" s="90"/>
    </row>
    <row r="224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P224" s="90"/>
    </row>
    <row r="225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0"/>
      <c r="N225" s="90"/>
      <c r="P225" s="90"/>
    </row>
    <row r="226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0"/>
      <c r="N226" s="90"/>
      <c r="P226" s="90"/>
    </row>
    <row r="227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P227" s="90"/>
    </row>
    <row r="228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P228" s="90"/>
    </row>
    <row r="229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P229" s="90"/>
    </row>
    <row r="230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P230" s="90"/>
    </row>
    <row r="23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P231" s="90"/>
    </row>
    <row r="232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P232" s="90"/>
    </row>
    <row r="233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P233" s="90"/>
    </row>
    <row r="234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P234" s="90"/>
    </row>
    <row r="23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P235" s="90"/>
    </row>
    <row r="236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P236" s="90"/>
    </row>
    <row r="237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P237" s="90"/>
    </row>
    <row r="238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P238" s="90"/>
    </row>
    <row r="239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P239" s="90"/>
    </row>
    <row r="240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P240" s="90"/>
    </row>
    <row r="24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P241" s="90"/>
    </row>
    <row r="242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P242" s="90"/>
    </row>
    <row r="243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P243" s="90"/>
    </row>
    <row r="244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P244" s="90"/>
    </row>
    <row r="245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P245" s="90"/>
    </row>
    <row r="246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P246" s="90"/>
    </row>
    <row r="247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P247" s="90"/>
    </row>
    <row r="248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P248" s="90"/>
    </row>
    <row r="249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0"/>
      <c r="N249" s="90"/>
      <c r="P249" s="90"/>
    </row>
    <row r="250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0"/>
      <c r="N250" s="90"/>
      <c r="P250" s="90"/>
    </row>
    <row r="251">
      <c r="A251" s="90"/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P251" s="90"/>
    </row>
    <row r="252">
      <c r="A252" s="90"/>
      <c r="B252" s="90"/>
      <c r="C252" s="90"/>
      <c r="D252" s="90"/>
      <c r="E252" s="90"/>
      <c r="F252" s="90"/>
      <c r="G252" s="90"/>
      <c r="H252" s="90"/>
      <c r="I252" s="90"/>
      <c r="J252" s="90"/>
      <c r="K252" s="90"/>
      <c r="L252" s="90"/>
      <c r="M252" s="90"/>
      <c r="N252" s="90"/>
      <c r="P252" s="90"/>
    </row>
    <row r="253">
      <c r="A253" s="90"/>
      <c r="B253" s="90"/>
      <c r="C253" s="90"/>
      <c r="D253" s="90"/>
      <c r="E253" s="90"/>
      <c r="F253" s="90"/>
      <c r="G253" s="90"/>
      <c r="H253" s="90"/>
      <c r="I253" s="90"/>
      <c r="J253" s="90"/>
      <c r="K253" s="90"/>
      <c r="L253" s="90"/>
      <c r="M253" s="90"/>
      <c r="N253" s="90"/>
      <c r="P253" s="90"/>
    </row>
    <row r="254">
      <c r="A254" s="90"/>
      <c r="B254" s="90"/>
      <c r="C254" s="90"/>
      <c r="D254" s="90"/>
      <c r="E254" s="90"/>
      <c r="F254" s="90"/>
      <c r="G254" s="90"/>
      <c r="H254" s="90"/>
      <c r="I254" s="90"/>
      <c r="J254" s="90"/>
      <c r="K254" s="90"/>
      <c r="L254" s="90"/>
      <c r="M254" s="90"/>
      <c r="N254" s="90"/>
      <c r="P254" s="90"/>
    </row>
    <row r="255">
      <c r="A255" s="90"/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P255" s="90"/>
    </row>
    <row r="256">
      <c r="A256" s="90"/>
      <c r="B256" s="90"/>
      <c r="C256" s="90"/>
      <c r="D256" s="90"/>
      <c r="E256" s="90"/>
      <c r="F256" s="90"/>
      <c r="G256" s="90"/>
      <c r="H256" s="90"/>
      <c r="I256" s="90"/>
      <c r="J256" s="90"/>
      <c r="K256" s="90"/>
      <c r="L256" s="90"/>
      <c r="M256" s="90"/>
      <c r="N256" s="90"/>
      <c r="P256" s="90"/>
    </row>
    <row r="257">
      <c r="A257" s="90"/>
      <c r="B257" s="90"/>
      <c r="C257" s="90"/>
      <c r="D257" s="90"/>
      <c r="E257" s="90"/>
      <c r="F257" s="90"/>
      <c r="G257" s="90"/>
      <c r="H257" s="90"/>
      <c r="I257" s="90"/>
      <c r="J257" s="90"/>
      <c r="K257" s="90"/>
      <c r="L257" s="90"/>
      <c r="M257" s="90"/>
      <c r="N257" s="90"/>
      <c r="P257" s="90"/>
    </row>
    <row r="258">
      <c r="A258" s="90"/>
      <c r="B258" s="90"/>
      <c r="C258" s="90"/>
      <c r="D258" s="90"/>
      <c r="E258" s="90"/>
      <c r="F258" s="90"/>
      <c r="G258" s="90"/>
      <c r="H258" s="90"/>
      <c r="I258" s="90"/>
      <c r="J258" s="90"/>
      <c r="K258" s="90"/>
      <c r="L258" s="90"/>
      <c r="M258" s="90"/>
      <c r="N258" s="90"/>
      <c r="P258" s="90"/>
    </row>
    <row r="259">
      <c r="A259" s="90"/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P259" s="90"/>
    </row>
    <row r="260">
      <c r="A260" s="90"/>
      <c r="B260" s="90"/>
      <c r="C260" s="90"/>
      <c r="D260" s="90"/>
      <c r="E260" s="90"/>
      <c r="F260" s="90"/>
      <c r="G260" s="90"/>
      <c r="H260" s="90"/>
      <c r="I260" s="90"/>
      <c r="J260" s="90"/>
      <c r="K260" s="90"/>
      <c r="L260" s="90"/>
      <c r="M260" s="90"/>
      <c r="N260" s="90"/>
      <c r="P260" s="90"/>
    </row>
    <row r="261">
      <c r="A261" s="90"/>
      <c r="B261" s="90"/>
      <c r="C261" s="90"/>
      <c r="D261" s="90"/>
      <c r="E261" s="90"/>
      <c r="F261" s="90"/>
      <c r="G261" s="90"/>
      <c r="H261" s="90"/>
      <c r="I261" s="90"/>
      <c r="J261" s="90"/>
      <c r="K261" s="90"/>
      <c r="L261" s="90"/>
      <c r="M261" s="90"/>
      <c r="N261" s="90"/>
      <c r="P261" s="90"/>
    </row>
    <row r="262">
      <c r="A262" s="90"/>
      <c r="B262" s="90"/>
      <c r="C262" s="90"/>
      <c r="D262" s="90"/>
      <c r="E262" s="90"/>
      <c r="F262" s="90"/>
      <c r="G262" s="90"/>
      <c r="H262" s="90"/>
      <c r="I262" s="90"/>
      <c r="J262" s="90"/>
      <c r="K262" s="90"/>
      <c r="L262" s="90"/>
      <c r="M262" s="90"/>
      <c r="N262" s="90"/>
      <c r="P262" s="90"/>
    </row>
    <row r="263">
      <c r="A263" s="90"/>
      <c r="B263" s="90"/>
      <c r="C263" s="90"/>
      <c r="D263" s="90"/>
      <c r="E263" s="90"/>
      <c r="F263" s="90"/>
      <c r="G263" s="90"/>
      <c r="H263" s="90"/>
      <c r="I263" s="90"/>
      <c r="J263" s="90"/>
      <c r="K263" s="90"/>
      <c r="L263" s="90"/>
      <c r="M263" s="90"/>
      <c r="N263" s="90"/>
      <c r="P263" s="90"/>
    </row>
    <row r="264">
      <c r="A264" s="90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P264" s="90"/>
    </row>
    <row r="265">
      <c r="A265" s="90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P265" s="90"/>
    </row>
    <row r="266">
      <c r="A266" s="90"/>
      <c r="B266" s="90"/>
      <c r="C266" s="90"/>
      <c r="D266" s="90"/>
      <c r="E266" s="90"/>
      <c r="F266" s="90"/>
      <c r="G266" s="90"/>
      <c r="H266" s="90"/>
      <c r="I266" s="90"/>
      <c r="J266" s="90"/>
      <c r="K266" s="90"/>
      <c r="L266" s="90"/>
      <c r="M266" s="90"/>
      <c r="N266" s="90"/>
      <c r="P266" s="90"/>
    </row>
    <row r="267">
      <c r="A267" s="90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P267" s="90"/>
    </row>
    <row r="268">
      <c r="A268" s="90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P268" s="90"/>
    </row>
    <row r="269">
      <c r="A269" s="90"/>
      <c r="B269" s="90"/>
      <c r="C269" s="90"/>
      <c r="D269" s="90"/>
      <c r="E269" s="90"/>
      <c r="F269" s="90"/>
      <c r="G269" s="90"/>
      <c r="H269" s="90"/>
      <c r="I269" s="90"/>
      <c r="J269" s="90"/>
      <c r="K269" s="90"/>
      <c r="L269" s="90"/>
      <c r="M269" s="90"/>
      <c r="N269" s="90"/>
      <c r="P269" s="90"/>
    </row>
    <row r="270">
      <c r="A270" s="90"/>
      <c r="B270" s="90"/>
      <c r="C270" s="90"/>
      <c r="D270" s="90"/>
      <c r="E270" s="90"/>
      <c r="F270" s="90"/>
      <c r="G270" s="90"/>
      <c r="H270" s="90"/>
      <c r="I270" s="90"/>
      <c r="J270" s="90"/>
      <c r="K270" s="90"/>
      <c r="L270" s="90"/>
      <c r="M270" s="90"/>
      <c r="N270" s="90"/>
      <c r="P270" s="90"/>
    </row>
    <row r="271">
      <c r="A271" s="90"/>
      <c r="B271" s="90"/>
      <c r="C271" s="90"/>
      <c r="D271" s="90"/>
      <c r="E271" s="90"/>
      <c r="F271" s="90"/>
      <c r="G271" s="90"/>
      <c r="H271" s="90"/>
      <c r="I271" s="90"/>
      <c r="J271" s="90"/>
      <c r="K271" s="90"/>
      <c r="L271" s="90"/>
      <c r="M271" s="90"/>
      <c r="N271" s="90"/>
      <c r="P271" s="90"/>
    </row>
    <row r="272">
      <c r="A272" s="90"/>
      <c r="B272" s="90"/>
      <c r="C272" s="90"/>
      <c r="D272" s="90"/>
      <c r="E272" s="90"/>
      <c r="F272" s="90"/>
      <c r="G272" s="90"/>
      <c r="H272" s="90"/>
      <c r="I272" s="90"/>
      <c r="J272" s="90"/>
      <c r="K272" s="90"/>
      <c r="L272" s="90"/>
      <c r="M272" s="90"/>
      <c r="N272" s="90"/>
      <c r="P272" s="90"/>
    </row>
    <row r="273">
      <c r="A273" s="90"/>
      <c r="B273" s="90"/>
      <c r="C273" s="90"/>
      <c r="D273" s="90"/>
      <c r="E273" s="90"/>
      <c r="F273" s="90"/>
      <c r="G273" s="90"/>
      <c r="H273" s="90"/>
      <c r="I273" s="90"/>
      <c r="J273" s="90"/>
      <c r="K273" s="90"/>
      <c r="L273" s="90"/>
      <c r="M273" s="90"/>
      <c r="N273" s="90"/>
      <c r="P273" s="90"/>
    </row>
    <row r="274">
      <c r="A274" s="90"/>
      <c r="B274" s="90"/>
      <c r="C274" s="90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P274" s="90"/>
    </row>
    <row r="275">
      <c r="A275" s="90"/>
      <c r="B275" s="90"/>
      <c r="C275" s="90"/>
      <c r="D275" s="90"/>
      <c r="E275" s="90"/>
      <c r="F275" s="90"/>
      <c r="G275" s="90"/>
      <c r="H275" s="90"/>
      <c r="I275" s="90"/>
      <c r="J275" s="90"/>
      <c r="K275" s="90"/>
      <c r="L275" s="90"/>
      <c r="M275" s="90"/>
      <c r="N275" s="90"/>
      <c r="P275" s="90"/>
    </row>
    <row r="276">
      <c r="A276" s="90"/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P276" s="90"/>
    </row>
    <row r="277">
      <c r="A277" s="90"/>
      <c r="B277" s="90"/>
      <c r="C277" s="90"/>
      <c r="D277" s="90"/>
      <c r="E277" s="90"/>
      <c r="F277" s="90"/>
      <c r="G277" s="90"/>
      <c r="H277" s="90"/>
      <c r="I277" s="90"/>
      <c r="J277" s="90"/>
      <c r="K277" s="90"/>
      <c r="L277" s="90"/>
      <c r="M277" s="90"/>
      <c r="N277" s="90"/>
      <c r="P277" s="90"/>
    </row>
    <row r="278">
      <c r="A278" s="90"/>
      <c r="B278" s="90"/>
      <c r="C278" s="90"/>
      <c r="D278" s="90"/>
      <c r="E278" s="90"/>
      <c r="F278" s="90"/>
      <c r="G278" s="90"/>
      <c r="H278" s="90"/>
      <c r="I278" s="90"/>
      <c r="J278" s="90"/>
      <c r="K278" s="90"/>
      <c r="L278" s="90"/>
      <c r="M278" s="90"/>
      <c r="N278" s="90"/>
      <c r="P278" s="90"/>
    </row>
    <row r="279">
      <c r="A279" s="90"/>
      <c r="B279" s="90"/>
      <c r="C279" s="90"/>
      <c r="D279" s="90"/>
      <c r="E279" s="90"/>
      <c r="F279" s="90"/>
      <c r="G279" s="90"/>
      <c r="H279" s="90"/>
      <c r="I279" s="90"/>
      <c r="J279" s="90"/>
      <c r="K279" s="90"/>
      <c r="L279" s="90"/>
      <c r="M279" s="90"/>
      <c r="N279" s="90"/>
      <c r="P279" s="90"/>
    </row>
    <row r="280">
      <c r="A280" s="90"/>
      <c r="B280" s="90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P280" s="90"/>
    </row>
    <row r="281">
      <c r="A281" s="90"/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P281" s="90"/>
    </row>
    <row r="282">
      <c r="A282" s="90"/>
      <c r="B282" s="90"/>
      <c r="C282" s="90"/>
      <c r="D282" s="90"/>
      <c r="E282" s="90"/>
      <c r="F282" s="90"/>
      <c r="G282" s="90"/>
      <c r="H282" s="90"/>
      <c r="I282" s="90"/>
      <c r="J282" s="90"/>
      <c r="K282" s="90"/>
      <c r="L282" s="90"/>
      <c r="M282" s="90"/>
      <c r="N282" s="90"/>
      <c r="P282" s="90"/>
    </row>
    <row r="283">
      <c r="A283" s="90"/>
      <c r="B283" s="90"/>
      <c r="C283" s="90"/>
      <c r="D283" s="90"/>
      <c r="E283" s="90"/>
      <c r="F283" s="90"/>
      <c r="G283" s="90"/>
      <c r="H283" s="90"/>
      <c r="I283" s="90"/>
      <c r="J283" s="90"/>
      <c r="K283" s="90"/>
      <c r="L283" s="90"/>
      <c r="M283" s="90"/>
      <c r="N283" s="90"/>
      <c r="P283" s="90"/>
    </row>
    <row r="284">
      <c r="A284" s="90"/>
      <c r="B284" s="90"/>
      <c r="C284" s="90"/>
      <c r="D284" s="90"/>
      <c r="E284" s="90"/>
      <c r="F284" s="90"/>
      <c r="G284" s="90"/>
      <c r="H284" s="90"/>
      <c r="I284" s="90"/>
      <c r="J284" s="90"/>
      <c r="K284" s="90"/>
      <c r="L284" s="90"/>
      <c r="M284" s="90"/>
      <c r="N284" s="90"/>
      <c r="P284" s="90"/>
    </row>
    <row r="285">
      <c r="A285" s="90"/>
      <c r="B285" s="90"/>
      <c r="C285" s="90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P285" s="90"/>
    </row>
    <row r="286">
      <c r="A286" s="90"/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P286" s="90"/>
    </row>
    <row r="287">
      <c r="A287" s="90"/>
      <c r="B287" s="90"/>
      <c r="C287" s="90"/>
      <c r="D287" s="90"/>
      <c r="E287" s="90"/>
      <c r="F287" s="90"/>
      <c r="G287" s="90"/>
      <c r="H287" s="90"/>
      <c r="I287" s="90"/>
      <c r="J287" s="90"/>
      <c r="K287" s="90"/>
      <c r="L287" s="90"/>
      <c r="M287" s="90"/>
      <c r="N287" s="90"/>
      <c r="P287" s="90"/>
    </row>
    <row r="288">
      <c r="A288" s="90"/>
      <c r="B288" s="90"/>
      <c r="C288" s="90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P288" s="90"/>
    </row>
    <row r="289">
      <c r="A289" s="90"/>
      <c r="B289" s="90"/>
      <c r="C289" s="90"/>
      <c r="D289" s="90"/>
      <c r="E289" s="90"/>
      <c r="F289" s="90"/>
      <c r="G289" s="90"/>
      <c r="H289" s="90"/>
      <c r="I289" s="90"/>
      <c r="J289" s="90"/>
      <c r="K289" s="90"/>
      <c r="L289" s="90"/>
      <c r="M289" s="90"/>
      <c r="N289" s="90"/>
      <c r="P289" s="90"/>
    </row>
    <row r="290">
      <c r="A290" s="90"/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P290" s="90"/>
    </row>
    <row r="291">
      <c r="A291" s="90"/>
      <c r="B291" s="90"/>
      <c r="C291" s="90"/>
      <c r="D291" s="90"/>
      <c r="E291" s="90"/>
      <c r="F291" s="90"/>
      <c r="G291" s="90"/>
      <c r="H291" s="90"/>
      <c r="I291" s="90"/>
      <c r="J291" s="90"/>
      <c r="K291" s="90"/>
      <c r="L291" s="90"/>
      <c r="M291" s="90"/>
      <c r="N291" s="90"/>
      <c r="P291" s="90"/>
    </row>
    <row r="292">
      <c r="A292" s="90"/>
      <c r="B292" s="90"/>
      <c r="C292" s="90"/>
      <c r="D292" s="90"/>
      <c r="E292" s="90"/>
      <c r="F292" s="90"/>
      <c r="G292" s="90"/>
      <c r="H292" s="90"/>
      <c r="I292" s="90"/>
      <c r="J292" s="90"/>
      <c r="K292" s="90"/>
      <c r="L292" s="90"/>
      <c r="M292" s="90"/>
      <c r="N292" s="90"/>
      <c r="P292" s="90"/>
    </row>
    <row r="293">
      <c r="A293" s="90"/>
      <c r="B293" s="90"/>
      <c r="C293" s="90"/>
      <c r="D293" s="90"/>
      <c r="E293" s="90"/>
      <c r="F293" s="90"/>
      <c r="G293" s="90"/>
      <c r="H293" s="90"/>
      <c r="I293" s="90"/>
      <c r="J293" s="90"/>
      <c r="K293" s="90"/>
      <c r="L293" s="90"/>
      <c r="M293" s="90"/>
      <c r="N293" s="90"/>
      <c r="P293" s="90"/>
    </row>
    <row r="294">
      <c r="A294" s="90"/>
      <c r="B294" s="90"/>
      <c r="C294" s="90"/>
      <c r="D294" s="90"/>
      <c r="E294" s="90"/>
      <c r="F294" s="90"/>
      <c r="G294" s="90"/>
      <c r="H294" s="90"/>
      <c r="I294" s="90"/>
      <c r="J294" s="90"/>
      <c r="K294" s="90"/>
      <c r="L294" s="90"/>
      <c r="M294" s="90"/>
      <c r="N294" s="90"/>
      <c r="P294" s="90"/>
    </row>
    <row r="295">
      <c r="A295" s="90"/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P295" s="90"/>
    </row>
    <row r="296">
      <c r="A296" s="90"/>
      <c r="B296" s="90"/>
      <c r="C296" s="90"/>
      <c r="D296" s="90"/>
      <c r="E296" s="90"/>
      <c r="F296" s="90"/>
      <c r="G296" s="90"/>
      <c r="H296" s="90"/>
      <c r="I296" s="90"/>
      <c r="J296" s="90"/>
      <c r="K296" s="90"/>
      <c r="L296" s="90"/>
      <c r="M296" s="90"/>
      <c r="N296" s="90"/>
      <c r="P296" s="90"/>
    </row>
    <row r="297">
      <c r="A297" s="90"/>
      <c r="B297" s="90"/>
      <c r="C297" s="90"/>
      <c r="D297" s="90"/>
      <c r="E297" s="90"/>
      <c r="F297" s="90"/>
      <c r="G297" s="90"/>
      <c r="H297" s="90"/>
      <c r="I297" s="90"/>
      <c r="J297" s="90"/>
      <c r="K297" s="90"/>
      <c r="L297" s="90"/>
      <c r="M297" s="90"/>
      <c r="N297" s="90"/>
      <c r="P297" s="90"/>
    </row>
    <row r="298">
      <c r="A298" s="90"/>
      <c r="B298" s="90"/>
      <c r="C298" s="90"/>
      <c r="D298" s="90"/>
      <c r="E298" s="90"/>
      <c r="F298" s="90"/>
      <c r="G298" s="90"/>
      <c r="H298" s="90"/>
      <c r="I298" s="90"/>
      <c r="J298" s="90"/>
      <c r="K298" s="90"/>
      <c r="L298" s="90"/>
      <c r="M298" s="90"/>
      <c r="N298" s="90"/>
      <c r="P298" s="90"/>
    </row>
    <row r="299">
      <c r="A299" s="90"/>
      <c r="B299" s="90"/>
      <c r="C299" s="90"/>
      <c r="D299" s="90"/>
      <c r="E299" s="90"/>
      <c r="F299" s="90"/>
      <c r="G299" s="90"/>
      <c r="H299" s="90"/>
      <c r="I299" s="90"/>
      <c r="J299" s="90"/>
      <c r="K299" s="90"/>
      <c r="L299" s="90"/>
      <c r="M299" s="90"/>
      <c r="N299" s="90"/>
      <c r="P299" s="90"/>
    </row>
    <row r="300">
      <c r="A300" s="90"/>
      <c r="B300" s="90"/>
      <c r="C300" s="90"/>
      <c r="D300" s="90"/>
      <c r="E300" s="90"/>
      <c r="F300" s="90"/>
      <c r="G300" s="90"/>
      <c r="H300" s="90"/>
      <c r="I300" s="90"/>
      <c r="J300" s="90"/>
      <c r="K300" s="90"/>
      <c r="L300" s="90"/>
      <c r="M300" s="90"/>
      <c r="N300" s="90"/>
      <c r="P300" s="90"/>
    </row>
    <row r="301">
      <c r="A301" s="90"/>
      <c r="B301" s="90"/>
      <c r="C301" s="90"/>
      <c r="D301" s="90"/>
      <c r="E301" s="90"/>
      <c r="F301" s="90"/>
      <c r="G301" s="90"/>
      <c r="H301" s="90"/>
      <c r="I301" s="90"/>
      <c r="J301" s="90"/>
      <c r="K301" s="90"/>
      <c r="L301" s="90"/>
      <c r="M301" s="90"/>
      <c r="N301" s="90"/>
      <c r="P301" s="90"/>
    </row>
    <row r="302">
      <c r="A302" s="90"/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P302" s="90"/>
    </row>
    <row r="303">
      <c r="A303" s="90"/>
      <c r="B303" s="90"/>
      <c r="C303" s="90"/>
      <c r="D303" s="90"/>
      <c r="E303" s="90"/>
      <c r="F303" s="90"/>
      <c r="G303" s="90"/>
      <c r="H303" s="90"/>
      <c r="I303" s="90"/>
      <c r="J303" s="90"/>
      <c r="K303" s="90"/>
      <c r="L303" s="90"/>
      <c r="M303" s="90"/>
      <c r="N303" s="90"/>
      <c r="P303" s="90"/>
    </row>
    <row r="304">
      <c r="A304" s="90"/>
      <c r="B304" s="90"/>
      <c r="C304" s="90"/>
      <c r="D304" s="90"/>
      <c r="E304" s="90"/>
      <c r="F304" s="90"/>
      <c r="G304" s="90"/>
      <c r="H304" s="90"/>
      <c r="I304" s="90"/>
      <c r="J304" s="90"/>
      <c r="K304" s="90"/>
      <c r="L304" s="90"/>
      <c r="M304" s="90"/>
      <c r="N304" s="90"/>
      <c r="P304" s="90"/>
    </row>
    <row r="305">
      <c r="A305" s="90"/>
      <c r="B305" s="90"/>
      <c r="C305" s="90"/>
      <c r="D305" s="90"/>
      <c r="E305" s="90"/>
      <c r="F305" s="90"/>
      <c r="G305" s="90"/>
      <c r="H305" s="90"/>
      <c r="I305" s="90"/>
      <c r="J305" s="90"/>
      <c r="K305" s="90"/>
      <c r="L305" s="90"/>
      <c r="M305" s="90"/>
      <c r="N305" s="90"/>
      <c r="P305" s="90"/>
    </row>
    <row r="306">
      <c r="A306" s="90"/>
      <c r="B306" s="90"/>
      <c r="C306" s="90"/>
      <c r="D306" s="90"/>
      <c r="E306" s="90"/>
      <c r="F306" s="90"/>
      <c r="G306" s="90"/>
      <c r="H306" s="90"/>
      <c r="I306" s="90"/>
      <c r="J306" s="90"/>
      <c r="K306" s="90"/>
      <c r="L306" s="90"/>
      <c r="M306" s="90"/>
      <c r="N306" s="90"/>
      <c r="P306" s="90"/>
    </row>
    <row r="307">
      <c r="A307" s="90"/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P307" s="90"/>
    </row>
    <row r="308">
      <c r="A308" s="90"/>
      <c r="B308" s="90"/>
      <c r="C308" s="90"/>
      <c r="D308" s="90"/>
      <c r="E308" s="90"/>
      <c r="F308" s="90"/>
      <c r="G308" s="90"/>
      <c r="H308" s="90"/>
      <c r="I308" s="90"/>
      <c r="J308" s="90"/>
      <c r="K308" s="90"/>
      <c r="L308" s="90"/>
      <c r="M308" s="90"/>
      <c r="N308" s="90"/>
      <c r="P308" s="90"/>
    </row>
    <row r="309">
      <c r="A309" s="90"/>
      <c r="B309" s="90"/>
      <c r="C309" s="90"/>
      <c r="D309" s="90"/>
      <c r="E309" s="90"/>
      <c r="F309" s="90"/>
      <c r="G309" s="90"/>
      <c r="H309" s="90"/>
      <c r="I309" s="90"/>
      <c r="J309" s="90"/>
      <c r="K309" s="90"/>
      <c r="L309" s="90"/>
      <c r="M309" s="90"/>
      <c r="N309" s="90"/>
      <c r="P309" s="90"/>
    </row>
    <row r="310">
      <c r="A310" s="90"/>
      <c r="B310" s="90"/>
      <c r="C310" s="90"/>
      <c r="D310" s="90"/>
      <c r="E310" s="90"/>
      <c r="F310" s="90"/>
      <c r="G310" s="90"/>
      <c r="H310" s="90"/>
      <c r="I310" s="90"/>
      <c r="J310" s="90"/>
      <c r="K310" s="90"/>
      <c r="L310" s="90"/>
      <c r="M310" s="90"/>
      <c r="N310" s="90"/>
      <c r="P310" s="90"/>
    </row>
    <row r="311">
      <c r="A311" s="90"/>
      <c r="B311" s="90"/>
      <c r="C311" s="90"/>
      <c r="D311" s="90"/>
      <c r="E311" s="90"/>
      <c r="F311" s="90"/>
      <c r="G311" s="90"/>
      <c r="H311" s="90"/>
      <c r="I311" s="90"/>
      <c r="J311" s="90"/>
      <c r="K311" s="90"/>
      <c r="L311" s="90"/>
      <c r="M311" s="90"/>
      <c r="N311" s="90"/>
      <c r="P311" s="90"/>
    </row>
    <row r="312">
      <c r="A312" s="90"/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P312" s="90"/>
    </row>
    <row r="313">
      <c r="A313" s="90"/>
      <c r="B313" s="90"/>
      <c r="C313" s="90"/>
      <c r="D313" s="90"/>
      <c r="E313" s="90"/>
      <c r="F313" s="90"/>
      <c r="G313" s="90"/>
      <c r="H313" s="90"/>
      <c r="I313" s="90"/>
      <c r="J313" s="90"/>
      <c r="K313" s="90"/>
      <c r="L313" s="90"/>
      <c r="M313" s="90"/>
      <c r="N313" s="90"/>
      <c r="P313" s="90"/>
    </row>
    <row r="314">
      <c r="A314" s="90"/>
      <c r="B314" s="90"/>
      <c r="C314" s="90"/>
      <c r="D314" s="90"/>
      <c r="E314" s="90"/>
      <c r="F314" s="90"/>
      <c r="G314" s="90"/>
      <c r="H314" s="90"/>
      <c r="I314" s="90"/>
      <c r="J314" s="90"/>
      <c r="K314" s="90"/>
      <c r="L314" s="90"/>
      <c r="M314" s="90"/>
      <c r="N314" s="90"/>
      <c r="P314" s="90"/>
    </row>
    <row r="315">
      <c r="A315" s="90"/>
      <c r="B315" s="90"/>
      <c r="C315" s="90"/>
      <c r="D315" s="90"/>
      <c r="E315" s="90"/>
      <c r="F315" s="90"/>
      <c r="G315" s="90"/>
      <c r="H315" s="90"/>
      <c r="I315" s="90"/>
      <c r="J315" s="90"/>
      <c r="K315" s="90"/>
      <c r="L315" s="90"/>
      <c r="M315" s="90"/>
      <c r="N315" s="90"/>
      <c r="P315" s="90"/>
    </row>
    <row r="316">
      <c r="A316" s="90"/>
      <c r="B316" s="90"/>
      <c r="C316" s="90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P316" s="90"/>
    </row>
    <row r="317">
      <c r="A317" s="90"/>
      <c r="B317" s="90"/>
      <c r="C317" s="90"/>
      <c r="D317" s="90"/>
      <c r="E317" s="90"/>
      <c r="F317" s="90"/>
      <c r="G317" s="90"/>
      <c r="H317" s="90"/>
      <c r="I317" s="90"/>
      <c r="J317" s="90"/>
      <c r="K317" s="90"/>
      <c r="L317" s="90"/>
      <c r="M317" s="90"/>
      <c r="N317" s="90"/>
      <c r="P317" s="90"/>
    </row>
    <row r="318">
      <c r="A318" s="90"/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P318" s="90"/>
    </row>
    <row r="319">
      <c r="A319" s="90"/>
      <c r="B319" s="90"/>
      <c r="C319" s="90"/>
      <c r="D319" s="90"/>
      <c r="E319" s="90"/>
      <c r="F319" s="90"/>
      <c r="G319" s="90"/>
      <c r="H319" s="90"/>
      <c r="I319" s="90"/>
      <c r="J319" s="90"/>
      <c r="K319" s="90"/>
      <c r="L319" s="90"/>
      <c r="M319" s="90"/>
      <c r="N319" s="90"/>
      <c r="P319" s="90"/>
    </row>
    <row r="320">
      <c r="A320" s="90"/>
      <c r="B320" s="90"/>
      <c r="C320" s="90"/>
      <c r="D320" s="90"/>
      <c r="E320" s="90"/>
      <c r="F320" s="90"/>
      <c r="G320" s="90"/>
      <c r="H320" s="90"/>
      <c r="I320" s="90"/>
      <c r="J320" s="90"/>
      <c r="K320" s="90"/>
      <c r="L320" s="90"/>
      <c r="M320" s="90"/>
      <c r="N320" s="90"/>
      <c r="P320" s="90"/>
    </row>
    <row r="321">
      <c r="A321" s="90"/>
      <c r="B321" s="90"/>
      <c r="C321" s="90"/>
      <c r="D321" s="90"/>
      <c r="E321" s="90"/>
      <c r="F321" s="90"/>
      <c r="G321" s="90"/>
      <c r="H321" s="90"/>
      <c r="I321" s="90"/>
      <c r="J321" s="90"/>
      <c r="K321" s="90"/>
      <c r="L321" s="90"/>
      <c r="M321" s="90"/>
      <c r="N321" s="90"/>
      <c r="P321" s="90"/>
    </row>
    <row r="322">
      <c r="A322" s="90"/>
      <c r="B322" s="90"/>
      <c r="C322" s="90"/>
      <c r="D322" s="90"/>
      <c r="E322" s="90"/>
      <c r="F322" s="90"/>
      <c r="G322" s="90"/>
      <c r="H322" s="90"/>
      <c r="I322" s="90"/>
      <c r="J322" s="90"/>
      <c r="K322" s="90"/>
      <c r="L322" s="90"/>
      <c r="M322" s="90"/>
      <c r="N322" s="90"/>
      <c r="P322" s="90"/>
    </row>
    <row r="323">
      <c r="A323" s="90"/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P323" s="90"/>
    </row>
    <row r="324">
      <c r="A324" s="90"/>
      <c r="B324" s="90"/>
      <c r="C324" s="90"/>
      <c r="D324" s="90"/>
      <c r="E324" s="90"/>
      <c r="F324" s="90"/>
      <c r="G324" s="90"/>
      <c r="H324" s="90"/>
      <c r="I324" s="90"/>
      <c r="J324" s="90"/>
      <c r="K324" s="90"/>
      <c r="L324" s="90"/>
      <c r="M324" s="90"/>
      <c r="N324" s="90"/>
      <c r="P324" s="90"/>
    </row>
    <row r="325">
      <c r="A325" s="90"/>
      <c r="B325" s="90"/>
      <c r="C325" s="90"/>
      <c r="D325" s="90"/>
      <c r="E325" s="90"/>
      <c r="F325" s="90"/>
      <c r="G325" s="90"/>
      <c r="H325" s="90"/>
      <c r="I325" s="90"/>
      <c r="J325" s="90"/>
      <c r="K325" s="90"/>
      <c r="L325" s="90"/>
      <c r="M325" s="90"/>
      <c r="N325" s="90"/>
      <c r="P325" s="90"/>
    </row>
    <row r="326">
      <c r="A326" s="90"/>
      <c r="B326" s="90"/>
      <c r="C326" s="90"/>
      <c r="D326" s="90"/>
      <c r="E326" s="90"/>
      <c r="F326" s="90"/>
      <c r="G326" s="90"/>
      <c r="H326" s="90"/>
      <c r="I326" s="90"/>
      <c r="J326" s="90"/>
      <c r="K326" s="90"/>
      <c r="L326" s="90"/>
      <c r="M326" s="90"/>
      <c r="N326" s="90"/>
      <c r="P326" s="90"/>
    </row>
    <row r="327">
      <c r="A327" s="90"/>
      <c r="B327" s="90"/>
      <c r="C327" s="90"/>
      <c r="D327" s="90"/>
      <c r="E327" s="90"/>
      <c r="F327" s="90"/>
      <c r="G327" s="90"/>
      <c r="H327" s="90"/>
      <c r="I327" s="90"/>
      <c r="J327" s="90"/>
      <c r="K327" s="90"/>
      <c r="L327" s="90"/>
      <c r="M327" s="90"/>
      <c r="N327" s="90"/>
      <c r="P327" s="90"/>
    </row>
    <row r="328">
      <c r="A328" s="90"/>
      <c r="B328" s="90"/>
      <c r="C328" s="90"/>
      <c r="D328" s="90"/>
      <c r="E328" s="90"/>
      <c r="F328" s="90"/>
      <c r="G328" s="90"/>
      <c r="H328" s="90"/>
      <c r="I328" s="90"/>
      <c r="J328" s="90"/>
      <c r="K328" s="90"/>
      <c r="L328" s="90"/>
      <c r="M328" s="90"/>
      <c r="N328" s="90"/>
      <c r="P328" s="90"/>
    </row>
    <row r="329">
      <c r="A329" s="90"/>
      <c r="B329" s="90"/>
      <c r="C329" s="90"/>
      <c r="D329" s="90"/>
      <c r="E329" s="90"/>
      <c r="F329" s="90"/>
      <c r="G329" s="90"/>
      <c r="H329" s="90"/>
      <c r="I329" s="90"/>
      <c r="J329" s="90"/>
      <c r="K329" s="90"/>
      <c r="L329" s="90"/>
      <c r="M329" s="90"/>
      <c r="N329" s="90"/>
      <c r="P329" s="90"/>
    </row>
    <row r="330">
      <c r="A330" s="90"/>
      <c r="B330" s="90"/>
      <c r="C330" s="90"/>
      <c r="D330" s="90"/>
      <c r="E330" s="90"/>
      <c r="F330" s="90"/>
      <c r="G330" s="90"/>
      <c r="H330" s="90"/>
      <c r="I330" s="90"/>
      <c r="J330" s="90"/>
      <c r="K330" s="90"/>
      <c r="L330" s="90"/>
      <c r="M330" s="90"/>
      <c r="N330" s="90"/>
      <c r="P330" s="90"/>
    </row>
    <row r="331">
      <c r="A331" s="90"/>
      <c r="B331" s="90"/>
      <c r="C331" s="90"/>
      <c r="D331" s="90"/>
      <c r="E331" s="90"/>
      <c r="F331" s="90"/>
      <c r="G331" s="90"/>
      <c r="H331" s="90"/>
      <c r="I331" s="90"/>
      <c r="J331" s="90"/>
      <c r="K331" s="90"/>
      <c r="L331" s="90"/>
      <c r="M331" s="90"/>
      <c r="N331" s="90"/>
      <c r="P331" s="90"/>
    </row>
    <row r="332">
      <c r="A332" s="90"/>
      <c r="B332" s="90"/>
      <c r="C332" s="90"/>
      <c r="D332" s="90"/>
      <c r="E332" s="90"/>
      <c r="F332" s="90"/>
      <c r="G332" s="90"/>
      <c r="H332" s="90"/>
      <c r="I332" s="90"/>
      <c r="J332" s="90"/>
      <c r="K332" s="90"/>
      <c r="L332" s="90"/>
      <c r="M332" s="90"/>
      <c r="N332" s="90"/>
      <c r="P332" s="90"/>
    </row>
    <row r="333">
      <c r="A333" s="90"/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P333" s="90"/>
    </row>
    <row r="334">
      <c r="A334" s="90"/>
      <c r="B334" s="90"/>
      <c r="C334" s="90"/>
      <c r="D334" s="90"/>
      <c r="E334" s="90"/>
      <c r="F334" s="90"/>
      <c r="G334" s="90"/>
      <c r="H334" s="90"/>
      <c r="I334" s="90"/>
      <c r="J334" s="90"/>
      <c r="K334" s="90"/>
      <c r="L334" s="90"/>
      <c r="M334" s="90"/>
      <c r="N334" s="90"/>
      <c r="P334" s="90"/>
    </row>
    <row r="335">
      <c r="A335" s="90"/>
      <c r="B335" s="90"/>
      <c r="C335" s="90"/>
      <c r="D335" s="90"/>
      <c r="E335" s="90"/>
      <c r="F335" s="90"/>
      <c r="G335" s="90"/>
      <c r="H335" s="90"/>
      <c r="I335" s="90"/>
      <c r="J335" s="90"/>
      <c r="K335" s="90"/>
      <c r="L335" s="90"/>
      <c r="M335" s="90"/>
      <c r="N335" s="90"/>
      <c r="P335" s="90"/>
    </row>
    <row r="336">
      <c r="A336" s="90"/>
      <c r="B336" s="90"/>
      <c r="C336" s="90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P336" s="90"/>
    </row>
    <row r="337">
      <c r="A337" s="90"/>
      <c r="B337" s="90"/>
      <c r="C337" s="90"/>
      <c r="D337" s="90"/>
      <c r="E337" s="90"/>
      <c r="F337" s="90"/>
      <c r="G337" s="90"/>
      <c r="H337" s="90"/>
      <c r="I337" s="90"/>
      <c r="J337" s="90"/>
      <c r="K337" s="90"/>
      <c r="L337" s="90"/>
      <c r="M337" s="90"/>
      <c r="N337" s="90"/>
      <c r="P337" s="90"/>
    </row>
    <row r="338">
      <c r="A338" s="90"/>
      <c r="B338" s="90"/>
      <c r="C338" s="90"/>
      <c r="D338" s="90"/>
      <c r="E338" s="90"/>
      <c r="F338" s="90"/>
      <c r="G338" s="90"/>
      <c r="H338" s="90"/>
      <c r="I338" s="90"/>
      <c r="J338" s="90"/>
      <c r="K338" s="90"/>
      <c r="L338" s="90"/>
      <c r="M338" s="90"/>
      <c r="N338" s="90"/>
      <c r="P338" s="90"/>
    </row>
    <row r="339">
      <c r="A339" s="90"/>
      <c r="B339" s="90"/>
      <c r="C339" s="90"/>
      <c r="D339" s="90"/>
      <c r="E339" s="90"/>
      <c r="F339" s="90"/>
      <c r="G339" s="90"/>
      <c r="H339" s="90"/>
      <c r="I339" s="90"/>
      <c r="J339" s="90"/>
      <c r="K339" s="90"/>
      <c r="L339" s="90"/>
      <c r="M339" s="90"/>
      <c r="N339" s="90"/>
      <c r="P339" s="90"/>
    </row>
    <row r="340">
      <c r="A340" s="90"/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P340" s="90"/>
    </row>
    <row r="341">
      <c r="A341" s="90"/>
      <c r="B341" s="90"/>
      <c r="C341" s="90"/>
      <c r="D341" s="90"/>
      <c r="E341" s="90"/>
      <c r="F341" s="90"/>
      <c r="G341" s="90"/>
      <c r="H341" s="90"/>
      <c r="I341" s="90"/>
      <c r="J341" s="90"/>
      <c r="K341" s="90"/>
      <c r="L341" s="90"/>
      <c r="M341" s="90"/>
      <c r="N341" s="90"/>
      <c r="P341" s="90"/>
    </row>
    <row r="342">
      <c r="A342" s="90"/>
      <c r="B342" s="90"/>
      <c r="C342" s="90"/>
      <c r="D342" s="90"/>
      <c r="E342" s="90"/>
      <c r="F342" s="90"/>
      <c r="G342" s="90"/>
      <c r="H342" s="90"/>
      <c r="I342" s="90"/>
      <c r="J342" s="90"/>
      <c r="K342" s="90"/>
      <c r="L342" s="90"/>
      <c r="M342" s="90"/>
      <c r="N342" s="90"/>
      <c r="P342" s="90"/>
    </row>
    <row r="343">
      <c r="A343" s="90"/>
      <c r="B343" s="90"/>
      <c r="C343" s="90"/>
      <c r="D343" s="90"/>
      <c r="E343" s="90"/>
      <c r="F343" s="90"/>
      <c r="G343" s="90"/>
      <c r="H343" s="90"/>
      <c r="I343" s="90"/>
      <c r="J343" s="90"/>
      <c r="K343" s="90"/>
      <c r="L343" s="90"/>
      <c r="M343" s="90"/>
      <c r="N343" s="90"/>
      <c r="P343" s="90"/>
    </row>
    <row r="344">
      <c r="A344" s="90"/>
      <c r="B344" s="90"/>
      <c r="C344" s="90"/>
      <c r="D344" s="90"/>
      <c r="E344" s="90"/>
      <c r="F344" s="90"/>
      <c r="G344" s="90"/>
      <c r="H344" s="90"/>
      <c r="I344" s="90"/>
      <c r="J344" s="90"/>
      <c r="K344" s="90"/>
      <c r="L344" s="90"/>
      <c r="M344" s="90"/>
      <c r="N344" s="90"/>
      <c r="P344" s="90"/>
    </row>
    <row r="345">
      <c r="A345" s="90"/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P345" s="90"/>
    </row>
    <row r="346">
      <c r="A346" s="90"/>
      <c r="B346" s="90"/>
      <c r="C346" s="90"/>
      <c r="D346" s="90"/>
      <c r="E346" s="90"/>
      <c r="F346" s="90"/>
      <c r="G346" s="90"/>
      <c r="H346" s="90"/>
      <c r="I346" s="90"/>
      <c r="J346" s="90"/>
      <c r="K346" s="90"/>
      <c r="L346" s="90"/>
      <c r="M346" s="90"/>
      <c r="N346" s="90"/>
      <c r="P346" s="90"/>
    </row>
    <row r="347">
      <c r="A347" s="90"/>
      <c r="B347" s="90"/>
      <c r="C347" s="90"/>
      <c r="D347" s="90"/>
      <c r="E347" s="90"/>
      <c r="F347" s="90"/>
      <c r="G347" s="90"/>
      <c r="H347" s="90"/>
      <c r="I347" s="90"/>
      <c r="J347" s="90"/>
      <c r="K347" s="90"/>
      <c r="L347" s="90"/>
      <c r="M347" s="90"/>
      <c r="N347" s="90"/>
      <c r="P347" s="90"/>
    </row>
    <row r="348">
      <c r="A348" s="90"/>
      <c r="B348" s="90"/>
      <c r="C348" s="90"/>
      <c r="D348" s="90"/>
      <c r="E348" s="90"/>
      <c r="F348" s="90"/>
      <c r="G348" s="90"/>
      <c r="H348" s="90"/>
      <c r="I348" s="90"/>
      <c r="J348" s="90"/>
      <c r="K348" s="90"/>
      <c r="L348" s="90"/>
      <c r="M348" s="90"/>
      <c r="N348" s="90"/>
      <c r="P348" s="90"/>
    </row>
    <row r="349">
      <c r="A349" s="90"/>
      <c r="B349" s="90"/>
      <c r="C349" s="90"/>
      <c r="D349" s="90"/>
      <c r="E349" s="90"/>
      <c r="F349" s="90"/>
      <c r="G349" s="90"/>
      <c r="H349" s="90"/>
      <c r="I349" s="90"/>
      <c r="J349" s="90"/>
      <c r="K349" s="90"/>
      <c r="L349" s="90"/>
      <c r="M349" s="90"/>
      <c r="N349" s="90"/>
      <c r="P349" s="90"/>
    </row>
    <row r="350">
      <c r="A350" s="90"/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P350" s="90"/>
    </row>
    <row r="351">
      <c r="A351" s="90"/>
      <c r="B351" s="90"/>
      <c r="C351" s="90"/>
      <c r="D351" s="90"/>
      <c r="E351" s="90"/>
      <c r="F351" s="90"/>
      <c r="G351" s="90"/>
      <c r="H351" s="90"/>
      <c r="I351" s="90"/>
      <c r="J351" s="90"/>
      <c r="K351" s="90"/>
      <c r="L351" s="90"/>
      <c r="M351" s="90"/>
      <c r="N351" s="90"/>
      <c r="P351" s="90"/>
    </row>
    <row r="352">
      <c r="A352" s="90"/>
      <c r="B352" s="90"/>
      <c r="C352" s="90"/>
      <c r="D352" s="90"/>
      <c r="E352" s="90"/>
      <c r="F352" s="90"/>
      <c r="G352" s="90"/>
      <c r="H352" s="90"/>
      <c r="I352" s="90"/>
      <c r="J352" s="90"/>
      <c r="K352" s="90"/>
      <c r="L352" s="90"/>
      <c r="M352" s="90"/>
      <c r="N352" s="90"/>
      <c r="P352" s="90"/>
    </row>
    <row r="353">
      <c r="A353" s="90"/>
      <c r="B353" s="90"/>
      <c r="C353" s="90"/>
      <c r="D353" s="90"/>
      <c r="E353" s="90"/>
      <c r="F353" s="90"/>
      <c r="G353" s="90"/>
      <c r="H353" s="90"/>
      <c r="I353" s="90"/>
      <c r="J353" s="90"/>
      <c r="K353" s="90"/>
      <c r="L353" s="90"/>
      <c r="M353" s="90"/>
      <c r="N353" s="90"/>
      <c r="P353" s="90"/>
    </row>
    <row r="354">
      <c r="A354" s="90"/>
      <c r="B354" s="90"/>
      <c r="C354" s="90"/>
      <c r="D354" s="90"/>
      <c r="E354" s="90"/>
      <c r="F354" s="90"/>
      <c r="G354" s="90"/>
      <c r="H354" s="90"/>
      <c r="I354" s="90"/>
      <c r="J354" s="90"/>
      <c r="K354" s="90"/>
      <c r="L354" s="90"/>
      <c r="M354" s="90"/>
      <c r="N354" s="90"/>
      <c r="P354" s="90"/>
    </row>
    <row r="355">
      <c r="A355" s="90"/>
      <c r="B355" s="90"/>
      <c r="C355" s="90"/>
      <c r="D355" s="90"/>
      <c r="E355" s="90"/>
      <c r="F355" s="90"/>
      <c r="G355" s="90"/>
      <c r="H355" s="90"/>
      <c r="I355" s="90"/>
      <c r="J355" s="90"/>
      <c r="K355" s="90"/>
      <c r="L355" s="90"/>
      <c r="M355" s="90"/>
      <c r="N355" s="90"/>
      <c r="P355" s="90"/>
    </row>
    <row r="356">
      <c r="A356" s="90"/>
      <c r="B356" s="90"/>
      <c r="C356" s="90"/>
      <c r="D356" s="90"/>
      <c r="E356" s="90"/>
      <c r="F356" s="90"/>
      <c r="G356" s="90"/>
      <c r="H356" s="90"/>
      <c r="I356" s="90"/>
      <c r="J356" s="90"/>
      <c r="K356" s="90"/>
      <c r="L356" s="90"/>
      <c r="M356" s="90"/>
      <c r="N356" s="90"/>
      <c r="P356" s="90"/>
    </row>
    <row r="357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P357" s="90"/>
    </row>
    <row r="358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P358" s="90"/>
    </row>
    <row r="359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P359" s="90"/>
    </row>
    <row r="360">
      <c r="A360" s="90"/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P360" s="90"/>
    </row>
    <row r="361">
      <c r="A361" s="90"/>
      <c r="B361" s="90"/>
      <c r="C361" s="90"/>
      <c r="D361" s="90"/>
      <c r="E361" s="90"/>
      <c r="F361" s="90"/>
      <c r="G361" s="90"/>
      <c r="H361" s="90"/>
      <c r="I361" s="90"/>
      <c r="J361" s="90"/>
      <c r="K361" s="90"/>
      <c r="L361" s="90"/>
      <c r="M361" s="90"/>
      <c r="N361" s="90"/>
      <c r="P361" s="90"/>
    </row>
    <row r="362">
      <c r="A362" s="90"/>
      <c r="B362" s="90"/>
      <c r="C362" s="90"/>
      <c r="D362" s="90"/>
      <c r="E362" s="90"/>
      <c r="F362" s="90"/>
      <c r="G362" s="90"/>
      <c r="H362" s="90"/>
      <c r="I362" s="90"/>
      <c r="J362" s="90"/>
      <c r="K362" s="90"/>
      <c r="L362" s="90"/>
      <c r="M362" s="90"/>
      <c r="N362" s="90"/>
      <c r="P362" s="90"/>
    </row>
    <row r="363">
      <c r="A363" s="90"/>
      <c r="B363" s="90"/>
      <c r="C363" s="90"/>
      <c r="D363" s="90"/>
      <c r="E363" s="90"/>
      <c r="F363" s="90"/>
      <c r="G363" s="90"/>
      <c r="H363" s="90"/>
      <c r="I363" s="90"/>
      <c r="J363" s="90"/>
      <c r="K363" s="90"/>
      <c r="L363" s="90"/>
      <c r="M363" s="90"/>
      <c r="N363" s="90"/>
      <c r="P363" s="90"/>
    </row>
    <row r="364">
      <c r="A364" s="90"/>
      <c r="B364" s="90"/>
      <c r="C364" s="90"/>
      <c r="D364" s="90"/>
      <c r="E364" s="90"/>
      <c r="F364" s="90"/>
      <c r="G364" s="90"/>
      <c r="H364" s="90"/>
      <c r="I364" s="90"/>
      <c r="J364" s="90"/>
      <c r="K364" s="90"/>
      <c r="L364" s="90"/>
      <c r="M364" s="90"/>
      <c r="N364" s="90"/>
      <c r="P364" s="90"/>
    </row>
    <row r="365">
      <c r="A365" s="90"/>
      <c r="B365" s="90"/>
      <c r="C365" s="90"/>
      <c r="D365" s="90"/>
      <c r="E365" s="90"/>
      <c r="F365" s="90"/>
      <c r="G365" s="90"/>
      <c r="H365" s="90"/>
      <c r="I365" s="90"/>
      <c r="J365" s="90"/>
      <c r="K365" s="90"/>
      <c r="L365" s="90"/>
      <c r="M365" s="90"/>
      <c r="N365" s="90"/>
      <c r="P365" s="90"/>
    </row>
    <row r="366">
      <c r="A366" s="90"/>
      <c r="B366" s="90"/>
      <c r="C366" s="90"/>
      <c r="D366" s="90"/>
      <c r="E366" s="90"/>
      <c r="F366" s="90"/>
      <c r="G366" s="90"/>
      <c r="H366" s="90"/>
      <c r="I366" s="90"/>
      <c r="J366" s="90"/>
      <c r="K366" s="90"/>
      <c r="L366" s="90"/>
      <c r="M366" s="90"/>
      <c r="N366" s="90"/>
      <c r="P366" s="90"/>
    </row>
    <row r="367">
      <c r="A367" s="90"/>
      <c r="B367" s="90"/>
      <c r="C367" s="90"/>
      <c r="D367" s="90"/>
      <c r="E367" s="90"/>
      <c r="F367" s="90"/>
      <c r="G367" s="90"/>
      <c r="H367" s="90"/>
      <c r="I367" s="90"/>
      <c r="J367" s="90"/>
      <c r="K367" s="90"/>
      <c r="L367" s="90"/>
      <c r="M367" s="90"/>
      <c r="N367" s="90"/>
      <c r="P367" s="90"/>
    </row>
    <row r="368">
      <c r="A368" s="90"/>
      <c r="B368" s="90"/>
      <c r="C368" s="90"/>
      <c r="D368" s="90"/>
      <c r="E368" s="90"/>
      <c r="F368" s="90"/>
      <c r="G368" s="90"/>
      <c r="H368" s="90"/>
      <c r="I368" s="90"/>
      <c r="J368" s="90"/>
      <c r="K368" s="90"/>
      <c r="L368" s="90"/>
      <c r="M368" s="90"/>
      <c r="N368" s="90"/>
      <c r="P368" s="90"/>
    </row>
    <row r="369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P369" s="90"/>
    </row>
    <row r="370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  <c r="M370" s="90"/>
      <c r="N370" s="90"/>
      <c r="P370" s="90"/>
    </row>
    <row r="371">
      <c r="A371" s="90"/>
      <c r="B371" s="90"/>
      <c r="C371" s="90"/>
      <c r="D371" s="90"/>
      <c r="E371" s="90"/>
      <c r="F371" s="90"/>
      <c r="G371" s="90"/>
      <c r="H371" s="90"/>
      <c r="I371" s="90"/>
      <c r="J371" s="90"/>
      <c r="K371" s="90"/>
      <c r="L371" s="90"/>
      <c r="M371" s="90"/>
      <c r="N371" s="90"/>
      <c r="P371" s="90"/>
    </row>
    <row r="372">
      <c r="A372" s="90"/>
      <c r="B372" s="90"/>
      <c r="C372" s="90"/>
      <c r="D372" s="90"/>
      <c r="E372" s="90"/>
      <c r="F372" s="90"/>
      <c r="G372" s="90"/>
      <c r="H372" s="90"/>
      <c r="I372" s="90"/>
      <c r="J372" s="90"/>
      <c r="K372" s="90"/>
      <c r="L372" s="90"/>
      <c r="M372" s="90"/>
      <c r="N372" s="90"/>
      <c r="P372" s="90"/>
    </row>
    <row r="373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P373" s="90"/>
    </row>
    <row r="374">
      <c r="A374" s="90"/>
      <c r="B374" s="90"/>
      <c r="C374" s="90"/>
      <c r="D374" s="90"/>
      <c r="E374" s="90"/>
      <c r="F374" s="90"/>
      <c r="G374" s="90"/>
      <c r="H374" s="90"/>
      <c r="I374" s="90"/>
      <c r="J374" s="90"/>
      <c r="K374" s="90"/>
      <c r="L374" s="90"/>
      <c r="M374" s="90"/>
      <c r="N374" s="90"/>
      <c r="P374" s="90"/>
    </row>
    <row r="375">
      <c r="A375" s="90"/>
      <c r="B375" s="90"/>
      <c r="C375" s="90"/>
      <c r="D375" s="90"/>
      <c r="E375" s="90"/>
      <c r="F375" s="90"/>
      <c r="G375" s="90"/>
      <c r="H375" s="90"/>
      <c r="I375" s="90"/>
      <c r="J375" s="90"/>
      <c r="K375" s="90"/>
      <c r="L375" s="90"/>
      <c r="M375" s="90"/>
      <c r="N375" s="90"/>
      <c r="P375" s="90"/>
    </row>
    <row r="376">
      <c r="A376" s="90"/>
      <c r="B376" s="90"/>
      <c r="C376" s="90"/>
      <c r="D376" s="90"/>
      <c r="E376" s="90"/>
      <c r="F376" s="90"/>
      <c r="G376" s="90"/>
      <c r="H376" s="90"/>
      <c r="I376" s="90"/>
      <c r="J376" s="90"/>
      <c r="K376" s="90"/>
      <c r="L376" s="90"/>
      <c r="M376" s="90"/>
      <c r="N376" s="90"/>
      <c r="P376" s="90"/>
    </row>
    <row r="377">
      <c r="A377" s="90"/>
      <c r="B377" s="90"/>
      <c r="C377" s="90"/>
      <c r="D377" s="90"/>
      <c r="E377" s="90"/>
      <c r="F377" s="90"/>
      <c r="G377" s="90"/>
      <c r="H377" s="90"/>
      <c r="I377" s="90"/>
      <c r="J377" s="90"/>
      <c r="K377" s="90"/>
      <c r="L377" s="90"/>
      <c r="M377" s="90"/>
      <c r="N377" s="90"/>
      <c r="P377" s="90"/>
    </row>
    <row r="378">
      <c r="A378" s="90"/>
      <c r="B378" s="90"/>
      <c r="C378" s="90"/>
      <c r="D378" s="90"/>
      <c r="E378" s="90"/>
      <c r="F378" s="90"/>
      <c r="G378" s="90"/>
      <c r="H378" s="90"/>
      <c r="I378" s="90"/>
      <c r="J378" s="90"/>
      <c r="K378" s="90"/>
      <c r="L378" s="90"/>
      <c r="M378" s="90"/>
      <c r="N378" s="90"/>
      <c r="P378" s="90"/>
    </row>
    <row r="379">
      <c r="A379" s="90"/>
      <c r="B379" s="90"/>
      <c r="C379" s="90"/>
      <c r="D379" s="90"/>
      <c r="E379" s="90"/>
      <c r="F379" s="90"/>
      <c r="G379" s="90"/>
      <c r="H379" s="90"/>
      <c r="I379" s="90"/>
      <c r="J379" s="90"/>
      <c r="K379" s="90"/>
      <c r="L379" s="90"/>
      <c r="M379" s="90"/>
      <c r="N379" s="90"/>
      <c r="P379" s="90"/>
    </row>
    <row r="380">
      <c r="A380" s="90"/>
      <c r="B380" s="90"/>
      <c r="C380" s="90"/>
      <c r="D380" s="90"/>
      <c r="E380" s="90"/>
      <c r="F380" s="90"/>
      <c r="G380" s="90"/>
      <c r="H380" s="90"/>
      <c r="I380" s="90"/>
      <c r="J380" s="90"/>
      <c r="K380" s="90"/>
      <c r="L380" s="90"/>
      <c r="M380" s="90"/>
      <c r="N380" s="90"/>
      <c r="P380" s="90"/>
    </row>
    <row r="381">
      <c r="A381" s="90"/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P381" s="90"/>
    </row>
    <row r="382">
      <c r="A382" s="90"/>
      <c r="B382" s="90"/>
      <c r="C382" s="90"/>
      <c r="D382" s="90"/>
      <c r="E382" s="90"/>
      <c r="F382" s="90"/>
      <c r="G382" s="90"/>
      <c r="H382" s="90"/>
      <c r="I382" s="90"/>
      <c r="J382" s="90"/>
      <c r="K382" s="90"/>
      <c r="L382" s="90"/>
      <c r="M382" s="90"/>
      <c r="N382" s="90"/>
      <c r="P382" s="90"/>
    </row>
    <row r="383">
      <c r="A383" s="90"/>
      <c r="B383" s="90"/>
      <c r="C383" s="90"/>
      <c r="D383" s="90"/>
      <c r="E383" s="90"/>
      <c r="F383" s="90"/>
      <c r="G383" s="90"/>
      <c r="H383" s="90"/>
      <c r="I383" s="90"/>
      <c r="J383" s="90"/>
      <c r="K383" s="90"/>
      <c r="L383" s="90"/>
      <c r="M383" s="90"/>
      <c r="N383" s="90"/>
      <c r="P383" s="90"/>
    </row>
    <row r="384">
      <c r="A384" s="90"/>
      <c r="B384" s="90"/>
      <c r="C384" s="90"/>
      <c r="D384" s="90"/>
      <c r="E384" s="90"/>
      <c r="F384" s="90"/>
      <c r="G384" s="90"/>
      <c r="H384" s="90"/>
      <c r="I384" s="90"/>
      <c r="J384" s="90"/>
      <c r="K384" s="90"/>
      <c r="L384" s="90"/>
      <c r="M384" s="90"/>
      <c r="N384" s="90"/>
      <c r="P384" s="90"/>
    </row>
    <row r="385">
      <c r="A385" s="90"/>
      <c r="B385" s="90"/>
      <c r="C385" s="90"/>
      <c r="D385" s="90"/>
      <c r="E385" s="90"/>
      <c r="F385" s="90"/>
      <c r="G385" s="90"/>
      <c r="H385" s="90"/>
      <c r="I385" s="90"/>
      <c r="J385" s="90"/>
      <c r="K385" s="90"/>
      <c r="L385" s="90"/>
      <c r="M385" s="90"/>
      <c r="N385" s="90"/>
      <c r="P385" s="90"/>
    </row>
    <row r="386">
      <c r="A386" s="90"/>
      <c r="B386" s="90"/>
      <c r="C386" s="90"/>
      <c r="D386" s="90"/>
      <c r="E386" s="90"/>
      <c r="F386" s="90"/>
      <c r="G386" s="90"/>
      <c r="H386" s="90"/>
      <c r="I386" s="90"/>
      <c r="J386" s="90"/>
      <c r="K386" s="90"/>
      <c r="L386" s="90"/>
      <c r="M386" s="90"/>
      <c r="N386" s="90"/>
      <c r="P386" s="90"/>
    </row>
    <row r="387">
      <c r="A387" s="90"/>
      <c r="B387" s="90"/>
      <c r="C387" s="90"/>
      <c r="D387" s="90"/>
      <c r="E387" s="90"/>
      <c r="F387" s="90"/>
      <c r="G387" s="90"/>
      <c r="H387" s="90"/>
      <c r="I387" s="90"/>
      <c r="J387" s="90"/>
      <c r="K387" s="90"/>
      <c r="L387" s="90"/>
      <c r="M387" s="90"/>
      <c r="N387" s="90"/>
      <c r="P387" s="90"/>
    </row>
    <row r="388">
      <c r="A388" s="90"/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P388" s="90"/>
    </row>
    <row r="389">
      <c r="A389" s="90"/>
      <c r="B389" s="90"/>
      <c r="C389" s="90"/>
      <c r="D389" s="90"/>
      <c r="E389" s="90"/>
      <c r="F389" s="90"/>
      <c r="G389" s="90"/>
      <c r="H389" s="90"/>
      <c r="I389" s="90"/>
      <c r="J389" s="90"/>
      <c r="K389" s="90"/>
      <c r="L389" s="90"/>
      <c r="M389" s="90"/>
      <c r="N389" s="90"/>
      <c r="P389" s="90"/>
    </row>
    <row r="390">
      <c r="A390" s="90"/>
      <c r="B390" s="90"/>
      <c r="C390" s="90"/>
      <c r="D390" s="90"/>
      <c r="E390" s="90"/>
      <c r="F390" s="90"/>
      <c r="G390" s="90"/>
      <c r="H390" s="90"/>
      <c r="I390" s="90"/>
      <c r="J390" s="90"/>
      <c r="K390" s="90"/>
      <c r="L390" s="90"/>
      <c r="M390" s="90"/>
      <c r="N390" s="90"/>
      <c r="P390" s="90"/>
    </row>
    <row r="391">
      <c r="A391" s="90"/>
      <c r="B391" s="90"/>
      <c r="C391" s="90"/>
      <c r="D391" s="90"/>
      <c r="E391" s="90"/>
      <c r="F391" s="90"/>
      <c r="G391" s="90"/>
      <c r="H391" s="90"/>
      <c r="I391" s="90"/>
      <c r="J391" s="90"/>
      <c r="K391" s="90"/>
      <c r="L391" s="90"/>
      <c r="M391" s="90"/>
      <c r="N391" s="90"/>
      <c r="P391" s="90"/>
    </row>
    <row r="392">
      <c r="A392" s="90"/>
      <c r="B392" s="90"/>
      <c r="C392" s="90"/>
      <c r="D392" s="90"/>
      <c r="E392" s="90"/>
      <c r="F392" s="90"/>
      <c r="G392" s="90"/>
      <c r="H392" s="90"/>
      <c r="I392" s="90"/>
      <c r="J392" s="90"/>
      <c r="K392" s="90"/>
      <c r="L392" s="90"/>
      <c r="M392" s="90"/>
      <c r="N392" s="90"/>
      <c r="P392" s="90"/>
    </row>
    <row r="393">
      <c r="A393" s="90"/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P393" s="90"/>
    </row>
    <row r="394">
      <c r="A394" s="90"/>
      <c r="B394" s="90"/>
      <c r="C394" s="90"/>
      <c r="D394" s="90"/>
      <c r="E394" s="90"/>
      <c r="F394" s="90"/>
      <c r="G394" s="90"/>
      <c r="H394" s="90"/>
      <c r="I394" s="90"/>
      <c r="J394" s="90"/>
      <c r="K394" s="90"/>
      <c r="L394" s="90"/>
      <c r="M394" s="90"/>
      <c r="N394" s="90"/>
      <c r="P394" s="90"/>
    </row>
    <row r="395">
      <c r="A395" s="90"/>
      <c r="B395" s="90"/>
      <c r="C395" s="90"/>
      <c r="D395" s="90"/>
      <c r="E395" s="90"/>
      <c r="F395" s="90"/>
      <c r="G395" s="90"/>
      <c r="H395" s="90"/>
      <c r="I395" s="90"/>
      <c r="J395" s="90"/>
      <c r="K395" s="90"/>
      <c r="L395" s="90"/>
      <c r="M395" s="90"/>
      <c r="N395" s="90"/>
      <c r="P395" s="90"/>
    </row>
    <row r="396">
      <c r="A396" s="90"/>
      <c r="B396" s="90"/>
      <c r="C396" s="90"/>
      <c r="D396" s="90"/>
      <c r="E396" s="90"/>
      <c r="F396" s="90"/>
      <c r="G396" s="90"/>
      <c r="H396" s="90"/>
      <c r="I396" s="90"/>
      <c r="J396" s="90"/>
      <c r="K396" s="90"/>
      <c r="L396" s="90"/>
      <c r="M396" s="90"/>
      <c r="N396" s="90"/>
      <c r="P396" s="90"/>
    </row>
    <row r="397">
      <c r="A397" s="90"/>
      <c r="B397" s="90"/>
      <c r="C397" s="90"/>
      <c r="D397" s="90"/>
      <c r="E397" s="90"/>
      <c r="F397" s="90"/>
      <c r="G397" s="90"/>
      <c r="H397" s="90"/>
      <c r="I397" s="90"/>
      <c r="J397" s="90"/>
      <c r="K397" s="90"/>
      <c r="L397" s="90"/>
      <c r="M397" s="90"/>
      <c r="N397" s="90"/>
      <c r="P397" s="90"/>
    </row>
    <row r="398">
      <c r="A398" s="90"/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P398" s="90"/>
    </row>
    <row r="399">
      <c r="A399" s="90"/>
      <c r="B399" s="90"/>
      <c r="C399" s="90"/>
      <c r="D399" s="90"/>
      <c r="E399" s="90"/>
      <c r="F399" s="90"/>
      <c r="G399" s="90"/>
      <c r="H399" s="90"/>
      <c r="I399" s="90"/>
      <c r="J399" s="90"/>
      <c r="K399" s="90"/>
      <c r="L399" s="90"/>
      <c r="M399" s="90"/>
      <c r="N399" s="90"/>
      <c r="P399" s="90"/>
    </row>
    <row r="400">
      <c r="A400" s="90"/>
      <c r="B400" s="90"/>
      <c r="C400" s="90"/>
      <c r="D400" s="90"/>
      <c r="E400" s="90"/>
      <c r="F400" s="90"/>
      <c r="G400" s="90"/>
      <c r="H400" s="90"/>
      <c r="I400" s="90"/>
      <c r="J400" s="90"/>
      <c r="K400" s="90"/>
      <c r="L400" s="90"/>
      <c r="M400" s="90"/>
      <c r="N400" s="90"/>
      <c r="P400" s="90"/>
    </row>
    <row r="401">
      <c r="A401" s="90"/>
      <c r="B401" s="90"/>
      <c r="C401" s="90"/>
      <c r="D401" s="90"/>
      <c r="E401" s="90"/>
      <c r="F401" s="90"/>
      <c r="G401" s="90"/>
      <c r="H401" s="90"/>
      <c r="I401" s="90"/>
      <c r="J401" s="90"/>
      <c r="K401" s="90"/>
      <c r="L401" s="90"/>
      <c r="M401" s="90"/>
      <c r="N401" s="90"/>
      <c r="P401" s="90"/>
    </row>
    <row r="402">
      <c r="A402" s="90"/>
      <c r="B402" s="90"/>
      <c r="C402" s="90"/>
      <c r="D402" s="90"/>
      <c r="E402" s="90"/>
      <c r="F402" s="90"/>
      <c r="G402" s="90"/>
      <c r="H402" s="90"/>
      <c r="I402" s="90"/>
      <c r="J402" s="90"/>
      <c r="K402" s="90"/>
      <c r="L402" s="90"/>
      <c r="M402" s="90"/>
      <c r="N402" s="90"/>
      <c r="P402" s="90"/>
    </row>
    <row r="403">
      <c r="A403" s="90"/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P403" s="90"/>
    </row>
    <row r="404">
      <c r="A404" s="90"/>
      <c r="B404" s="90"/>
      <c r="C404" s="90"/>
      <c r="D404" s="90"/>
      <c r="E404" s="90"/>
      <c r="F404" s="90"/>
      <c r="G404" s="90"/>
      <c r="H404" s="90"/>
      <c r="I404" s="90"/>
      <c r="J404" s="90"/>
      <c r="K404" s="90"/>
      <c r="L404" s="90"/>
      <c r="M404" s="90"/>
      <c r="N404" s="90"/>
      <c r="P404" s="90"/>
    </row>
    <row r="405">
      <c r="A405" s="90"/>
      <c r="B405" s="90"/>
      <c r="C405" s="90"/>
      <c r="D405" s="90"/>
      <c r="E405" s="90"/>
      <c r="F405" s="90"/>
      <c r="G405" s="90"/>
      <c r="H405" s="90"/>
      <c r="I405" s="90"/>
      <c r="J405" s="90"/>
      <c r="K405" s="90"/>
      <c r="L405" s="90"/>
      <c r="M405" s="90"/>
      <c r="N405" s="90"/>
      <c r="P405" s="90"/>
    </row>
    <row r="406">
      <c r="A406" s="90"/>
      <c r="B406" s="90"/>
      <c r="C406" s="90"/>
      <c r="D406" s="90"/>
      <c r="E406" s="90"/>
      <c r="F406" s="90"/>
      <c r="G406" s="90"/>
      <c r="H406" s="90"/>
      <c r="I406" s="90"/>
      <c r="J406" s="90"/>
      <c r="K406" s="90"/>
      <c r="L406" s="90"/>
      <c r="M406" s="90"/>
      <c r="N406" s="90"/>
      <c r="P406" s="90"/>
    </row>
    <row r="407">
      <c r="A407" s="90"/>
      <c r="B407" s="90"/>
      <c r="C407" s="90"/>
      <c r="D407" s="90"/>
      <c r="E407" s="90"/>
      <c r="F407" s="90"/>
      <c r="G407" s="90"/>
      <c r="H407" s="90"/>
      <c r="I407" s="90"/>
      <c r="J407" s="90"/>
      <c r="K407" s="90"/>
      <c r="L407" s="90"/>
      <c r="M407" s="90"/>
      <c r="N407" s="90"/>
      <c r="P407" s="90"/>
    </row>
    <row r="408">
      <c r="A408" s="90"/>
      <c r="B408" s="90"/>
      <c r="C408" s="90"/>
      <c r="D408" s="90"/>
      <c r="E408" s="90"/>
      <c r="F408" s="90"/>
      <c r="G408" s="90"/>
      <c r="H408" s="90"/>
      <c r="I408" s="90"/>
      <c r="J408" s="90"/>
      <c r="K408" s="90"/>
      <c r="L408" s="90"/>
      <c r="M408" s="90"/>
      <c r="N408" s="90"/>
      <c r="P408" s="90"/>
    </row>
    <row r="409">
      <c r="A409" s="90"/>
      <c r="B409" s="90"/>
      <c r="C409" s="90"/>
      <c r="D409" s="90"/>
      <c r="E409" s="90"/>
      <c r="F409" s="90"/>
      <c r="G409" s="90"/>
      <c r="H409" s="90"/>
      <c r="I409" s="90"/>
      <c r="J409" s="90"/>
      <c r="K409" s="90"/>
      <c r="L409" s="90"/>
      <c r="M409" s="90"/>
      <c r="N409" s="90"/>
      <c r="P409" s="90"/>
    </row>
    <row r="410">
      <c r="A410" s="90"/>
      <c r="B410" s="90"/>
      <c r="C410" s="90"/>
      <c r="D410" s="90"/>
      <c r="E410" s="90"/>
      <c r="F410" s="90"/>
      <c r="G410" s="90"/>
      <c r="H410" s="90"/>
      <c r="I410" s="90"/>
      <c r="J410" s="90"/>
      <c r="K410" s="90"/>
      <c r="L410" s="90"/>
      <c r="M410" s="90"/>
      <c r="N410" s="90"/>
      <c r="P410" s="90"/>
    </row>
    <row r="411">
      <c r="A411" s="90"/>
      <c r="B411" s="90"/>
      <c r="C411" s="90"/>
      <c r="D411" s="90"/>
      <c r="E411" s="90"/>
      <c r="F411" s="90"/>
      <c r="G411" s="90"/>
      <c r="H411" s="90"/>
      <c r="I411" s="90"/>
      <c r="J411" s="90"/>
      <c r="K411" s="90"/>
      <c r="L411" s="90"/>
      <c r="M411" s="90"/>
      <c r="N411" s="90"/>
      <c r="P411" s="90"/>
    </row>
    <row r="412">
      <c r="A412" s="90"/>
      <c r="B412" s="90"/>
      <c r="C412" s="90"/>
      <c r="D412" s="90"/>
      <c r="E412" s="90"/>
      <c r="F412" s="90"/>
      <c r="G412" s="90"/>
      <c r="H412" s="90"/>
      <c r="I412" s="90"/>
      <c r="J412" s="90"/>
      <c r="K412" s="90"/>
      <c r="L412" s="90"/>
      <c r="M412" s="90"/>
      <c r="N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90"/>
      <c r="AN412" s="90"/>
      <c r="AO412" s="90"/>
      <c r="AP412" s="90"/>
      <c r="AQ412" s="90"/>
      <c r="AR412" s="90"/>
      <c r="AS412" s="90"/>
    </row>
    <row r="413">
      <c r="A413" s="90"/>
      <c r="B413" s="90"/>
      <c r="C413" s="90"/>
      <c r="D413" s="90"/>
      <c r="E413" s="90"/>
      <c r="F413" s="90"/>
      <c r="G413" s="90"/>
      <c r="H413" s="90"/>
      <c r="I413" s="90"/>
      <c r="J413" s="90"/>
      <c r="K413" s="90"/>
      <c r="L413" s="90"/>
      <c r="M413" s="90"/>
      <c r="N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90"/>
      <c r="AN413" s="90"/>
      <c r="AO413" s="90"/>
      <c r="AP413" s="90"/>
      <c r="AQ413" s="90"/>
      <c r="AR413" s="90"/>
      <c r="AS413" s="90"/>
    </row>
    <row r="414">
      <c r="A414" s="90"/>
      <c r="B414" s="90"/>
      <c r="C414" s="90"/>
      <c r="D414" s="90"/>
      <c r="E414" s="90"/>
      <c r="F414" s="90"/>
      <c r="G414" s="90"/>
      <c r="H414" s="90"/>
      <c r="I414" s="90"/>
      <c r="J414" s="90"/>
      <c r="K414" s="90"/>
      <c r="L414" s="90"/>
      <c r="M414" s="90"/>
      <c r="N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90"/>
      <c r="AN414" s="90"/>
      <c r="AO414" s="90"/>
      <c r="AP414" s="90"/>
      <c r="AQ414" s="90"/>
      <c r="AR414" s="90"/>
      <c r="AS414" s="90"/>
    </row>
    <row r="415">
      <c r="A415" s="90"/>
      <c r="B415" s="90"/>
      <c r="C415" s="90"/>
      <c r="D415" s="90"/>
      <c r="E415" s="90"/>
      <c r="F415" s="90"/>
      <c r="G415" s="90"/>
      <c r="H415" s="90"/>
      <c r="I415" s="90"/>
      <c r="J415" s="90"/>
      <c r="K415" s="90"/>
      <c r="L415" s="90"/>
      <c r="M415" s="90"/>
      <c r="N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90"/>
      <c r="AN415" s="90"/>
      <c r="AO415" s="90"/>
      <c r="AP415" s="90"/>
      <c r="AQ415" s="90"/>
      <c r="AR415" s="90"/>
      <c r="AS415" s="90"/>
    </row>
    <row r="416">
      <c r="A416" s="90"/>
      <c r="B416" s="90"/>
      <c r="C416" s="90"/>
      <c r="D416" s="90"/>
      <c r="E416" s="90"/>
      <c r="F416" s="90"/>
      <c r="G416" s="90"/>
      <c r="H416" s="90"/>
      <c r="I416" s="90"/>
      <c r="J416" s="90"/>
      <c r="K416" s="90"/>
      <c r="L416" s="90"/>
      <c r="M416" s="90"/>
      <c r="N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90"/>
      <c r="AN416" s="90"/>
      <c r="AO416" s="90"/>
      <c r="AP416" s="90"/>
      <c r="AQ416" s="90"/>
      <c r="AR416" s="90"/>
      <c r="AS416" s="90"/>
    </row>
    <row r="417">
      <c r="A417" s="90"/>
      <c r="B417" s="90"/>
      <c r="C417" s="90"/>
      <c r="D417" s="90"/>
      <c r="E417" s="90"/>
      <c r="F417" s="90"/>
      <c r="G417" s="90"/>
      <c r="H417" s="90"/>
      <c r="I417" s="90"/>
      <c r="J417" s="90"/>
      <c r="K417" s="90"/>
      <c r="L417" s="90"/>
      <c r="M417" s="90"/>
      <c r="N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90"/>
      <c r="AN417" s="90"/>
      <c r="AO417" s="90"/>
      <c r="AP417" s="90"/>
      <c r="AQ417" s="90"/>
      <c r="AR417" s="90"/>
      <c r="AS417" s="90"/>
    </row>
    <row r="418">
      <c r="A418" s="90"/>
      <c r="B418" s="90"/>
      <c r="C418" s="90"/>
      <c r="D418" s="90"/>
      <c r="E418" s="90"/>
      <c r="F418" s="90"/>
      <c r="G418" s="90"/>
      <c r="H418" s="90"/>
      <c r="I418" s="90"/>
      <c r="J418" s="90"/>
      <c r="K418" s="90"/>
      <c r="L418" s="90"/>
      <c r="M418" s="90"/>
      <c r="N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90"/>
      <c r="AN418" s="90"/>
      <c r="AO418" s="90"/>
      <c r="AP418" s="90"/>
      <c r="AQ418" s="90"/>
      <c r="AR418" s="90"/>
      <c r="AS418" s="90"/>
    </row>
    <row r="419">
      <c r="A419" s="90"/>
      <c r="B419" s="90"/>
      <c r="C419" s="90"/>
      <c r="D419" s="90"/>
      <c r="E419" s="90"/>
      <c r="F419" s="90"/>
      <c r="G419" s="90"/>
      <c r="H419" s="90"/>
      <c r="I419" s="90"/>
      <c r="J419" s="90"/>
      <c r="K419" s="90"/>
      <c r="L419" s="90"/>
      <c r="M419" s="90"/>
      <c r="N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90"/>
      <c r="AN419" s="90"/>
      <c r="AO419" s="90"/>
      <c r="AP419" s="90"/>
      <c r="AQ419" s="90"/>
      <c r="AR419" s="90"/>
      <c r="AS419" s="90"/>
    </row>
    <row r="420">
      <c r="A420" s="90"/>
      <c r="B420" s="90"/>
      <c r="C420" s="90"/>
      <c r="D420" s="90"/>
      <c r="E420" s="90"/>
      <c r="F420" s="90"/>
      <c r="G420" s="90"/>
      <c r="H420" s="90"/>
      <c r="I420" s="90"/>
      <c r="J420" s="90"/>
      <c r="K420" s="90"/>
      <c r="L420" s="90"/>
      <c r="M420" s="90"/>
      <c r="N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90"/>
      <c r="AN420" s="90"/>
      <c r="AO420" s="90"/>
      <c r="AP420" s="90"/>
      <c r="AQ420" s="90"/>
      <c r="AR420" s="90"/>
      <c r="AS420" s="90"/>
    </row>
    <row r="421">
      <c r="A421" s="90"/>
      <c r="B421" s="90"/>
      <c r="C421" s="90"/>
      <c r="D421" s="90"/>
      <c r="E421" s="90"/>
      <c r="F421" s="90"/>
      <c r="G421" s="90"/>
      <c r="H421" s="90"/>
      <c r="I421" s="90"/>
      <c r="J421" s="90"/>
      <c r="K421" s="90"/>
      <c r="L421" s="90"/>
      <c r="M421" s="90"/>
      <c r="N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90"/>
      <c r="AN421" s="90"/>
      <c r="AO421" s="90"/>
      <c r="AP421" s="90"/>
      <c r="AQ421" s="90"/>
      <c r="AR421" s="90"/>
      <c r="AS421" s="90"/>
    </row>
    <row r="422">
      <c r="A422" s="90"/>
      <c r="B422" s="90"/>
      <c r="C422" s="90"/>
      <c r="D422" s="90"/>
      <c r="E422" s="90"/>
      <c r="F422" s="90"/>
      <c r="G422" s="90"/>
      <c r="H422" s="90"/>
      <c r="I422" s="90"/>
      <c r="J422" s="90"/>
      <c r="K422" s="90"/>
      <c r="L422" s="90"/>
      <c r="M422" s="90"/>
      <c r="N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90"/>
      <c r="AN422" s="90"/>
      <c r="AO422" s="90"/>
      <c r="AP422" s="90"/>
      <c r="AQ422" s="90"/>
      <c r="AR422" s="90"/>
      <c r="AS422" s="90"/>
    </row>
    <row r="423">
      <c r="A423" s="90"/>
      <c r="B423" s="90"/>
      <c r="C423" s="90"/>
      <c r="D423" s="90"/>
      <c r="E423" s="90"/>
      <c r="F423" s="90"/>
      <c r="G423" s="90"/>
      <c r="H423" s="90"/>
      <c r="I423" s="90"/>
      <c r="J423" s="90"/>
      <c r="K423" s="90"/>
      <c r="L423" s="90"/>
      <c r="M423" s="90"/>
      <c r="N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90"/>
      <c r="AN423" s="90"/>
      <c r="AO423" s="90"/>
      <c r="AP423" s="90"/>
      <c r="AQ423" s="90"/>
      <c r="AR423" s="90"/>
      <c r="AS423" s="90"/>
    </row>
    <row r="424">
      <c r="A424" s="90"/>
      <c r="B424" s="90"/>
      <c r="C424" s="90"/>
      <c r="D424" s="90"/>
      <c r="E424" s="90"/>
      <c r="F424" s="90"/>
      <c r="G424" s="90"/>
      <c r="H424" s="90"/>
      <c r="I424" s="90"/>
      <c r="J424" s="90"/>
      <c r="K424" s="90"/>
      <c r="L424" s="90"/>
      <c r="M424" s="90"/>
      <c r="N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90"/>
      <c r="AN424" s="90"/>
      <c r="AO424" s="90"/>
      <c r="AP424" s="90"/>
      <c r="AQ424" s="90"/>
      <c r="AR424" s="90"/>
      <c r="AS424" s="90"/>
    </row>
    <row r="425">
      <c r="A425" s="90"/>
      <c r="B425" s="90"/>
      <c r="C425" s="90"/>
      <c r="D425" s="90"/>
      <c r="E425" s="90"/>
      <c r="F425" s="90"/>
      <c r="G425" s="90"/>
      <c r="H425" s="90"/>
      <c r="I425" s="90"/>
      <c r="J425" s="90"/>
      <c r="K425" s="90"/>
      <c r="L425" s="90"/>
      <c r="M425" s="90"/>
      <c r="N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90"/>
      <c r="AN425" s="90"/>
      <c r="AO425" s="90"/>
      <c r="AP425" s="90"/>
      <c r="AQ425" s="90"/>
      <c r="AR425" s="90"/>
      <c r="AS425" s="90"/>
    </row>
    <row r="426">
      <c r="A426" s="90"/>
      <c r="B426" s="90"/>
      <c r="C426" s="90"/>
      <c r="D426" s="90"/>
      <c r="E426" s="90"/>
      <c r="F426" s="90"/>
      <c r="G426" s="90"/>
      <c r="H426" s="90"/>
      <c r="I426" s="90"/>
      <c r="J426" s="90"/>
      <c r="K426" s="90"/>
      <c r="L426" s="90"/>
      <c r="M426" s="90"/>
      <c r="N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90"/>
      <c r="AN426" s="90"/>
      <c r="AO426" s="90"/>
      <c r="AP426" s="90"/>
      <c r="AQ426" s="90"/>
      <c r="AR426" s="90"/>
      <c r="AS426" s="90"/>
    </row>
    <row r="427">
      <c r="A427" s="90"/>
      <c r="B427" s="90"/>
      <c r="C427" s="90"/>
      <c r="D427" s="90"/>
      <c r="E427" s="90"/>
      <c r="F427" s="90"/>
      <c r="G427" s="90"/>
      <c r="H427" s="90"/>
      <c r="I427" s="90"/>
      <c r="J427" s="90"/>
      <c r="K427" s="90"/>
      <c r="L427" s="90"/>
      <c r="M427" s="90"/>
      <c r="N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90"/>
      <c r="AN427" s="90"/>
      <c r="AO427" s="90"/>
      <c r="AP427" s="90"/>
      <c r="AQ427" s="90"/>
      <c r="AR427" s="90"/>
      <c r="AS427" s="90"/>
    </row>
    <row r="428">
      <c r="A428" s="90"/>
      <c r="B428" s="90"/>
      <c r="C428" s="90"/>
      <c r="D428" s="90"/>
      <c r="E428" s="90"/>
      <c r="F428" s="90"/>
      <c r="G428" s="90"/>
      <c r="H428" s="90"/>
      <c r="I428" s="90"/>
      <c r="J428" s="90"/>
      <c r="K428" s="90"/>
      <c r="L428" s="90"/>
      <c r="M428" s="90"/>
      <c r="N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90"/>
      <c r="AN428" s="90"/>
      <c r="AO428" s="90"/>
      <c r="AP428" s="90"/>
      <c r="AQ428" s="90"/>
      <c r="AR428" s="90"/>
      <c r="AS428" s="90"/>
    </row>
    <row r="429">
      <c r="A429" s="90"/>
      <c r="B429" s="90"/>
      <c r="C429" s="90"/>
      <c r="D429" s="90"/>
      <c r="E429" s="90"/>
      <c r="F429" s="90"/>
      <c r="G429" s="90"/>
      <c r="H429" s="90"/>
      <c r="I429" s="90"/>
      <c r="J429" s="90"/>
      <c r="K429" s="90"/>
      <c r="L429" s="90"/>
      <c r="M429" s="90"/>
      <c r="N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90"/>
      <c r="AN429" s="90"/>
      <c r="AO429" s="90"/>
      <c r="AP429" s="90"/>
      <c r="AQ429" s="90"/>
      <c r="AR429" s="90"/>
      <c r="AS429" s="90"/>
    </row>
    <row r="430">
      <c r="A430" s="90"/>
      <c r="B430" s="90"/>
      <c r="C430" s="90"/>
      <c r="D430" s="90"/>
      <c r="E430" s="90"/>
      <c r="F430" s="90"/>
      <c r="G430" s="90"/>
      <c r="H430" s="90"/>
      <c r="I430" s="90"/>
      <c r="J430" s="90"/>
      <c r="K430" s="90"/>
      <c r="L430" s="90"/>
      <c r="M430" s="90"/>
      <c r="N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  <c r="AH430" s="90"/>
      <c r="AI430" s="90"/>
      <c r="AJ430" s="90"/>
      <c r="AK430" s="90"/>
      <c r="AL430" s="90"/>
      <c r="AM430" s="90"/>
      <c r="AN430" s="90"/>
      <c r="AO430" s="90"/>
      <c r="AP430" s="90"/>
      <c r="AQ430" s="90"/>
      <c r="AR430" s="90"/>
      <c r="AS430" s="90"/>
    </row>
    <row r="431">
      <c r="A431" s="90"/>
      <c r="B431" s="90"/>
      <c r="C431" s="90"/>
      <c r="D431" s="90"/>
      <c r="E431" s="90"/>
      <c r="F431" s="90"/>
      <c r="G431" s="90"/>
      <c r="H431" s="90"/>
      <c r="I431" s="90"/>
      <c r="J431" s="90"/>
      <c r="K431" s="90"/>
      <c r="L431" s="90"/>
      <c r="M431" s="90"/>
      <c r="N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  <c r="AH431" s="90"/>
      <c r="AI431" s="90"/>
      <c r="AJ431" s="90"/>
      <c r="AK431" s="90"/>
      <c r="AL431" s="90"/>
      <c r="AM431" s="90"/>
      <c r="AN431" s="90"/>
      <c r="AO431" s="90"/>
      <c r="AP431" s="90"/>
      <c r="AQ431" s="90"/>
      <c r="AR431" s="90"/>
      <c r="AS431" s="90"/>
    </row>
    <row r="432">
      <c r="A432" s="90"/>
      <c r="B432" s="90"/>
      <c r="C432" s="90"/>
      <c r="D432" s="90"/>
      <c r="E432" s="90"/>
      <c r="F432" s="90"/>
      <c r="G432" s="90"/>
      <c r="H432" s="90"/>
      <c r="I432" s="90"/>
      <c r="J432" s="90"/>
      <c r="K432" s="90"/>
      <c r="L432" s="90"/>
      <c r="M432" s="90"/>
      <c r="N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  <c r="AH432" s="90"/>
      <c r="AI432" s="90"/>
      <c r="AJ432" s="90"/>
      <c r="AK432" s="90"/>
      <c r="AL432" s="90"/>
      <c r="AM432" s="90"/>
      <c r="AN432" s="90"/>
      <c r="AO432" s="90"/>
      <c r="AP432" s="90"/>
      <c r="AQ432" s="90"/>
      <c r="AR432" s="90"/>
      <c r="AS432" s="90"/>
    </row>
    <row r="433">
      <c r="A433" s="90"/>
      <c r="B433" s="90"/>
      <c r="C433" s="90"/>
      <c r="D433" s="90"/>
      <c r="E433" s="90"/>
      <c r="F433" s="90"/>
      <c r="G433" s="90"/>
      <c r="H433" s="90"/>
      <c r="I433" s="90"/>
      <c r="J433" s="90"/>
      <c r="K433" s="90"/>
      <c r="L433" s="90"/>
      <c r="M433" s="90"/>
      <c r="N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  <c r="AH433" s="90"/>
      <c r="AI433" s="90"/>
      <c r="AJ433" s="90"/>
      <c r="AK433" s="90"/>
      <c r="AL433" s="90"/>
      <c r="AM433" s="90"/>
      <c r="AN433" s="90"/>
      <c r="AO433" s="90"/>
      <c r="AP433" s="90"/>
      <c r="AQ433" s="90"/>
      <c r="AR433" s="90"/>
      <c r="AS433" s="90"/>
    </row>
    <row r="434">
      <c r="A434" s="90"/>
      <c r="B434" s="90"/>
      <c r="C434" s="90"/>
      <c r="D434" s="90"/>
      <c r="E434" s="90"/>
      <c r="F434" s="90"/>
      <c r="G434" s="90"/>
      <c r="H434" s="90"/>
      <c r="I434" s="90"/>
      <c r="J434" s="90"/>
      <c r="K434" s="90"/>
      <c r="L434" s="90"/>
      <c r="M434" s="90"/>
      <c r="N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  <c r="AH434" s="90"/>
      <c r="AI434" s="90"/>
      <c r="AJ434" s="90"/>
      <c r="AK434" s="90"/>
      <c r="AL434" s="90"/>
      <c r="AM434" s="90"/>
      <c r="AN434" s="90"/>
      <c r="AO434" s="90"/>
      <c r="AP434" s="90"/>
      <c r="AQ434" s="90"/>
      <c r="AR434" s="90"/>
      <c r="AS434" s="90"/>
    </row>
    <row r="435">
      <c r="A435" s="90"/>
      <c r="B435" s="90"/>
      <c r="C435" s="90"/>
      <c r="D435" s="90"/>
      <c r="E435" s="90"/>
      <c r="F435" s="90"/>
      <c r="G435" s="90"/>
      <c r="H435" s="90"/>
      <c r="I435" s="90"/>
      <c r="J435" s="90"/>
      <c r="K435" s="90"/>
      <c r="L435" s="90"/>
      <c r="M435" s="90"/>
      <c r="N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  <c r="AH435" s="90"/>
      <c r="AI435" s="90"/>
      <c r="AJ435" s="90"/>
      <c r="AK435" s="90"/>
      <c r="AL435" s="90"/>
      <c r="AM435" s="90"/>
      <c r="AN435" s="90"/>
      <c r="AO435" s="90"/>
      <c r="AP435" s="90"/>
      <c r="AQ435" s="90"/>
      <c r="AR435" s="90"/>
      <c r="AS435" s="90"/>
    </row>
    <row r="436">
      <c r="A436" s="90"/>
      <c r="B436" s="90"/>
      <c r="C436" s="90"/>
      <c r="D436" s="90"/>
      <c r="E436" s="90"/>
      <c r="F436" s="90"/>
      <c r="G436" s="90"/>
      <c r="H436" s="90"/>
      <c r="I436" s="90"/>
      <c r="J436" s="90"/>
      <c r="K436" s="90"/>
      <c r="L436" s="90"/>
      <c r="M436" s="90"/>
      <c r="N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  <c r="AH436" s="90"/>
      <c r="AI436" s="90"/>
      <c r="AJ436" s="90"/>
      <c r="AK436" s="90"/>
      <c r="AL436" s="90"/>
      <c r="AM436" s="90"/>
      <c r="AN436" s="90"/>
      <c r="AO436" s="90"/>
      <c r="AP436" s="90"/>
      <c r="AQ436" s="90"/>
      <c r="AR436" s="90"/>
      <c r="AS436" s="90"/>
    </row>
    <row r="437">
      <c r="A437" s="90"/>
      <c r="B437" s="90"/>
      <c r="C437" s="90"/>
      <c r="D437" s="90"/>
      <c r="E437" s="90"/>
      <c r="F437" s="90"/>
      <c r="G437" s="90"/>
      <c r="H437" s="90"/>
      <c r="I437" s="90"/>
      <c r="J437" s="90"/>
      <c r="K437" s="90"/>
      <c r="L437" s="90"/>
      <c r="M437" s="90"/>
      <c r="N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  <c r="AH437" s="90"/>
      <c r="AI437" s="90"/>
      <c r="AJ437" s="90"/>
      <c r="AK437" s="90"/>
      <c r="AL437" s="90"/>
      <c r="AM437" s="90"/>
      <c r="AN437" s="90"/>
      <c r="AO437" s="90"/>
      <c r="AP437" s="90"/>
      <c r="AQ437" s="90"/>
      <c r="AR437" s="90"/>
      <c r="AS437" s="90"/>
    </row>
    <row r="438">
      <c r="A438" s="90"/>
      <c r="B438" s="90"/>
      <c r="C438" s="90"/>
      <c r="D438" s="90"/>
      <c r="E438" s="90"/>
      <c r="F438" s="90"/>
      <c r="G438" s="90"/>
      <c r="H438" s="90"/>
      <c r="I438" s="90"/>
      <c r="J438" s="90"/>
      <c r="K438" s="90"/>
      <c r="L438" s="90"/>
      <c r="M438" s="90"/>
      <c r="N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  <c r="AH438" s="90"/>
      <c r="AI438" s="90"/>
      <c r="AJ438" s="90"/>
      <c r="AK438" s="90"/>
      <c r="AL438" s="90"/>
      <c r="AM438" s="90"/>
      <c r="AN438" s="90"/>
      <c r="AO438" s="90"/>
      <c r="AP438" s="90"/>
      <c r="AQ438" s="90"/>
      <c r="AR438" s="90"/>
      <c r="AS438" s="90"/>
    </row>
    <row r="439">
      <c r="A439" s="90"/>
      <c r="B439" s="90"/>
      <c r="C439" s="90"/>
      <c r="D439" s="90"/>
      <c r="E439" s="90"/>
      <c r="F439" s="90"/>
      <c r="G439" s="90"/>
      <c r="H439" s="90"/>
      <c r="I439" s="90"/>
      <c r="J439" s="90"/>
      <c r="K439" s="90"/>
      <c r="L439" s="90"/>
      <c r="M439" s="90"/>
      <c r="N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  <c r="AH439" s="90"/>
      <c r="AI439" s="90"/>
      <c r="AJ439" s="90"/>
      <c r="AK439" s="90"/>
      <c r="AL439" s="90"/>
      <c r="AM439" s="90"/>
      <c r="AN439" s="90"/>
      <c r="AO439" s="90"/>
      <c r="AP439" s="90"/>
      <c r="AQ439" s="90"/>
      <c r="AR439" s="90"/>
      <c r="AS439" s="90"/>
    </row>
    <row r="440">
      <c r="A440" s="90"/>
      <c r="B440" s="90"/>
      <c r="C440" s="90"/>
      <c r="D440" s="90"/>
      <c r="E440" s="90"/>
      <c r="F440" s="90"/>
      <c r="G440" s="90"/>
      <c r="H440" s="90"/>
      <c r="I440" s="90"/>
      <c r="J440" s="90"/>
      <c r="K440" s="90"/>
      <c r="L440" s="90"/>
      <c r="M440" s="90"/>
      <c r="N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  <c r="AH440" s="90"/>
      <c r="AI440" s="90"/>
      <c r="AJ440" s="90"/>
      <c r="AK440" s="90"/>
      <c r="AL440" s="90"/>
      <c r="AM440" s="90"/>
      <c r="AN440" s="90"/>
      <c r="AO440" s="90"/>
      <c r="AP440" s="90"/>
      <c r="AQ440" s="90"/>
      <c r="AR440" s="90"/>
      <c r="AS440" s="90"/>
    </row>
    <row r="441">
      <c r="A441" s="90"/>
      <c r="B441" s="90"/>
      <c r="C441" s="90"/>
      <c r="D441" s="90"/>
      <c r="E441" s="90"/>
      <c r="F441" s="90"/>
      <c r="G441" s="90"/>
      <c r="H441" s="90"/>
      <c r="I441" s="90"/>
      <c r="J441" s="90"/>
      <c r="K441" s="90"/>
      <c r="L441" s="90"/>
      <c r="M441" s="90"/>
      <c r="N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  <c r="AH441" s="90"/>
      <c r="AI441" s="90"/>
      <c r="AJ441" s="90"/>
      <c r="AK441" s="90"/>
      <c r="AL441" s="90"/>
      <c r="AM441" s="90"/>
      <c r="AN441" s="90"/>
      <c r="AO441" s="90"/>
      <c r="AP441" s="90"/>
      <c r="AQ441" s="90"/>
      <c r="AR441" s="90"/>
      <c r="AS441" s="90"/>
    </row>
    <row r="442">
      <c r="A442" s="90"/>
      <c r="B442" s="90"/>
      <c r="C442" s="90"/>
      <c r="D442" s="90"/>
      <c r="E442" s="90"/>
      <c r="F442" s="90"/>
      <c r="G442" s="90"/>
      <c r="H442" s="90"/>
      <c r="I442" s="90"/>
      <c r="J442" s="90"/>
      <c r="K442" s="90"/>
      <c r="L442" s="90"/>
      <c r="M442" s="90"/>
      <c r="N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  <c r="AH442" s="90"/>
      <c r="AI442" s="90"/>
      <c r="AJ442" s="90"/>
      <c r="AK442" s="90"/>
      <c r="AL442" s="90"/>
      <c r="AM442" s="90"/>
      <c r="AN442" s="90"/>
      <c r="AO442" s="90"/>
      <c r="AP442" s="90"/>
      <c r="AQ442" s="90"/>
      <c r="AR442" s="90"/>
      <c r="AS442" s="90"/>
    </row>
    <row r="443">
      <c r="A443" s="90"/>
      <c r="B443" s="90"/>
      <c r="C443" s="90"/>
      <c r="D443" s="90"/>
      <c r="E443" s="90"/>
      <c r="F443" s="90"/>
      <c r="G443" s="90"/>
      <c r="H443" s="90"/>
      <c r="I443" s="90"/>
      <c r="J443" s="90"/>
      <c r="K443" s="90"/>
      <c r="L443" s="90"/>
      <c r="M443" s="90"/>
      <c r="N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  <c r="AH443" s="90"/>
      <c r="AI443" s="90"/>
      <c r="AJ443" s="90"/>
      <c r="AK443" s="90"/>
      <c r="AL443" s="90"/>
      <c r="AM443" s="90"/>
      <c r="AN443" s="90"/>
      <c r="AO443" s="90"/>
      <c r="AP443" s="90"/>
      <c r="AQ443" s="90"/>
      <c r="AR443" s="90"/>
      <c r="AS443" s="90"/>
    </row>
    <row r="444">
      <c r="A444" s="90"/>
      <c r="B444" s="90"/>
      <c r="C444" s="90"/>
      <c r="D444" s="90"/>
      <c r="E444" s="90"/>
      <c r="F444" s="90"/>
      <c r="G444" s="90"/>
      <c r="H444" s="90"/>
      <c r="I444" s="90"/>
      <c r="J444" s="90"/>
      <c r="K444" s="90"/>
      <c r="L444" s="90"/>
      <c r="M444" s="90"/>
      <c r="N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  <c r="AH444" s="90"/>
      <c r="AI444" s="90"/>
      <c r="AJ444" s="90"/>
      <c r="AK444" s="90"/>
      <c r="AL444" s="90"/>
      <c r="AM444" s="90"/>
      <c r="AN444" s="90"/>
      <c r="AO444" s="90"/>
      <c r="AP444" s="90"/>
      <c r="AQ444" s="90"/>
      <c r="AR444" s="90"/>
      <c r="AS444" s="90"/>
    </row>
    <row r="445">
      <c r="A445" s="90"/>
      <c r="B445" s="90"/>
      <c r="C445" s="90"/>
      <c r="D445" s="90"/>
      <c r="E445" s="90"/>
      <c r="F445" s="90"/>
      <c r="G445" s="90"/>
      <c r="H445" s="90"/>
      <c r="I445" s="90"/>
      <c r="J445" s="90"/>
      <c r="K445" s="90"/>
      <c r="L445" s="90"/>
      <c r="M445" s="90"/>
      <c r="N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  <c r="AH445" s="90"/>
      <c r="AI445" s="90"/>
      <c r="AJ445" s="90"/>
      <c r="AK445" s="90"/>
      <c r="AL445" s="90"/>
      <c r="AM445" s="90"/>
      <c r="AN445" s="90"/>
      <c r="AO445" s="90"/>
      <c r="AP445" s="90"/>
      <c r="AQ445" s="90"/>
      <c r="AR445" s="90"/>
      <c r="AS445" s="90"/>
    </row>
    <row r="446">
      <c r="A446" s="90"/>
      <c r="B446" s="90"/>
      <c r="C446" s="90"/>
      <c r="D446" s="90"/>
      <c r="E446" s="90"/>
      <c r="F446" s="90"/>
      <c r="G446" s="90"/>
      <c r="H446" s="90"/>
      <c r="I446" s="90"/>
      <c r="J446" s="90"/>
      <c r="K446" s="90"/>
      <c r="L446" s="90"/>
      <c r="M446" s="90"/>
      <c r="N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  <c r="AH446" s="90"/>
      <c r="AI446" s="90"/>
      <c r="AJ446" s="90"/>
      <c r="AK446" s="90"/>
      <c r="AL446" s="90"/>
      <c r="AM446" s="90"/>
      <c r="AN446" s="90"/>
      <c r="AO446" s="90"/>
      <c r="AP446" s="90"/>
      <c r="AQ446" s="90"/>
      <c r="AR446" s="90"/>
      <c r="AS446" s="90"/>
    </row>
    <row r="447">
      <c r="A447" s="90"/>
      <c r="B447" s="90"/>
      <c r="C447" s="90"/>
      <c r="D447" s="90"/>
      <c r="E447" s="90"/>
      <c r="F447" s="90"/>
      <c r="G447" s="90"/>
      <c r="H447" s="90"/>
      <c r="I447" s="90"/>
      <c r="J447" s="90"/>
      <c r="K447" s="90"/>
      <c r="L447" s="90"/>
      <c r="M447" s="90"/>
      <c r="N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  <c r="AH447" s="90"/>
      <c r="AI447" s="90"/>
      <c r="AJ447" s="90"/>
      <c r="AK447" s="90"/>
      <c r="AL447" s="90"/>
      <c r="AM447" s="90"/>
      <c r="AN447" s="90"/>
      <c r="AO447" s="90"/>
      <c r="AP447" s="90"/>
      <c r="AQ447" s="90"/>
      <c r="AR447" s="90"/>
      <c r="AS447" s="90"/>
    </row>
    <row r="448">
      <c r="A448" s="90"/>
      <c r="B448" s="90"/>
      <c r="C448" s="90"/>
      <c r="D448" s="90"/>
      <c r="E448" s="90"/>
      <c r="F448" s="90"/>
      <c r="G448" s="90"/>
      <c r="H448" s="90"/>
      <c r="I448" s="90"/>
      <c r="J448" s="90"/>
      <c r="K448" s="90"/>
      <c r="L448" s="90"/>
      <c r="M448" s="90"/>
      <c r="N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  <c r="AH448" s="90"/>
      <c r="AI448" s="90"/>
      <c r="AJ448" s="90"/>
      <c r="AK448" s="90"/>
      <c r="AL448" s="90"/>
      <c r="AM448" s="90"/>
      <c r="AN448" s="90"/>
      <c r="AO448" s="90"/>
      <c r="AP448" s="90"/>
      <c r="AQ448" s="90"/>
      <c r="AR448" s="90"/>
      <c r="AS448" s="90"/>
    </row>
    <row r="449">
      <c r="A449" s="90"/>
      <c r="B449" s="90"/>
      <c r="C449" s="90"/>
      <c r="D449" s="90"/>
      <c r="E449" s="90"/>
      <c r="F449" s="90"/>
      <c r="G449" s="90"/>
      <c r="H449" s="90"/>
      <c r="I449" s="90"/>
      <c r="J449" s="90"/>
      <c r="K449" s="90"/>
      <c r="L449" s="90"/>
      <c r="M449" s="90"/>
      <c r="N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  <c r="AH449" s="90"/>
      <c r="AI449" s="90"/>
      <c r="AJ449" s="90"/>
      <c r="AK449" s="90"/>
      <c r="AL449" s="90"/>
      <c r="AM449" s="90"/>
      <c r="AN449" s="90"/>
      <c r="AO449" s="90"/>
      <c r="AP449" s="90"/>
      <c r="AQ449" s="90"/>
      <c r="AR449" s="90"/>
      <c r="AS449" s="90"/>
    </row>
    <row r="450">
      <c r="A450" s="90"/>
      <c r="B450" s="90"/>
      <c r="C450" s="90"/>
      <c r="D450" s="90"/>
      <c r="E450" s="90"/>
      <c r="F450" s="90"/>
      <c r="G450" s="90"/>
      <c r="H450" s="90"/>
      <c r="I450" s="90"/>
      <c r="J450" s="90"/>
      <c r="K450" s="90"/>
      <c r="L450" s="90"/>
      <c r="M450" s="90"/>
      <c r="N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  <c r="AH450" s="90"/>
      <c r="AI450" s="90"/>
      <c r="AJ450" s="90"/>
      <c r="AK450" s="90"/>
      <c r="AL450" s="90"/>
      <c r="AM450" s="90"/>
      <c r="AN450" s="90"/>
      <c r="AO450" s="90"/>
      <c r="AP450" s="90"/>
      <c r="AQ450" s="90"/>
      <c r="AR450" s="90"/>
      <c r="AS450" s="90"/>
    </row>
    <row r="451">
      <c r="A451" s="90"/>
      <c r="B451" s="90"/>
      <c r="C451" s="90"/>
      <c r="D451" s="90"/>
      <c r="E451" s="90"/>
      <c r="F451" s="90"/>
      <c r="G451" s="90"/>
      <c r="H451" s="90"/>
      <c r="I451" s="90"/>
      <c r="J451" s="90"/>
      <c r="K451" s="90"/>
      <c r="L451" s="90"/>
      <c r="M451" s="90"/>
      <c r="N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  <c r="AH451" s="90"/>
      <c r="AI451" s="90"/>
      <c r="AJ451" s="90"/>
      <c r="AK451" s="90"/>
      <c r="AL451" s="90"/>
      <c r="AM451" s="90"/>
      <c r="AN451" s="90"/>
      <c r="AO451" s="90"/>
      <c r="AP451" s="90"/>
      <c r="AQ451" s="90"/>
      <c r="AR451" s="90"/>
      <c r="AS451" s="90"/>
    </row>
    <row r="452">
      <c r="A452" s="90"/>
      <c r="B452" s="90"/>
      <c r="C452" s="90"/>
      <c r="D452" s="90"/>
      <c r="E452" s="90"/>
      <c r="F452" s="90"/>
      <c r="G452" s="90"/>
      <c r="H452" s="90"/>
      <c r="I452" s="90"/>
      <c r="J452" s="90"/>
      <c r="K452" s="90"/>
      <c r="L452" s="90"/>
      <c r="M452" s="90"/>
      <c r="N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  <c r="AH452" s="90"/>
      <c r="AI452" s="90"/>
      <c r="AJ452" s="90"/>
      <c r="AK452" s="90"/>
      <c r="AL452" s="90"/>
      <c r="AM452" s="90"/>
      <c r="AN452" s="90"/>
      <c r="AO452" s="90"/>
      <c r="AP452" s="90"/>
      <c r="AQ452" s="90"/>
      <c r="AR452" s="90"/>
      <c r="AS452" s="90"/>
    </row>
    <row r="453">
      <c r="A453" s="90"/>
      <c r="B453" s="90"/>
      <c r="C453" s="90"/>
      <c r="D453" s="90"/>
      <c r="E453" s="90"/>
      <c r="F453" s="90"/>
      <c r="G453" s="90"/>
      <c r="H453" s="90"/>
      <c r="I453" s="90"/>
      <c r="J453" s="90"/>
      <c r="K453" s="90"/>
      <c r="L453" s="90"/>
      <c r="M453" s="90"/>
      <c r="N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  <c r="AH453" s="90"/>
      <c r="AI453" s="90"/>
      <c r="AJ453" s="90"/>
      <c r="AK453" s="90"/>
      <c r="AL453" s="90"/>
      <c r="AM453" s="90"/>
      <c r="AN453" s="90"/>
      <c r="AO453" s="90"/>
      <c r="AP453" s="90"/>
      <c r="AQ453" s="90"/>
      <c r="AR453" s="90"/>
      <c r="AS453" s="90"/>
    </row>
    <row r="454">
      <c r="A454" s="90"/>
      <c r="B454" s="90"/>
      <c r="C454" s="90"/>
      <c r="D454" s="90"/>
      <c r="E454" s="90"/>
      <c r="F454" s="90"/>
      <c r="G454" s="90"/>
      <c r="H454" s="90"/>
      <c r="I454" s="90"/>
      <c r="J454" s="90"/>
      <c r="K454" s="90"/>
      <c r="L454" s="90"/>
      <c r="M454" s="90"/>
      <c r="N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  <c r="AH454" s="90"/>
      <c r="AI454" s="90"/>
      <c r="AJ454" s="90"/>
      <c r="AK454" s="90"/>
      <c r="AL454" s="90"/>
      <c r="AM454" s="90"/>
      <c r="AN454" s="90"/>
      <c r="AO454" s="90"/>
      <c r="AP454" s="90"/>
      <c r="AQ454" s="90"/>
      <c r="AR454" s="90"/>
      <c r="AS454" s="90"/>
    </row>
    <row r="455">
      <c r="A455" s="90"/>
      <c r="B455" s="90"/>
      <c r="C455" s="90"/>
      <c r="D455" s="90"/>
      <c r="E455" s="90"/>
      <c r="F455" s="90"/>
      <c r="G455" s="90"/>
      <c r="H455" s="90"/>
      <c r="I455" s="90"/>
      <c r="J455" s="90"/>
      <c r="K455" s="90"/>
      <c r="L455" s="90"/>
      <c r="M455" s="90"/>
      <c r="N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  <c r="AH455" s="90"/>
      <c r="AI455" s="90"/>
      <c r="AJ455" s="90"/>
      <c r="AK455" s="90"/>
      <c r="AL455" s="90"/>
      <c r="AM455" s="90"/>
      <c r="AN455" s="90"/>
      <c r="AO455" s="90"/>
      <c r="AP455" s="90"/>
      <c r="AQ455" s="90"/>
      <c r="AR455" s="90"/>
      <c r="AS455" s="90"/>
    </row>
    <row r="456">
      <c r="A456" s="90"/>
      <c r="B456" s="90"/>
      <c r="C456" s="90"/>
      <c r="D456" s="90"/>
      <c r="E456" s="90"/>
      <c r="F456" s="90"/>
      <c r="G456" s="90"/>
      <c r="H456" s="90"/>
      <c r="I456" s="90"/>
      <c r="J456" s="90"/>
      <c r="K456" s="90"/>
      <c r="L456" s="90"/>
      <c r="M456" s="90"/>
      <c r="N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  <c r="AH456" s="90"/>
      <c r="AI456" s="90"/>
      <c r="AJ456" s="90"/>
      <c r="AK456" s="90"/>
      <c r="AL456" s="90"/>
      <c r="AM456" s="90"/>
      <c r="AN456" s="90"/>
      <c r="AO456" s="90"/>
      <c r="AP456" s="90"/>
      <c r="AQ456" s="90"/>
      <c r="AR456" s="90"/>
      <c r="AS456" s="90"/>
    </row>
    <row r="457">
      <c r="A457" s="90"/>
      <c r="B457" s="90"/>
      <c r="C457" s="90"/>
      <c r="D457" s="90"/>
      <c r="E457" s="90"/>
      <c r="F457" s="90"/>
      <c r="G457" s="90"/>
      <c r="H457" s="90"/>
      <c r="I457" s="90"/>
      <c r="J457" s="90"/>
      <c r="K457" s="90"/>
      <c r="L457" s="90"/>
      <c r="M457" s="90"/>
      <c r="N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  <c r="AH457" s="90"/>
      <c r="AI457" s="90"/>
      <c r="AJ457" s="90"/>
      <c r="AK457" s="90"/>
      <c r="AL457" s="90"/>
      <c r="AM457" s="90"/>
      <c r="AN457" s="90"/>
      <c r="AO457" s="90"/>
      <c r="AP457" s="90"/>
      <c r="AQ457" s="90"/>
      <c r="AR457" s="90"/>
      <c r="AS457" s="90"/>
    </row>
    <row r="458">
      <c r="A458" s="90"/>
      <c r="B458" s="90"/>
      <c r="C458" s="90"/>
      <c r="D458" s="90"/>
      <c r="E458" s="90"/>
      <c r="F458" s="90"/>
      <c r="G458" s="90"/>
      <c r="H458" s="90"/>
      <c r="I458" s="90"/>
      <c r="J458" s="90"/>
      <c r="K458" s="90"/>
      <c r="L458" s="90"/>
      <c r="M458" s="90"/>
      <c r="N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  <c r="AH458" s="90"/>
      <c r="AI458" s="90"/>
      <c r="AJ458" s="90"/>
      <c r="AK458" s="90"/>
      <c r="AL458" s="90"/>
      <c r="AM458" s="90"/>
      <c r="AN458" s="90"/>
      <c r="AO458" s="90"/>
      <c r="AP458" s="90"/>
      <c r="AQ458" s="90"/>
      <c r="AR458" s="90"/>
      <c r="AS458" s="90"/>
    </row>
    <row r="459">
      <c r="A459" s="90"/>
      <c r="B459" s="90"/>
      <c r="C459" s="90"/>
      <c r="D459" s="90"/>
      <c r="E459" s="90"/>
      <c r="F459" s="90"/>
      <c r="G459" s="90"/>
      <c r="H459" s="90"/>
      <c r="I459" s="90"/>
      <c r="J459" s="90"/>
      <c r="K459" s="90"/>
      <c r="L459" s="90"/>
      <c r="M459" s="90"/>
      <c r="N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  <c r="AH459" s="90"/>
      <c r="AI459" s="90"/>
      <c r="AJ459" s="90"/>
      <c r="AK459" s="90"/>
      <c r="AL459" s="90"/>
      <c r="AM459" s="90"/>
      <c r="AN459" s="90"/>
      <c r="AO459" s="90"/>
      <c r="AP459" s="90"/>
      <c r="AQ459" s="90"/>
      <c r="AR459" s="90"/>
      <c r="AS459" s="90"/>
    </row>
    <row r="460">
      <c r="A460" s="90"/>
      <c r="B460" s="90"/>
      <c r="C460" s="90"/>
      <c r="D460" s="90"/>
      <c r="E460" s="90"/>
      <c r="F460" s="90"/>
      <c r="G460" s="90"/>
      <c r="H460" s="90"/>
      <c r="I460" s="90"/>
      <c r="J460" s="90"/>
      <c r="K460" s="90"/>
      <c r="L460" s="90"/>
      <c r="M460" s="90"/>
      <c r="N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  <c r="AH460" s="90"/>
      <c r="AI460" s="90"/>
      <c r="AJ460" s="90"/>
      <c r="AK460" s="90"/>
      <c r="AL460" s="90"/>
      <c r="AM460" s="90"/>
      <c r="AN460" s="90"/>
      <c r="AO460" s="90"/>
      <c r="AP460" s="90"/>
      <c r="AQ460" s="90"/>
      <c r="AR460" s="90"/>
      <c r="AS460" s="90"/>
    </row>
    <row r="461">
      <c r="A461" s="90"/>
      <c r="B461" s="90"/>
      <c r="C461" s="90"/>
      <c r="D461" s="90"/>
      <c r="E461" s="90"/>
      <c r="F461" s="90"/>
      <c r="G461" s="90"/>
      <c r="H461" s="90"/>
      <c r="I461" s="90"/>
      <c r="J461" s="90"/>
      <c r="K461" s="90"/>
      <c r="L461" s="90"/>
      <c r="M461" s="90"/>
      <c r="N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  <c r="AH461" s="90"/>
      <c r="AI461" s="90"/>
      <c r="AJ461" s="90"/>
      <c r="AK461" s="90"/>
      <c r="AL461" s="90"/>
      <c r="AM461" s="90"/>
      <c r="AN461" s="90"/>
      <c r="AO461" s="90"/>
      <c r="AP461" s="90"/>
      <c r="AQ461" s="90"/>
      <c r="AR461" s="90"/>
      <c r="AS461" s="90"/>
    </row>
    <row r="462">
      <c r="A462" s="90"/>
      <c r="B462" s="90"/>
      <c r="C462" s="90"/>
      <c r="D462" s="90"/>
      <c r="E462" s="90"/>
      <c r="F462" s="90"/>
      <c r="G462" s="90"/>
      <c r="H462" s="90"/>
      <c r="I462" s="90"/>
      <c r="J462" s="90"/>
      <c r="K462" s="90"/>
      <c r="L462" s="90"/>
      <c r="M462" s="90"/>
      <c r="N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  <c r="AH462" s="90"/>
      <c r="AI462" s="90"/>
      <c r="AJ462" s="90"/>
      <c r="AK462" s="90"/>
      <c r="AL462" s="90"/>
      <c r="AM462" s="90"/>
      <c r="AN462" s="90"/>
      <c r="AO462" s="90"/>
      <c r="AP462" s="90"/>
      <c r="AQ462" s="90"/>
      <c r="AR462" s="90"/>
      <c r="AS462" s="90"/>
    </row>
    <row r="463">
      <c r="A463" s="90"/>
      <c r="B463" s="90"/>
      <c r="C463" s="90"/>
      <c r="D463" s="90"/>
      <c r="E463" s="90"/>
      <c r="F463" s="90"/>
      <c r="G463" s="90"/>
      <c r="H463" s="90"/>
      <c r="I463" s="90"/>
      <c r="J463" s="90"/>
      <c r="K463" s="90"/>
      <c r="L463" s="90"/>
      <c r="M463" s="90"/>
      <c r="N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  <c r="AH463" s="90"/>
      <c r="AI463" s="90"/>
      <c r="AJ463" s="90"/>
      <c r="AK463" s="90"/>
      <c r="AL463" s="90"/>
      <c r="AM463" s="90"/>
      <c r="AN463" s="90"/>
      <c r="AO463" s="90"/>
      <c r="AP463" s="90"/>
      <c r="AQ463" s="90"/>
      <c r="AR463" s="90"/>
      <c r="AS463" s="90"/>
    </row>
    <row r="464">
      <c r="A464" s="90"/>
      <c r="B464" s="90"/>
      <c r="C464" s="90"/>
      <c r="D464" s="90"/>
      <c r="E464" s="90"/>
      <c r="F464" s="90"/>
      <c r="G464" s="90"/>
      <c r="H464" s="90"/>
      <c r="I464" s="90"/>
      <c r="J464" s="90"/>
      <c r="K464" s="90"/>
      <c r="L464" s="90"/>
      <c r="M464" s="90"/>
      <c r="N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  <c r="AH464" s="90"/>
      <c r="AI464" s="90"/>
      <c r="AJ464" s="90"/>
      <c r="AK464" s="90"/>
      <c r="AL464" s="90"/>
      <c r="AM464" s="90"/>
      <c r="AN464" s="90"/>
      <c r="AO464" s="90"/>
      <c r="AP464" s="90"/>
      <c r="AQ464" s="90"/>
      <c r="AR464" s="90"/>
      <c r="AS464" s="90"/>
    </row>
    <row r="465">
      <c r="A465" s="90"/>
      <c r="B465" s="90"/>
      <c r="C465" s="90"/>
      <c r="D465" s="90"/>
      <c r="E465" s="90"/>
      <c r="F465" s="90"/>
      <c r="G465" s="90"/>
      <c r="H465" s="90"/>
      <c r="I465" s="90"/>
      <c r="J465" s="90"/>
      <c r="K465" s="90"/>
      <c r="L465" s="90"/>
      <c r="M465" s="90"/>
      <c r="N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  <c r="AL465" s="90"/>
      <c r="AM465" s="90"/>
      <c r="AN465" s="90"/>
      <c r="AO465" s="90"/>
      <c r="AP465" s="90"/>
      <c r="AQ465" s="90"/>
      <c r="AR465" s="90"/>
      <c r="AS465" s="90"/>
    </row>
    <row r="466">
      <c r="A466" s="90"/>
      <c r="B466" s="90"/>
      <c r="C466" s="90"/>
      <c r="D466" s="90"/>
      <c r="E466" s="90"/>
      <c r="F466" s="90"/>
      <c r="G466" s="90"/>
      <c r="H466" s="90"/>
      <c r="I466" s="90"/>
      <c r="J466" s="90"/>
      <c r="K466" s="90"/>
      <c r="L466" s="90"/>
      <c r="M466" s="90"/>
      <c r="N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  <c r="AL466" s="90"/>
      <c r="AM466" s="90"/>
      <c r="AN466" s="90"/>
      <c r="AO466" s="90"/>
      <c r="AP466" s="90"/>
      <c r="AQ466" s="90"/>
      <c r="AR466" s="90"/>
      <c r="AS466" s="90"/>
    </row>
    <row r="467">
      <c r="A467" s="90"/>
      <c r="B467" s="90"/>
      <c r="C467" s="90"/>
      <c r="D467" s="90"/>
      <c r="E467" s="90"/>
      <c r="F467" s="90"/>
      <c r="G467" s="90"/>
      <c r="H467" s="90"/>
      <c r="I467" s="90"/>
      <c r="J467" s="90"/>
      <c r="K467" s="90"/>
      <c r="L467" s="90"/>
      <c r="M467" s="90"/>
      <c r="N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  <c r="AH467" s="90"/>
      <c r="AI467" s="90"/>
      <c r="AJ467" s="90"/>
      <c r="AK467" s="90"/>
      <c r="AL467" s="90"/>
      <c r="AM467" s="90"/>
      <c r="AN467" s="90"/>
      <c r="AO467" s="90"/>
      <c r="AP467" s="90"/>
      <c r="AQ467" s="90"/>
      <c r="AR467" s="90"/>
      <c r="AS467" s="90"/>
    </row>
    <row r="468">
      <c r="A468" s="90"/>
      <c r="B468" s="90"/>
      <c r="C468" s="90"/>
      <c r="D468" s="90"/>
      <c r="E468" s="90"/>
      <c r="F468" s="90"/>
      <c r="G468" s="90"/>
      <c r="H468" s="90"/>
      <c r="I468" s="90"/>
      <c r="J468" s="90"/>
      <c r="K468" s="90"/>
      <c r="L468" s="90"/>
      <c r="M468" s="90"/>
      <c r="N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  <c r="AH468" s="90"/>
      <c r="AI468" s="90"/>
      <c r="AJ468" s="90"/>
      <c r="AK468" s="90"/>
      <c r="AL468" s="90"/>
      <c r="AM468" s="90"/>
      <c r="AN468" s="90"/>
      <c r="AO468" s="90"/>
      <c r="AP468" s="90"/>
      <c r="AQ468" s="90"/>
      <c r="AR468" s="90"/>
      <c r="AS468" s="90"/>
    </row>
    <row r="469">
      <c r="A469" s="90"/>
      <c r="B469" s="90"/>
      <c r="C469" s="90"/>
      <c r="D469" s="90"/>
      <c r="E469" s="90"/>
      <c r="F469" s="90"/>
      <c r="G469" s="90"/>
      <c r="H469" s="90"/>
      <c r="I469" s="90"/>
      <c r="J469" s="90"/>
      <c r="K469" s="90"/>
      <c r="L469" s="90"/>
      <c r="M469" s="90"/>
      <c r="N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  <c r="AH469" s="90"/>
      <c r="AI469" s="90"/>
      <c r="AJ469" s="90"/>
      <c r="AK469" s="90"/>
      <c r="AL469" s="90"/>
      <c r="AM469" s="90"/>
      <c r="AN469" s="90"/>
      <c r="AO469" s="90"/>
      <c r="AP469" s="90"/>
      <c r="AQ469" s="90"/>
      <c r="AR469" s="90"/>
      <c r="AS469" s="90"/>
    </row>
    <row r="470">
      <c r="A470" s="90"/>
      <c r="B470" s="90"/>
      <c r="C470" s="90"/>
      <c r="D470" s="90"/>
      <c r="E470" s="90"/>
      <c r="F470" s="90"/>
      <c r="G470" s="90"/>
      <c r="H470" s="90"/>
      <c r="I470" s="90"/>
      <c r="J470" s="90"/>
      <c r="K470" s="90"/>
      <c r="L470" s="90"/>
      <c r="M470" s="90"/>
      <c r="N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  <c r="AH470" s="90"/>
      <c r="AI470" s="90"/>
      <c r="AJ470" s="90"/>
      <c r="AK470" s="90"/>
      <c r="AL470" s="90"/>
      <c r="AM470" s="90"/>
      <c r="AN470" s="90"/>
      <c r="AO470" s="90"/>
      <c r="AP470" s="90"/>
      <c r="AQ470" s="90"/>
      <c r="AR470" s="90"/>
      <c r="AS470" s="90"/>
    </row>
    <row r="471">
      <c r="A471" s="90"/>
      <c r="B471" s="90"/>
      <c r="C471" s="90"/>
      <c r="D471" s="90"/>
      <c r="E471" s="90"/>
      <c r="F471" s="90"/>
      <c r="G471" s="90"/>
      <c r="H471" s="90"/>
      <c r="I471" s="90"/>
      <c r="J471" s="90"/>
      <c r="K471" s="90"/>
      <c r="L471" s="90"/>
      <c r="M471" s="90"/>
      <c r="N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  <c r="AH471" s="90"/>
      <c r="AI471" s="90"/>
      <c r="AJ471" s="90"/>
      <c r="AK471" s="90"/>
      <c r="AL471" s="90"/>
      <c r="AM471" s="90"/>
      <c r="AN471" s="90"/>
      <c r="AO471" s="90"/>
      <c r="AP471" s="90"/>
      <c r="AQ471" s="90"/>
      <c r="AR471" s="90"/>
      <c r="AS471" s="90"/>
    </row>
    <row r="472">
      <c r="A472" s="90"/>
      <c r="B472" s="90"/>
      <c r="C472" s="90"/>
      <c r="D472" s="90"/>
      <c r="E472" s="90"/>
      <c r="F472" s="90"/>
      <c r="G472" s="90"/>
      <c r="H472" s="90"/>
      <c r="I472" s="90"/>
      <c r="J472" s="90"/>
      <c r="K472" s="90"/>
      <c r="L472" s="90"/>
      <c r="M472" s="90"/>
      <c r="N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  <c r="AH472" s="90"/>
      <c r="AI472" s="90"/>
      <c r="AJ472" s="90"/>
      <c r="AK472" s="90"/>
      <c r="AL472" s="90"/>
      <c r="AM472" s="90"/>
      <c r="AN472" s="90"/>
      <c r="AO472" s="90"/>
      <c r="AP472" s="90"/>
      <c r="AQ472" s="90"/>
      <c r="AR472" s="90"/>
      <c r="AS472" s="90"/>
    </row>
    <row r="473">
      <c r="A473" s="90"/>
      <c r="B473" s="90"/>
      <c r="C473" s="90"/>
      <c r="D473" s="90"/>
      <c r="E473" s="90"/>
      <c r="F473" s="90"/>
      <c r="G473" s="90"/>
      <c r="H473" s="90"/>
      <c r="I473" s="90"/>
      <c r="J473" s="90"/>
      <c r="K473" s="90"/>
      <c r="L473" s="90"/>
      <c r="M473" s="90"/>
      <c r="N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  <c r="AH473" s="90"/>
      <c r="AI473" s="90"/>
      <c r="AJ473" s="90"/>
      <c r="AK473" s="90"/>
      <c r="AL473" s="90"/>
      <c r="AM473" s="90"/>
      <c r="AN473" s="90"/>
      <c r="AO473" s="90"/>
      <c r="AP473" s="90"/>
      <c r="AQ473" s="90"/>
      <c r="AR473" s="90"/>
      <c r="AS473" s="90"/>
    </row>
    <row r="474">
      <c r="A474" s="90"/>
      <c r="B474" s="90"/>
      <c r="C474" s="90"/>
      <c r="D474" s="90"/>
      <c r="E474" s="90"/>
      <c r="F474" s="90"/>
      <c r="G474" s="90"/>
      <c r="H474" s="90"/>
      <c r="I474" s="90"/>
      <c r="J474" s="90"/>
      <c r="K474" s="90"/>
      <c r="L474" s="90"/>
      <c r="M474" s="90"/>
      <c r="N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  <c r="AH474" s="90"/>
      <c r="AI474" s="90"/>
      <c r="AJ474" s="90"/>
      <c r="AK474" s="90"/>
      <c r="AL474" s="90"/>
      <c r="AM474" s="90"/>
      <c r="AN474" s="90"/>
      <c r="AO474" s="90"/>
      <c r="AP474" s="90"/>
      <c r="AQ474" s="90"/>
      <c r="AR474" s="90"/>
      <c r="AS474" s="90"/>
    </row>
    <row r="475">
      <c r="A475" s="90"/>
      <c r="B475" s="90"/>
      <c r="C475" s="90"/>
      <c r="D475" s="90"/>
      <c r="E475" s="90"/>
      <c r="F475" s="90"/>
      <c r="G475" s="90"/>
      <c r="H475" s="90"/>
      <c r="I475" s="90"/>
      <c r="J475" s="90"/>
      <c r="K475" s="90"/>
      <c r="L475" s="90"/>
      <c r="M475" s="90"/>
      <c r="N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  <c r="AH475" s="90"/>
      <c r="AI475" s="90"/>
      <c r="AJ475" s="90"/>
      <c r="AK475" s="90"/>
      <c r="AL475" s="90"/>
      <c r="AM475" s="90"/>
      <c r="AN475" s="90"/>
      <c r="AO475" s="90"/>
      <c r="AP475" s="90"/>
      <c r="AQ475" s="90"/>
      <c r="AR475" s="90"/>
      <c r="AS475" s="90"/>
    </row>
    <row r="476">
      <c r="A476" s="90"/>
      <c r="B476" s="90"/>
      <c r="C476" s="90"/>
      <c r="D476" s="90"/>
      <c r="E476" s="90"/>
      <c r="F476" s="90"/>
      <c r="G476" s="90"/>
      <c r="H476" s="90"/>
      <c r="I476" s="90"/>
      <c r="J476" s="90"/>
      <c r="K476" s="90"/>
      <c r="L476" s="90"/>
      <c r="M476" s="90"/>
      <c r="N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  <c r="AH476" s="90"/>
      <c r="AI476" s="90"/>
      <c r="AJ476" s="90"/>
      <c r="AK476" s="90"/>
      <c r="AL476" s="90"/>
      <c r="AM476" s="90"/>
      <c r="AN476" s="90"/>
      <c r="AO476" s="90"/>
      <c r="AP476" s="90"/>
      <c r="AQ476" s="90"/>
      <c r="AR476" s="90"/>
      <c r="AS476" s="90"/>
    </row>
    <row r="477">
      <c r="A477" s="90"/>
      <c r="B477" s="90"/>
      <c r="C477" s="90"/>
      <c r="D477" s="90"/>
      <c r="E477" s="90"/>
      <c r="F477" s="90"/>
      <c r="G477" s="90"/>
      <c r="H477" s="90"/>
      <c r="I477" s="90"/>
      <c r="J477" s="90"/>
      <c r="K477" s="90"/>
      <c r="L477" s="90"/>
      <c r="M477" s="90"/>
      <c r="N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  <c r="AH477" s="90"/>
      <c r="AI477" s="90"/>
      <c r="AJ477" s="90"/>
      <c r="AK477" s="90"/>
      <c r="AL477" s="90"/>
      <c r="AM477" s="90"/>
      <c r="AN477" s="90"/>
      <c r="AO477" s="90"/>
      <c r="AP477" s="90"/>
      <c r="AQ477" s="90"/>
      <c r="AR477" s="90"/>
      <c r="AS477" s="90"/>
    </row>
    <row r="478">
      <c r="A478" s="90"/>
      <c r="B478" s="90"/>
      <c r="C478" s="90"/>
      <c r="D478" s="90"/>
      <c r="E478" s="90"/>
      <c r="F478" s="90"/>
      <c r="G478" s="90"/>
      <c r="H478" s="90"/>
      <c r="I478" s="90"/>
      <c r="J478" s="90"/>
      <c r="K478" s="90"/>
      <c r="L478" s="90"/>
      <c r="M478" s="90"/>
      <c r="N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  <c r="AH478" s="90"/>
      <c r="AI478" s="90"/>
      <c r="AJ478" s="90"/>
      <c r="AK478" s="90"/>
      <c r="AL478" s="90"/>
      <c r="AM478" s="90"/>
      <c r="AN478" s="90"/>
      <c r="AO478" s="90"/>
      <c r="AP478" s="90"/>
      <c r="AQ478" s="90"/>
      <c r="AR478" s="90"/>
      <c r="AS478" s="90"/>
    </row>
    <row r="479">
      <c r="A479" s="90"/>
      <c r="B479" s="90"/>
      <c r="C479" s="90"/>
      <c r="D479" s="90"/>
      <c r="E479" s="90"/>
      <c r="F479" s="90"/>
      <c r="G479" s="90"/>
      <c r="H479" s="90"/>
      <c r="I479" s="90"/>
      <c r="J479" s="90"/>
      <c r="K479" s="90"/>
      <c r="L479" s="90"/>
      <c r="M479" s="90"/>
      <c r="N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  <c r="AH479" s="90"/>
      <c r="AI479" s="90"/>
      <c r="AJ479" s="90"/>
      <c r="AK479" s="90"/>
      <c r="AL479" s="90"/>
      <c r="AM479" s="90"/>
      <c r="AN479" s="90"/>
      <c r="AO479" s="90"/>
      <c r="AP479" s="90"/>
      <c r="AQ479" s="90"/>
      <c r="AR479" s="90"/>
      <c r="AS479" s="90"/>
    </row>
    <row r="480">
      <c r="A480" s="90"/>
      <c r="B480" s="90"/>
      <c r="C480" s="90"/>
      <c r="D480" s="90"/>
      <c r="E480" s="90"/>
      <c r="F480" s="90"/>
      <c r="G480" s="90"/>
      <c r="H480" s="90"/>
      <c r="I480" s="90"/>
      <c r="J480" s="90"/>
      <c r="K480" s="90"/>
      <c r="L480" s="90"/>
      <c r="M480" s="90"/>
      <c r="N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  <c r="AH480" s="90"/>
      <c r="AI480" s="90"/>
      <c r="AJ480" s="90"/>
      <c r="AK480" s="90"/>
      <c r="AL480" s="90"/>
      <c r="AM480" s="90"/>
      <c r="AN480" s="90"/>
      <c r="AO480" s="90"/>
      <c r="AP480" s="90"/>
      <c r="AQ480" s="90"/>
      <c r="AR480" s="90"/>
      <c r="AS480" s="90"/>
    </row>
    <row r="481">
      <c r="A481" s="90"/>
      <c r="B481" s="90"/>
      <c r="C481" s="90"/>
      <c r="D481" s="90"/>
      <c r="E481" s="90"/>
      <c r="F481" s="90"/>
      <c r="G481" s="90"/>
      <c r="H481" s="90"/>
      <c r="I481" s="90"/>
      <c r="J481" s="90"/>
      <c r="K481" s="90"/>
      <c r="L481" s="90"/>
      <c r="M481" s="90"/>
      <c r="N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  <c r="AH481" s="90"/>
      <c r="AI481" s="90"/>
      <c r="AJ481" s="90"/>
      <c r="AK481" s="90"/>
      <c r="AL481" s="90"/>
      <c r="AM481" s="90"/>
      <c r="AN481" s="90"/>
      <c r="AO481" s="90"/>
      <c r="AP481" s="90"/>
      <c r="AQ481" s="90"/>
      <c r="AR481" s="90"/>
      <c r="AS481" s="90"/>
    </row>
    <row r="482">
      <c r="A482" s="90"/>
      <c r="B482" s="90"/>
      <c r="C482" s="90"/>
      <c r="D482" s="90"/>
      <c r="E482" s="90"/>
      <c r="F482" s="90"/>
      <c r="G482" s="90"/>
      <c r="H482" s="90"/>
      <c r="I482" s="90"/>
      <c r="J482" s="90"/>
      <c r="K482" s="90"/>
      <c r="L482" s="90"/>
      <c r="M482" s="90"/>
      <c r="N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  <c r="AH482" s="90"/>
      <c r="AI482" s="90"/>
      <c r="AJ482" s="90"/>
      <c r="AK482" s="90"/>
      <c r="AL482" s="90"/>
      <c r="AM482" s="90"/>
      <c r="AN482" s="90"/>
      <c r="AO482" s="90"/>
      <c r="AP482" s="90"/>
      <c r="AQ482" s="90"/>
      <c r="AR482" s="90"/>
      <c r="AS482" s="90"/>
    </row>
    <row r="483">
      <c r="A483" s="90"/>
      <c r="B483" s="90"/>
      <c r="C483" s="90"/>
      <c r="D483" s="90"/>
      <c r="E483" s="90"/>
      <c r="F483" s="90"/>
      <c r="G483" s="90"/>
      <c r="H483" s="90"/>
      <c r="I483" s="90"/>
      <c r="J483" s="90"/>
      <c r="K483" s="90"/>
      <c r="L483" s="90"/>
      <c r="M483" s="90"/>
      <c r="N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  <c r="AH483" s="90"/>
      <c r="AI483" s="90"/>
      <c r="AJ483" s="90"/>
      <c r="AK483" s="90"/>
      <c r="AL483" s="90"/>
      <c r="AM483" s="90"/>
      <c r="AN483" s="90"/>
      <c r="AO483" s="90"/>
      <c r="AP483" s="90"/>
      <c r="AQ483" s="90"/>
      <c r="AR483" s="90"/>
      <c r="AS483" s="90"/>
    </row>
    <row r="484">
      <c r="A484" s="90"/>
      <c r="B484" s="90"/>
      <c r="C484" s="90"/>
      <c r="D484" s="90"/>
      <c r="E484" s="90"/>
      <c r="F484" s="90"/>
      <c r="G484" s="90"/>
      <c r="H484" s="90"/>
      <c r="I484" s="90"/>
      <c r="J484" s="90"/>
      <c r="K484" s="90"/>
      <c r="L484" s="90"/>
      <c r="M484" s="90"/>
      <c r="N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  <c r="AH484" s="90"/>
      <c r="AI484" s="90"/>
      <c r="AJ484" s="90"/>
      <c r="AK484" s="90"/>
      <c r="AL484" s="90"/>
      <c r="AM484" s="90"/>
      <c r="AN484" s="90"/>
      <c r="AO484" s="90"/>
      <c r="AP484" s="90"/>
      <c r="AQ484" s="90"/>
      <c r="AR484" s="90"/>
      <c r="AS484" s="90"/>
    </row>
    <row r="485">
      <c r="A485" s="90"/>
      <c r="B485" s="90"/>
      <c r="C485" s="90"/>
      <c r="D485" s="90"/>
      <c r="E485" s="90"/>
      <c r="F485" s="90"/>
      <c r="G485" s="90"/>
      <c r="H485" s="90"/>
      <c r="I485" s="90"/>
      <c r="J485" s="90"/>
      <c r="K485" s="90"/>
      <c r="L485" s="90"/>
      <c r="M485" s="90"/>
      <c r="N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  <c r="AH485" s="90"/>
      <c r="AI485" s="90"/>
      <c r="AJ485" s="90"/>
      <c r="AK485" s="90"/>
      <c r="AL485" s="90"/>
      <c r="AM485" s="90"/>
      <c r="AN485" s="90"/>
      <c r="AO485" s="90"/>
      <c r="AP485" s="90"/>
      <c r="AQ485" s="90"/>
      <c r="AR485" s="90"/>
      <c r="AS485" s="90"/>
    </row>
    <row r="486">
      <c r="A486" s="90"/>
      <c r="B486" s="90"/>
      <c r="C486" s="90"/>
      <c r="D486" s="90"/>
      <c r="E486" s="90"/>
      <c r="F486" s="90"/>
      <c r="G486" s="90"/>
      <c r="H486" s="90"/>
      <c r="I486" s="90"/>
      <c r="J486" s="90"/>
      <c r="K486" s="90"/>
      <c r="L486" s="90"/>
      <c r="M486" s="90"/>
      <c r="N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  <c r="AH486" s="90"/>
      <c r="AI486" s="90"/>
      <c r="AJ486" s="90"/>
      <c r="AK486" s="90"/>
      <c r="AL486" s="90"/>
      <c r="AM486" s="90"/>
      <c r="AN486" s="90"/>
      <c r="AO486" s="90"/>
      <c r="AP486" s="90"/>
      <c r="AQ486" s="90"/>
      <c r="AR486" s="90"/>
      <c r="AS486" s="90"/>
    </row>
    <row r="487">
      <c r="A487" s="90"/>
      <c r="B487" s="90"/>
      <c r="C487" s="90"/>
      <c r="D487" s="90"/>
      <c r="E487" s="90"/>
      <c r="F487" s="90"/>
      <c r="G487" s="90"/>
      <c r="H487" s="90"/>
      <c r="I487" s="90"/>
      <c r="J487" s="90"/>
      <c r="K487" s="90"/>
      <c r="L487" s="90"/>
      <c r="M487" s="90"/>
      <c r="N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  <c r="AH487" s="90"/>
      <c r="AI487" s="90"/>
      <c r="AJ487" s="90"/>
      <c r="AK487" s="90"/>
      <c r="AL487" s="90"/>
      <c r="AM487" s="90"/>
      <c r="AN487" s="90"/>
      <c r="AO487" s="90"/>
      <c r="AP487" s="90"/>
      <c r="AQ487" s="90"/>
      <c r="AR487" s="90"/>
      <c r="AS487" s="90"/>
    </row>
    <row r="488">
      <c r="A488" s="90"/>
      <c r="B488" s="90"/>
      <c r="C488" s="90"/>
      <c r="D488" s="90"/>
      <c r="E488" s="90"/>
      <c r="F488" s="90"/>
      <c r="G488" s="90"/>
      <c r="H488" s="90"/>
      <c r="I488" s="90"/>
      <c r="J488" s="90"/>
      <c r="K488" s="90"/>
      <c r="L488" s="90"/>
      <c r="M488" s="90"/>
      <c r="N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  <c r="AH488" s="90"/>
      <c r="AI488" s="90"/>
      <c r="AJ488" s="90"/>
      <c r="AK488" s="90"/>
      <c r="AL488" s="90"/>
      <c r="AM488" s="90"/>
      <c r="AN488" s="90"/>
      <c r="AO488" s="90"/>
      <c r="AP488" s="90"/>
      <c r="AQ488" s="90"/>
      <c r="AR488" s="90"/>
      <c r="AS488" s="90"/>
    </row>
    <row r="489">
      <c r="A489" s="90"/>
      <c r="B489" s="90"/>
      <c r="C489" s="90"/>
      <c r="D489" s="90"/>
      <c r="E489" s="90"/>
      <c r="F489" s="90"/>
      <c r="G489" s="90"/>
      <c r="H489" s="90"/>
      <c r="I489" s="90"/>
      <c r="J489" s="90"/>
      <c r="K489" s="90"/>
      <c r="L489" s="90"/>
      <c r="M489" s="90"/>
      <c r="N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  <c r="AH489" s="90"/>
      <c r="AI489" s="90"/>
      <c r="AJ489" s="90"/>
      <c r="AK489" s="90"/>
      <c r="AL489" s="90"/>
      <c r="AM489" s="90"/>
      <c r="AN489" s="90"/>
      <c r="AO489" s="90"/>
      <c r="AP489" s="90"/>
      <c r="AQ489" s="90"/>
      <c r="AR489" s="90"/>
      <c r="AS489" s="90"/>
    </row>
    <row r="490">
      <c r="A490" s="90"/>
      <c r="B490" s="90"/>
      <c r="C490" s="90"/>
      <c r="D490" s="90"/>
      <c r="E490" s="90"/>
      <c r="F490" s="90"/>
      <c r="G490" s="90"/>
      <c r="H490" s="90"/>
      <c r="I490" s="90"/>
      <c r="J490" s="90"/>
      <c r="K490" s="90"/>
      <c r="L490" s="90"/>
      <c r="M490" s="90"/>
      <c r="N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  <c r="AH490" s="90"/>
      <c r="AI490" s="90"/>
      <c r="AJ490" s="90"/>
      <c r="AK490" s="90"/>
      <c r="AL490" s="90"/>
      <c r="AM490" s="90"/>
      <c r="AN490" s="90"/>
      <c r="AO490" s="90"/>
      <c r="AP490" s="90"/>
      <c r="AQ490" s="90"/>
      <c r="AR490" s="90"/>
      <c r="AS490" s="90"/>
    </row>
    <row r="491">
      <c r="A491" s="90"/>
      <c r="B491" s="90"/>
      <c r="C491" s="90"/>
      <c r="D491" s="90"/>
      <c r="E491" s="90"/>
      <c r="F491" s="90"/>
      <c r="G491" s="90"/>
      <c r="H491" s="90"/>
      <c r="I491" s="90"/>
      <c r="J491" s="90"/>
      <c r="K491" s="90"/>
      <c r="L491" s="90"/>
      <c r="M491" s="90"/>
      <c r="N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  <c r="AH491" s="90"/>
      <c r="AI491" s="90"/>
      <c r="AJ491" s="90"/>
      <c r="AK491" s="90"/>
      <c r="AL491" s="90"/>
      <c r="AM491" s="90"/>
      <c r="AN491" s="90"/>
      <c r="AO491" s="90"/>
      <c r="AP491" s="90"/>
      <c r="AQ491" s="90"/>
      <c r="AR491" s="90"/>
      <c r="AS491" s="90"/>
    </row>
    <row r="492">
      <c r="A492" s="90"/>
      <c r="B492" s="90"/>
      <c r="C492" s="90"/>
      <c r="D492" s="90"/>
      <c r="E492" s="90"/>
      <c r="F492" s="90"/>
      <c r="G492" s="90"/>
      <c r="H492" s="90"/>
      <c r="I492" s="90"/>
      <c r="J492" s="90"/>
      <c r="K492" s="90"/>
      <c r="L492" s="90"/>
      <c r="M492" s="90"/>
      <c r="N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  <c r="AH492" s="90"/>
      <c r="AI492" s="90"/>
      <c r="AJ492" s="90"/>
      <c r="AK492" s="90"/>
      <c r="AL492" s="90"/>
      <c r="AM492" s="90"/>
      <c r="AN492" s="90"/>
      <c r="AO492" s="90"/>
      <c r="AP492" s="90"/>
      <c r="AQ492" s="90"/>
      <c r="AR492" s="90"/>
      <c r="AS492" s="90"/>
    </row>
    <row r="493">
      <c r="A493" s="90"/>
      <c r="B493" s="90"/>
      <c r="C493" s="90"/>
      <c r="D493" s="90"/>
      <c r="E493" s="90"/>
      <c r="F493" s="90"/>
      <c r="G493" s="90"/>
      <c r="H493" s="90"/>
      <c r="I493" s="90"/>
      <c r="J493" s="90"/>
      <c r="K493" s="90"/>
      <c r="L493" s="90"/>
      <c r="M493" s="90"/>
      <c r="N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  <c r="AH493" s="90"/>
      <c r="AI493" s="90"/>
      <c r="AJ493" s="90"/>
      <c r="AK493" s="90"/>
      <c r="AL493" s="90"/>
      <c r="AM493" s="90"/>
      <c r="AN493" s="90"/>
      <c r="AO493" s="90"/>
      <c r="AP493" s="90"/>
      <c r="AQ493" s="90"/>
      <c r="AR493" s="90"/>
      <c r="AS493" s="90"/>
    </row>
    <row r="494">
      <c r="A494" s="90"/>
      <c r="B494" s="90"/>
      <c r="C494" s="90"/>
      <c r="D494" s="90"/>
      <c r="E494" s="90"/>
      <c r="F494" s="90"/>
      <c r="G494" s="90"/>
      <c r="H494" s="90"/>
      <c r="I494" s="90"/>
      <c r="J494" s="90"/>
      <c r="K494" s="90"/>
      <c r="L494" s="90"/>
      <c r="M494" s="90"/>
      <c r="N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  <c r="AH494" s="90"/>
      <c r="AI494" s="90"/>
      <c r="AJ494" s="90"/>
      <c r="AK494" s="90"/>
      <c r="AL494" s="90"/>
      <c r="AM494" s="90"/>
      <c r="AN494" s="90"/>
      <c r="AO494" s="90"/>
      <c r="AP494" s="90"/>
      <c r="AQ494" s="90"/>
      <c r="AR494" s="90"/>
      <c r="AS494" s="90"/>
    </row>
    <row r="495">
      <c r="A495" s="90"/>
      <c r="B495" s="90"/>
      <c r="C495" s="90"/>
      <c r="D495" s="90"/>
      <c r="E495" s="90"/>
      <c r="F495" s="90"/>
      <c r="G495" s="90"/>
      <c r="H495" s="90"/>
      <c r="I495" s="90"/>
      <c r="J495" s="90"/>
      <c r="K495" s="90"/>
      <c r="L495" s="90"/>
      <c r="M495" s="90"/>
      <c r="N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  <c r="AH495" s="90"/>
      <c r="AI495" s="90"/>
      <c r="AJ495" s="90"/>
      <c r="AK495" s="90"/>
      <c r="AL495" s="90"/>
      <c r="AM495" s="90"/>
      <c r="AN495" s="90"/>
      <c r="AO495" s="90"/>
      <c r="AP495" s="90"/>
      <c r="AQ495" s="90"/>
      <c r="AR495" s="90"/>
      <c r="AS495" s="90"/>
    </row>
    <row r="496">
      <c r="A496" s="90"/>
      <c r="B496" s="90"/>
      <c r="C496" s="90"/>
      <c r="D496" s="90"/>
      <c r="E496" s="90"/>
      <c r="F496" s="90"/>
      <c r="G496" s="90"/>
      <c r="H496" s="90"/>
      <c r="I496" s="90"/>
      <c r="J496" s="90"/>
      <c r="K496" s="90"/>
      <c r="L496" s="90"/>
      <c r="M496" s="90"/>
      <c r="N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  <c r="AH496" s="90"/>
      <c r="AI496" s="90"/>
      <c r="AJ496" s="90"/>
      <c r="AK496" s="90"/>
      <c r="AL496" s="90"/>
      <c r="AM496" s="90"/>
      <c r="AN496" s="90"/>
      <c r="AO496" s="90"/>
      <c r="AP496" s="90"/>
      <c r="AQ496" s="90"/>
      <c r="AR496" s="90"/>
      <c r="AS496" s="90"/>
    </row>
    <row r="497">
      <c r="A497" s="90"/>
      <c r="B497" s="90"/>
      <c r="C497" s="90"/>
      <c r="D497" s="90"/>
      <c r="E497" s="90"/>
      <c r="F497" s="90"/>
      <c r="G497" s="90"/>
      <c r="H497" s="90"/>
      <c r="I497" s="90"/>
      <c r="J497" s="90"/>
      <c r="K497" s="90"/>
      <c r="L497" s="90"/>
      <c r="M497" s="90"/>
      <c r="N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  <c r="AH497" s="90"/>
      <c r="AI497" s="90"/>
      <c r="AJ497" s="90"/>
      <c r="AK497" s="90"/>
      <c r="AL497" s="90"/>
      <c r="AM497" s="90"/>
      <c r="AN497" s="90"/>
      <c r="AO497" s="90"/>
      <c r="AP497" s="90"/>
      <c r="AQ497" s="90"/>
      <c r="AR497" s="90"/>
      <c r="AS497" s="90"/>
    </row>
    <row r="498">
      <c r="A498" s="90"/>
      <c r="B498" s="90"/>
      <c r="C498" s="90"/>
      <c r="D498" s="90"/>
      <c r="E498" s="90"/>
      <c r="F498" s="90"/>
      <c r="G498" s="90"/>
      <c r="H498" s="90"/>
      <c r="I498" s="90"/>
      <c r="J498" s="90"/>
      <c r="K498" s="90"/>
      <c r="L498" s="90"/>
      <c r="M498" s="90"/>
      <c r="N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  <c r="AH498" s="90"/>
      <c r="AI498" s="90"/>
      <c r="AJ498" s="90"/>
      <c r="AK498" s="90"/>
      <c r="AL498" s="90"/>
      <c r="AM498" s="90"/>
      <c r="AN498" s="90"/>
      <c r="AO498" s="90"/>
      <c r="AP498" s="90"/>
      <c r="AQ498" s="90"/>
      <c r="AR498" s="90"/>
      <c r="AS498" s="90"/>
    </row>
    <row r="499">
      <c r="A499" s="90"/>
      <c r="B499" s="90"/>
      <c r="C499" s="90"/>
      <c r="D499" s="90"/>
      <c r="E499" s="90"/>
      <c r="F499" s="90"/>
      <c r="G499" s="90"/>
      <c r="H499" s="90"/>
      <c r="I499" s="90"/>
      <c r="J499" s="90"/>
      <c r="K499" s="90"/>
      <c r="L499" s="90"/>
      <c r="M499" s="90"/>
      <c r="N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  <c r="AH499" s="90"/>
      <c r="AI499" s="90"/>
      <c r="AJ499" s="90"/>
      <c r="AK499" s="90"/>
      <c r="AL499" s="90"/>
      <c r="AM499" s="90"/>
      <c r="AN499" s="90"/>
      <c r="AO499" s="90"/>
      <c r="AP499" s="90"/>
      <c r="AQ499" s="90"/>
      <c r="AR499" s="90"/>
      <c r="AS499" s="90"/>
    </row>
    <row r="500">
      <c r="A500" s="90"/>
      <c r="B500" s="90"/>
      <c r="C500" s="90"/>
      <c r="D500" s="90"/>
      <c r="E500" s="90"/>
      <c r="F500" s="90"/>
      <c r="G500" s="90"/>
      <c r="H500" s="90"/>
      <c r="I500" s="90"/>
      <c r="J500" s="90"/>
      <c r="K500" s="90"/>
      <c r="L500" s="90"/>
      <c r="M500" s="90"/>
      <c r="N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  <c r="AH500" s="90"/>
      <c r="AI500" s="90"/>
      <c r="AJ500" s="90"/>
      <c r="AK500" s="90"/>
      <c r="AL500" s="90"/>
      <c r="AM500" s="90"/>
      <c r="AN500" s="90"/>
      <c r="AO500" s="90"/>
      <c r="AP500" s="90"/>
      <c r="AQ500" s="90"/>
      <c r="AR500" s="90"/>
      <c r="AS500" s="90"/>
    </row>
    <row r="501">
      <c r="A501" s="90"/>
      <c r="B501" s="90"/>
      <c r="C501" s="90"/>
      <c r="D501" s="90"/>
      <c r="E501" s="90"/>
      <c r="F501" s="90"/>
      <c r="G501" s="90"/>
      <c r="H501" s="90"/>
      <c r="I501" s="90"/>
      <c r="J501" s="90"/>
      <c r="K501" s="90"/>
      <c r="L501" s="90"/>
      <c r="M501" s="90"/>
      <c r="N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  <c r="AH501" s="90"/>
      <c r="AI501" s="90"/>
      <c r="AJ501" s="90"/>
      <c r="AK501" s="90"/>
      <c r="AL501" s="90"/>
      <c r="AM501" s="90"/>
      <c r="AN501" s="90"/>
      <c r="AO501" s="90"/>
      <c r="AP501" s="90"/>
      <c r="AQ501" s="90"/>
      <c r="AR501" s="90"/>
      <c r="AS501" s="90"/>
    </row>
    <row r="502">
      <c r="A502" s="90"/>
      <c r="B502" s="90"/>
      <c r="C502" s="90"/>
      <c r="D502" s="90"/>
      <c r="E502" s="90"/>
      <c r="F502" s="90"/>
      <c r="G502" s="90"/>
      <c r="H502" s="90"/>
      <c r="I502" s="90"/>
      <c r="J502" s="90"/>
      <c r="K502" s="90"/>
      <c r="L502" s="90"/>
      <c r="M502" s="90"/>
      <c r="N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  <c r="AH502" s="90"/>
      <c r="AI502" s="90"/>
      <c r="AJ502" s="90"/>
      <c r="AK502" s="90"/>
      <c r="AL502" s="90"/>
      <c r="AM502" s="90"/>
      <c r="AN502" s="90"/>
      <c r="AO502" s="90"/>
      <c r="AP502" s="90"/>
      <c r="AQ502" s="90"/>
      <c r="AR502" s="90"/>
      <c r="AS502" s="90"/>
    </row>
    <row r="503">
      <c r="A503" s="90"/>
      <c r="B503" s="90"/>
      <c r="C503" s="90"/>
      <c r="D503" s="90"/>
      <c r="E503" s="90"/>
      <c r="F503" s="90"/>
      <c r="G503" s="90"/>
      <c r="H503" s="90"/>
      <c r="I503" s="90"/>
      <c r="J503" s="90"/>
      <c r="K503" s="90"/>
      <c r="L503" s="90"/>
      <c r="M503" s="90"/>
      <c r="N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  <c r="AH503" s="90"/>
      <c r="AI503" s="90"/>
      <c r="AJ503" s="90"/>
      <c r="AK503" s="90"/>
      <c r="AL503" s="90"/>
      <c r="AM503" s="90"/>
      <c r="AN503" s="90"/>
      <c r="AO503" s="90"/>
      <c r="AP503" s="90"/>
      <c r="AQ503" s="90"/>
      <c r="AR503" s="90"/>
      <c r="AS503" s="90"/>
    </row>
    <row r="504">
      <c r="A504" s="90"/>
      <c r="B504" s="90"/>
      <c r="C504" s="90"/>
      <c r="D504" s="90"/>
      <c r="E504" s="90"/>
      <c r="F504" s="90"/>
      <c r="G504" s="90"/>
      <c r="H504" s="90"/>
      <c r="I504" s="90"/>
      <c r="J504" s="90"/>
      <c r="K504" s="90"/>
      <c r="L504" s="90"/>
      <c r="M504" s="90"/>
      <c r="N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  <c r="AH504" s="90"/>
      <c r="AI504" s="90"/>
      <c r="AJ504" s="90"/>
      <c r="AK504" s="90"/>
      <c r="AL504" s="90"/>
      <c r="AM504" s="90"/>
      <c r="AN504" s="90"/>
      <c r="AO504" s="90"/>
      <c r="AP504" s="90"/>
      <c r="AQ504" s="90"/>
      <c r="AR504" s="90"/>
      <c r="AS504" s="90"/>
    </row>
    <row r="505">
      <c r="A505" s="90"/>
      <c r="B505" s="90"/>
      <c r="C505" s="90"/>
      <c r="D505" s="90"/>
      <c r="E505" s="90"/>
      <c r="F505" s="90"/>
      <c r="G505" s="90"/>
      <c r="H505" s="90"/>
      <c r="I505" s="90"/>
      <c r="J505" s="90"/>
      <c r="K505" s="90"/>
      <c r="L505" s="90"/>
      <c r="M505" s="90"/>
      <c r="N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  <c r="AH505" s="90"/>
      <c r="AI505" s="90"/>
      <c r="AJ505" s="90"/>
      <c r="AK505" s="90"/>
      <c r="AL505" s="90"/>
      <c r="AM505" s="90"/>
      <c r="AN505" s="90"/>
      <c r="AO505" s="90"/>
      <c r="AP505" s="90"/>
      <c r="AQ505" s="90"/>
      <c r="AR505" s="90"/>
      <c r="AS505" s="90"/>
    </row>
    <row r="506">
      <c r="A506" s="90"/>
      <c r="B506" s="90"/>
      <c r="C506" s="90"/>
      <c r="D506" s="90"/>
      <c r="E506" s="90"/>
      <c r="F506" s="90"/>
      <c r="G506" s="90"/>
      <c r="H506" s="90"/>
      <c r="I506" s="90"/>
      <c r="J506" s="90"/>
      <c r="K506" s="90"/>
      <c r="L506" s="90"/>
      <c r="M506" s="90"/>
      <c r="N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  <c r="AH506" s="90"/>
      <c r="AI506" s="90"/>
      <c r="AJ506" s="90"/>
      <c r="AK506" s="90"/>
      <c r="AL506" s="90"/>
      <c r="AM506" s="90"/>
      <c r="AN506" s="90"/>
      <c r="AO506" s="90"/>
      <c r="AP506" s="90"/>
      <c r="AQ506" s="90"/>
      <c r="AR506" s="90"/>
      <c r="AS506" s="90"/>
    </row>
    <row r="507">
      <c r="A507" s="90"/>
      <c r="B507" s="90"/>
      <c r="C507" s="90"/>
      <c r="D507" s="90"/>
      <c r="E507" s="90"/>
      <c r="F507" s="90"/>
      <c r="G507" s="90"/>
      <c r="H507" s="90"/>
      <c r="I507" s="90"/>
      <c r="J507" s="90"/>
      <c r="K507" s="90"/>
      <c r="L507" s="90"/>
      <c r="M507" s="90"/>
      <c r="N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  <c r="AH507" s="90"/>
      <c r="AI507" s="90"/>
      <c r="AJ507" s="90"/>
      <c r="AK507" s="90"/>
      <c r="AL507" s="90"/>
      <c r="AM507" s="90"/>
      <c r="AN507" s="90"/>
      <c r="AO507" s="90"/>
      <c r="AP507" s="90"/>
      <c r="AQ507" s="90"/>
      <c r="AR507" s="90"/>
      <c r="AS507" s="90"/>
    </row>
    <row r="508">
      <c r="A508" s="90"/>
      <c r="B508" s="90"/>
      <c r="C508" s="90"/>
      <c r="D508" s="90"/>
      <c r="E508" s="90"/>
      <c r="F508" s="90"/>
      <c r="G508" s="90"/>
      <c r="H508" s="90"/>
      <c r="I508" s="90"/>
      <c r="J508" s="90"/>
      <c r="K508" s="90"/>
      <c r="L508" s="90"/>
      <c r="M508" s="90"/>
      <c r="N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  <c r="AH508" s="90"/>
      <c r="AI508" s="90"/>
      <c r="AJ508" s="90"/>
      <c r="AK508" s="90"/>
      <c r="AL508" s="90"/>
      <c r="AM508" s="90"/>
      <c r="AN508" s="90"/>
      <c r="AO508" s="90"/>
      <c r="AP508" s="90"/>
      <c r="AQ508" s="90"/>
      <c r="AR508" s="90"/>
      <c r="AS508" s="90"/>
    </row>
    <row r="509">
      <c r="A509" s="90"/>
      <c r="B509" s="90"/>
      <c r="C509" s="90"/>
      <c r="D509" s="90"/>
      <c r="E509" s="90"/>
      <c r="F509" s="90"/>
      <c r="G509" s="90"/>
      <c r="H509" s="90"/>
      <c r="I509" s="90"/>
      <c r="J509" s="90"/>
      <c r="K509" s="90"/>
      <c r="L509" s="90"/>
      <c r="M509" s="90"/>
      <c r="N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  <c r="AH509" s="90"/>
      <c r="AI509" s="90"/>
      <c r="AJ509" s="90"/>
      <c r="AK509" s="90"/>
      <c r="AL509" s="90"/>
      <c r="AM509" s="90"/>
      <c r="AN509" s="90"/>
      <c r="AO509" s="90"/>
      <c r="AP509" s="90"/>
      <c r="AQ509" s="90"/>
      <c r="AR509" s="90"/>
      <c r="AS509" s="90"/>
    </row>
    <row r="510">
      <c r="A510" s="90"/>
      <c r="B510" s="90"/>
      <c r="C510" s="90"/>
      <c r="D510" s="90"/>
      <c r="E510" s="90"/>
      <c r="F510" s="90"/>
      <c r="G510" s="90"/>
      <c r="H510" s="90"/>
      <c r="I510" s="90"/>
      <c r="J510" s="90"/>
      <c r="K510" s="90"/>
      <c r="L510" s="90"/>
      <c r="M510" s="90"/>
      <c r="N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  <c r="AH510" s="90"/>
      <c r="AI510" s="90"/>
      <c r="AJ510" s="90"/>
      <c r="AK510" s="90"/>
      <c r="AL510" s="90"/>
      <c r="AM510" s="90"/>
      <c r="AN510" s="90"/>
      <c r="AO510" s="90"/>
      <c r="AP510" s="90"/>
      <c r="AQ510" s="90"/>
      <c r="AR510" s="90"/>
      <c r="AS510" s="90"/>
    </row>
    <row r="511">
      <c r="A511" s="90"/>
      <c r="B511" s="90"/>
      <c r="C511" s="90"/>
      <c r="D511" s="90"/>
      <c r="E511" s="90"/>
      <c r="F511" s="90"/>
      <c r="G511" s="90"/>
      <c r="H511" s="90"/>
      <c r="I511" s="90"/>
      <c r="J511" s="90"/>
      <c r="K511" s="90"/>
      <c r="L511" s="90"/>
      <c r="M511" s="90"/>
      <c r="N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  <c r="AH511" s="90"/>
      <c r="AI511" s="90"/>
      <c r="AJ511" s="90"/>
      <c r="AK511" s="90"/>
      <c r="AL511" s="90"/>
      <c r="AM511" s="90"/>
      <c r="AN511" s="90"/>
      <c r="AO511" s="90"/>
      <c r="AP511" s="90"/>
      <c r="AQ511" s="90"/>
      <c r="AR511" s="90"/>
      <c r="AS511" s="90"/>
    </row>
    <row r="512">
      <c r="A512" s="90"/>
      <c r="B512" s="90"/>
      <c r="C512" s="90"/>
      <c r="D512" s="90"/>
      <c r="E512" s="90"/>
      <c r="F512" s="90"/>
      <c r="G512" s="90"/>
      <c r="H512" s="90"/>
      <c r="I512" s="90"/>
      <c r="J512" s="90"/>
      <c r="K512" s="90"/>
      <c r="L512" s="90"/>
      <c r="M512" s="90"/>
      <c r="N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  <c r="AH512" s="90"/>
      <c r="AI512" s="90"/>
      <c r="AJ512" s="90"/>
      <c r="AK512" s="90"/>
      <c r="AL512" s="90"/>
      <c r="AM512" s="90"/>
      <c r="AN512" s="90"/>
      <c r="AO512" s="90"/>
      <c r="AP512" s="90"/>
      <c r="AQ512" s="90"/>
      <c r="AR512" s="90"/>
      <c r="AS512" s="90"/>
    </row>
    <row r="513">
      <c r="A513" s="90"/>
      <c r="B513" s="90"/>
      <c r="C513" s="90"/>
      <c r="D513" s="90"/>
      <c r="E513" s="90"/>
      <c r="F513" s="90"/>
      <c r="G513" s="90"/>
      <c r="H513" s="90"/>
      <c r="I513" s="90"/>
      <c r="J513" s="90"/>
      <c r="K513" s="90"/>
      <c r="L513" s="90"/>
      <c r="M513" s="90"/>
      <c r="N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  <c r="AH513" s="90"/>
      <c r="AI513" s="90"/>
      <c r="AJ513" s="90"/>
      <c r="AK513" s="90"/>
      <c r="AL513" s="90"/>
      <c r="AM513" s="90"/>
      <c r="AN513" s="90"/>
      <c r="AO513" s="90"/>
      <c r="AP513" s="90"/>
      <c r="AQ513" s="90"/>
      <c r="AR513" s="90"/>
      <c r="AS513" s="90"/>
    </row>
    <row r="514">
      <c r="A514" s="90"/>
      <c r="B514" s="90"/>
      <c r="C514" s="90"/>
      <c r="D514" s="90"/>
      <c r="E514" s="90"/>
      <c r="F514" s="90"/>
      <c r="G514" s="90"/>
      <c r="H514" s="90"/>
      <c r="I514" s="90"/>
      <c r="J514" s="90"/>
      <c r="K514" s="90"/>
      <c r="L514" s="90"/>
      <c r="M514" s="90"/>
      <c r="N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  <c r="AH514" s="90"/>
      <c r="AI514" s="90"/>
      <c r="AJ514" s="90"/>
      <c r="AK514" s="90"/>
      <c r="AL514" s="90"/>
      <c r="AM514" s="90"/>
      <c r="AN514" s="90"/>
      <c r="AO514" s="90"/>
      <c r="AP514" s="90"/>
      <c r="AQ514" s="90"/>
      <c r="AR514" s="90"/>
      <c r="AS514" s="90"/>
    </row>
    <row r="515">
      <c r="A515" s="90"/>
      <c r="B515" s="90"/>
      <c r="C515" s="90"/>
      <c r="D515" s="90"/>
      <c r="E515" s="90"/>
      <c r="F515" s="90"/>
      <c r="G515" s="90"/>
      <c r="H515" s="90"/>
      <c r="I515" s="90"/>
      <c r="J515" s="90"/>
      <c r="K515" s="90"/>
      <c r="L515" s="90"/>
      <c r="M515" s="90"/>
      <c r="N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  <c r="AH515" s="90"/>
      <c r="AI515" s="90"/>
      <c r="AJ515" s="90"/>
      <c r="AK515" s="90"/>
      <c r="AL515" s="90"/>
      <c r="AM515" s="90"/>
      <c r="AN515" s="90"/>
      <c r="AO515" s="90"/>
      <c r="AP515" s="90"/>
      <c r="AQ515" s="90"/>
      <c r="AR515" s="90"/>
      <c r="AS515" s="90"/>
    </row>
    <row r="516">
      <c r="A516" s="90"/>
      <c r="B516" s="90"/>
      <c r="C516" s="90"/>
      <c r="D516" s="90"/>
      <c r="E516" s="90"/>
      <c r="F516" s="90"/>
      <c r="G516" s="90"/>
      <c r="H516" s="90"/>
      <c r="I516" s="90"/>
      <c r="J516" s="90"/>
      <c r="K516" s="90"/>
      <c r="L516" s="90"/>
      <c r="M516" s="90"/>
      <c r="N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  <c r="AH516" s="90"/>
      <c r="AI516" s="90"/>
      <c r="AJ516" s="90"/>
      <c r="AK516" s="90"/>
      <c r="AL516" s="90"/>
      <c r="AM516" s="90"/>
      <c r="AN516" s="90"/>
      <c r="AO516" s="90"/>
      <c r="AP516" s="90"/>
      <c r="AQ516" s="90"/>
      <c r="AR516" s="90"/>
      <c r="AS516" s="90"/>
    </row>
    <row r="517">
      <c r="A517" s="90"/>
      <c r="B517" s="90"/>
      <c r="C517" s="90"/>
      <c r="D517" s="90"/>
      <c r="E517" s="90"/>
      <c r="F517" s="90"/>
      <c r="G517" s="90"/>
      <c r="H517" s="90"/>
      <c r="I517" s="90"/>
      <c r="J517" s="90"/>
      <c r="K517" s="90"/>
      <c r="L517" s="90"/>
      <c r="M517" s="90"/>
      <c r="N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  <c r="AH517" s="90"/>
      <c r="AI517" s="90"/>
      <c r="AJ517" s="90"/>
      <c r="AK517" s="90"/>
      <c r="AL517" s="90"/>
      <c r="AM517" s="90"/>
      <c r="AN517" s="90"/>
      <c r="AO517" s="90"/>
      <c r="AP517" s="90"/>
      <c r="AQ517" s="90"/>
      <c r="AR517" s="90"/>
      <c r="AS517" s="90"/>
    </row>
    <row r="518">
      <c r="A518" s="90"/>
      <c r="B518" s="90"/>
      <c r="C518" s="90"/>
      <c r="D518" s="90"/>
      <c r="E518" s="90"/>
      <c r="F518" s="90"/>
      <c r="G518" s="90"/>
      <c r="H518" s="90"/>
      <c r="I518" s="90"/>
      <c r="J518" s="90"/>
      <c r="K518" s="90"/>
      <c r="L518" s="90"/>
      <c r="M518" s="90"/>
      <c r="N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  <c r="AH518" s="90"/>
      <c r="AI518" s="90"/>
      <c r="AJ518" s="90"/>
      <c r="AK518" s="90"/>
      <c r="AL518" s="90"/>
      <c r="AM518" s="90"/>
      <c r="AN518" s="90"/>
      <c r="AO518" s="90"/>
      <c r="AP518" s="90"/>
      <c r="AQ518" s="90"/>
      <c r="AR518" s="90"/>
      <c r="AS518" s="90"/>
    </row>
    <row r="519">
      <c r="A519" s="90"/>
      <c r="B519" s="90"/>
      <c r="C519" s="90"/>
      <c r="D519" s="90"/>
      <c r="E519" s="90"/>
      <c r="F519" s="90"/>
      <c r="G519" s="90"/>
      <c r="H519" s="90"/>
      <c r="I519" s="90"/>
      <c r="J519" s="90"/>
      <c r="K519" s="90"/>
      <c r="L519" s="90"/>
      <c r="M519" s="90"/>
      <c r="N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  <c r="AH519" s="90"/>
      <c r="AI519" s="90"/>
      <c r="AJ519" s="90"/>
      <c r="AK519" s="90"/>
      <c r="AL519" s="90"/>
      <c r="AM519" s="90"/>
      <c r="AN519" s="90"/>
      <c r="AO519" s="90"/>
      <c r="AP519" s="90"/>
      <c r="AQ519" s="90"/>
      <c r="AR519" s="90"/>
      <c r="AS519" s="90"/>
    </row>
    <row r="520">
      <c r="A520" s="90"/>
      <c r="B520" s="90"/>
      <c r="C520" s="90"/>
      <c r="D520" s="90"/>
      <c r="E520" s="90"/>
      <c r="F520" s="90"/>
      <c r="G520" s="90"/>
      <c r="H520" s="90"/>
      <c r="I520" s="90"/>
      <c r="J520" s="90"/>
      <c r="K520" s="90"/>
      <c r="L520" s="90"/>
      <c r="M520" s="90"/>
      <c r="N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  <c r="AH520" s="90"/>
      <c r="AI520" s="90"/>
      <c r="AJ520" s="90"/>
      <c r="AK520" s="90"/>
      <c r="AL520" s="90"/>
      <c r="AM520" s="90"/>
      <c r="AN520" s="90"/>
      <c r="AO520" s="90"/>
      <c r="AP520" s="90"/>
      <c r="AQ520" s="90"/>
      <c r="AR520" s="90"/>
      <c r="AS520" s="90"/>
    </row>
    <row r="521">
      <c r="A521" s="90"/>
      <c r="B521" s="90"/>
      <c r="C521" s="90"/>
      <c r="D521" s="90"/>
      <c r="E521" s="90"/>
      <c r="F521" s="90"/>
      <c r="G521" s="90"/>
      <c r="H521" s="90"/>
      <c r="I521" s="90"/>
      <c r="J521" s="90"/>
      <c r="K521" s="90"/>
      <c r="L521" s="90"/>
      <c r="M521" s="90"/>
      <c r="N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  <c r="AH521" s="90"/>
      <c r="AI521" s="90"/>
      <c r="AJ521" s="90"/>
      <c r="AK521" s="90"/>
      <c r="AL521" s="90"/>
      <c r="AM521" s="90"/>
      <c r="AN521" s="90"/>
      <c r="AO521" s="90"/>
      <c r="AP521" s="90"/>
      <c r="AQ521" s="90"/>
      <c r="AR521" s="90"/>
      <c r="AS521" s="90"/>
    </row>
    <row r="522">
      <c r="A522" s="90"/>
      <c r="B522" s="90"/>
      <c r="C522" s="90"/>
      <c r="D522" s="90"/>
      <c r="E522" s="90"/>
      <c r="F522" s="90"/>
      <c r="G522" s="90"/>
      <c r="H522" s="90"/>
      <c r="I522" s="90"/>
      <c r="J522" s="90"/>
      <c r="K522" s="90"/>
      <c r="L522" s="90"/>
      <c r="M522" s="90"/>
      <c r="N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  <c r="AH522" s="90"/>
      <c r="AI522" s="90"/>
      <c r="AJ522" s="90"/>
      <c r="AK522" s="90"/>
      <c r="AL522" s="90"/>
      <c r="AM522" s="90"/>
      <c r="AN522" s="90"/>
      <c r="AO522" s="90"/>
      <c r="AP522" s="90"/>
      <c r="AQ522" s="90"/>
      <c r="AR522" s="90"/>
      <c r="AS522" s="90"/>
    </row>
    <row r="523">
      <c r="A523" s="90"/>
      <c r="B523" s="90"/>
      <c r="C523" s="90"/>
      <c r="D523" s="90"/>
      <c r="E523" s="90"/>
      <c r="F523" s="90"/>
      <c r="G523" s="90"/>
      <c r="H523" s="90"/>
      <c r="I523" s="90"/>
      <c r="J523" s="90"/>
      <c r="K523" s="90"/>
      <c r="L523" s="90"/>
      <c r="M523" s="90"/>
      <c r="N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  <c r="AH523" s="90"/>
      <c r="AI523" s="90"/>
      <c r="AJ523" s="90"/>
      <c r="AK523" s="90"/>
      <c r="AL523" s="90"/>
      <c r="AM523" s="90"/>
      <c r="AN523" s="90"/>
      <c r="AO523" s="90"/>
      <c r="AP523" s="90"/>
      <c r="AQ523" s="90"/>
      <c r="AR523" s="90"/>
      <c r="AS523" s="90"/>
    </row>
    <row r="524">
      <c r="A524" s="90"/>
      <c r="B524" s="90"/>
      <c r="C524" s="90"/>
      <c r="D524" s="90"/>
      <c r="E524" s="90"/>
      <c r="F524" s="90"/>
      <c r="G524" s="90"/>
      <c r="H524" s="90"/>
      <c r="I524" s="90"/>
      <c r="J524" s="90"/>
      <c r="K524" s="90"/>
      <c r="L524" s="90"/>
      <c r="M524" s="90"/>
      <c r="N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  <c r="AH524" s="90"/>
      <c r="AI524" s="90"/>
      <c r="AJ524" s="90"/>
      <c r="AK524" s="90"/>
      <c r="AL524" s="90"/>
      <c r="AM524" s="90"/>
      <c r="AN524" s="90"/>
      <c r="AO524" s="90"/>
      <c r="AP524" s="90"/>
      <c r="AQ524" s="90"/>
      <c r="AR524" s="90"/>
      <c r="AS524" s="90"/>
    </row>
    <row r="525">
      <c r="A525" s="90"/>
      <c r="B525" s="90"/>
      <c r="C525" s="90"/>
      <c r="D525" s="90"/>
      <c r="E525" s="90"/>
      <c r="F525" s="90"/>
      <c r="G525" s="90"/>
      <c r="H525" s="90"/>
      <c r="I525" s="90"/>
      <c r="J525" s="90"/>
      <c r="K525" s="90"/>
      <c r="L525" s="90"/>
      <c r="M525" s="90"/>
      <c r="N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  <c r="AH525" s="90"/>
      <c r="AI525" s="90"/>
      <c r="AJ525" s="90"/>
      <c r="AK525" s="90"/>
      <c r="AL525" s="90"/>
      <c r="AM525" s="90"/>
      <c r="AN525" s="90"/>
      <c r="AO525" s="90"/>
      <c r="AP525" s="90"/>
      <c r="AQ525" s="90"/>
      <c r="AR525" s="90"/>
      <c r="AS525" s="90"/>
    </row>
    <row r="526">
      <c r="A526" s="90"/>
      <c r="B526" s="90"/>
      <c r="C526" s="90"/>
      <c r="D526" s="90"/>
      <c r="E526" s="90"/>
      <c r="F526" s="90"/>
      <c r="G526" s="90"/>
      <c r="H526" s="90"/>
      <c r="I526" s="90"/>
      <c r="J526" s="90"/>
      <c r="K526" s="90"/>
      <c r="L526" s="90"/>
      <c r="M526" s="90"/>
      <c r="N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  <c r="AH526" s="90"/>
      <c r="AI526" s="90"/>
      <c r="AJ526" s="90"/>
      <c r="AK526" s="90"/>
      <c r="AL526" s="90"/>
      <c r="AM526" s="90"/>
      <c r="AN526" s="90"/>
      <c r="AO526" s="90"/>
      <c r="AP526" s="90"/>
      <c r="AQ526" s="90"/>
      <c r="AR526" s="90"/>
      <c r="AS526" s="90"/>
    </row>
    <row r="527">
      <c r="A527" s="90"/>
      <c r="B527" s="90"/>
      <c r="C527" s="90"/>
      <c r="D527" s="90"/>
      <c r="E527" s="90"/>
      <c r="F527" s="90"/>
      <c r="G527" s="90"/>
      <c r="H527" s="90"/>
      <c r="I527" s="90"/>
      <c r="J527" s="90"/>
      <c r="K527" s="90"/>
      <c r="L527" s="90"/>
      <c r="M527" s="90"/>
      <c r="N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  <c r="AH527" s="90"/>
      <c r="AI527" s="90"/>
      <c r="AJ527" s="90"/>
      <c r="AK527" s="90"/>
      <c r="AL527" s="90"/>
      <c r="AM527" s="90"/>
      <c r="AN527" s="90"/>
      <c r="AO527" s="90"/>
      <c r="AP527" s="90"/>
      <c r="AQ527" s="90"/>
      <c r="AR527" s="90"/>
      <c r="AS527" s="90"/>
    </row>
    <row r="528">
      <c r="A528" s="90"/>
      <c r="B528" s="90"/>
      <c r="C528" s="90"/>
      <c r="D528" s="90"/>
      <c r="E528" s="90"/>
      <c r="F528" s="90"/>
      <c r="G528" s="90"/>
      <c r="H528" s="90"/>
      <c r="I528" s="90"/>
      <c r="J528" s="90"/>
      <c r="K528" s="90"/>
      <c r="L528" s="90"/>
      <c r="M528" s="90"/>
      <c r="N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  <c r="AH528" s="90"/>
      <c r="AI528" s="90"/>
      <c r="AJ528" s="90"/>
      <c r="AK528" s="90"/>
      <c r="AL528" s="90"/>
      <c r="AM528" s="90"/>
      <c r="AN528" s="90"/>
      <c r="AO528" s="90"/>
      <c r="AP528" s="90"/>
      <c r="AQ528" s="90"/>
      <c r="AR528" s="90"/>
      <c r="AS528" s="90"/>
    </row>
    <row r="529">
      <c r="A529" s="90"/>
      <c r="B529" s="90"/>
      <c r="C529" s="90"/>
      <c r="D529" s="90"/>
      <c r="E529" s="90"/>
      <c r="F529" s="90"/>
      <c r="G529" s="90"/>
      <c r="H529" s="90"/>
      <c r="I529" s="90"/>
      <c r="J529" s="90"/>
      <c r="K529" s="90"/>
      <c r="L529" s="90"/>
      <c r="M529" s="90"/>
      <c r="N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  <c r="AH529" s="90"/>
      <c r="AI529" s="90"/>
      <c r="AJ529" s="90"/>
      <c r="AK529" s="90"/>
      <c r="AL529" s="90"/>
      <c r="AM529" s="90"/>
      <c r="AN529" s="90"/>
      <c r="AO529" s="90"/>
      <c r="AP529" s="90"/>
      <c r="AQ529" s="90"/>
      <c r="AR529" s="90"/>
      <c r="AS529" s="90"/>
    </row>
    <row r="530">
      <c r="A530" s="90"/>
      <c r="B530" s="90"/>
      <c r="C530" s="90"/>
      <c r="D530" s="90"/>
      <c r="E530" s="90"/>
      <c r="F530" s="90"/>
      <c r="G530" s="90"/>
      <c r="H530" s="90"/>
      <c r="I530" s="90"/>
      <c r="J530" s="90"/>
      <c r="K530" s="90"/>
      <c r="L530" s="90"/>
      <c r="M530" s="90"/>
      <c r="N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  <c r="AH530" s="90"/>
      <c r="AI530" s="90"/>
      <c r="AJ530" s="90"/>
      <c r="AK530" s="90"/>
      <c r="AL530" s="90"/>
      <c r="AM530" s="90"/>
      <c r="AN530" s="90"/>
      <c r="AO530" s="90"/>
      <c r="AP530" s="90"/>
      <c r="AQ530" s="90"/>
      <c r="AR530" s="90"/>
      <c r="AS530" s="90"/>
    </row>
    <row r="531">
      <c r="A531" s="90"/>
      <c r="B531" s="90"/>
      <c r="C531" s="90"/>
      <c r="D531" s="90"/>
      <c r="E531" s="90"/>
      <c r="F531" s="90"/>
      <c r="G531" s="90"/>
      <c r="H531" s="90"/>
      <c r="I531" s="90"/>
      <c r="J531" s="90"/>
      <c r="K531" s="90"/>
      <c r="L531" s="90"/>
      <c r="M531" s="90"/>
      <c r="N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  <c r="AH531" s="90"/>
      <c r="AI531" s="90"/>
      <c r="AJ531" s="90"/>
      <c r="AK531" s="90"/>
      <c r="AL531" s="90"/>
      <c r="AM531" s="90"/>
      <c r="AN531" s="90"/>
      <c r="AO531" s="90"/>
      <c r="AP531" s="90"/>
      <c r="AQ531" s="90"/>
      <c r="AR531" s="90"/>
      <c r="AS531" s="90"/>
    </row>
    <row r="532">
      <c r="A532" s="90"/>
      <c r="B532" s="90"/>
      <c r="C532" s="90"/>
      <c r="D532" s="90"/>
      <c r="E532" s="90"/>
      <c r="F532" s="90"/>
      <c r="G532" s="90"/>
      <c r="H532" s="90"/>
      <c r="I532" s="90"/>
      <c r="J532" s="90"/>
      <c r="K532" s="90"/>
      <c r="L532" s="90"/>
      <c r="M532" s="90"/>
      <c r="N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  <c r="AH532" s="90"/>
      <c r="AI532" s="90"/>
      <c r="AJ532" s="90"/>
      <c r="AK532" s="90"/>
      <c r="AL532" s="90"/>
      <c r="AM532" s="90"/>
      <c r="AN532" s="90"/>
      <c r="AO532" s="90"/>
      <c r="AP532" s="90"/>
      <c r="AQ532" s="90"/>
      <c r="AR532" s="90"/>
      <c r="AS532" s="90"/>
    </row>
    <row r="533">
      <c r="A533" s="90"/>
      <c r="B533" s="90"/>
      <c r="C533" s="90"/>
      <c r="D533" s="90"/>
      <c r="E533" s="90"/>
      <c r="F533" s="90"/>
      <c r="G533" s="90"/>
      <c r="H533" s="90"/>
      <c r="I533" s="90"/>
      <c r="J533" s="90"/>
      <c r="K533" s="90"/>
      <c r="L533" s="90"/>
      <c r="M533" s="90"/>
      <c r="N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  <c r="AH533" s="90"/>
      <c r="AI533" s="90"/>
      <c r="AJ533" s="90"/>
      <c r="AK533" s="90"/>
      <c r="AL533" s="90"/>
      <c r="AM533" s="90"/>
      <c r="AN533" s="90"/>
      <c r="AO533" s="90"/>
      <c r="AP533" s="90"/>
      <c r="AQ533" s="90"/>
      <c r="AR533" s="90"/>
      <c r="AS533" s="90"/>
    </row>
    <row r="534">
      <c r="A534" s="90"/>
      <c r="B534" s="90"/>
      <c r="C534" s="90"/>
      <c r="D534" s="90"/>
      <c r="E534" s="90"/>
      <c r="F534" s="90"/>
      <c r="G534" s="90"/>
      <c r="H534" s="90"/>
      <c r="I534" s="90"/>
      <c r="J534" s="90"/>
      <c r="K534" s="90"/>
      <c r="L534" s="90"/>
      <c r="M534" s="90"/>
      <c r="N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  <c r="AH534" s="90"/>
      <c r="AI534" s="90"/>
      <c r="AJ534" s="90"/>
      <c r="AK534" s="90"/>
      <c r="AL534" s="90"/>
      <c r="AM534" s="90"/>
      <c r="AN534" s="90"/>
      <c r="AO534" s="90"/>
      <c r="AP534" s="90"/>
      <c r="AQ534" s="90"/>
      <c r="AR534" s="90"/>
      <c r="AS534" s="90"/>
    </row>
    <row r="53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  <c r="M535" s="90"/>
      <c r="N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  <c r="AH535" s="90"/>
      <c r="AI535" s="90"/>
      <c r="AJ535" s="90"/>
      <c r="AK535" s="90"/>
      <c r="AL535" s="90"/>
      <c r="AM535" s="90"/>
      <c r="AN535" s="90"/>
      <c r="AO535" s="90"/>
      <c r="AP535" s="90"/>
      <c r="AQ535" s="90"/>
      <c r="AR535" s="90"/>
      <c r="AS535" s="90"/>
    </row>
    <row r="536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  <c r="M536" s="90"/>
      <c r="N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  <c r="AH536" s="90"/>
      <c r="AI536" s="90"/>
      <c r="AJ536" s="90"/>
      <c r="AK536" s="90"/>
      <c r="AL536" s="90"/>
      <c r="AM536" s="90"/>
      <c r="AN536" s="90"/>
      <c r="AO536" s="90"/>
      <c r="AP536" s="90"/>
      <c r="AQ536" s="90"/>
      <c r="AR536" s="90"/>
      <c r="AS536" s="90"/>
    </row>
    <row r="537">
      <c r="A537" s="90"/>
      <c r="B537" s="90"/>
      <c r="C537" s="90"/>
      <c r="D537" s="90"/>
      <c r="E537" s="90"/>
      <c r="F537" s="90"/>
      <c r="G537" s="90"/>
      <c r="H537" s="90"/>
      <c r="I537" s="90"/>
      <c r="J537" s="90"/>
      <c r="K537" s="90"/>
      <c r="L537" s="90"/>
      <c r="M537" s="90"/>
      <c r="N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  <c r="AL537" s="90"/>
      <c r="AM537" s="90"/>
      <c r="AN537" s="90"/>
      <c r="AO537" s="90"/>
      <c r="AP537" s="90"/>
      <c r="AQ537" s="90"/>
      <c r="AR537" s="90"/>
      <c r="AS537" s="90"/>
    </row>
    <row r="538">
      <c r="A538" s="90"/>
      <c r="B538" s="90"/>
      <c r="C538" s="90"/>
      <c r="D538" s="90"/>
      <c r="E538" s="90"/>
      <c r="F538" s="90"/>
      <c r="G538" s="90"/>
      <c r="H538" s="90"/>
      <c r="I538" s="90"/>
      <c r="J538" s="90"/>
      <c r="K538" s="90"/>
      <c r="L538" s="90"/>
      <c r="M538" s="90"/>
      <c r="N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  <c r="AL538" s="90"/>
      <c r="AM538" s="90"/>
      <c r="AN538" s="90"/>
      <c r="AO538" s="90"/>
      <c r="AP538" s="90"/>
      <c r="AQ538" s="90"/>
      <c r="AR538" s="90"/>
      <c r="AS538" s="90"/>
    </row>
    <row r="539">
      <c r="A539" s="90"/>
      <c r="B539" s="90"/>
      <c r="C539" s="90"/>
      <c r="D539" s="90"/>
      <c r="E539" s="90"/>
      <c r="F539" s="90"/>
      <c r="G539" s="90"/>
      <c r="H539" s="90"/>
      <c r="I539" s="90"/>
      <c r="J539" s="90"/>
      <c r="K539" s="90"/>
      <c r="L539" s="90"/>
      <c r="M539" s="90"/>
      <c r="N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  <c r="AH539" s="90"/>
      <c r="AI539" s="90"/>
      <c r="AJ539" s="90"/>
      <c r="AK539" s="90"/>
      <c r="AL539" s="90"/>
      <c r="AM539" s="90"/>
      <c r="AN539" s="90"/>
      <c r="AO539" s="90"/>
      <c r="AP539" s="90"/>
      <c r="AQ539" s="90"/>
      <c r="AR539" s="90"/>
      <c r="AS539" s="90"/>
    </row>
    <row r="540">
      <c r="A540" s="90"/>
      <c r="B540" s="90"/>
      <c r="C540" s="90"/>
      <c r="D540" s="90"/>
      <c r="E540" s="90"/>
      <c r="F540" s="90"/>
      <c r="G540" s="90"/>
      <c r="H540" s="90"/>
      <c r="I540" s="90"/>
      <c r="J540" s="90"/>
      <c r="K540" s="90"/>
      <c r="L540" s="90"/>
      <c r="M540" s="90"/>
      <c r="N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  <c r="AH540" s="90"/>
      <c r="AI540" s="90"/>
      <c r="AJ540" s="90"/>
      <c r="AK540" s="90"/>
      <c r="AL540" s="90"/>
      <c r="AM540" s="90"/>
      <c r="AN540" s="90"/>
      <c r="AO540" s="90"/>
      <c r="AP540" s="90"/>
      <c r="AQ540" s="90"/>
      <c r="AR540" s="90"/>
      <c r="AS540" s="90"/>
    </row>
    <row r="541">
      <c r="A541" s="90"/>
      <c r="B541" s="90"/>
      <c r="C541" s="90"/>
      <c r="D541" s="90"/>
      <c r="E541" s="90"/>
      <c r="F541" s="90"/>
      <c r="G541" s="90"/>
      <c r="H541" s="90"/>
      <c r="I541" s="90"/>
      <c r="J541" s="90"/>
      <c r="K541" s="90"/>
      <c r="L541" s="90"/>
      <c r="M541" s="90"/>
      <c r="N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  <c r="AH541" s="90"/>
      <c r="AI541" s="90"/>
      <c r="AJ541" s="90"/>
      <c r="AK541" s="90"/>
      <c r="AL541" s="90"/>
      <c r="AM541" s="90"/>
      <c r="AN541" s="90"/>
      <c r="AO541" s="90"/>
      <c r="AP541" s="90"/>
      <c r="AQ541" s="90"/>
      <c r="AR541" s="90"/>
      <c r="AS541" s="90"/>
    </row>
    <row r="542">
      <c r="A542" s="90"/>
      <c r="B542" s="90"/>
      <c r="C542" s="90"/>
      <c r="D542" s="90"/>
      <c r="E542" s="90"/>
      <c r="F542" s="90"/>
      <c r="G542" s="90"/>
      <c r="H542" s="90"/>
      <c r="I542" s="90"/>
      <c r="J542" s="90"/>
      <c r="K542" s="90"/>
      <c r="L542" s="90"/>
      <c r="M542" s="90"/>
      <c r="N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  <c r="AH542" s="90"/>
      <c r="AI542" s="90"/>
      <c r="AJ542" s="90"/>
      <c r="AK542" s="90"/>
      <c r="AL542" s="90"/>
      <c r="AM542" s="90"/>
      <c r="AN542" s="90"/>
      <c r="AO542" s="90"/>
      <c r="AP542" s="90"/>
      <c r="AQ542" s="90"/>
      <c r="AR542" s="90"/>
      <c r="AS542" s="90"/>
    </row>
    <row r="543">
      <c r="A543" s="90"/>
      <c r="B543" s="90"/>
      <c r="C543" s="90"/>
      <c r="D543" s="90"/>
      <c r="E543" s="90"/>
      <c r="F543" s="90"/>
      <c r="G543" s="90"/>
      <c r="H543" s="90"/>
      <c r="I543" s="90"/>
      <c r="J543" s="90"/>
      <c r="K543" s="90"/>
      <c r="L543" s="90"/>
      <c r="M543" s="90"/>
      <c r="N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  <c r="AH543" s="90"/>
      <c r="AI543" s="90"/>
      <c r="AJ543" s="90"/>
      <c r="AK543" s="90"/>
      <c r="AL543" s="90"/>
      <c r="AM543" s="90"/>
      <c r="AN543" s="90"/>
      <c r="AO543" s="90"/>
      <c r="AP543" s="90"/>
      <c r="AQ543" s="90"/>
      <c r="AR543" s="90"/>
      <c r="AS543" s="90"/>
    </row>
    <row r="544">
      <c r="A544" s="90"/>
      <c r="B544" s="90"/>
      <c r="C544" s="90"/>
      <c r="D544" s="90"/>
      <c r="E544" s="90"/>
      <c r="F544" s="90"/>
      <c r="G544" s="90"/>
      <c r="H544" s="90"/>
      <c r="I544" s="90"/>
      <c r="J544" s="90"/>
      <c r="K544" s="90"/>
      <c r="L544" s="90"/>
      <c r="M544" s="90"/>
      <c r="N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  <c r="AH544" s="90"/>
      <c r="AI544" s="90"/>
      <c r="AJ544" s="90"/>
      <c r="AK544" s="90"/>
      <c r="AL544" s="90"/>
      <c r="AM544" s="90"/>
      <c r="AN544" s="90"/>
      <c r="AO544" s="90"/>
      <c r="AP544" s="90"/>
      <c r="AQ544" s="90"/>
      <c r="AR544" s="90"/>
      <c r="AS544" s="90"/>
    </row>
    <row r="545">
      <c r="A545" s="90"/>
      <c r="B545" s="90"/>
      <c r="C545" s="90"/>
      <c r="D545" s="90"/>
      <c r="E545" s="90"/>
      <c r="F545" s="90"/>
      <c r="G545" s="90"/>
      <c r="H545" s="90"/>
      <c r="I545" s="90"/>
      <c r="J545" s="90"/>
      <c r="K545" s="90"/>
      <c r="L545" s="90"/>
      <c r="M545" s="90"/>
      <c r="N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  <c r="AH545" s="90"/>
      <c r="AI545" s="90"/>
      <c r="AJ545" s="90"/>
      <c r="AK545" s="90"/>
      <c r="AL545" s="90"/>
      <c r="AM545" s="90"/>
      <c r="AN545" s="90"/>
      <c r="AO545" s="90"/>
      <c r="AP545" s="90"/>
      <c r="AQ545" s="90"/>
      <c r="AR545" s="90"/>
      <c r="AS545" s="90"/>
    </row>
    <row r="546">
      <c r="A546" s="90"/>
      <c r="B546" s="90"/>
      <c r="C546" s="90"/>
      <c r="D546" s="90"/>
      <c r="E546" s="90"/>
      <c r="F546" s="90"/>
      <c r="G546" s="90"/>
      <c r="H546" s="90"/>
      <c r="I546" s="90"/>
      <c r="J546" s="90"/>
      <c r="K546" s="90"/>
      <c r="L546" s="90"/>
      <c r="M546" s="90"/>
      <c r="N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  <c r="AH546" s="90"/>
      <c r="AI546" s="90"/>
      <c r="AJ546" s="90"/>
      <c r="AK546" s="90"/>
      <c r="AL546" s="90"/>
      <c r="AM546" s="90"/>
      <c r="AN546" s="90"/>
      <c r="AO546" s="90"/>
      <c r="AP546" s="90"/>
      <c r="AQ546" s="90"/>
      <c r="AR546" s="90"/>
      <c r="AS546" s="90"/>
    </row>
    <row r="547">
      <c r="A547" s="90"/>
      <c r="B547" s="90"/>
      <c r="C547" s="90"/>
      <c r="D547" s="90"/>
      <c r="E547" s="90"/>
      <c r="F547" s="90"/>
      <c r="G547" s="90"/>
      <c r="H547" s="90"/>
      <c r="I547" s="90"/>
      <c r="J547" s="90"/>
      <c r="K547" s="90"/>
      <c r="L547" s="90"/>
      <c r="M547" s="90"/>
      <c r="N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  <c r="AH547" s="90"/>
      <c r="AI547" s="90"/>
      <c r="AJ547" s="90"/>
      <c r="AK547" s="90"/>
      <c r="AL547" s="90"/>
      <c r="AM547" s="90"/>
      <c r="AN547" s="90"/>
      <c r="AO547" s="90"/>
      <c r="AP547" s="90"/>
      <c r="AQ547" s="90"/>
      <c r="AR547" s="90"/>
      <c r="AS547" s="90"/>
    </row>
    <row r="548">
      <c r="A548" s="90"/>
      <c r="B548" s="90"/>
      <c r="C548" s="90"/>
      <c r="D548" s="90"/>
      <c r="E548" s="90"/>
      <c r="F548" s="90"/>
      <c r="G548" s="90"/>
      <c r="H548" s="90"/>
      <c r="I548" s="90"/>
      <c r="J548" s="90"/>
      <c r="K548" s="90"/>
      <c r="L548" s="90"/>
      <c r="M548" s="90"/>
      <c r="N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  <c r="AH548" s="90"/>
      <c r="AI548" s="90"/>
      <c r="AJ548" s="90"/>
      <c r="AK548" s="90"/>
      <c r="AL548" s="90"/>
      <c r="AM548" s="90"/>
      <c r="AN548" s="90"/>
      <c r="AO548" s="90"/>
      <c r="AP548" s="90"/>
      <c r="AQ548" s="90"/>
      <c r="AR548" s="90"/>
      <c r="AS548" s="90"/>
    </row>
    <row r="549">
      <c r="A549" s="90"/>
      <c r="B549" s="90"/>
      <c r="C549" s="90"/>
      <c r="D549" s="90"/>
      <c r="E549" s="90"/>
      <c r="F549" s="90"/>
      <c r="G549" s="90"/>
      <c r="H549" s="90"/>
      <c r="I549" s="90"/>
      <c r="J549" s="90"/>
      <c r="K549" s="90"/>
      <c r="L549" s="90"/>
      <c r="M549" s="90"/>
      <c r="N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  <c r="AH549" s="90"/>
      <c r="AI549" s="90"/>
      <c r="AJ549" s="90"/>
      <c r="AK549" s="90"/>
      <c r="AL549" s="90"/>
      <c r="AM549" s="90"/>
      <c r="AN549" s="90"/>
      <c r="AO549" s="90"/>
      <c r="AP549" s="90"/>
      <c r="AQ549" s="90"/>
      <c r="AR549" s="90"/>
      <c r="AS549" s="90"/>
    </row>
    <row r="550">
      <c r="A550" s="90"/>
      <c r="B550" s="90"/>
      <c r="C550" s="90"/>
      <c r="D550" s="90"/>
      <c r="E550" s="90"/>
      <c r="F550" s="90"/>
      <c r="G550" s="90"/>
      <c r="H550" s="90"/>
      <c r="I550" s="90"/>
      <c r="J550" s="90"/>
      <c r="K550" s="90"/>
      <c r="L550" s="90"/>
      <c r="M550" s="90"/>
      <c r="N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  <c r="AH550" s="90"/>
      <c r="AI550" s="90"/>
      <c r="AJ550" s="90"/>
      <c r="AK550" s="90"/>
      <c r="AL550" s="90"/>
      <c r="AM550" s="90"/>
      <c r="AN550" s="90"/>
      <c r="AO550" s="90"/>
      <c r="AP550" s="90"/>
      <c r="AQ550" s="90"/>
      <c r="AR550" s="90"/>
      <c r="AS550" s="90"/>
    </row>
    <row r="551">
      <c r="A551" s="90"/>
      <c r="B551" s="90"/>
      <c r="C551" s="90"/>
      <c r="D551" s="90"/>
      <c r="E551" s="90"/>
      <c r="F551" s="90"/>
      <c r="G551" s="90"/>
      <c r="H551" s="90"/>
      <c r="I551" s="90"/>
      <c r="J551" s="90"/>
      <c r="K551" s="90"/>
      <c r="L551" s="90"/>
      <c r="M551" s="90"/>
      <c r="N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  <c r="AH551" s="90"/>
      <c r="AI551" s="90"/>
      <c r="AJ551" s="90"/>
      <c r="AK551" s="90"/>
      <c r="AL551" s="90"/>
      <c r="AM551" s="90"/>
      <c r="AN551" s="90"/>
      <c r="AO551" s="90"/>
      <c r="AP551" s="90"/>
      <c r="AQ551" s="90"/>
      <c r="AR551" s="90"/>
      <c r="AS551" s="90"/>
    </row>
    <row r="552">
      <c r="A552" s="90"/>
      <c r="B552" s="90"/>
      <c r="C552" s="90"/>
      <c r="D552" s="90"/>
      <c r="E552" s="90"/>
      <c r="F552" s="90"/>
      <c r="G552" s="90"/>
      <c r="H552" s="90"/>
      <c r="I552" s="90"/>
      <c r="J552" s="90"/>
      <c r="K552" s="90"/>
      <c r="L552" s="90"/>
      <c r="M552" s="90"/>
      <c r="N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  <c r="AH552" s="90"/>
      <c r="AI552" s="90"/>
      <c r="AJ552" s="90"/>
      <c r="AK552" s="90"/>
      <c r="AL552" s="90"/>
      <c r="AM552" s="90"/>
      <c r="AN552" s="90"/>
      <c r="AO552" s="90"/>
      <c r="AP552" s="90"/>
      <c r="AQ552" s="90"/>
      <c r="AR552" s="90"/>
      <c r="AS552" s="90"/>
    </row>
    <row r="553">
      <c r="A553" s="90"/>
      <c r="B553" s="90"/>
      <c r="C553" s="90"/>
      <c r="D553" s="90"/>
      <c r="E553" s="90"/>
      <c r="F553" s="90"/>
      <c r="G553" s="90"/>
      <c r="H553" s="90"/>
      <c r="I553" s="90"/>
      <c r="J553" s="90"/>
      <c r="K553" s="90"/>
      <c r="L553" s="90"/>
      <c r="M553" s="90"/>
      <c r="N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  <c r="AH553" s="90"/>
      <c r="AI553" s="90"/>
      <c r="AJ553" s="90"/>
      <c r="AK553" s="90"/>
      <c r="AL553" s="90"/>
      <c r="AM553" s="90"/>
      <c r="AN553" s="90"/>
      <c r="AO553" s="90"/>
      <c r="AP553" s="90"/>
      <c r="AQ553" s="90"/>
      <c r="AR553" s="90"/>
      <c r="AS553" s="90"/>
    </row>
    <row r="554">
      <c r="A554" s="90"/>
      <c r="B554" s="90"/>
      <c r="C554" s="90"/>
      <c r="D554" s="90"/>
      <c r="E554" s="90"/>
      <c r="F554" s="90"/>
      <c r="G554" s="90"/>
      <c r="H554" s="90"/>
      <c r="I554" s="90"/>
      <c r="J554" s="90"/>
      <c r="K554" s="90"/>
      <c r="L554" s="90"/>
      <c r="M554" s="90"/>
      <c r="N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  <c r="AH554" s="90"/>
      <c r="AI554" s="90"/>
      <c r="AJ554" s="90"/>
      <c r="AK554" s="90"/>
      <c r="AL554" s="90"/>
      <c r="AM554" s="90"/>
      <c r="AN554" s="90"/>
      <c r="AO554" s="90"/>
      <c r="AP554" s="90"/>
      <c r="AQ554" s="90"/>
      <c r="AR554" s="90"/>
      <c r="AS554" s="90"/>
    </row>
    <row r="555">
      <c r="A555" s="90"/>
      <c r="B555" s="90"/>
      <c r="C555" s="90"/>
      <c r="D555" s="90"/>
      <c r="E555" s="90"/>
      <c r="F555" s="90"/>
      <c r="G555" s="90"/>
      <c r="H555" s="90"/>
      <c r="I555" s="90"/>
      <c r="J555" s="90"/>
      <c r="K555" s="90"/>
      <c r="L555" s="90"/>
      <c r="M555" s="90"/>
      <c r="N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  <c r="AH555" s="90"/>
      <c r="AI555" s="90"/>
      <c r="AJ555" s="90"/>
      <c r="AK555" s="90"/>
      <c r="AL555" s="90"/>
      <c r="AM555" s="90"/>
      <c r="AN555" s="90"/>
      <c r="AO555" s="90"/>
      <c r="AP555" s="90"/>
      <c r="AQ555" s="90"/>
      <c r="AR555" s="90"/>
      <c r="AS555" s="90"/>
    </row>
    <row r="556">
      <c r="A556" s="90"/>
      <c r="B556" s="90"/>
      <c r="C556" s="90"/>
      <c r="D556" s="90"/>
      <c r="E556" s="90"/>
      <c r="F556" s="90"/>
      <c r="G556" s="90"/>
      <c r="H556" s="90"/>
      <c r="I556" s="90"/>
      <c r="J556" s="90"/>
      <c r="K556" s="90"/>
      <c r="L556" s="90"/>
      <c r="M556" s="90"/>
      <c r="N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  <c r="AH556" s="90"/>
      <c r="AI556" s="90"/>
      <c r="AJ556" s="90"/>
      <c r="AK556" s="90"/>
      <c r="AL556" s="90"/>
      <c r="AM556" s="90"/>
      <c r="AN556" s="90"/>
      <c r="AO556" s="90"/>
      <c r="AP556" s="90"/>
      <c r="AQ556" s="90"/>
      <c r="AR556" s="90"/>
      <c r="AS556" s="90"/>
    </row>
    <row r="557">
      <c r="A557" s="90"/>
      <c r="B557" s="90"/>
      <c r="C557" s="90"/>
      <c r="D557" s="90"/>
      <c r="E557" s="90"/>
      <c r="F557" s="90"/>
      <c r="G557" s="90"/>
      <c r="H557" s="90"/>
      <c r="I557" s="90"/>
      <c r="J557" s="90"/>
      <c r="K557" s="90"/>
      <c r="L557" s="90"/>
      <c r="M557" s="90"/>
      <c r="N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  <c r="AH557" s="90"/>
      <c r="AI557" s="90"/>
      <c r="AJ557" s="90"/>
      <c r="AK557" s="90"/>
      <c r="AL557" s="90"/>
      <c r="AM557" s="90"/>
      <c r="AN557" s="90"/>
      <c r="AO557" s="90"/>
      <c r="AP557" s="90"/>
      <c r="AQ557" s="90"/>
      <c r="AR557" s="90"/>
      <c r="AS557" s="90"/>
    </row>
    <row r="558">
      <c r="A558" s="90"/>
      <c r="B558" s="90"/>
      <c r="C558" s="90"/>
      <c r="D558" s="90"/>
      <c r="E558" s="90"/>
      <c r="F558" s="90"/>
      <c r="G558" s="90"/>
      <c r="H558" s="90"/>
      <c r="I558" s="90"/>
      <c r="J558" s="90"/>
      <c r="K558" s="90"/>
      <c r="L558" s="90"/>
      <c r="M558" s="90"/>
      <c r="N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  <c r="AH558" s="90"/>
      <c r="AI558" s="90"/>
      <c r="AJ558" s="90"/>
      <c r="AK558" s="90"/>
      <c r="AL558" s="90"/>
      <c r="AM558" s="90"/>
      <c r="AN558" s="90"/>
      <c r="AO558" s="90"/>
      <c r="AP558" s="90"/>
      <c r="AQ558" s="90"/>
      <c r="AR558" s="90"/>
      <c r="AS558" s="90"/>
    </row>
    <row r="559">
      <c r="A559" s="90"/>
      <c r="B559" s="90"/>
      <c r="C559" s="90"/>
      <c r="D559" s="90"/>
      <c r="E559" s="90"/>
      <c r="F559" s="90"/>
      <c r="G559" s="90"/>
      <c r="H559" s="90"/>
      <c r="I559" s="90"/>
      <c r="J559" s="90"/>
      <c r="K559" s="90"/>
      <c r="L559" s="90"/>
      <c r="M559" s="90"/>
      <c r="N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  <c r="AH559" s="90"/>
      <c r="AI559" s="90"/>
      <c r="AJ559" s="90"/>
      <c r="AK559" s="90"/>
      <c r="AL559" s="90"/>
      <c r="AM559" s="90"/>
      <c r="AN559" s="90"/>
      <c r="AO559" s="90"/>
      <c r="AP559" s="90"/>
      <c r="AQ559" s="90"/>
      <c r="AR559" s="90"/>
      <c r="AS559" s="90"/>
    </row>
    <row r="560">
      <c r="A560" s="90"/>
      <c r="B560" s="90"/>
      <c r="C560" s="90"/>
      <c r="D560" s="90"/>
      <c r="E560" s="90"/>
      <c r="F560" s="90"/>
      <c r="G560" s="90"/>
      <c r="H560" s="90"/>
      <c r="I560" s="90"/>
      <c r="J560" s="90"/>
      <c r="K560" s="90"/>
      <c r="L560" s="90"/>
      <c r="M560" s="90"/>
      <c r="N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  <c r="AH560" s="90"/>
      <c r="AI560" s="90"/>
      <c r="AJ560" s="90"/>
      <c r="AK560" s="90"/>
      <c r="AL560" s="90"/>
      <c r="AM560" s="90"/>
      <c r="AN560" s="90"/>
      <c r="AO560" s="90"/>
      <c r="AP560" s="90"/>
      <c r="AQ560" s="90"/>
      <c r="AR560" s="90"/>
      <c r="AS560" s="90"/>
    </row>
    <row r="561">
      <c r="A561" s="90"/>
      <c r="B561" s="90"/>
      <c r="C561" s="90"/>
      <c r="D561" s="90"/>
      <c r="E561" s="90"/>
      <c r="F561" s="90"/>
      <c r="G561" s="90"/>
      <c r="H561" s="90"/>
      <c r="I561" s="90"/>
      <c r="J561" s="90"/>
      <c r="K561" s="90"/>
      <c r="L561" s="90"/>
      <c r="M561" s="90"/>
      <c r="N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  <c r="AH561" s="90"/>
      <c r="AI561" s="90"/>
      <c r="AJ561" s="90"/>
      <c r="AK561" s="90"/>
      <c r="AL561" s="90"/>
      <c r="AM561" s="90"/>
      <c r="AN561" s="90"/>
      <c r="AO561" s="90"/>
      <c r="AP561" s="90"/>
      <c r="AQ561" s="90"/>
      <c r="AR561" s="90"/>
      <c r="AS561" s="90"/>
    </row>
    <row r="562">
      <c r="A562" s="90"/>
      <c r="B562" s="90"/>
      <c r="C562" s="90"/>
      <c r="D562" s="90"/>
      <c r="E562" s="90"/>
      <c r="F562" s="90"/>
      <c r="G562" s="90"/>
      <c r="H562" s="90"/>
      <c r="I562" s="90"/>
      <c r="J562" s="90"/>
      <c r="K562" s="90"/>
      <c r="L562" s="90"/>
      <c r="M562" s="90"/>
      <c r="N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  <c r="AH562" s="90"/>
      <c r="AI562" s="90"/>
      <c r="AJ562" s="90"/>
      <c r="AK562" s="90"/>
      <c r="AL562" s="90"/>
      <c r="AM562" s="90"/>
      <c r="AN562" s="90"/>
      <c r="AO562" s="90"/>
      <c r="AP562" s="90"/>
      <c r="AQ562" s="90"/>
      <c r="AR562" s="90"/>
      <c r="AS562" s="90"/>
    </row>
    <row r="563">
      <c r="A563" s="90"/>
      <c r="B563" s="90"/>
      <c r="C563" s="90"/>
      <c r="D563" s="90"/>
      <c r="E563" s="90"/>
      <c r="F563" s="90"/>
      <c r="G563" s="90"/>
      <c r="H563" s="90"/>
      <c r="I563" s="90"/>
      <c r="J563" s="90"/>
      <c r="K563" s="90"/>
      <c r="L563" s="90"/>
      <c r="M563" s="90"/>
      <c r="N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  <c r="AH563" s="90"/>
      <c r="AI563" s="90"/>
      <c r="AJ563" s="90"/>
      <c r="AK563" s="90"/>
      <c r="AL563" s="90"/>
      <c r="AM563" s="90"/>
      <c r="AN563" s="90"/>
      <c r="AO563" s="90"/>
      <c r="AP563" s="90"/>
      <c r="AQ563" s="90"/>
      <c r="AR563" s="90"/>
      <c r="AS563" s="90"/>
    </row>
    <row r="564">
      <c r="A564" s="90"/>
      <c r="B564" s="90"/>
      <c r="C564" s="90"/>
      <c r="D564" s="90"/>
      <c r="E564" s="90"/>
      <c r="F564" s="90"/>
      <c r="G564" s="90"/>
      <c r="H564" s="90"/>
      <c r="I564" s="90"/>
      <c r="J564" s="90"/>
      <c r="K564" s="90"/>
      <c r="L564" s="90"/>
      <c r="M564" s="90"/>
      <c r="N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  <c r="AH564" s="90"/>
      <c r="AI564" s="90"/>
      <c r="AJ564" s="90"/>
      <c r="AK564" s="90"/>
      <c r="AL564" s="90"/>
      <c r="AM564" s="90"/>
      <c r="AN564" s="90"/>
      <c r="AO564" s="90"/>
      <c r="AP564" s="90"/>
      <c r="AQ564" s="90"/>
      <c r="AR564" s="90"/>
      <c r="AS564" s="90"/>
    </row>
    <row r="565">
      <c r="A565" s="90"/>
      <c r="B565" s="90"/>
      <c r="C565" s="90"/>
      <c r="D565" s="90"/>
      <c r="E565" s="90"/>
      <c r="F565" s="90"/>
      <c r="G565" s="90"/>
      <c r="H565" s="90"/>
      <c r="I565" s="90"/>
      <c r="J565" s="90"/>
      <c r="K565" s="90"/>
      <c r="L565" s="90"/>
      <c r="M565" s="90"/>
      <c r="N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  <c r="AH565" s="90"/>
      <c r="AI565" s="90"/>
      <c r="AJ565" s="90"/>
      <c r="AK565" s="90"/>
      <c r="AL565" s="90"/>
      <c r="AM565" s="90"/>
      <c r="AN565" s="90"/>
      <c r="AO565" s="90"/>
      <c r="AP565" s="90"/>
      <c r="AQ565" s="90"/>
      <c r="AR565" s="90"/>
      <c r="AS565" s="90"/>
    </row>
    <row r="566">
      <c r="A566" s="90"/>
      <c r="B566" s="90"/>
      <c r="C566" s="90"/>
      <c r="D566" s="90"/>
      <c r="E566" s="90"/>
      <c r="F566" s="90"/>
      <c r="G566" s="90"/>
      <c r="H566" s="90"/>
      <c r="I566" s="90"/>
      <c r="J566" s="90"/>
      <c r="K566" s="90"/>
      <c r="L566" s="90"/>
      <c r="M566" s="90"/>
      <c r="N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  <c r="AH566" s="90"/>
      <c r="AI566" s="90"/>
      <c r="AJ566" s="90"/>
      <c r="AK566" s="90"/>
      <c r="AL566" s="90"/>
      <c r="AM566" s="90"/>
      <c r="AN566" s="90"/>
      <c r="AO566" s="90"/>
      <c r="AP566" s="90"/>
      <c r="AQ566" s="90"/>
      <c r="AR566" s="90"/>
      <c r="AS566" s="90"/>
    </row>
    <row r="567">
      <c r="A567" s="90"/>
      <c r="B567" s="90"/>
      <c r="C567" s="90"/>
      <c r="D567" s="90"/>
      <c r="E567" s="90"/>
      <c r="F567" s="90"/>
      <c r="G567" s="90"/>
      <c r="H567" s="90"/>
      <c r="I567" s="90"/>
      <c r="J567" s="90"/>
      <c r="K567" s="90"/>
      <c r="L567" s="90"/>
      <c r="M567" s="90"/>
      <c r="N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  <c r="AH567" s="90"/>
      <c r="AI567" s="90"/>
      <c r="AJ567" s="90"/>
      <c r="AK567" s="90"/>
      <c r="AL567" s="90"/>
      <c r="AM567" s="90"/>
      <c r="AN567" s="90"/>
      <c r="AO567" s="90"/>
      <c r="AP567" s="90"/>
      <c r="AQ567" s="90"/>
      <c r="AR567" s="90"/>
      <c r="AS567" s="90"/>
    </row>
    <row r="568">
      <c r="A568" s="90"/>
      <c r="B568" s="90"/>
      <c r="C568" s="90"/>
      <c r="D568" s="90"/>
      <c r="E568" s="90"/>
      <c r="F568" s="90"/>
      <c r="G568" s="90"/>
      <c r="H568" s="90"/>
      <c r="I568" s="90"/>
      <c r="J568" s="90"/>
      <c r="K568" s="90"/>
      <c r="L568" s="90"/>
      <c r="M568" s="90"/>
      <c r="N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  <c r="AH568" s="90"/>
      <c r="AI568" s="90"/>
      <c r="AJ568" s="90"/>
      <c r="AK568" s="90"/>
      <c r="AL568" s="90"/>
      <c r="AM568" s="90"/>
      <c r="AN568" s="90"/>
      <c r="AO568" s="90"/>
      <c r="AP568" s="90"/>
      <c r="AQ568" s="90"/>
      <c r="AR568" s="90"/>
      <c r="AS568" s="90"/>
    </row>
    <row r="569">
      <c r="A569" s="90"/>
      <c r="B569" s="90"/>
      <c r="C569" s="90"/>
      <c r="D569" s="90"/>
      <c r="E569" s="90"/>
      <c r="F569" s="90"/>
      <c r="G569" s="90"/>
      <c r="H569" s="90"/>
      <c r="I569" s="90"/>
      <c r="J569" s="90"/>
      <c r="K569" s="90"/>
      <c r="L569" s="90"/>
      <c r="M569" s="90"/>
      <c r="N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  <c r="AH569" s="90"/>
      <c r="AI569" s="90"/>
      <c r="AJ569" s="90"/>
      <c r="AK569" s="90"/>
      <c r="AL569" s="90"/>
      <c r="AM569" s="90"/>
      <c r="AN569" s="90"/>
      <c r="AO569" s="90"/>
      <c r="AP569" s="90"/>
      <c r="AQ569" s="90"/>
      <c r="AR569" s="90"/>
      <c r="AS569" s="90"/>
    </row>
    <row r="570">
      <c r="A570" s="90"/>
      <c r="B570" s="90"/>
      <c r="C570" s="90"/>
      <c r="D570" s="90"/>
      <c r="E570" s="90"/>
      <c r="F570" s="90"/>
      <c r="G570" s="90"/>
      <c r="H570" s="90"/>
      <c r="I570" s="90"/>
      <c r="J570" s="90"/>
      <c r="K570" s="90"/>
      <c r="L570" s="90"/>
      <c r="M570" s="90"/>
      <c r="N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  <c r="AH570" s="90"/>
      <c r="AI570" s="90"/>
      <c r="AJ570" s="90"/>
      <c r="AK570" s="90"/>
      <c r="AL570" s="90"/>
      <c r="AM570" s="90"/>
      <c r="AN570" s="90"/>
      <c r="AO570" s="90"/>
      <c r="AP570" s="90"/>
      <c r="AQ570" s="90"/>
      <c r="AR570" s="90"/>
      <c r="AS570" s="90"/>
    </row>
    <row r="571">
      <c r="A571" s="90"/>
      <c r="B571" s="90"/>
      <c r="C571" s="90"/>
      <c r="D571" s="90"/>
      <c r="E571" s="90"/>
      <c r="F571" s="90"/>
      <c r="G571" s="90"/>
      <c r="H571" s="90"/>
      <c r="I571" s="90"/>
      <c r="J571" s="90"/>
      <c r="K571" s="90"/>
      <c r="L571" s="90"/>
      <c r="M571" s="90"/>
      <c r="N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  <c r="AH571" s="90"/>
      <c r="AI571" s="90"/>
      <c r="AJ571" s="90"/>
      <c r="AK571" s="90"/>
      <c r="AL571" s="90"/>
      <c r="AM571" s="90"/>
      <c r="AN571" s="90"/>
      <c r="AO571" s="90"/>
      <c r="AP571" s="90"/>
      <c r="AQ571" s="90"/>
      <c r="AR571" s="90"/>
      <c r="AS571" s="90"/>
    </row>
    <row r="572">
      <c r="A572" s="90"/>
      <c r="B572" s="90"/>
      <c r="C572" s="90"/>
      <c r="D572" s="90"/>
      <c r="E572" s="90"/>
      <c r="F572" s="90"/>
      <c r="G572" s="90"/>
      <c r="H572" s="90"/>
      <c r="I572" s="90"/>
      <c r="J572" s="90"/>
      <c r="K572" s="90"/>
      <c r="L572" s="90"/>
      <c r="M572" s="90"/>
      <c r="N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  <c r="AH572" s="90"/>
      <c r="AI572" s="90"/>
      <c r="AJ572" s="90"/>
      <c r="AK572" s="90"/>
      <c r="AL572" s="90"/>
      <c r="AM572" s="90"/>
      <c r="AN572" s="90"/>
      <c r="AO572" s="90"/>
      <c r="AP572" s="90"/>
      <c r="AQ572" s="90"/>
      <c r="AR572" s="90"/>
      <c r="AS572" s="90"/>
    </row>
    <row r="573">
      <c r="A573" s="90"/>
      <c r="B573" s="90"/>
      <c r="C573" s="90"/>
      <c r="D573" s="90"/>
      <c r="E573" s="90"/>
      <c r="F573" s="90"/>
      <c r="G573" s="90"/>
      <c r="H573" s="90"/>
      <c r="I573" s="90"/>
      <c r="J573" s="90"/>
      <c r="K573" s="90"/>
      <c r="L573" s="90"/>
      <c r="M573" s="90"/>
      <c r="N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  <c r="AH573" s="90"/>
      <c r="AI573" s="90"/>
      <c r="AJ573" s="90"/>
      <c r="AK573" s="90"/>
      <c r="AL573" s="90"/>
      <c r="AM573" s="90"/>
      <c r="AN573" s="90"/>
      <c r="AO573" s="90"/>
      <c r="AP573" s="90"/>
      <c r="AQ573" s="90"/>
      <c r="AR573" s="90"/>
      <c r="AS573" s="90"/>
    </row>
    <row r="574">
      <c r="A574" s="90"/>
      <c r="B574" s="90"/>
      <c r="C574" s="90"/>
      <c r="D574" s="90"/>
      <c r="E574" s="90"/>
      <c r="F574" s="90"/>
      <c r="G574" s="90"/>
      <c r="H574" s="90"/>
      <c r="I574" s="90"/>
      <c r="J574" s="90"/>
      <c r="K574" s="90"/>
      <c r="L574" s="90"/>
      <c r="M574" s="90"/>
      <c r="N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  <c r="AH574" s="90"/>
      <c r="AI574" s="90"/>
      <c r="AJ574" s="90"/>
      <c r="AK574" s="90"/>
      <c r="AL574" s="90"/>
      <c r="AM574" s="90"/>
      <c r="AN574" s="90"/>
      <c r="AO574" s="90"/>
      <c r="AP574" s="90"/>
      <c r="AQ574" s="90"/>
      <c r="AR574" s="90"/>
      <c r="AS574" s="90"/>
    </row>
    <row r="575">
      <c r="A575" s="90"/>
      <c r="B575" s="90"/>
      <c r="C575" s="90"/>
      <c r="D575" s="90"/>
      <c r="E575" s="90"/>
      <c r="F575" s="90"/>
      <c r="G575" s="90"/>
      <c r="H575" s="90"/>
      <c r="I575" s="90"/>
      <c r="J575" s="90"/>
      <c r="K575" s="90"/>
      <c r="L575" s="90"/>
      <c r="M575" s="90"/>
      <c r="N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  <c r="AH575" s="90"/>
      <c r="AI575" s="90"/>
      <c r="AJ575" s="90"/>
      <c r="AK575" s="90"/>
      <c r="AL575" s="90"/>
      <c r="AM575" s="90"/>
      <c r="AN575" s="90"/>
      <c r="AO575" s="90"/>
      <c r="AP575" s="90"/>
      <c r="AQ575" s="90"/>
      <c r="AR575" s="90"/>
      <c r="AS575" s="90"/>
    </row>
    <row r="576">
      <c r="A576" s="90"/>
      <c r="B576" s="90"/>
      <c r="C576" s="90"/>
      <c r="D576" s="90"/>
      <c r="E576" s="90"/>
      <c r="F576" s="90"/>
      <c r="G576" s="90"/>
      <c r="H576" s="90"/>
      <c r="I576" s="90"/>
      <c r="J576" s="90"/>
      <c r="K576" s="90"/>
      <c r="L576" s="90"/>
      <c r="M576" s="90"/>
      <c r="N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  <c r="AH576" s="90"/>
      <c r="AI576" s="90"/>
      <c r="AJ576" s="90"/>
      <c r="AK576" s="90"/>
      <c r="AL576" s="90"/>
      <c r="AM576" s="90"/>
      <c r="AN576" s="90"/>
      <c r="AO576" s="90"/>
      <c r="AP576" s="90"/>
      <c r="AQ576" s="90"/>
      <c r="AR576" s="90"/>
      <c r="AS576" s="90"/>
    </row>
    <row r="577">
      <c r="A577" s="90"/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  <c r="AH577" s="90"/>
      <c r="AI577" s="90"/>
      <c r="AJ577" s="90"/>
      <c r="AK577" s="90"/>
      <c r="AL577" s="90"/>
      <c r="AM577" s="90"/>
      <c r="AN577" s="90"/>
      <c r="AO577" s="90"/>
      <c r="AP577" s="90"/>
      <c r="AQ577" s="90"/>
      <c r="AR577" s="90"/>
      <c r="AS577" s="90"/>
    </row>
    <row r="578">
      <c r="A578" s="90"/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  <c r="AH578" s="90"/>
      <c r="AI578" s="90"/>
      <c r="AJ578" s="90"/>
      <c r="AK578" s="90"/>
      <c r="AL578" s="90"/>
      <c r="AM578" s="90"/>
      <c r="AN578" s="90"/>
      <c r="AO578" s="90"/>
      <c r="AP578" s="90"/>
      <c r="AQ578" s="90"/>
      <c r="AR578" s="90"/>
      <c r="AS578" s="90"/>
    </row>
    <row r="579">
      <c r="A579" s="90"/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  <c r="AH579" s="90"/>
      <c r="AI579" s="90"/>
      <c r="AJ579" s="90"/>
      <c r="AK579" s="90"/>
      <c r="AL579" s="90"/>
      <c r="AM579" s="90"/>
      <c r="AN579" s="90"/>
      <c r="AO579" s="90"/>
      <c r="AP579" s="90"/>
      <c r="AQ579" s="90"/>
      <c r="AR579" s="90"/>
      <c r="AS579" s="90"/>
    </row>
    <row r="580">
      <c r="A580" s="90"/>
      <c r="B580" s="90"/>
      <c r="C580" s="90"/>
      <c r="D580" s="90"/>
      <c r="E580" s="90"/>
      <c r="F580" s="90"/>
      <c r="G580" s="90"/>
      <c r="H580" s="90"/>
      <c r="I580" s="90"/>
      <c r="J580" s="90"/>
      <c r="K580" s="90"/>
      <c r="L580" s="90"/>
      <c r="M580" s="90"/>
      <c r="N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  <c r="AH580" s="90"/>
      <c r="AI580" s="90"/>
      <c r="AJ580" s="90"/>
      <c r="AK580" s="90"/>
      <c r="AL580" s="90"/>
      <c r="AM580" s="90"/>
      <c r="AN580" s="90"/>
      <c r="AO580" s="90"/>
      <c r="AP580" s="90"/>
      <c r="AQ580" s="90"/>
      <c r="AR580" s="90"/>
      <c r="AS580" s="90"/>
    </row>
    <row r="581">
      <c r="A581" s="90"/>
      <c r="B581" s="90"/>
      <c r="C581" s="90"/>
      <c r="D581" s="90"/>
      <c r="E581" s="90"/>
      <c r="F581" s="90"/>
      <c r="G581" s="90"/>
      <c r="H581" s="90"/>
      <c r="I581" s="90"/>
      <c r="J581" s="90"/>
      <c r="K581" s="90"/>
      <c r="L581" s="90"/>
      <c r="M581" s="90"/>
      <c r="N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  <c r="AH581" s="90"/>
      <c r="AI581" s="90"/>
      <c r="AJ581" s="90"/>
      <c r="AK581" s="90"/>
      <c r="AL581" s="90"/>
      <c r="AM581" s="90"/>
      <c r="AN581" s="90"/>
      <c r="AO581" s="90"/>
      <c r="AP581" s="90"/>
      <c r="AQ581" s="90"/>
      <c r="AR581" s="90"/>
      <c r="AS581" s="90"/>
    </row>
    <row r="582">
      <c r="A582" s="90"/>
      <c r="B582" s="90"/>
      <c r="C582" s="90"/>
      <c r="D582" s="90"/>
      <c r="E582" s="90"/>
      <c r="F582" s="90"/>
      <c r="G582" s="90"/>
      <c r="H582" s="90"/>
      <c r="I582" s="90"/>
      <c r="J582" s="90"/>
      <c r="K582" s="90"/>
      <c r="L582" s="90"/>
      <c r="M582" s="90"/>
      <c r="N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  <c r="AH582" s="90"/>
      <c r="AI582" s="90"/>
      <c r="AJ582" s="90"/>
      <c r="AK582" s="90"/>
      <c r="AL582" s="90"/>
      <c r="AM582" s="90"/>
      <c r="AN582" s="90"/>
      <c r="AO582" s="90"/>
      <c r="AP582" s="90"/>
      <c r="AQ582" s="90"/>
      <c r="AR582" s="90"/>
      <c r="AS582" s="90"/>
    </row>
    <row r="583">
      <c r="A583" s="90"/>
      <c r="B583" s="90"/>
      <c r="C583" s="90"/>
      <c r="D583" s="90"/>
      <c r="E583" s="90"/>
      <c r="F583" s="90"/>
      <c r="G583" s="90"/>
      <c r="H583" s="90"/>
      <c r="I583" s="90"/>
      <c r="J583" s="90"/>
      <c r="K583" s="90"/>
      <c r="L583" s="90"/>
      <c r="M583" s="90"/>
      <c r="N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  <c r="AH583" s="90"/>
      <c r="AI583" s="90"/>
      <c r="AJ583" s="90"/>
      <c r="AK583" s="90"/>
      <c r="AL583" s="90"/>
      <c r="AM583" s="90"/>
      <c r="AN583" s="90"/>
      <c r="AO583" s="90"/>
      <c r="AP583" s="90"/>
      <c r="AQ583" s="90"/>
      <c r="AR583" s="90"/>
      <c r="AS583" s="90"/>
    </row>
    <row r="584">
      <c r="A584" s="90"/>
      <c r="B584" s="90"/>
      <c r="C584" s="90"/>
      <c r="D584" s="90"/>
      <c r="E584" s="90"/>
      <c r="F584" s="90"/>
      <c r="G584" s="90"/>
      <c r="H584" s="90"/>
      <c r="I584" s="90"/>
      <c r="J584" s="90"/>
      <c r="K584" s="90"/>
      <c r="L584" s="90"/>
      <c r="M584" s="90"/>
      <c r="N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  <c r="AH584" s="90"/>
      <c r="AI584" s="90"/>
      <c r="AJ584" s="90"/>
      <c r="AK584" s="90"/>
      <c r="AL584" s="90"/>
      <c r="AM584" s="90"/>
      <c r="AN584" s="90"/>
      <c r="AO584" s="90"/>
      <c r="AP584" s="90"/>
      <c r="AQ584" s="90"/>
      <c r="AR584" s="90"/>
      <c r="AS584" s="90"/>
    </row>
    <row r="585">
      <c r="A585" s="90"/>
      <c r="B585" s="90"/>
      <c r="C585" s="90"/>
      <c r="D585" s="90"/>
      <c r="E585" s="90"/>
      <c r="F585" s="90"/>
      <c r="G585" s="90"/>
      <c r="H585" s="90"/>
      <c r="I585" s="90"/>
      <c r="J585" s="90"/>
      <c r="K585" s="90"/>
      <c r="L585" s="90"/>
      <c r="M585" s="90"/>
      <c r="N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  <c r="AH585" s="90"/>
      <c r="AI585" s="90"/>
      <c r="AJ585" s="90"/>
      <c r="AK585" s="90"/>
      <c r="AL585" s="90"/>
      <c r="AM585" s="90"/>
      <c r="AN585" s="90"/>
      <c r="AO585" s="90"/>
      <c r="AP585" s="90"/>
      <c r="AQ585" s="90"/>
      <c r="AR585" s="90"/>
      <c r="AS585" s="90"/>
    </row>
    <row r="586">
      <c r="A586" s="90"/>
      <c r="B586" s="90"/>
      <c r="C586" s="90"/>
      <c r="D586" s="90"/>
      <c r="E586" s="90"/>
      <c r="F586" s="90"/>
      <c r="G586" s="90"/>
      <c r="H586" s="90"/>
      <c r="I586" s="90"/>
      <c r="J586" s="90"/>
      <c r="K586" s="90"/>
      <c r="L586" s="90"/>
      <c r="M586" s="90"/>
      <c r="N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  <c r="AH586" s="90"/>
      <c r="AI586" s="90"/>
      <c r="AJ586" s="90"/>
      <c r="AK586" s="90"/>
      <c r="AL586" s="90"/>
      <c r="AM586" s="90"/>
      <c r="AN586" s="90"/>
      <c r="AO586" s="90"/>
      <c r="AP586" s="90"/>
      <c r="AQ586" s="90"/>
      <c r="AR586" s="90"/>
      <c r="AS586" s="90"/>
    </row>
    <row r="587">
      <c r="A587" s="90"/>
      <c r="B587" s="90"/>
      <c r="C587" s="90"/>
      <c r="D587" s="90"/>
      <c r="E587" s="90"/>
      <c r="F587" s="90"/>
      <c r="G587" s="90"/>
      <c r="H587" s="90"/>
      <c r="I587" s="90"/>
      <c r="J587" s="90"/>
      <c r="K587" s="90"/>
      <c r="L587" s="90"/>
      <c r="M587" s="90"/>
      <c r="N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  <c r="AH587" s="90"/>
      <c r="AI587" s="90"/>
      <c r="AJ587" s="90"/>
      <c r="AK587" s="90"/>
      <c r="AL587" s="90"/>
      <c r="AM587" s="90"/>
      <c r="AN587" s="90"/>
      <c r="AO587" s="90"/>
      <c r="AP587" s="90"/>
      <c r="AQ587" s="90"/>
      <c r="AR587" s="90"/>
      <c r="AS587" s="90"/>
    </row>
    <row r="588">
      <c r="A588" s="90"/>
      <c r="B588" s="90"/>
      <c r="C588" s="90"/>
      <c r="D588" s="90"/>
      <c r="E588" s="90"/>
      <c r="F588" s="90"/>
      <c r="G588" s="90"/>
      <c r="H588" s="90"/>
      <c r="I588" s="90"/>
      <c r="J588" s="90"/>
      <c r="K588" s="90"/>
      <c r="L588" s="90"/>
      <c r="M588" s="90"/>
      <c r="N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  <c r="AH588" s="90"/>
      <c r="AI588" s="90"/>
      <c r="AJ588" s="90"/>
      <c r="AK588" s="90"/>
      <c r="AL588" s="90"/>
      <c r="AM588" s="90"/>
      <c r="AN588" s="90"/>
      <c r="AO588" s="90"/>
      <c r="AP588" s="90"/>
      <c r="AQ588" s="90"/>
      <c r="AR588" s="90"/>
      <c r="AS588" s="90"/>
    </row>
    <row r="589">
      <c r="A589" s="90"/>
      <c r="B589" s="90"/>
      <c r="C589" s="90"/>
      <c r="D589" s="90"/>
      <c r="E589" s="90"/>
      <c r="F589" s="90"/>
      <c r="G589" s="90"/>
      <c r="H589" s="90"/>
      <c r="I589" s="90"/>
      <c r="J589" s="90"/>
      <c r="K589" s="90"/>
      <c r="L589" s="90"/>
      <c r="M589" s="90"/>
      <c r="N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  <c r="AH589" s="90"/>
      <c r="AI589" s="90"/>
      <c r="AJ589" s="90"/>
      <c r="AK589" s="90"/>
      <c r="AL589" s="90"/>
      <c r="AM589" s="90"/>
      <c r="AN589" s="90"/>
      <c r="AO589" s="90"/>
      <c r="AP589" s="90"/>
      <c r="AQ589" s="90"/>
      <c r="AR589" s="90"/>
      <c r="AS589" s="90"/>
    </row>
    <row r="590">
      <c r="A590" s="90"/>
      <c r="B590" s="90"/>
      <c r="C590" s="90"/>
      <c r="D590" s="90"/>
      <c r="E590" s="90"/>
      <c r="F590" s="90"/>
      <c r="G590" s="90"/>
      <c r="H590" s="90"/>
      <c r="I590" s="90"/>
      <c r="J590" s="90"/>
      <c r="K590" s="90"/>
      <c r="L590" s="90"/>
      <c r="M590" s="90"/>
      <c r="N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  <c r="AH590" s="90"/>
      <c r="AI590" s="90"/>
      <c r="AJ590" s="90"/>
      <c r="AK590" s="90"/>
      <c r="AL590" s="90"/>
      <c r="AM590" s="90"/>
      <c r="AN590" s="90"/>
      <c r="AO590" s="90"/>
      <c r="AP590" s="90"/>
      <c r="AQ590" s="90"/>
      <c r="AR590" s="90"/>
      <c r="AS590" s="90"/>
    </row>
    <row r="591">
      <c r="A591" s="90"/>
      <c r="B591" s="90"/>
      <c r="C591" s="90"/>
      <c r="D591" s="90"/>
      <c r="E591" s="90"/>
      <c r="F591" s="90"/>
      <c r="G591" s="90"/>
      <c r="H591" s="90"/>
      <c r="I591" s="90"/>
      <c r="J591" s="90"/>
      <c r="K591" s="90"/>
      <c r="L591" s="90"/>
      <c r="M591" s="90"/>
      <c r="N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  <c r="AH591" s="90"/>
      <c r="AI591" s="90"/>
      <c r="AJ591" s="90"/>
      <c r="AK591" s="90"/>
      <c r="AL591" s="90"/>
      <c r="AM591" s="90"/>
      <c r="AN591" s="90"/>
      <c r="AO591" s="90"/>
      <c r="AP591" s="90"/>
      <c r="AQ591" s="90"/>
      <c r="AR591" s="90"/>
      <c r="AS591" s="90"/>
    </row>
    <row r="592">
      <c r="A592" s="90"/>
      <c r="B592" s="90"/>
      <c r="C592" s="90"/>
      <c r="D592" s="90"/>
      <c r="E592" s="90"/>
      <c r="F592" s="90"/>
      <c r="G592" s="90"/>
      <c r="H592" s="90"/>
      <c r="I592" s="90"/>
      <c r="J592" s="90"/>
      <c r="K592" s="90"/>
      <c r="L592" s="90"/>
      <c r="M592" s="90"/>
      <c r="N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  <c r="AH592" s="90"/>
      <c r="AI592" s="90"/>
      <c r="AJ592" s="90"/>
      <c r="AK592" s="90"/>
      <c r="AL592" s="90"/>
      <c r="AM592" s="90"/>
      <c r="AN592" s="90"/>
      <c r="AO592" s="90"/>
      <c r="AP592" s="90"/>
      <c r="AQ592" s="90"/>
      <c r="AR592" s="90"/>
      <c r="AS592" s="90"/>
    </row>
    <row r="593">
      <c r="A593" s="90"/>
      <c r="B593" s="90"/>
      <c r="C593" s="90"/>
      <c r="D593" s="90"/>
      <c r="E593" s="90"/>
      <c r="F593" s="90"/>
      <c r="G593" s="90"/>
      <c r="H593" s="90"/>
      <c r="I593" s="90"/>
      <c r="J593" s="90"/>
      <c r="K593" s="90"/>
      <c r="L593" s="90"/>
      <c r="M593" s="90"/>
      <c r="N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  <c r="AH593" s="90"/>
      <c r="AI593" s="90"/>
      <c r="AJ593" s="90"/>
      <c r="AK593" s="90"/>
      <c r="AL593" s="90"/>
      <c r="AM593" s="90"/>
      <c r="AN593" s="90"/>
      <c r="AO593" s="90"/>
      <c r="AP593" s="90"/>
      <c r="AQ593" s="90"/>
      <c r="AR593" s="90"/>
      <c r="AS593" s="90"/>
    </row>
    <row r="594">
      <c r="A594" s="90"/>
      <c r="B594" s="90"/>
      <c r="C594" s="90"/>
      <c r="D594" s="90"/>
      <c r="E594" s="90"/>
      <c r="F594" s="90"/>
      <c r="G594" s="90"/>
      <c r="H594" s="90"/>
      <c r="I594" s="90"/>
      <c r="J594" s="90"/>
      <c r="K594" s="90"/>
      <c r="L594" s="90"/>
      <c r="M594" s="90"/>
      <c r="N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  <c r="AH594" s="90"/>
      <c r="AI594" s="90"/>
      <c r="AJ594" s="90"/>
      <c r="AK594" s="90"/>
      <c r="AL594" s="90"/>
      <c r="AM594" s="90"/>
      <c r="AN594" s="90"/>
      <c r="AO594" s="90"/>
      <c r="AP594" s="90"/>
      <c r="AQ594" s="90"/>
      <c r="AR594" s="90"/>
      <c r="AS594" s="90"/>
    </row>
    <row r="595">
      <c r="A595" s="90"/>
      <c r="B595" s="90"/>
      <c r="C595" s="90"/>
      <c r="D595" s="90"/>
      <c r="E595" s="90"/>
      <c r="F595" s="90"/>
      <c r="G595" s="90"/>
      <c r="H595" s="90"/>
      <c r="I595" s="90"/>
      <c r="J595" s="90"/>
      <c r="K595" s="90"/>
      <c r="L595" s="90"/>
      <c r="M595" s="90"/>
      <c r="N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  <c r="AH595" s="90"/>
      <c r="AI595" s="90"/>
      <c r="AJ595" s="90"/>
      <c r="AK595" s="90"/>
      <c r="AL595" s="90"/>
      <c r="AM595" s="90"/>
      <c r="AN595" s="90"/>
      <c r="AO595" s="90"/>
      <c r="AP595" s="90"/>
      <c r="AQ595" s="90"/>
      <c r="AR595" s="90"/>
      <c r="AS595" s="90"/>
    </row>
    <row r="596">
      <c r="A596" s="90"/>
      <c r="B596" s="90"/>
      <c r="C596" s="90"/>
      <c r="D596" s="90"/>
      <c r="E596" s="90"/>
      <c r="F596" s="90"/>
      <c r="G596" s="90"/>
      <c r="H596" s="90"/>
      <c r="I596" s="90"/>
      <c r="J596" s="90"/>
      <c r="K596" s="90"/>
      <c r="L596" s="90"/>
      <c r="M596" s="90"/>
      <c r="N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  <c r="AH596" s="90"/>
      <c r="AI596" s="90"/>
      <c r="AJ596" s="90"/>
      <c r="AK596" s="90"/>
      <c r="AL596" s="90"/>
      <c r="AM596" s="90"/>
      <c r="AN596" s="90"/>
      <c r="AO596" s="90"/>
      <c r="AP596" s="90"/>
      <c r="AQ596" s="90"/>
      <c r="AR596" s="90"/>
      <c r="AS596" s="90"/>
    </row>
    <row r="597">
      <c r="A597" s="90"/>
      <c r="B597" s="90"/>
      <c r="C597" s="90"/>
      <c r="D597" s="90"/>
      <c r="E597" s="90"/>
      <c r="F597" s="90"/>
      <c r="G597" s="90"/>
      <c r="H597" s="90"/>
      <c r="I597" s="90"/>
      <c r="J597" s="90"/>
      <c r="K597" s="90"/>
      <c r="L597" s="90"/>
      <c r="M597" s="90"/>
      <c r="N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  <c r="AH597" s="90"/>
      <c r="AI597" s="90"/>
      <c r="AJ597" s="90"/>
      <c r="AK597" s="90"/>
      <c r="AL597" s="90"/>
      <c r="AM597" s="90"/>
      <c r="AN597" s="90"/>
      <c r="AO597" s="90"/>
      <c r="AP597" s="90"/>
      <c r="AQ597" s="90"/>
      <c r="AR597" s="90"/>
      <c r="AS597" s="90"/>
    </row>
    <row r="598">
      <c r="A598" s="90"/>
      <c r="B598" s="90"/>
      <c r="C598" s="90"/>
      <c r="D598" s="90"/>
      <c r="E598" s="90"/>
      <c r="F598" s="90"/>
      <c r="G598" s="90"/>
      <c r="H598" s="90"/>
      <c r="I598" s="90"/>
      <c r="J598" s="90"/>
      <c r="K598" s="90"/>
      <c r="L598" s="90"/>
      <c r="M598" s="90"/>
      <c r="N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  <c r="AH598" s="90"/>
      <c r="AI598" s="90"/>
      <c r="AJ598" s="90"/>
      <c r="AK598" s="90"/>
      <c r="AL598" s="90"/>
      <c r="AM598" s="90"/>
      <c r="AN598" s="90"/>
      <c r="AO598" s="90"/>
      <c r="AP598" s="90"/>
      <c r="AQ598" s="90"/>
      <c r="AR598" s="90"/>
      <c r="AS598" s="90"/>
    </row>
    <row r="599">
      <c r="A599" s="90"/>
      <c r="B599" s="90"/>
      <c r="C599" s="90"/>
      <c r="D599" s="90"/>
      <c r="E599" s="90"/>
      <c r="F599" s="90"/>
      <c r="G599" s="90"/>
      <c r="H599" s="90"/>
      <c r="I599" s="90"/>
      <c r="J599" s="90"/>
      <c r="K599" s="90"/>
      <c r="L599" s="90"/>
      <c r="M599" s="90"/>
      <c r="N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  <c r="AH599" s="90"/>
      <c r="AI599" s="90"/>
      <c r="AJ599" s="90"/>
      <c r="AK599" s="90"/>
      <c r="AL599" s="90"/>
      <c r="AM599" s="90"/>
      <c r="AN599" s="90"/>
      <c r="AO599" s="90"/>
      <c r="AP599" s="90"/>
      <c r="AQ599" s="90"/>
      <c r="AR599" s="90"/>
      <c r="AS599" s="90"/>
    </row>
    <row r="600">
      <c r="A600" s="90"/>
      <c r="B600" s="90"/>
      <c r="C600" s="90"/>
      <c r="D600" s="90"/>
      <c r="E600" s="90"/>
      <c r="F600" s="90"/>
      <c r="G600" s="90"/>
      <c r="H600" s="90"/>
      <c r="I600" s="90"/>
      <c r="J600" s="90"/>
      <c r="K600" s="90"/>
      <c r="L600" s="90"/>
      <c r="M600" s="90"/>
      <c r="N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  <c r="AH600" s="90"/>
      <c r="AI600" s="90"/>
      <c r="AJ600" s="90"/>
      <c r="AK600" s="90"/>
      <c r="AL600" s="90"/>
      <c r="AM600" s="90"/>
      <c r="AN600" s="90"/>
      <c r="AO600" s="90"/>
      <c r="AP600" s="90"/>
      <c r="AQ600" s="90"/>
      <c r="AR600" s="90"/>
      <c r="AS600" s="90"/>
    </row>
    <row r="601">
      <c r="A601" s="90"/>
      <c r="B601" s="90"/>
      <c r="C601" s="90"/>
      <c r="D601" s="90"/>
      <c r="E601" s="90"/>
      <c r="F601" s="90"/>
      <c r="G601" s="90"/>
      <c r="H601" s="90"/>
      <c r="I601" s="90"/>
      <c r="J601" s="90"/>
      <c r="K601" s="90"/>
      <c r="L601" s="90"/>
      <c r="M601" s="90"/>
      <c r="N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  <c r="AH601" s="90"/>
      <c r="AI601" s="90"/>
      <c r="AJ601" s="90"/>
      <c r="AK601" s="90"/>
      <c r="AL601" s="90"/>
      <c r="AM601" s="90"/>
      <c r="AN601" s="90"/>
      <c r="AO601" s="90"/>
      <c r="AP601" s="90"/>
      <c r="AQ601" s="90"/>
      <c r="AR601" s="90"/>
      <c r="AS601" s="90"/>
    </row>
    <row r="602">
      <c r="A602" s="90"/>
      <c r="B602" s="90"/>
      <c r="C602" s="90"/>
      <c r="D602" s="90"/>
      <c r="E602" s="90"/>
      <c r="F602" s="90"/>
      <c r="G602" s="90"/>
      <c r="H602" s="90"/>
      <c r="I602" s="90"/>
      <c r="J602" s="90"/>
      <c r="K602" s="90"/>
      <c r="L602" s="90"/>
      <c r="M602" s="90"/>
      <c r="N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  <c r="AH602" s="90"/>
      <c r="AI602" s="90"/>
      <c r="AJ602" s="90"/>
      <c r="AK602" s="90"/>
      <c r="AL602" s="90"/>
      <c r="AM602" s="90"/>
      <c r="AN602" s="90"/>
      <c r="AO602" s="90"/>
      <c r="AP602" s="90"/>
      <c r="AQ602" s="90"/>
      <c r="AR602" s="90"/>
      <c r="AS602" s="90"/>
    </row>
    <row r="603">
      <c r="A603" s="90"/>
      <c r="B603" s="90"/>
      <c r="C603" s="90"/>
      <c r="D603" s="90"/>
      <c r="E603" s="90"/>
      <c r="F603" s="90"/>
      <c r="G603" s="90"/>
      <c r="H603" s="90"/>
      <c r="I603" s="90"/>
      <c r="J603" s="90"/>
      <c r="K603" s="90"/>
      <c r="L603" s="90"/>
      <c r="M603" s="90"/>
      <c r="N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  <c r="AH603" s="90"/>
      <c r="AI603" s="90"/>
      <c r="AJ603" s="90"/>
      <c r="AK603" s="90"/>
      <c r="AL603" s="90"/>
      <c r="AM603" s="90"/>
      <c r="AN603" s="90"/>
      <c r="AO603" s="90"/>
      <c r="AP603" s="90"/>
      <c r="AQ603" s="90"/>
      <c r="AR603" s="90"/>
      <c r="AS603" s="90"/>
    </row>
    <row r="604">
      <c r="A604" s="90"/>
      <c r="B604" s="90"/>
      <c r="C604" s="90"/>
      <c r="D604" s="90"/>
      <c r="E604" s="90"/>
      <c r="F604" s="90"/>
      <c r="G604" s="90"/>
      <c r="H604" s="90"/>
      <c r="I604" s="90"/>
      <c r="J604" s="90"/>
      <c r="K604" s="90"/>
      <c r="L604" s="90"/>
      <c r="M604" s="90"/>
      <c r="N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  <c r="AH604" s="90"/>
      <c r="AI604" s="90"/>
      <c r="AJ604" s="90"/>
      <c r="AK604" s="90"/>
      <c r="AL604" s="90"/>
      <c r="AM604" s="90"/>
      <c r="AN604" s="90"/>
      <c r="AO604" s="90"/>
      <c r="AP604" s="90"/>
      <c r="AQ604" s="90"/>
      <c r="AR604" s="90"/>
      <c r="AS604" s="90"/>
    </row>
    <row r="605">
      <c r="A605" s="90"/>
      <c r="B605" s="90"/>
      <c r="C605" s="90"/>
      <c r="D605" s="90"/>
      <c r="E605" s="90"/>
      <c r="F605" s="90"/>
      <c r="G605" s="90"/>
      <c r="H605" s="90"/>
      <c r="I605" s="90"/>
      <c r="J605" s="90"/>
      <c r="K605" s="90"/>
      <c r="L605" s="90"/>
      <c r="M605" s="90"/>
      <c r="N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  <c r="AH605" s="90"/>
      <c r="AI605" s="90"/>
      <c r="AJ605" s="90"/>
      <c r="AK605" s="90"/>
      <c r="AL605" s="90"/>
      <c r="AM605" s="90"/>
      <c r="AN605" s="90"/>
      <c r="AO605" s="90"/>
      <c r="AP605" s="90"/>
      <c r="AQ605" s="90"/>
      <c r="AR605" s="90"/>
      <c r="AS605" s="90"/>
    </row>
    <row r="606">
      <c r="A606" s="90"/>
      <c r="B606" s="90"/>
      <c r="C606" s="90"/>
      <c r="D606" s="90"/>
      <c r="E606" s="90"/>
      <c r="F606" s="90"/>
      <c r="G606" s="90"/>
      <c r="H606" s="90"/>
      <c r="I606" s="90"/>
      <c r="J606" s="90"/>
      <c r="K606" s="90"/>
      <c r="L606" s="90"/>
      <c r="M606" s="90"/>
      <c r="N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  <c r="AH606" s="90"/>
      <c r="AI606" s="90"/>
      <c r="AJ606" s="90"/>
      <c r="AK606" s="90"/>
      <c r="AL606" s="90"/>
      <c r="AM606" s="90"/>
      <c r="AN606" s="90"/>
      <c r="AO606" s="90"/>
      <c r="AP606" s="90"/>
      <c r="AQ606" s="90"/>
      <c r="AR606" s="90"/>
      <c r="AS606" s="90"/>
    </row>
    <row r="607">
      <c r="A607" s="90"/>
      <c r="B607" s="90"/>
      <c r="C607" s="90"/>
      <c r="D607" s="90"/>
      <c r="E607" s="90"/>
      <c r="F607" s="90"/>
      <c r="G607" s="90"/>
      <c r="H607" s="90"/>
      <c r="I607" s="90"/>
      <c r="J607" s="90"/>
      <c r="K607" s="90"/>
      <c r="L607" s="90"/>
      <c r="M607" s="90"/>
      <c r="N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  <c r="AH607" s="90"/>
      <c r="AI607" s="90"/>
      <c r="AJ607" s="90"/>
      <c r="AK607" s="90"/>
      <c r="AL607" s="90"/>
      <c r="AM607" s="90"/>
      <c r="AN607" s="90"/>
      <c r="AO607" s="90"/>
      <c r="AP607" s="90"/>
      <c r="AQ607" s="90"/>
      <c r="AR607" s="90"/>
      <c r="AS607" s="90"/>
    </row>
    <row r="608">
      <c r="A608" s="90"/>
      <c r="B608" s="90"/>
      <c r="C608" s="90"/>
      <c r="D608" s="90"/>
      <c r="E608" s="90"/>
      <c r="F608" s="90"/>
      <c r="G608" s="90"/>
      <c r="H608" s="90"/>
      <c r="I608" s="90"/>
      <c r="J608" s="90"/>
      <c r="K608" s="90"/>
      <c r="L608" s="90"/>
      <c r="M608" s="90"/>
      <c r="N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  <c r="AH608" s="90"/>
      <c r="AI608" s="90"/>
      <c r="AJ608" s="90"/>
      <c r="AK608" s="90"/>
      <c r="AL608" s="90"/>
      <c r="AM608" s="90"/>
      <c r="AN608" s="90"/>
      <c r="AO608" s="90"/>
      <c r="AP608" s="90"/>
      <c r="AQ608" s="90"/>
      <c r="AR608" s="90"/>
      <c r="AS608" s="90"/>
    </row>
    <row r="609">
      <c r="A609" s="90"/>
      <c r="B609" s="90"/>
      <c r="C609" s="90"/>
      <c r="D609" s="90"/>
      <c r="E609" s="90"/>
      <c r="F609" s="90"/>
      <c r="G609" s="90"/>
      <c r="H609" s="90"/>
      <c r="I609" s="90"/>
      <c r="J609" s="90"/>
      <c r="K609" s="90"/>
      <c r="L609" s="90"/>
      <c r="M609" s="90"/>
      <c r="N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  <c r="AL609" s="90"/>
      <c r="AM609" s="90"/>
      <c r="AN609" s="90"/>
      <c r="AO609" s="90"/>
      <c r="AP609" s="90"/>
      <c r="AQ609" s="90"/>
      <c r="AR609" s="90"/>
      <c r="AS609" s="90"/>
    </row>
    <row r="610">
      <c r="A610" s="90"/>
      <c r="B610" s="90"/>
      <c r="C610" s="90"/>
      <c r="D610" s="90"/>
      <c r="E610" s="90"/>
      <c r="F610" s="90"/>
      <c r="G610" s="90"/>
      <c r="H610" s="90"/>
      <c r="I610" s="90"/>
      <c r="J610" s="90"/>
      <c r="K610" s="90"/>
      <c r="L610" s="90"/>
      <c r="M610" s="90"/>
      <c r="N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  <c r="AL610" s="90"/>
      <c r="AM610" s="90"/>
      <c r="AN610" s="90"/>
      <c r="AO610" s="90"/>
      <c r="AP610" s="90"/>
      <c r="AQ610" s="90"/>
      <c r="AR610" s="90"/>
      <c r="AS610" s="90"/>
    </row>
    <row r="611">
      <c r="A611" s="90"/>
      <c r="B611" s="90"/>
      <c r="C611" s="90"/>
      <c r="D611" s="90"/>
      <c r="E611" s="90"/>
      <c r="F611" s="90"/>
      <c r="G611" s="90"/>
      <c r="H611" s="90"/>
      <c r="I611" s="90"/>
      <c r="J611" s="90"/>
      <c r="K611" s="90"/>
      <c r="L611" s="90"/>
      <c r="M611" s="90"/>
      <c r="N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  <c r="AH611" s="90"/>
      <c r="AI611" s="90"/>
      <c r="AJ611" s="90"/>
      <c r="AK611" s="90"/>
      <c r="AL611" s="90"/>
      <c r="AM611" s="90"/>
      <c r="AN611" s="90"/>
      <c r="AO611" s="90"/>
      <c r="AP611" s="90"/>
      <c r="AQ611" s="90"/>
      <c r="AR611" s="90"/>
      <c r="AS611" s="90"/>
    </row>
    <row r="612">
      <c r="A612" s="90"/>
      <c r="B612" s="90"/>
      <c r="C612" s="90"/>
      <c r="D612" s="90"/>
      <c r="E612" s="90"/>
      <c r="F612" s="90"/>
      <c r="G612" s="90"/>
      <c r="H612" s="90"/>
      <c r="I612" s="90"/>
      <c r="J612" s="90"/>
      <c r="K612" s="90"/>
      <c r="L612" s="90"/>
      <c r="M612" s="90"/>
      <c r="N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  <c r="AH612" s="90"/>
      <c r="AI612" s="90"/>
      <c r="AJ612" s="90"/>
      <c r="AK612" s="90"/>
      <c r="AL612" s="90"/>
      <c r="AM612" s="90"/>
      <c r="AN612" s="90"/>
      <c r="AO612" s="90"/>
      <c r="AP612" s="90"/>
      <c r="AQ612" s="90"/>
      <c r="AR612" s="90"/>
      <c r="AS612" s="90"/>
    </row>
    <row r="613">
      <c r="A613" s="90"/>
      <c r="B613" s="90"/>
      <c r="C613" s="90"/>
      <c r="D613" s="90"/>
      <c r="E613" s="90"/>
      <c r="F613" s="90"/>
      <c r="G613" s="90"/>
      <c r="H613" s="90"/>
      <c r="I613" s="90"/>
      <c r="J613" s="90"/>
      <c r="K613" s="90"/>
      <c r="L613" s="90"/>
      <c r="M613" s="90"/>
      <c r="N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  <c r="AH613" s="90"/>
      <c r="AI613" s="90"/>
      <c r="AJ613" s="90"/>
      <c r="AK613" s="90"/>
      <c r="AL613" s="90"/>
      <c r="AM613" s="90"/>
      <c r="AN613" s="90"/>
      <c r="AO613" s="90"/>
      <c r="AP613" s="90"/>
      <c r="AQ613" s="90"/>
      <c r="AR613" s="90"/>
      <c r="AS613" s="90"/>
    </row>
    <row r="614">
      <c r="A614" s="90"/>
      <c r="B614" s="90"/>
      <c r="C614" s="90"/>
      <c r="D614" s="90"/>
      <c r="E614" s="90"/>
      <c r="F614" s="90"/>
      <c r="G614" s="90"/>
      <c r="H614" s="90"/>
      <c r="I614" s="90"/>
      <c r="J614" s="90"/>
      <c r="K614" s="90"/>
      <c r="L614" s="90"/>
      <c r="M614" s="90"/>
      <c r="N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  <c r="AH614" s="90"/>
      <c r="AI614" s="90"/>
      <c r="AJ614" s="90"/>
      <c r="AK614" s="90"/>
      <c r="AL614" s="90"/>
      <c r="AM614" s="90"/>
      <c r="AN614" s="90"/>
      <c r="AO614" s="90"/>
      <c r="AP614" s="90"/>
      <c r="AQ614" s="90"/>
      <c r="AR614" s="90"/>
      <c r="AS614" s="90"/>
    </row>
    <row r="615">
      <c r="A615" s="90"/>
      <c r="B615" s="90"/>
      <c r="C615" s="90"/>
      <c r="D615" s="90"/>
      <c r="E615" s="90"/>
      <c r="F615" s="90"/>
      <c r="G615" s="90"/>
      <c r="H615" s="90"/>
      <c r="I615" s="90"/>
      <c r="J615" s="90"/>
      <c r="K615" s="90"/>
      <c r="L615" s="90"/>
      <c r="M615" s="90"/>
      <c r="N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  <c r="AH615" s="90"/>
      <c r="AI615" s="90"/>
      <c r="AJ615" s="90"/>
      <c r="AK615" s="90"/>
      <c r="AL615" s="90"/>
      <c r="AM615" s="90"/>
      <c r="AN615" s="90"/>
      <c r="AO615" s="90"/>
      <c r="AP615" s="90"/>
      <c r="AQ615" s="90"/>
      <c r="AR615" s="90"/>
      <c r="AS615" s="90"/>
    </row>
    <row r="616">
      <c r="A616" s="90"/>
      <c r="B616" s="90"/>
      <c r="C616" s="90"/>
      <c r="D616" s="90"/>
      <c r="E616" s="90"/>
      <c r="F616" s="90"/>
      <c r="G616" s="90"/>
      <c r="H616" s="90"/>
      <c r="I616" s="90"/>
      <c r="J616" s="90"/>
      <c r="K616" s="90"/>
      <c r="L616" s="90"/>
      <c r="M616" s="90"/>
      <c r="N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  <c r="AH616" s="90"/>
      <c r="AI616" s="90"/>
      <c r="AJ616" s="90"/>
      <c r="AK616" s="90"/>
      <c r="AL616" s="90"/>
      <c r="AM616" s="90"/>
      <c r="AN616" s="90"/>
      <c r="AO616" s="90"/>
      <c r="AP616" s="90"/>
      <c r="AQ616" s="90"/>
      <c r="AR616" s="90"/>
      <c r="AS616" s="90"/>
    </row>
    <row r="617">
      <c r="A617" s="90"/>
      <c r="B617" s="90"/>
      <c r="C617" s="90"/>
      <c r="D617" s="90"/>
      <c r="E617" s="90"/>
      <c r="F617" s="90"/>
      <c r="G617" s="90"/>
      <c r="H617" s="90"/>
      <c r="I617" s="90"/>
      <c r="J617" s="90"/>
      <c r="K617" s="90"/>
      <c r="L617" s="90"/>
      <c r="M617" s="90"/>
      <c r="N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  <c r="AH617" s="90"/>
      <c r="AI617" s="90"/>
      <c r="AJ617" s="90"/>
      <c r="AK617" s="90"/>
      <c r="AL617" s="90"/>
      <c r="AM617" s="90"/>
      <c r="AN617" s="90"/>
      <c r="AO617" s="90"/>
      <c r="AP617" s="90"/>
      <c r="AQ617" s="90"/>
      <c r="AR617" s="90"/>
      <c r="AS617" s="90"/>
    </row>
    <row r="618">
      <c r="A618" s="90"/>
      <c r="B618" s="90"/>
      <c r="C618" s="90"/>
      <c r="D618" s="90"/>
      <c r="E618" s="90"/>
      <c r="F618" s="90"/>
      <c r="G618" s="90"/>
      <c r="H618" s="90"/>
      <c r="I618" s="90"/>
      <c r="J618" s="90"/>
      <c r="K618" s="90"/>
      <c r="L618" s="90"/>
      <c r="M618" s="90"/>
      <c r="N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  <c r="AH618" s="90"/>
      <c r="AI618" s="90"/>
      <c r="AJ618" s="90"/>
      <c r="AK618" s="90"/>
      <c r="AL618" s="90"/>
      <c r="AM618" s="90"/>
      <c r="AN618" s="90"/>
      <c r="AO618" s="90"/>
      <c r="AP618" s="90"/>
      <c r="AQ618" s="90"/>
      <c r="AR618" s="90"/>
      <c r="AS618" s="90"/>
    </row>
    <row r="619">
      <c r="A619" s="90"/>
      <c r="B619" s="90"/>
      <c r="C619" s="90"/>
      <c r="D619" s="90"/>
      <c r="E619" s="90"/>
      <c r="F619" s="90"/>
      <c r="G619" s="90"/>
      <c r="H619" s="90"/>
      <c r="I619" s="90"/>
      <c r="J619" s="90"/>
      <c r="K619" s="90"/>
      <c r="L619" s="90"/>
      <c r="M619" s="90"/>
      <c r="N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  <c r="AH619" s="90"/>
      <c r="AI619" s="90"/>
      <c r="AJ619" s="90"/>
      <c r="AK619" s="90"/>
      <c r="AL619" s="90"/>
      <c r="AM619" s="90"/>
      <c r="AN619" s="90"/>
      <c r="AO619" s="90"/>
      <c r="AP619" s="90"/>
      <c r="AQ619" s="90"/>
      <c r="AR619" s="90"/>
      <c r="AS619" s="90"/>
    </row>
    <row r="620">
      <c r="A620" s="90"/>
      <c r="B620" s="90"/>
      <c r="C620" s="90"/>
      <c r="D620" s="90"/>
      <c r="E620" s="90"/>
      <c r="F620" s="90"/>
      <c r="G620" s="90"/>
      <c r="H620" s="90"/>
      <c r="I620" s="90"/>
      <c r="J620" s="90"/>
      <c r="K620" s="90"/>
      <c r="L620" s="90"/>
      <c r="M620" s="90"/>
      <c r="N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  <c r="AH620" s="90"/>
      <c r="AI620" s="90"/>
      <c r="AJ620" s="90"/>
      <c r="AK620" s="90"/>
      <c r="AL620" s="90"/>
      <c r="AM620" s="90"/>
      <c r="AN620" s="90"/>
      <c r="AO620" s="90"/>
      <c r="AP620" s="90"/>
      <c r="AQ620" s="90"/>
      <c r="AR620" s="90"/>
      <c r="AS620" s="90"/>
    </row>
    <row r="621">
      <c r="A621" s="90"/>
      <c r="B621" s="90"/>
      <c r="C621" s="90"/>
      <c r="D621" s="90"/>
      <c r="E621" s="90"/>
      <c r="F621" s="90"/>
      <c r="G621" s="90"/>
      <c r="H621" s="90"/>
      <c r="I621" s="90"/>
      <c r="J621" s="90"/>
      <c r="K621" s="90"/>
      <c r="L621" s="90"/>
      <c r="M621" s="90"/>
      <c r="N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  <c r="AH621" s="90"/>
      <c r="AI621" s="90"/>
      <c r="AJ621" s="90"/>
      <c r="AK621" s="90"/>
      <c r="AL621" s="90"/>
      <c r="AM621" s="90"/>
      <c r="AN621" s="90"/>
      <c r="AO621" s="90"/>
      <c r="AP621" s="90"/>
      <c r="AQ621" s="90"/>
      <c r="AR621" s="90"/>
      <c r="AS621" s="90"/>
    </row>
    <row r="622">
      <c r="A622" s="90"/>
      <c r="B622" s="90"/>
      <c r="C622" s="90"/>
      <c r="D622" s="90"/>
      <c r="E622" s="90"/>
      <c r="F622" s="90"/>
      <c r="G622" s="90"/>
      <c r="H622" s="90"/>
      <c r="I622" s="90"/>
      <c r="J622" s="90"/>
      <c r="K622" s="90"/>
      <c r="L622" s="90"/>
      <c r="M622" s="90"/>
      <c r="N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  <c r="AH622" s="90"/>
      <c r="AI622" s="90"/>
      <c r="AJ622" s="90"/>
      <c r="AK622" s="90"/>
      <c r="AL622" s="90"/>
      <c r="AM622" s="90"/>
      <c r="AN622" s="90"/>
      <c r="AO622" s="90"/>
      <c r="AP622" s="90"/>
      <c r="AQ622" s="90"/>
      <c r="AR622" s="90"/>
      <c r="AS622" s="90"/>
    </row>
    <row r="623">
      <c r="A623" s="90"/>
      <c r="B623" s="90"/>
      <c r="C623" s="90"/>
      <c r="D623" s="90"/>
      <c r="E623" s="90"/>
      <c r="F623" s="90"/>
      <c r="G623" s="90"/>
      <c r="H623" s="90"/>
      <c r="I623" s="90"/>
      <c r="J623" s="90"/>
      <c r="K623" s="90"/>
      <c r="L623" s="90"/>
      <c r="M623" s="90"/>
      <c r="N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  <c r="AH623" s="90"/>
      <c r="AI623" s="90"/>
      <c r="AJ623" s="90"/>
      <c r="AK623" s="90"/>
      <c r="AL623" s="90"/>
      <c r="AM623" s="90"/>
      <c r="AN623" s="90"/>
      <c r="AO623" s="90"/>
      <c r="AP623" s="90"/>
      <c r="AQ623" s="90"/>
      <c r="AR623" s="90"/>
      <c r="AS623" s="90"/>
    </row>
    <row r="624">
      <c r="A624" s="90"/>
      <c r="B624" s="90"/>
      <c r="C624" s="90"/>
      <c r="D624" s="90"/>
      <c r="E624" s="90"/>
      <c r="F624" s="90"/>
      <c r="G624" s="90"/>
      <c r="H624" s="90"/>
      <c r="I624" s="90"/>
      <c r="J624" s="90"/>
      <c r="K624" s="90"/>
      <c r="L624" s="90"/>
      <c r="M624" s="90"/>
      <c r="N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  <c r="AH624" s="90"/>
      <c r="AI624" s="90"/>
      <c r="AJ624" s="90"/>
      <c r="AK624" s="90"/>
      <c r="AL624" s="90"/>
      <c r="AM624" s="90"/>
      <c r="AN624" s="90"/>
      <c r="AO624" s="90"/>
      <c r="AP624" s="90"/>
      <c r="AQ624" s="90"/>
      <c r="AR624" s="90"/>
      <c r="AS624" s="90"/>
    </row>
    <row r="625">
      <c r="A625" s="90"/>
      <c r="B625" s="90"/>
      <c r="C625" s="90"/>
      <c r="D625" s="90"/>
      <c r="E625" s="90"/>
      <c r="F625" s="90"/>
      <c r="G625" s="90"/>
      <c r="H625" s="90"/>
      <c r="I625" s="90"/>
      <c r="J625" s="90"/>
      <c r="K625" s="90"/>
      <c r="L625" s="90"/>
      <c r="M625" s="90"/>
      <c r="N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  <c r="AH625" s="90"/>
      <c r="AI625" s="90"/>
      <c r="AJ625" s="90"/>
      <c r="AK625" s="90"/>
      <c r="AL625" s="90"/>
      <c r="AM625" s="90"/>
      <c r="AN625" s="90"/>
      <c r="AO625" s="90"/>
      <c r="AP625" s="90"/>
      <c r="AQ625" s="90"/>
      <c r="AR625" s="90"/>
      <c r="AS625" s="90"/>
    </row>
    <row r="626">
      <c r="A626" s="90"/>
      <c r="B626" s="90"/>
      <c r="C626" s="90"/>
      <c r="D626" s="90"/>
      <c r="E626" s="90"/>
      <c r="F626" s="90"/>
      <c r="G626" s="90"/>
      <c r="H626" s="90"/>
      <c r="I626" s="90"/>
      <c r="J626" s="90"/>
      <c r="K626" s="90"/>
      <c r="L626" s="90"/>
      <c r="M626" s="90"/>
      <c r="N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  <c r="AH626" s="90"/>
      <c r="AI626" s="90"/>
      <c r="AJ626" s="90"/>
      <c r="AK626" s="90"/>
      <c r="AL626" s="90"/>
      <c r="AM626" s="90"/>
      <c r="AN626" s="90"/>
      <c r="AO626" s="90"/>
      <c r="AP626" s="90"/>
      <c r="AQ626" s="90"/>
      <c r="AR626" s="90"/>
      <c r="AS626" s="90"/>
    </row>
    <row r="627">
      <c r="A627" s="90"/>
      <c r="B627" s="90"/>
      <c r="C627" s="90"/>
      <c r="D627" s="90"/>
      <c r="E627" s="90"/>
      <c r="F627" s="90"/>
      <c r="G627" s="90"/>
      <c r="H627" s="90"/>
      <c r="I627" s="90"/>
      <c r="J627" s="90"/>
      <c r="K627" s="90"/>
      <c r="L627" s="90"/>
      <c r="M627" s="90"/>
      <c r="N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  <c r="AH627" s="90"/>
      <c r="AI627" s="90"/>
      <c r="AJ627" s="90"/>
      <c r="AK627" s="90"/>
      <c r="AL627" s="90"/>
      <c r="AM627" s="90"/>
      <c r="AN627" s="90"/>
      <c r="AO627" s="90"/>
      <c r="AP627" s="90"/>
      <c r="AQ627" s="90"/>
      <c r="AR627" s="90"/>
      <c r="AS627" s="90"/>
    </row>
    <row r="628">
      <c r="A628" s="90"/>
      <c r="B628" s="90"/>
      <c r="C628" s="90"/>
      <c r="D628" s="90"/>
      <c r="E628" s="90"/>
      <c r="F628" s="90"/>
      <c r="G628" s="90"/>
      <c r="H628" s="90"/>
      <c r="I628" s="90"/>
      <c r="J628" s="90"/>
      <c r="K628" s="90"/>
      <c r="L628" s="90"/>
      <c r="M628" s="90"/>
      <c r="N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  <c r="AH628" s="90"/>
      <c r="AI628" s="90"/>
      <c r="AJ628" s="90"/>
      <c r="AK628" s="90"/>
      <c r="AL628" s="90"/>
      <c r="AM628" s="90"/>
      <c r="AN628" s="90"/>
      <c r="AO628" s="90"/>
      <c r="AP628" s="90"/>
      <c r="AQ628" s="90"/>
      <c r="AR628" s="90"/>
      <c r="AS628" s="90"/>
    </row>
    <row r="629">
      <c r="A629" s="90"/>
      <c r="B629" s="90"/>
      <c r="C629" s="90"/>
      <c r="D629" s="90"/>
      <c r="E629" s="90"/>
      <c r="F629" s="90"/>
      <c r="G629" s="90"/>
      <c r="H629" s="90"/>
      <c r="I629" s="90"/>
      <c r="J629" s="90"/>
      <c r="K629" s="90"/>
      <c r="L629" s="90"/>
      <c r="M629" s="90"/>
      <c r="N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  <c r="AH629" s="90"/>
      <c r="AI629" s="90"/>
      <c r="AJ629" s="90"/>
      <c r="AK629" s="90"/>
      <c r="AL629" s="90"/>
      <c r="AM629" s="90"/>
      <c r="AN629" s="90"/>
      <c r="AO629" s="90"/>
      <c r="AP629" s="90"/>
      <c r="AQ629" s="90"/>
      <c r="AR629" s="90"/>
      <c r="AS629" s="90"/>
    </row>
    <row r="630">
      <c r="A630" s="90"/>
      <c r="B630" s="90"/>
      <c r="C630" s="90"/>
      <c r="D630" s="90"/>
      <c r="E630" s="90"/>
      <c r="F630" s="90"/>
      <c r="G630" s="90"/>
      <c r="H630" s="90"/>
      <c r="I630" s="90"/>
      <c r="J630" s="90"/>
      <c r="K630" s="90"/>
      <c r="L630" s="90"/>
      <c r="M630" s="90"/>
      <c r="N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  <c r="AH630" s="90"/>
      <c r="AI630" s="90"/>
      <c r="AJ630" s="90"/>
      <c r="AK630" s="90"/>
      <c r="AL630" s="90"/>
      <c r="AM630" s="90"/>
      <c r="AN630" s="90"/>
      <c r="AO630" s="90"/>
      <c r="AP630" s="90"/>
      <c r="AQ630" s="90"/>
      <c r="AR630" s="90"/>
      <c r="AS630" s="90"/>
    </row>
    <row r="631">
      <c r="A631" s="90"/>
      <c r="B631" s="90"/>
      <c r="C631" s="90"/>
      <c r="D631" s="90"/>
      <c r="E631" s="90"/>
      <c r="F631" s="90"/>
      <c r="G631" s="90"/>
      <c r="H631" s="90"/>
      <c r="I631" s="90"/>
      <c r="J631" s="90"/>
      <c r="K631" s="90"/>
      <c r="L631" s="90"/>
      <c r="M631" s="90"/>
      <c r="N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  <c r="AH631" s="90"/>
      <c r="AI631" s="90"/>
      <c r="AJ631" s="90"/>
      <c r="AK631" s="90"/>
      <c r="AL631" s="90"/>
      <c r="AM631" s="90"/>
      <c r="AN631" s="90"/>
      <c r="AO631" s="90"/>
      <c r="AP631" s="90"/>
      <c r="AQ631" s="90"/>
      <c r="AR631" s="90"/>
      <c r="AS631" s="90"/>
    </row>
    <row r="632">
      <c r="A632" s="90"/>
      <c r="B632" s="90"/>
      <c r="C632" s="90"/>
      <c r="D632" s="90"/>
      <c r="E632" s="90"/>
      <c r="F632" s="90"/>
      <c r="G632" s="90"/>
      <c r="H632" s="90"/>
      <c r="I632" s="90"/>
      <c r="J632" s="90"/>
      <c r="K632" s="90"/>
      <c r="L632" s="90"/>
      <c r="M632" s="90"/>
      <c r="N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  <c r="AH632" s="90"/>
      <c r="AI632" s="90"/>
      <c r="AJ632" s="90"/>
      <c r="AK632" s="90"/>
      <c r="AL632" s="90"/>
      <c r="AM632" s="90"/>
      <c r="AN632" s="90"/>
      <c r="AO632" s="90"/>
      <c r="AP632" s="90"/>
      <c r="AQ632" s="90"/>
      <c r="AR632" s="90"/>
      <c r="AS632" s="90"/>
    </row>
    <row r="633">
      <c r="A633" s="90"/>
      <c r="B633" s="90"/>
      <c r="C633" s="90"/>
      <c r="D633" s="90"/>
      <c r="E633" s="90"/>
      <c r="F633" s="90"/>
      <c r="G633" s="90"/>
      <c r="H633" s="90"/>
      <c r="I633" s="90"/>
      <c r="J633" s="90"/>
      <c r="K633" s="90"/>
      <c r="L633" s="90"/>
      <c r="M633" s="90"/>
      <c r="N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  <c r="AH633" s="90"/>
      <c r="AI633" s="90"/>
      <c r="AJ633" s="90"/>
      <c r="AK633" s="90"/>
      <c r="AL633" s="90"/>
      <c r="AM633" s="90"/>
      <c r="AN633" s="90"/>
      <c r="AO633" s="90"/>
      <c r="AP633" s="90"/>
      <c r="AQ633" s="90"/>
      <c r="AR633" s="90"/>
      <c r="AS633" s="90"/>
    </row>
    <row r="634">
      <c r="A634" s="90"/>
      <c r="B634" s="90"/>
      <c r="C634" s="90"/>
      <c r="D634" s="90"/>
      <c r="E634" s="90"/>
      <c r="F634" s="90"/>
      <c r="G634" s="90"/>
      <c r="H634" s="90"/>
      <c r="I634" s="90"/>
      <c r="J634" s="90"/>
      <c r="K634" s="90"/>
      <c r="L634" s="90"/>
      <c r="M634" s="90"/>
      <c r="N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  <c r="AH634" s="90"/>
      <c r="AI634" s="90"/>
      <c r="AJ634" s="90"/>
      <c r="AK634" s="90"/>
      <c r="AL634" s="90"/>
      <c r="AM634" s="90"/>
      <c r="AN634" s="90"/>
      <c r="AO634" s="90"/>
      <c r="AP634" s="90"/>
      <c r="AQ634" s="90"/>
      <c r="AR634" s="90"/>
      <c r="AS634" s="90"/>
    </row>
    <row r="635">
      <c r="A635" s="90"/>
      <c r="B635" s="90"/>
      <c r="C635" s="90"/>
      <c r="D635" s="90"/>
      <c r="E635" s="90"/>
      <c r="F635" s="90"/>
      <c r="G635" s="90"/>
      <c r="H635" s="90"/>
      <c r="I635" s="90"/>
      <c r="J635" s="90"/>
      <c r="K635" s="90"/>
      <c r="L635" s="90"/>
      <c r="M635" s="90"/>
      <c r="N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  <c r="AH635" s="90"/>
      <c r="AI635" s="90"/>
      <c r="AJ635" s="90"/>
      <c r="AK635" s="90"/>
      <c r="AL635" s="90"/>
      <c r="AM635" s="90"/>
      <c r="AN635" s="90"/>
      <c r="AO635" s="90"/>
      <c r="AP635" s="90"/>
      <c r="AQ635" s="90"/>
      <c r="AR635" s="90"/>
      <c r="AS635" s="90"/>
    </row>
    <row r="636">
      <c r="A636" s="90"/>
      <c r="B636" s="90"/>
      <c r="C636" s="90"/>
      <c r="D636" s="90"/>
      <c r="E636" s="90"/>
      <c r="F636" s="90"/>
      <c r="G636" s="90"/>
      <c r="H636" s="90"/>
      <c r="I636" s="90"/>
      <c r="J636" s="90"/>
      <c r="K636" s="90"/>
      <c r="L636" s="90"/>
      <c r="M636" s="90"/>
      <c r="N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  <c r="AH636" s="90"/>
      <c r="AI636" s="90"/>
      <c r="AJ636" s="90"/>
      <c r="AK636" s="90"/>
      <c r="AL636" s="90"/>
      <c r="AM636" s="90"/>
      <c r="AN636" s="90"/>
      <c r="AO636" s="90"/>
      <c r="AP636" s="90"/>
      <c r="AQ636" s="90"/>
      <c r="AR636" s="90"/>
      <c r="AS636" s="90"/>
    </row>
    <row r="637">
      <c r="A637" s="90"/>
      <c r="B637" s="90"/>
      <c r="C637" s="90"/>
      <c r="D637" s="90"/>
      <c r="E637" s="90"/>
      <c r="F637" s="90"/>
      <c r="G637" s="90"/>
      <c r="H637" s="90"/>
      <c r="I637" s="90"/>
      <c r="J637" s="90"/>
      <c r="K637" s="90"/>
      <c r="L637" s="90"/>
      <c r="M637" s="90"/>
      <c r="N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  <c r="AH637" s="90"/>
      <c r="AI637" s="90"/>
      <c r="AJ637" s="90"/>
      <c r="AK637" s="90"/>
      <c r="AL637" s="90"/>
      <c r="AM637" s="90"/>
      <c r="AN637" s="90"/>
      <c r="AO637" s="90"/>
      <c r="AP637" s="90"/>
      <c r="AQ637" s="90"/>
      <c r="AR637" s="90"/>
      <c r="AS637" s="90"/>
    </row>
    <row r="638">
      <c r="A638" s="90"/>
      <c r="B638" s="90"/>
      <c r="C638" s="90"/>
      <c r="D638" s="90"/>
      <c r="E638" s="90"/>
      <c r="F638" s="90"/>
      <c r="G638" s="90"/>
      <c r="H638" s="90"/>
      <c r="I638" s="90"/>
      <c r="J638" s="90"/>
      <c r="K638" s="90"/>
      <c r="L638" s="90"/>
      <c r="M638" s="90"/>
      <c r="N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  <c r="AH638" s="90"/>
      <c r="AI638" s="90"/>
      <c r="AJ638" s="90"/>
      <c r="AK638" s="90"/>
      <c r="AL638" s="90"/>
      <c r="AM638" s="90"/>
      <c r="AN638" s="90"/>
      <c r="AO638" s="90"/>
      <c r="AP638" s="90"/>
      <c r="AQ638" s="90"/>
      <c r="AR638" s="90"/>
      <c r="AS638" s="90"/>
    </row>
    <row r="639">
      <c r="A639" s="90"/>
      <c r="B639" s="90"/>
      <c r="C639" s="90"/>
      <c r="D639" s="90"/>
      <c r="E639" s="90"/>
      <c r="F639" s="90"/>
      <c r="G639" s="90"/>
      <c r="H639" s="90"/>
      <c r="I639" s="90"/>
      <c r="J639" s="90"/>
      <c r="K639" s="90"/>
      <c r="L639" s="90"/>
      <c r="M639" s="90"/>
      <c r="N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  <c r="AH639" s="90"/>
      <c r="AI639" s="90"/>
      <c r="AJ639" s="90"/>
      <c r="AK639" s="90"/>
      <c r="AL639" s="90"/>
      <c r="AM639" s="90"/>
      <c r="AN639" s="90"/>
      <c r="AO639" s="90"/>
      <c r="AP639" s="90"/>
      <c r="AQ639" s="90"/>
      <c r="AR639" s="90"/>
      <c r="AS639" s="90"/>
    </row>
    <row r="640">
      <c r="A640" s="90"/>
      <c r="B640" s="90"/>
      <c r="C640" s="90"/>
      <c r="D640" s="90"/>
      <c r="E640" s="90"/>
      <c r="F640" s="90"/>
      <c r="G640" s="90"/>
      <c r="H640" s="90"/>
      <c r="I640" s="90"/>
      <c r="J640" s="90"/>
      <c r="K640" s="90"/>
      <c r="L640" s="90"/>
      <c r="M640" s="90"/>
      <c r="N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  <c r="AH640" s="90"/>
      <c r="AI640" s="90"/>
      <c r="AJ640" s="90"/>
      <c r="AK640" s="90"/>
      <c r="AL640" s="90"/>
      <c r="AM640" s="90"/>
      <c r="AN640" s="90"/>
      <c r="AO640" s="90"/>
      <c r="AP640" s="90"/>
      <c r="AQ640" s="90"/>
      <c r="AR640" s="90"/>
      <c r="AS640" s="90"/>
    </row>
    <row r="641">
      <c r="A641" s="90"/>
      <c r="B641" s="90"/>
      <c r="C641" s="90"/>
      <c r="D641" s="90"/>
      <c r="E641" s="90"/>
      <c r="F641" s="90"/>
      <c r="G641" s="90"/>
      <c r="H641" s="90"/>
      <c r="I641" s="90"/>
      <c r="J641" s="90"/>
      <c r="K641" s="90"/>
      <c r="L641" s="90"/>
      <c r="M641" s="90"/>
      <c r="N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  <c r="AH641" s="90"/>
      <c r="AI641" s="90"/>
      <c r="AJ641" s="90"/>
      <c r="AK641" s="90"/>
      <c r="AL641" s="90"/>
      <c r="AM641" s="90"/>
      <c r="AN641" s="90"/>
      <c r="AO641" s="90"/>
      <c r="AP641" s="90"/>
      <c r="AQ641" s="90"/>
      <c r="AR641" s="90"/>
      <c r="AS641" s="90"/>
    </row>
    <row r="642">
      <c r="A642" s="90"/>
      <c r="B642" s="90"/>
      <c r="C642" s="90"/>
      <c r="D642" s="90"/>
      <c r="E642" s="90"/>
      <c r="F642" s="90"/>
      <c r="G642" s="90"/>
      <c r="H642" s="90"/>
      <c r="I642" s="90"/>
      <c r="J642" s="90"/>
      <c r="K642" s="90"/>
      <c r="L642" s="90"/>
      <c r="M642" s="90"/>
      <c r="N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  <c r="AH642" s="90"/>
      <c r="AI642" s="90"/>
      <c r="AJ642" s="90"/>
      <c r="AK642" s="90"/>
      <c r="AL642" s="90"/>
      <c r="AM642" s="90"/>
      <c r="AN642" s="90"/>
      <c r="AO642" s="90"/>
      <c r="AP642" s="90"/>
      <c r="AQ642" s="90"/>
      <c r="AR642" s="90"/>
      <c r="AS642" s="90"/>
    </row>
    <row r="643">
      <c r="A643" s="90"/>
      <c r="B643" s="90"/>
      <c r="C643" s="90"/>
      <c r="D643" s="90"/>
      <c r="E643" s="90"/>
      <c r="F643" s="90"/>
      <c r="G643" s="90"/>
      <c r="H643" s="90"/>
      <c r="I643" s="90"/>
      <c r="J643" s="90"/>
      <c r="K643" s="90"/>
      <c r="L643" s="90"/>
      <c r="M643" s="90"/>
      <c r="N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  <c r="AH643" s="90"/>
      <c r="AI643" s="90"/>
      <c r="AJ643" s="90"/>
      <c r="AK643" s="90"/>
      <c r="AL643" s="90"/>
      <c r="AM643" s="90"/>
      <c r="AN643" s="90"/>
      <c r="AO643" s="90"/>
      <c r="AP643" s="90"/>
      <c r="AQ643" s="90"/>
      <c r="AR643" s="90"/>
      <c r="AS643" s="90"/>
    </row>
    <row r="644">
      <c r="A644" s="90"/>
      <c r="B644" s="90"/>
      <c r="C644" s="90"/>
      <c r="D644" s="90"/>
      <c r="E644" s="90"/>
      <c r="F644" s="90"/>
      <c r="G644" s="90"/>
      <c r="H644" s="90"/>
      <c r="I644" s="90"/>
      <c r="J644" s="90"/>
      <c r="K644" s="90"/>
      <c r="L644" s="90"/>
      <c r="M644" s="90"/>
      <c r="N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  <c r="AH644" s="90"/>
      <c r="AI644" s="90"/>
      <c r="AJ644" s="90"/>
      <c r="AK644" s="90"/>
      <c r="AL644" s="90"/>
      <c r="AM644" s="90"/>
      <c r="AN644" s="90"/>
      <c r="AO644" s="90"/>
      <c r="AP644" s="90"/>
      <c r="AQ644" s="90"/>
      <c r="AR644" s="90"/>
      <c r="AS644" s="90"/>
    </row>
    <row r="645">
      <c r="A645" s="90"/>
      <c r="B645" s="90"/>
      <c r="C645" s="90"/>
      <c r="D645" s="90"/>
      <c r="E645" s="90"/>
      <c r="F645" s="90"/>
      <c r="G645" s="90"/>
      <c r="H645" s="90"/>
      <c r="I645" s="90"/>
      <c r="J645" s="90"/>
      <c r="K645" s="90"/>
      <c r="L645" s="90"/>
      <c r="M645" s="90"/>
      <c r="N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  <c r="AH645" s="90"/>
      <c r="AI645" s="90"/>
      <c r="AJ645" s="90"/>
      <c r="AK645" s="90"/>
      <c r="AL645" s="90"/>
      <c r="AM645" s="90"/>
      <c r="AN645" s="90"/>
      <c r="AO645" s="90"/>
      <c r="AP645" s="90"/>
      <c r="AQ645" s="90"/>
      <c r="AR645" s="90"/>
      <c r="AS645" s="90"/>
    </row>
    <row r="646">
      <c r="A646" s="90"/>
      <c r="B646" s="90"/>
      <c r="C646" s="90"/>
      <c r="D646" s="90"/>
      <c r="E646" s="90"/>
      <c r="F646" s="90"/>
      <c r="G646" s="90"/>
      <c r="H646" s="90"/>
      <c r="I646" s="90"/>
      <c r="J646" s="90"/>
      <c r="K646" s="90"/>
      <c r="L646" s="90"/>
      <c r="M646" s="90"/>
      <c r="N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  <c r="AH646" s="90"/>
      <c r="AI646" s="90"/>
      <c r="AJ646" s="90"/>
      <c r="AK646" s="90"/>
      <c r="AL646" s="90"/>
      <c r="AM646" s="90"/>
      <c r="AN646" s="90"/>
      <c r="AO646" s="90"/>
      <c r="AP646" s="90"/>
      <c r="AQ646" s="90"/>
      <c r="AR646" s="90"/>
      <c r="AS646" s="90"/>
    </row>
    <row r="647">
      <c r="A647" s="90"/>
      <c r="B647" s="90"/>
      <c r="C647" s="90"/>
      <c r="D647" s="90"/>
      <c r="E647" s="90"/>
      <c r="F647" s="90"/>
      <c r="G647" s="90"/>
      <c r="H647" s="90"/>
      <c r="I647" s="90"/>
      <c r="J647" s="90"/>
      <c r="K647" s="90"/>
      <c r="L647" s="90"/>
      <c r="M647" s="90"/>
      <c r="N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  <c r="AH647" s="90"/>
      <c r="AI647" s="90"/>
      <c r="AJ647" s="90"/>
      <c r="AK647" s="90"/>
      <c r="AL647" s="90"/>
      <c r="AM647" s="90"/>
      <c r="AN647" s="90"/>
      <c r="AO647" s="90"/>
      <c r="AP647" s="90"/>
      <c r="AQ647" s="90"/>
      <c r="AR647" s="90"/>
      <c r="AS647" s="90"/>
    </row>
    <row r="648">
      <c r="A648" s="90"/>
      <c r="B648" s="90"/>
      <c r="C648" s="90"/>
      <c r="D648" s="90"/>
      <c r="E648" s="90"/>
      <c r="F648" s="90"/>
      <c r="G648" s="90"/>
      <c r="H648" s="90"/>
      <c r="I648" s="90"/>
      <c r="J648" s="90"/>
      <c r="K648" s="90"/>
      <c r="L648" s="90"/>
      <c r="M648" s="90"/>
      <c r="N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  <c r="AH648" s="90"/>
      <c r="AI648" s="90"/>
      <c r="AJ648" s="90"/>
      <c r="AK648" s="90"/>
      <c r="AL648" s="90"/>
      <c r="AM648" s="90"/>
      <c r="AN648" s="90"/>
      <c r="AO648" s="90"/>
      <c r="AP648" s="90"/>
      <c r="AQ648" s="90"/>
      <c r="AR648" s="90"/>
      <c r="AS648" s="90"/>
    </row>
    <row r="649">
      <c r="A649" s="90"/>
      <c r="B649" s="90"/>
      <c r="C649" s="90"/>
      <c r="D649" s="90"/>
      <c r="E649" s="90"/>
      <c r="F649" s="90"/>
      <c r="G649" s="90"/>
      <c r="H649" s="90"/>
      <c r="I649" s="90"/>
      <c r="J649" s="90"/>
      <c r="K649" s="90"/>
      <c r="L649" s="90"/>
      <c r="M649" s="90"/>
      <c r="N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  <c r="AH649" s="90"/>
      <c r="AI649" s="90"/>
      <c r="AJ649" s="90"/>
      <c r="AK649" s="90"/>
      <c r="AL649" s="90"/>
      <c r="AM649" s="90"/>
      <c r="AN649" s="90"/>
      <c r="AO649" s="90"/>
      <c r="AP649" s="90"/>
      <c r="AQ649" s="90"/>
      <c r="AR649" s="90"/>
      <c r="AS649" s="90"/>
    </row>
    <row r="650">
      <c r="A650" s="90"/>
      <c r="B650" s="90"/>
      <c r="C650" s="90"/>
      <c r="D650" s="90"/>
      <c r="E650" s="90"/>
      <c r="F650" s="90"/>
      <c r="G650" s="90"/>
      <c r="H650" s="90"/>
      <c r="I650" s="90"/>
      <c r="J650" s="90"/>
      <c r="K650" s="90"/>
      <c r="L650" s="90"/>
      <c r="M650" s="90"/>
      <c r="N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  <c r="AH650" s="90"/>
      <c r="AI650" s="90"/>
      <c r="AJ650" s="90"/>
      <c r="AK650" s="90"/>
      <c r="AL650" s="90"/>
      <c r="AM650" s="90"/>
      <c r="AN650" s="90"/>
      <c r="AO650" s="90"/>
      <c r="AP650" s="90"/>
      <c r="AQ650" s="90"/>
      <c r="AR650" s="90"/>
      <c r="AS650" s="90"/>
    </row>
    <row r="651">
      <c r="A651" s="90"/>
      <c r="B651" s="90"/>
      <c r="C651" s="90"/>
      <c r="D651" s="90"/>
      <c r="E651" s="90"/>
      <c r="F651" s="90"/>
      <c r="G651" s="90"/>
      <c r="H651" s="90"/>
      <c r="I651" s="90"/>
      <c r="J651" s="90"/>
      <c r="K651" s="90"/>
      <c r="L651" s="90"/>
      <c r="M651" s="90"/>
      <c r="N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  <c r="AH651" s="90"/>
      <c r="AI651" s="90"/>
      <c r="AJ651" s="90"/>
      <c r="AK651" s="90"/>
      <c r="AL651" s="90"/>
      <c r="AM651" s="90"/>
      <c r="AN651" s="90"/>
      <c r="AO651" s="90"/>
      <c r="AP651" s="90"/>
      <c r="AQ651" s="90"/>
      <c r="AR651" s="90"/>
      <c r="AS651" s="90"/>
    </row>
    <row r="652">
      <c r="A652" s="90"/>
      <c r="B652" s="90"/>
      <c r="C652" s="90"/>
      <c r="D652" s="90"/>
      <c r="E652" s="90"/>
      <c r="F652" s="90"/>
      <c r="G652" s="90"/>
      <c r="H652" s="90"/>
      <c r="I652" s="90"/>
      <c r="J652" s="90"/>
      <c r="K652" s="90"/>
      <c r="L652" s="90"/>
      <c r="M652" s="90"/>
      <c r="N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  <c r="AH652" s="90"/>
      <c r="AI652" s="90"/>
      <c r="AJ652" s="90"/>
      <c r="AK652" s="90"/>
      <c r="AL652" s="90"/>
      <c r="AM652" s="90"/>
      <c r="AN652" s="90"/>
      <c r="AO652" s="90"/>
      <c r="AP652" s="90"/>
      <c r="AQ652" s="90"/>
      <c r="AR652" s="90"/>
      <c r="AS652" s="90"/>
    </row>
    <row r="653">
      <c r="A653" s="90"/>
      <c r="B653" s="90"/>
      <c r="C653" s="90"/>
      <c r="D653" s="90"/>
      <c r="E653" s="90"/>
      <c r="F653" s="90"/>
      <c r="G653" s="90"/>
      <c r="H653" s="90"/>
      <c r="I653" s="90"/>
      <c r="J653" s="90"/>
      <c r="K653" s="90"/>
      <c r="L653" s="90"/>
      <c r="M653" s="90"/>
      <c r="N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  <c r="AH653" s="90"/>
      <c r="AI653" s="90"/>
      <c r="AJ653" s="90"/>
      <c r="AK653" s="90"/>
      <c r="AL653" s="90"/>
      <c r="AM653" s="90"/>
      <c r="AN653" s="90"/>
      <c r="AO653" s="90"/>
      <c r="AP653" s="90"/>
      <c r="AQ653" s="90"/>
      <c r="AR653" s="90"/>
      <c r="AS653" s="90"/>
    </row>
    <row r="654">
      <c r="A654" s="90"/>
      <c r="B654" s="90"/>
      <c r="C654" s="90"/>
      <c r="D654" s="90"/>
      <c r="E654" s="90"/>
      <c r="F654" s="90"/>
      <c r="G654" s="90"/>
      <c r="H654" s="90"/>
      <c r="I654" s="90"/>
      <c r="J654" s="90"/>
      <c r="K654" s="90"/>
      <c r="L654" s="90"/>
      <c r="M654" s="90"/>
      <c r="N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  <c r="AH654" s="90"/>
      <c r="AI654" s="90"/>
      <c r="AJ654" s="90"/>
      <c r="AK654" s="90"/>
      <c r="AL654" s="90"/>
      <c r="AM654" s="90"/>
      <c r="AN654" s="90"/>
      <c r="AO654" s="90"/>
      <c r="AP654" s="90"/>
      <c r="AQ654" s="90"/>
      <c r="AR654" s="90"/>
      <c r="AS654" s="90"/>
    </row>
    <row r="655">
      <c r="A655" s="90"/>
      <c r="B655" s="90"/>
      <c r="C655" s="90"/>
      <c r="D655" s="90"/>
      <c r="E655" s="90"/>
      <c r="F655" s="90"/>
      <c r="G655" s="90"/>
      <c r="H655" s="90"/>
      <c r="I655" s="90"/>
      <c r="J655" s="90"/>
      <c r="K655" s="90"/>
      <c r="L655" s="90"/>
      <c r="M655" s="90"/>
      <c r="N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  <c r="AH655" s="90"/>
      <c r="AI655" s="90"/>
      <c r="AJ655" s="90"/>
      <c r="AK655" s="90"/>
      <c r="AL655" s="90"/>
      <c r="AM655" s="90"/>
      <c r="AN655" s="90"/>
      <c r="AO655" s="90"/>
      <c r="AP655" s="90"/>
      <c r="AQ655" s="90"/>
      <c r="AR655" s="90"/>
      <c r="AS655" s="90"/>
    </row>
    <row r="656">
      <c r="A656" s="90"/>
      <c r="B656" s="90"/>
      <c r="C656" s="90"/>
      <c r="D656" s="90"/>
      <c r="E656" s="90"/>
      <c r="F656" s="90"/>
      <c r="G656" s="90"/>
      <c r="H656" s="90"/>
      <c r="I656" s="90"/>
      <c r="J656" s="90"/>
      <c r="K656" s="90"/>
      <c r="L656" s="90"/>
      <c r="M656" s="90"/>
      <c r="N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  <c r="AH656" s="90"/>
      <c r="AI656" s="90"/>
      <c r="AJ656" s="90"/>
      <c r="AK656" s="90"/>
      <c r="AL656" s="90"/>
      <c r="AM656" s="90"/>
      <c r="AN656" s="90"/>
      <c r="AO656" s="90"/>
      <c r="AP656" s="90"/>
      <c r="AQ656" s="90"/>
      <c r="AR656" s="90"/>
      <c r="AS656" s="90"/>
    </row>
    <row r="657">
      <c r="A657" s="90"/>
      <c r="B657" s="90"/>
      <c r="C657" s="90"/>
      <c r="D657" s="90"/>
      <c r="E657" s="90"/>
      <c r="F657" s="90"/>
      <c r="G657" s="90"/>
      <c r="H657" s="90"/>
      <c r="I657" s="90"/>
      <c r="J657" s="90"/>
      <c r="K657" s="90"/>
      <c r="L657" s="90"/>
      <c r="M657" s="90"/>
      <c r="N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  <c r="AH657" s="90"/>
      <c r="AI657" s="90"/>
      <c r="AJ657" s="90"/>
      <c r="AK657" s="90"/>
      <c r="AL657" s="90"/>
      <c r="AM657" s="90"/>
      <c r="AN657" s="90"/>
      <c r="AO657" s="90"/>
      <c r="AP657" s="90"/>
      <c r="AQ657" s="90"/>
      <c r="AR657" s="90"/>
      <c r="AS657" s="90"/>
    </row>
    <row r="658">
      <c r="A658" s="90"/>
      <c r="B658" s="90"/>
      <c r="C658" s="90"/>
      <c r="D658" s="90"/>
      <c r="E658" s="90"/>
      <c r="F658" s="90"/>
      <c r="G658" s="90"/>
      <c r="H658" s="90"/>
      <c r="I658" s="90"/>
      <c r="J658" s="90"/>
      <c r="K658" s="90"/>
      <c r="L658" s="90"/>
      <c r="M658" s="90"/>
      <c r="N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  <c r="AH658" s="90"/>
      <c r="AI658" s="90"/>
      <c r="AJ658" s="90"/>
      <c r="AK658" s="90"/>
      <c r="AL658" s="90"/>
      <c r="AM658" s="90"/>
      <c r="AN658" s="90"/>
      <c r="AO658" s="90"/>
      <c r="AP658" s="90"/>
      <c r="AQ658" s="90"/>
      <c r="AR658" s="90"/>
      <c r="AS658" s="90"/>
    </row>
    <row r="659">
      <c r="A659" s="90"/>
      <c r="B659" s="90"/>
      <c r="C659" s="90"/>
      <c r="D659" s="90"/>
      <c r="E659" s="90"/>
      <c r="F659" s="90"/>
      <c r="G659" s="90"/>
      <c r="H659" s="90"/>
      <c r="I659" s="90"/>
      <c r="J659" s="90"/>
      <c r="K659" s="90"/>
      <c r="L659" s="90"/>
      <c r="M659" s="90"/>
      <c r="N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  <c r="AH659" s="90"/>
      <c r="AI659" s="90"/>
      <c r="AJ659" s="90"/>
      <c r="AK659" s="90"/>
      <c r="AL659" s="90"/>
      <c r="AM659" s="90"/>
      <c r="AN659" s="90"/>
      <c r="AO659" s="90"/>
      <c r="AP659" s="90"/>
      <c r="AQ659" s="90"/>
      <c r="AR659" s="90"/>
      <c r="AS659" s="90"/>
    </row>
    <row r="660">
      <c r="A660" s="90"/>
      <c r="B660" s="90"/>
      <c r="C660" s="90"/>
      <c r="D660" s="90"/>
      <c r="E660" s="90"/>
      <c r="F660" s="90"/>
      <c r="G660" s="90"/>
      <c r="H660" s="90"/>
      <c r="I660" s="90"/>
      <c r="J660" s="90"/>
      <c r="K660" s="90"/>
      <c r="L660" s="90"/>
      <c r="M660" s="90"/>
      <c r="N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  <c r="AH660" s="90"/>
      <c r="AI660" s="90"/>
      <c r="AJ660" s="90"/>
      <c r="AK660" s="90"/>
      <c r="AL660" s="90"/>
      <c r="AM660" s="90"/>
      <c r="AN660" s="90"/>
      <c r="AO660" s="90"/>
      <c r="AP660" s="90"/>
      <c r="AQ660" s="90"/>
      <c r="AR660" s="90"/>
      <c r="AS660" s="90"/>
    </row>
    <row r="661">
      <c r="A661" s="90"/>
      <c r="B661" s="90"/>
      <c r="C661" s="90"/>
      <c r="D661" s="90"/>
      <c r="E661" s="90"/>
      <c r="F661" s="90"/>
      <c r="G661" s="90"/>
      <c r="H661" s="90"/>
      <c r="I661" s="90"/>
      <c r="J661" s="90"/>
      <c r="K661" s="90"/>
      <c r="L661" s="90"/>
      <c r="M661" s="90"/>
      <c r="N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  <c r="AH661" s="90"/>
      <c r="AI661" s="90"/>
      <c r="AJ661" s="90"/>
      <c r="AK661" s="90"/>
      <c r="AL661" s="90"/>
      <c r="AM661" s="90"/>
      <c r="AN661" s="90"/>
      <c r="AO661" s="90"/>
      <c r="AP661" s="90"/>
      <c r="AQ661" s="90"/>
      <c r="AR661" s="90"/>
      <c r="AS661" s="90"/>
    </row>
    <row r="662">
      <c r="A662" s="90"/>
      <c r="B662" s="90"/>
      <c r="C662" s="90"/>
      <c r="D662" s="90"/>
      <c r="E662" s="90"/>
      <c r="F662" s="90"/>
      <c r="G662" s="90"/>
      <c r="H662" s="90"/>
      <c r="I662" s="90"/>
      <c r="J662" s="90"/>
      <c r="K662" s="90"/>
      <c r="L662" s="90"/>
      <c r="M662" s="90"/>
      <c r="N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  <c r="AH662" s="90"/>
      <c r="AI662" s="90"/>
      <c r="AJ662" s="90"/>
      <c r="AK662" s="90"/>
      <c r="AL662" s="90"/>
      <c r="AM662" s="90"/>
      <c r="AN662" s="90"/>
      <c r="AO662" s="90"/>
      <c r="AP662" s="90"/>
      <c r="AQ662" s="90"/>
      <c r="AR662" s="90"/>
      <c r="AS662" s="90"/>
    </row>
    <row r="663">
      <c r="A663" s="90"/>
      <c r="B663" s="90"/>
      <c r="C663" s="90"/>
      <c r="D663" s="90"/>
      <c r="E663" s="90"/>
      <c r="F663" s="90"/>
      <c r="G663" s="90"/>
      <c r="H663" s="90"/>
      <c r="I663" s="90"/>
      <c r="J663" s="90"/>
      <c r="K663" s="90"/>
      <c r="L663" s="90"/>
      <c r="M663" s="90"/>
      <c r="N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  <c r="AH663" s="90"/>
      <c r="AI663" s="90"/>
      <c r="AJ663" s="90"/>
      <c r="AK663" s="90"/>
      <c r="AL663" s="90"/>
      <c r="AM663" s="90"/>
      <c r="AN663" s="90"/>
      <c r="AO663" s="90"/>
      <c r="AP663" s="90"/>
      <c r="AQ663" s="90"/>
      <c r="AR663" s="90"/>
      <c r="AS663" s="90"/>
    </row>
    <row r="664">
      <c r="A664" s="90"/>
      <c r="B664" s="90"/>
      <c r="C664" s="90"/>
      <c r="D664" s="90"/>
      <c r="E664" s="90"/>
      <c r="F664" s="90"/>
      <c r="G664" s="90"/>
      <c r="H664" s="90"/>
      <c r="I664" s="90"/>
      <c r="J664" s="90"/>
      <c r="K664" s="90"/>
      <c r="L664" s="90"/>
      <c r="M664" s="90"/>
      <c r="N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  <c r="AH664" s="90"/>
      <c r="AI664" s="90"/>
      <c r="AJ664" s="90"/>
      <c r="AK664" s="90"/>
      <c r="AL664" s="90"/>
      <c r="AM664" s="90"/>
      <c r="AN664" s="90"/>
      <c r="AO664" s="90"/>
      <c r="AP664" s="90"/>
      <c r="AQ664" s="90"/>
      <c r="AR664" s="90"/>
      <c r="AS664" s="90"/>
    </row>
    <row r="665">
      <c r="A665" s="90"/>
      <c r="B665" s="90"/>
      <c r="C665" s="90"/>
      <c r="D665" s="90"/>
      <c r="E665" s="90"/>
      <c r="F665" s="90"/>
      <c r="G665" s="90"/>
      <c r="H665" s="90"/>
      <c r="I665" s="90"/>
      <c r="J665" s="90"/>
      <c r="K665" s="90"/>
      <c r="L665" s="90"/>
      <c r="M665" s="90"/>
      <c r="N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  <c r="AH665" s="90"/>
      <c r="AI665" s="90"/>
      <c r="AJ665" s="90"/>
      <c r="AK665" s="90"/>
      <c r="AL665" s="90"/>
      <c r="AM665" s="90"/>
      <c r="AN665" s="90"/>
      <c r="AO665" s="90"/>
      <c r="AP665" s="90"/>
      <c r="AQ665" s="90"/>
      <c r="AR665" s="90"/>
      <c r="AS665" s="90"/>
    </row>
    <row r="666">
      <c r="A666" s="90"/>
      <c r="B666" s="90"/>
      <c r="C666" s="90"/>
      <c r="D666" s="90"/>
      <c r="E666" s="90"/>
      <c r="F666" s="90"/>
      <c r="G666" s="90"/>
      <c r="H666" s="90"/>
      <c r="I666" s="90"/>
      <c r="J666" s="90"/>
      <c r="K666" s="90"/>
      <c r="L666" s="90"/>
      <c r="M666" s="90"/>
      <c r="N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  <c r="AH666" s="90"/>
      <c r="AI666" s="90"/>
      <c r="AJ666" s="90"/>
      <c r="AK666" s="90"/>
      <c r="AL666" s="90"/>
      <c r="AM666" s="90"/>
      <c r="AN666" s="90"/>
      <c r="AO666" s="90"/>
      <c r="AP666" s="90"/>
      <c r="AQ666" s="90"/>
      <c r="AR666" s="90"/>
      <c r="AS666" s="90"/>
    </row>
    <row r="667">
      <c r="A667" s="90"/>
      <c r="B667" s="90"/>
      <c r="C667" s="90"/>
      <c r="D667" s="90"/>
      <c r="E667" s="90"/>
      <c r="F667" s="90"/>
      <c r="G667" s="90"/>
      <c r="H667" s="90"/>
      <c r="I667" s="90"/>
      <c r="J667" s="90"/>
      <c r="K667" s="90"/>
      <c r="L667" s="90"/>
      <c r="M667" s="90"/>
      <c r="N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  <c r="AH667" s="90"/>
      <c r="AI667" s="90"/>
      <c r="AJ667" s="90"/>
      <c r="AK667" s="90"/>
      <c r="AL667" s="90"/>
      <c r="AM667" s="90"/>
      <c r="AN667" s="90"/>
      <c r="AO667" s="90"/>
      <c r="AP667" s="90"/>
      <c r="AQ667" s="90"/>
      <c r="AR667" s="90"/>
      <c r="AS667" s="90"/>
    </row>
    <row r="668">
      <c r="A668" s="90"/>
      <c r="B668" s="90"/>
      <c r="C668" s="90"/>
      <c r="D668" s="90"/>
      <c r="E668" s="90"/>
      <c r="F668" s="90"/>
      <c r="G668" s="90"/>
      <c r="H668" s="90"/>
      <c r="I668" s="90"/>
      <c r="J668" s="90"/>
      <c r="K668" s="90"/>
      <c r="L668" s="90"/>
      <c r="M668" s="90"/>
      <c r="N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  <c r="AH668" s="90"/>
      <c r="AI668" s="90"/>
      <c r="AJ668" s="90"/>
      <c r="AK668" s="90"/>
      <c r="AL668" s="90"/>
      <c r="AM668" s="90"/>
      <c r="AN668" s="90"/>
      <c r="AO668" s="90"/>
      <c r="AP668" s="90"/>
      <c r="AQ668" s="90"/>
      <c r="AR668" s="90"/>
      <c r="AS668" s="90"/>
    </row>
    <row r="669">
      <c r="A669" s="90"/>
      <c r="B669" s="90"/>
      <c r="C669" s="90"/>
      <c r="D669" s="90"/>
      <c r="E669" s="90"/>
      <c r="F669" s="90"/>
      <c r="G669" s="90"/>
      <c r="H669" s="90"/>
      <c r="I669" s="90"/>
      <c r="J669" s="90"/>
      <c r="K669" s="90"/>
      <c r="L669" s="90"/>
      <c r="M669" s="90"/>
      <c r="N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  <c r="AH669" s="90"/>
      <c r="AI669" s="90"/>
      <c r="AJ669" s="90"/>
      <c r="AK669" s="90"/>
      <c r="AL669" s="90"/>
      <c r="AM669" s="90"/>
      <c r="AN669" s="90"/>
      <c r="AO669" s="90"/>
      <c r="AP669" s="90"/>
      <c r="AQ669" s="90"/>
      <c r="AR669" s="90"/>
      <c r="AS669" s="90"/>
    </row>
    <row r="670">
      <c r="A670" s="90"/>
      <c r="B670" s="90"/>
      <c r="C670" s="90"/>
      <c r="D670" s="90"/>
      <c r="E670" s="90"/>
      <c r="F670" s="90"/>
      <c r="G670" s="90"/>
      <c r="H670" s="90"/>
      <c r="I670" s="90"/>
      <c r="J670" s="90"/>
      <c r="K670" s="90"/>
      <c r="L670" s="90"/>
      <c r="M670" s="90"/>
      <c r="N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  <c r="AH670" s="90"/>
      <c r="AI670" s="90"/>
      <c r="AJ670" s="90"/>
      <c r="AK670" s="90"/>
      <c r="AL670" s="90"/>
      <c r="AM670" s="90"/>
      <c r="AN670" s="90"/>
      <c r="AO670" s="90"/>
      <c r="AP670" s="90"/>
      <c r="AQ670" s="90"/>
      <c r="AR670" s="90"/>
      <c r="AS670" s="90"/>
    </row>
    <row r="671">
      <c r="A671" s="90"/>
      <c r="B671" s="90"/>
      <c r="C671" s="90"/>
      <c r="D671" s="90"/>
      <c r="E671" s="90"/>
      <c r="F671" s="90"/>
      <c r="G671" s="90"/>
      <c r="H671" s="90"/>
      <c r="I671" s="90"/>
      <c r="J671" s="90"/>
      <c r="K671" s="90"/>
      <c r="L671" s="90"/>
      <c r="M671" s="90"/>
      <c r="N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  <c r="AH671" s="90"/>
      <c r="AI671" s="90"/>
      <c r="AJ671" s="90"/>
      <c r="AK671" s="90"/>
      <c r="AL671" s="90"/>
      <c r="AM671" s="90"/>
      <c r="AN671" s="90"/>
      <c r="AO671" s="90"/>
      <c r="AP671" s="90"/>
      <c r="AQ671" s="90"/>
      <c r="AR671" s="90"/>
      <c r="AS671" s="90"/>
    </row>
    <row r="672">
      <c r="A672" s="90"/>
      <c r="B672" s="90"/>
      <c r="C672" s="90"/>
      <c r="D672" s="90"/>
      <c r="E672" s="90"/>
      <c r="F672" s="90"/>
      <c r="G672" s="90"/>
      <c r="H672" s="90"/>
      <c r="I672" s="90"/>
      <c r="J672" s="90"/>
      <c r="K672" s="90"/>
      <c r="L672" s="90"/>
      <c r="M672" s="90"/>
      <c r="N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  <c r="AH672" s="90"/>
      <c r="AI672" s="90"/>
      <c r="AJ672" s="90"/>
      <c r="AK672" s="90"/>
      <c r="AL672" s="90"/>
      <c r="AM672" s="90"/>
      <c r="AN672" s="90"/>
      <c r="AO672" s="90"/>
      <c r="AP672" s="90"/>
      <c r="AQ672" s="90"/>
      <c r="AR672" s="90"/>
      <c r="AS672" s="90"/>
    </row>
    <row r="673">
      <c r="A673" s="90"/>
      <c r="B673" s="90"/>
      <c r="C673" s="90"/>
      <c r="D673" s="90"/>
      <c r="E673" s="90"/>
      <c r="F673" s="90"/>
      <c r="G673" s="90"/>
      <c r="H673" s="90"/>
      <c r="I673" s="90"/>
      <c r="J673" s="90"/>
      <c r="K673" s="90"/>
      <c r="L673" s="90"/>
      <c r="M673" s="90"/>
      <c r="N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  <c r="AH673" s="90"/>
      <c r="AI673" s="90"/>
      <c r="AJ673" s="90"/>
      <c r="AK673" s="90"/>
      <c r="AL673" s="90"/>
      <c r="AM673" s="90"/>
      <c r="AN673" s="90"/>
      <c r="AO673" s="90"/>
      <c r="AP673" s="90"/>
      <c r="AQ673" s="90"/>
      <c r="AR673" s="90"/>
      <c r="AS673" s="90"/>
    </row>
    <row r="674">
      <c r="A674" s="90"/>
      <c r="B674" s="90"/>
      <c r="C674" s="90"/>
      <c r="D674" s="90"/>
      <c r="E674" s="90"/>
      <c r="F674" s="90"/>
      <c r="G674" s="90"/>
      <c r="H674" s="90"/>
      <c r="I674" s="90"/>
      <c r="J674" s="90"/>
      <c r="K674" s="90"/>
      <c r="L674" s="90"/>
      <c r="M674" s="90"/>
      <c r="N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  <c r="AH674" s="90"/>
      <c r="AI674" s="90"/>
      <c r="AJ674" s="90"/>
      <c r="AK674" s="90"/>
      <c r="AL674" s="90"/>
      <c r="AM674" s="90"/>
      <c r="AN674" s="90"/>
      <c r="AO674" s="90"/>
      <c r="AP674" s="90"/>
      <c r="AQ674" s="90"/>
      <c r="AR674" s="90"/>
      <c r="AS674" s="90"/>
    </row>
    <row r="675">
      <c r="A675" s="90"/>
      <c r="B675" s="90"/>
      <c r="C675" s="90"/>
      <c r="D675" s="90"/>
      <c r="E675" s="90"/>
      <c r="F675" s="90"/>
      <c r="G675" s="90"/>
      <c r="H675" s="90"/>
      <c r="I675" s="90"/>
      <c r="J675" s="90"/>
      <c r="K675" s="90"/>
      <c r="L675" s="90"/>
      <c r="M675" s="90"/>
      <c r="N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  <c r="AH675" s="90"/>
      <c r="AI675" s="90"/>
      <c r="AJ675" s="90"/>
      <c r="AK675" s="90"/>
      <c r="AL675" s="90"/>
      <c r="AM675" s="90"/>
      <c r="AN675" s="90"/>
      <c r="AO675" s="90"/>
      <c r="AP675" s="90"/>
      <c r="AQ675" s="90"/>
      <c r="AR675" s="90"/>
      <c r="AS675" s="90"/>
    </row>
    <row r="676">
      <c r="A676" s="90"/>
      <c r="B676" s="90"/>
      <c r="C676" s="90"/>
      <c r="D676" s="90"/>
      <c r="E676" s="90"/>
      <c r="F676" s="90"/>
      <c r="G676" s="90"/>
      <c r="H676" s="90"/>
      <c r="I676" s="90"/>
      <c r="J676" s="90"/>
      <c r="K676" s="90"/>
      <c r="L676" s="90"/>
      <c r="M676" s="90"/>
      <c r="N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  <c r="AH676" s="90"/>
      <c r="AI676" s="90"/>
      <c r="AJ676" s="90"/>
      <c r="AK676" s="90"/>
      <c r="AL676" s="90"/>
      <c r="AM676" s="90"/>
      <c r="AN676" s="90"/>
      <c r="AO676" s="90"/>
      <c r="AP676" s="90"/>
      <c r="AQ676" s="90"/>
      <c r="AR676" s="90"/>
      <c r="AS676" s="90"/>
    </row>
    <row r="677">
      <c r="A677" s="90"/>
      <c r="B677" s="90"/>
      <c r="C677" s="90"/>
      <c r="D677" s="90"/>
      <c r="E677" s="90"/>
      <c r="F677" s="90"/>
      <c r="G677" s="90"/>
      <c r="H677" s="90"/>
      <c r="I677" s="90"/>
      <c r="J677" s="90"/>
      <c r="K677" s="90"/>
      <c r="L677" s="90"/>
      <c r="M677" s="90"/>
      <c r="N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  <c r="AH677" s="90"/>
      <c r="AI677" s="90"/>
      <c r="AJ677" s="90"/>
      <c r="AK677" s="90"/>
      <c r="AL677" s="90"/>
      <c r="AM677" s="90"/>
      <c r="AN677" s="90"/>
      <c r="AO677" s="90"/>
      <c r="AP677" s="90"/>
      <c r="AQ677" s="90"/>
      <c r="AR677" s="90"/>
      <c r="AS677" s="90"/>
    </row>
    <row r="678">
      <c r="A678" s="90"/>
      <c r="B678" s="90"/>
      <c r="C678" s="90"/>
      <c r="D678" s="90"/>
      <c r="E678" s="90"/>
      <c r="F678" s="90"/>
      <c r="G678" s="90"/>
      <c r="H678" s="90"/>
      <c r="I678" s="90"/>
      <c r="J678" s="90"/>
      <c r="K678" s="90"/>
      <c r="L678" s="90"/>
      <c r="M678" s="90"/>
      <c r="N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  <c r="AH678" s="90"/>
      <c r="AI678" s="90"/>
      <c r="AJ678" s="90"/>
      <c r="AK678" s="90"/>
      <c r="AL678" s="90"/>
      <c r="AM678" s="90"/>
      <c r="AN678" s="90"/>
      <c r="AO678" s="90"/>
      <c r="AP678" s="90"/>
      <c r="AQ678" s="90"/>
      <c r="AR678" s="90"/>
      <c r="AS678" s="90"/>
    </row>
    <row r="679">
      <c r="A679" s="90"/>
      <c r="B679" s="90"/>
      <c r="C679" s="90"/>
      <c r="D679" s="90"/>
      <c r="E679" s="90"/>
      <c r="F679" s="90"/>
      <c r="G679" s="90"/>
      <c r="H679" s="90"/>
      <c r="I679" s="90"/>
      <c r="J679" s="90"/>
      <c r="K679" s="90"/>
      <c r="L679" s="90"/>
      <c r="M679" s="90"/>
      <c r="N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  <c r="AH679" s="90"/>
      <c r="AI679" s="90"/>
      <c r="AJ679" s="90"/>
      <c r="AK679" s="90"/>
      <c r="AL679" s="90"/>
      <c r="AM679" s="90"/>
      <c r="AN679" s="90"/>
      <c r="AO679" s="90"/>
      <c r="AP679" s="90"/>
      <c r="AQ679" s="90"/>
      <c r="AR679" s="90"/>
      <c r="AS679" s="90"/>
    </row>
    <row r="680">
      <c r="A680" s="90"/>
      <c r="B680" s="90"/>
      <c r="C680" s="90"/>
      <c r="D680" s="90"/>
      <c r="E680" s="90"/>
      <c r="F680" s="90"/>
      <c r="G680" s="90"/>
      <c r="H680" s="90"/>
      <c r="I680" s="90"/>
      <c r="J680" s="90"/>
      <c r="K680" s="90"/>
      <c r="L680" s="90"/>
      <c r="M680" s="90"/>
      <c r="N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  <c r="AH680" s="90"/>
      <c r="AI680" s="90"/>
      <c r="AJ680" s="90"/>
      <c r="AK680" s="90"/>
      <c r="AL680" s="90"/>
      <c r="AM680" s="90"/>
      <c r="AN680" s="90"/>
      <c r="AO680" s="90"/>
      <c r="AP680" s="90"/>
      <c r="AQ680" s="90"/>
      <c r="AR680" s="90"/>
      <c r="AS680" s="90"/>
    </row>
    <row r="681">
      <c r="A681" s="90"/>
      <c r="B681" s="90"/>
      <c r="C681" s="90"/>
      <c r="D681" s="90"/>
      <c r="E681" s="90"/>
      <c r="F681" s="90"/>
      <c r="G681" s="90"/>
      <c r="H681" s="90"/>
      <c r="I681" s="90"/>
      <c r="J681" s="90"/>
      <c r="K681" s="90"/>
      <c r="L681" s="90"/>
      <c r="M681" s="90"/>
      <c r="N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  <c r="AL681" s="90"/>
      <c r="AM681" s="90"/>
      <c r="AN681" s="90"/>
      <c r="AO681" s="90"/>
      <c r="AP681" s="90"/>
      <c r="AQ681" s="90"/>
      <c r="AR681" s="90"/>
      <c r="AS681" s="90"/>
    </row>
    <row r="682">
      <c r="A682" s="90"/>
      <c r="B682" s="90"/>
      <c r="C682" s="90"/>
      <c r="D682" s="90"/>
      <c r="E682" s="90"/>
      <c r="F682" s="90"/>
      <c r="G682" s="90"/>
      <c r="H682" s="90"/>
      <c r="I682" s="90"/>
      <c r="J682" s="90"/>
      <c r="K682" s="90"/>
      <c r="L682" s="90"/>
      <c r="M682" s="90"/>
      <c r="N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  <c r="AL682" s="90"/>
      <c r="AM682" s="90"/>
      <c r="AN682" s="90"/>
      <c r="AO682" s="90"/>
      <c r="AP682" s="90"/>
      <c r="AQ682" s="90"/>
      <c r="AR682" s="90"/>
      <c r="AS682" s="90"/>
    </row>
    <row r="683">
      <c r="A683" s="90"/>
      <c r="B683" s="90"/>
      <c r="C683" s="90"/>
      <c r="D683" s="90"/>
      <c r="E683" s="90"/>
      <c r="F683" s="90"/>
      <c r="G683" s="90"/>
      <c r="H683" s="90"/>
      <c r="I683" s="90"/>
      <c r="J683" s="90"/>
      <c r="K683" s="90"/>
      <c r="L683" s="90"/>
      <c r="M683" s="90"/>
      <c r="N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  <c r="AH683" s="90"/>
      <c r="AI683" s="90"/>
      <c r="AJ683" s="90"/>
      <c r="AK683" s="90"/>
      <c r="AL683" s="90"/>
      <c r="AM683" s="90"/>
      <c r="AN683" s="90"/>
      <c r="AO683" s="90"/>
      <c r="AP683" s="90"/>
      <c r="AQ683" s="90"/>
      <c r="AR683" s="90"/>
      <c r="AS683" s="90"/>
    </row>
    <row r="684">
      <c r="A684" s="90"/>
      <c r="B684" s="90"/>
      <c r="C684" s="90"/>
      <c r="D684" s="90"/>
      <c r="E684" s="90"/>
      <c r="F684" s="90"/>
      <c r="G684" s="90"/>
      <c r="H684" s="90"/>
      <c r="I684" s="90"/>
      <c r="J684" s="90"/>
      <c r="K684" s="90"/>
      <c r="L684" s="90"/>
      <c r="M684" s="90"/>
      <c r="N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  <c r="AH684" s="90"/>
      <c r="AI684" s="90"/>
      <c r="AJ684" s="90"/>
      <c r="AK684" s="90"/>
      <c r="AL684" s="90"/>
      <c r="AM684" s="90"/>
      <c r="AN684" s="90"/>
      <c r="AO684" s="90"/>
      <c r="AP684" s="90"/>
      <c r="AQ684" s="90"/>
      <c r="AR684" s="90"/>
      <c r="AS684" s="90"/>
    </row>
    <row r="685">
      <c r="A685" s="90"/>
      <c r="B685" s="90"/>
      <c r="C685" s="90"/>
      <c r="D685" s="90"/>
      <c r="E685" s="90"/>
      <c r="F685" s="90"/>
      <c r="G685" s="90"/>
      <c r="H685" s="90"/>
      <c r="I685" s="90"/>
      <c r="J685" s="90"/>
      <c r="K685" s="90"/>
      <c r="L685" s="90"/>
      <c r="M685" s="90"/>
      <c r="N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  <c r="AH685" s="90"/>
      <c r="AI685" s="90"/>
      <c r="AJ685" s="90"/>
      <c r="AK685" s="90"/>
      <c r="AL685" s="90"/>
      <c r="AM685" s="90"/>
      <c r="AN685" s="90"/>
      <c r="AO685" s="90"/>
      <c r="AP685" s="90"/>
      <c r="AQ685" s="90"/>
      <c r="AR685" s="90"/>
      <c r="AS685" s="90"/>
    </row>
    <row r="686">
      <c r="A686" s="90"/>
      <c r="B686" s="90"/>
      <c r="C686" s="90"/>
      <c r="D686" s="90"/>
      <c r="E686" s="90"/>
      <c r="F686" s="90"/>
      <c r="G686" s="90"/>
      <c r="H686" s="90"/>
      <c r="I686" s="90"/>
      <c r="J686" s="90"/>
      <c r="K686" s="90"/>
      <c r="L686" s="90"/>
      <c r="M686" s="90"/>
      <c r="N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  <c r="AH686" s="90"/>
      <c r="AI686" s="90"/>
      <c r="AJ686" s="90"/>
      <c r="AK686" s="90"/>
      <c r="AL686" s="90"/>
      <c r="AM686" s="90"/>
      <c r="AN686" s="90"/>
      <c r="AO686" s="90"/>
      <c r="AP686" s="90"/>
      <c r="AQ686" s="90"/>
      <c r="AR686" s="90"/>
      <c r="AS686" s="90"/>
    </row>
    <row r="687">
      <c r="A687" s="90"/>
      <c r="B687" s="90"/>
      <c r="C687" s="90"/>
      <c r="D687" s="90"/>
      <c r="E687" s="90"/>
      <c r="F687" s="90"/>
      <c r="G687" s="90"/>
      <c r="H687" s="90"/>
      <c r="I687" s="90"/>
      <c r="J687" s="90"/>
      <c r="K687" s="90"/>
      <c r="L687" s="90"/>
      <c r="M687" s="90"/>
      <c r="N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  <c r="AH687" s="90"/>
      <c r="AI687" s="90"/>
      <c r="AJ687" s="90"/>
      <c r="AK687" s="90"/>
      <c r="AL687" s="90"/>
      <c r="AM687" s="90"/>
      <c r="AN687" s="90"/>
      <c r="AO687" s="90"/>
      <c r="AP687" s="90"/>
      <c r="AQ687" s="90"/>
      <c r="AR687" s="90"/>
      <c r="AS687" s="90"/>
    </row>
    <row r="688">
      <c r="A688" s="90"/>
      <c r="B688" s="90"/>
      <c r="C688" s="90"/>
      <c r="D688" s="90"/>
      <c r="E688" s="90"/>
      <c r="F688" s="90"/>
      <c r="G688" s="90"/>
      <c r="H688" s="90"/>
      <c r="I688" s="90"/>
      <c r="J688" s="90"/>
      <c r="K688" s="90"/>
      <c r="L688" s="90"/>
      <c r="M688" s="90"/>
      <c r="N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  <c r="AH688" s="90"/>
      <c r="AI688" s="90"/>
      <c r="AJ688" s="90"/>
      <c r="AK688" s="90"/>
      <c r="AL688" s="90"/>
      <c r="AM688" s="90"/>
      <c r="AN688" s="90"/>
      <c r="AO688" s="90"/>
      <c r="AP688" s="90"/>
      <c r="AQ688" s="90"/>
      <c r="AR688" s="90"/>
      <c r="AS688" s="90"/>
    </row>
    <row r="689">
      <c r="A689" s="90"/>
      <c r="B689" s="90"/>
      <c r="C689" s="90"/>
      <c r="D689" s="90"/>
      <c r="E689" s="90"/>
      <c r="F689" s="90"/>
      <c r="G689" s="90"/>
      <c r="H689" s="90"/>
      <c r="I689" s="90"/>
      <c r="J689" s="90"/>
      <c r="K689" s="90"/>
      <c r="L689" s="90"/>
      <c r="M689" s="90"/>
      <c r="N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  <c r="AH689" s="90"/>
      <c r="AI689" s="90"/>
      <c r="AJ689" s="90"/>
      <c r="AK689" s="90"/>
      <c r="AL689" s="90"/>
      <c r="AM689" s="90"/>
      <c r="AN689" s="90"/>
      <c r="AO689" s="90"/>
      <c r="AP689" s="90"/>
      <c r="AQ689" s="90"/>
      <c r="AR689" s="90"/>
      <c r="AS689" s="90"/>
    </row>
    <row r="690">
      <c r="A690" s="90"/>
      <c r="B690" s="90"/>
      <c r="C690" s="90"/>
      <c r="D690" s="90"/>
      <c r="E690" s="90"/>
      <c r="F690" s="90"/>
      <c r="G690" s="90"/>
      <c r="H690" s="90"/>
      <c r="I690" s="90"/>
      <c r="J690" s="90"/>
      <c r="K690" s="90"/>
      <c r="L690" s="90"/>
      <c r="M690" s="90"/>
      <c r="N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  <c r="AH690" s="90"/>
      <c r="AI690" s="90"/>
      <c r="AJ690" s="90"/>
      <c r="AK690" s="90"/>
      <c r="AL690" s="90"/>
      <c r="AM690" s="90"/>
      <c r="AN690" s="90"/>
      <c r="AO690" s="90"/>
      <c r="AP690" s="90"/>
      <c r="AQ690" s="90"/>
      <c r="AR690" s="90"/>
      <c r="AS690" s="90"/>
    </row>
    <row r="691">
      <c r="A691" s="90"/>
      <c r="B691" s="90"/>
      <c r="C691" s="90"/>
      <c r="D691" s="90"/>
      <c r="E691" s="90"/>
      <c r="F691" s="90"/>
      <c r="G691" s="90"/>
      <c r="H691" s="90"/>
      <c r="I691" s="90"/>
      <c r="J691" s="90"/>
      <c r="K691" s="90"/>
      <c r="L691" s="90"/>
      <c r="M691" s="90"/>
      <c r="N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  <c r="AH691" s="90"/>
      <c r="AI691" s="90"/>
      <c r="AJ691" s="90"/>
      <c r="AK691" s="90"/>
      <c r="AL691" s="90"/>
      <c r="AM691" s="90"/>
      <c r="AN691" s="90"/>
      <c r="AO691" s="90"/>
      <c r="AP691" s="90"/>
      <c r="AQ691" s="90"/>
      <c r="AR691" s="90"/>
      <c r="AS691" s="90"/>
    </row>
    <row r="692">
      <c r="A692" s="90"/>
      <c r="B692" s="90"/>
      <c r="C692" s="90"/>
      <c r="D692" s="90"/>
      <c r="E692" s="90"/>
      <c r="F692" s="90"/>
      <c r="G692" s="90"/>
      <c r="H692" s="90"/>
      <c r="I692" s="90"/>
      <c r="J692" s="90"/>
      <c r="K692" s="90"/>
      <c r="L692" s="90"/>
      <c r="M692" s="90"/>
      <c r="N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  <c r="AH692" s="90"/>
      <c r="AI692" s="90"/>
      <c r="AJ692" s="90"/>
      <c r="AK692" s="90"/>
      <c r="AL692" s="90"/>
      <c r="AM692" s="90"/>
      <c r="AN692" s="90"/>
      <c r="AO692" s="90"/>
      <c r="AP692" s="90"/>
      <c r="AQ692" s="90"/>
      <c r="AR692" s="90"/>
      <c r="AS692" s="90"/>
    </row>
    <row r="693">
      <c r="A693" s="90"/>
      <c r="B693" s="90"/>
      <c r="C693" s="90"/>
      <c r="D693" s="90"/>
      <c r="E693" s="90"/>
      <c r="F693" s="90"/>
      <c r="G693" s="90"/>
      <c r="H693" s="90"/>
      <c r="I693" s="90"/>
      <c r="J693" s="90"/>
      <c r="K693" s="90"/>
      <c r="L693" s="90"/>
      <c r="M693" s="90"/>
      <c r="N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  <c r="AH693" s="90"/>
      <c r="AI693" s="90"/>
      <c r="AJ693" s="90"/>
      <c r="AK693" s="90"/>
      <c r="AL693" s="90"/>
      <c r="AM693" s="90"/>
      <c r="AN693" s="90"/>
      <c r="AO693" s="90"/>
      <c r="AP693" s="90"/>
      <c r="AQ693" s="90"/>
      <c r="AR693" s="90"/>
      <c r="AS693" s="90"/>
    </row>
    <row r="694">
      <c r="A694" s="90"/>
      <c r="B694" s="90"/>
      <c r="C694" s="90"/>
      <c r="D694" s="90"/>
      <c r="E694" s="90"/>
      <c r="F694" s="90"/>
      <c r="G694" s="90"/>
      <c r="H694" s="90"/>
      <c r="I694" s="90"/>
      <c r="J694" s="90"/>
      <c r="K694" s="90"/>
      <c r="L694" s="90"/>
      <c r="M694" s="90"/>
      <c r="N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  <c r="AH694" s="90"/>
      <c r="AI694" s="90"/>
      <c r="AJ694" s="90"/>
      <c r="AK694" s="90"/>
      <c r="AL694" s="90"/>
      <c r="AM694" s="90"/>
      <c r="AN694" s="90"/>
      <c r="AO694" s="90"/>
      <c r="AP694" s="90"/>
      <c r="AQ694" s="90"/>
      <c r="AR694" s="90"/>
      <c r="AS694" s="90"/>
    </row>
    <row r="695">
      <c r="A695" s="90"/>
      <c r="B695" s="90"/>
      <c r="C695" s="90"/>
      <c r="D695" s="90"/>
      <c r="E695" s="90"/>
      <c r="F695" s="90"/>
      <c r="G695" s="90"/>
      <c r="H695" s="90"/>
      <c r="I695" s="90"/>
      <c r="J695" s="90"/>
      <c r="K695" s="90"/>
      <c r="L695" s="90"/>
      <c r="M695" s="90"/>
      <c r="N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  <c r="AH695" s="90"/>
      <c r="AI695" s="90"/>
      <c r="AJ695" s="90"/>
      <c r="AK695" s="90"/>
      <c r="AL695" s="90"/>
      <c r="AM695" s="90"/>
      <c r="AN695" s="90"/>
      <c r="AO695" s="90"/>
      <c r="AP695" s="90"/>
      <c r="AQ695" s="90"/>
      <c r="AR695" s="90"/>
      <c r="AS695" s="90"/>
    </row>
    <row r="696">
      <c r="A696" s="90"/>
      <c r="B696" s="90"/>
      <c r="C696" s="90"/>
      <c r="D696" s="90"/>
      <c r="E696" s="90"/>
      <c r="F696" s="90"/>
      <c r="G696" s="90"/>
      <c r="H696" s="90"/>
      <c r="I696" s="90"/>
      <c r="J696" s="90"/>
      <c r="K696" s="90"/>
      <c r="L696" s="90"/>
      <c r="M696" s="90"/>
      <c r="N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  <c r="AH696" s="90"/>
      <c r="AI696" s="90"/>
      <c r="AJ696" s="90"/>
      <c r="AK696" s="90"/>
      <c r="AL696" s="90"/>
      <c r="AM696" s="90"/>
      <c r="AN696" s="90"/>
      <c r="AO696" s="90"/>
      <c r="AP696" s="90"/>
      <c r="AQ696" s="90"/>
      <c r="AR696" s="90"/>
      <c r="AS696" s="90"/>
    </row>
    <row r="697">
      <c r="A697" s="90"/>
      <c r="B697" s="90"/>
      <c r="C697" s="90"/>
      <c r="D697" s="90"/>
      <c r="E697" s="90"/>
      <c r="F697" s="90"/>
      <c r="G697" s="90"/>
      <c r="H697" s="90"/>
      <c r="I697" s="90"/>
      <c r="J697" s="90"/>
      <c r="K697" s="90"/>
      <c r="L697" s="90"/>
      <c r="M697" s="90"/>
      <c r="N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  <c r="AH697" s="90"/>
      <c r="AI697" s="90"/>
      <c r="AJ697" s="90"/>
      <c r="AK697" s="90"/>
      <c r="AL697" s="90"/>
      <c r="AM697" s="90"/>
      <c r="AN697" s="90"/>
      <c r="AO697" s="90"/>
      <c r="AP697" s="90"/>
      <c r="AQ697" s="90"/>
      <c r="AR697" s="90"/>
      <c r="AS697" s="90"/>
    </row>
    <row r="698">
      <c r="A698" s="90"/>
      <c r="B698" s="90"/>
      <c r="C698" s="90"/>
      <c r="D698" s="90"/>
      <c r="E698" s="90"/>
      <c r="F698" s="90"/>
      <c r="G698" s="90"/>
      <c r="H698" s="90"/>
      <c r="I698" s="90"/>
      <c r="J698" s="90"/>
      <c r="K698" s="90"/>
      <c r="L698" s="90"/>
      <c r="M698" s="90"/>
      <c r="N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  <c r="AH698" s="90"/>
      <c r="AI698" s="90"/>
      <c r="AJ698" s="90"/>
      <c r="AK698" s="90"/>
      <c r="AL698" s="90"/>
      <c r="AM698" s="90"/>
      <c r="AN698" s="90"/>
      <c r="AO698" s="90"/>
      <c r="AP698" s="90"/>
      <c r="AQ698" s="90"/>
      <c r="AR698" s="90"/>
      <c r="AS698" s="90"/>
    </row>
    <row r="699">
      <c r="A699" s="90"/>
      <c r="B699" s="90"/>
      <c r="C699" s="90"/>
      <c r="D699" s="90"/>
      <c r="E699" s="90"/>
      <c r="F699" s="90"/>
      <c r="G699" s="90"/>
      <c r="H699" s="90"/>
      <c r="I699" s="90"/>
      <c r="J699" s="90"/>
      <c r="K699" s="90"/>
      <c r="L699" s="90"/>
      <c r="M699" s="90"/>
      <c r="N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  <c r="AH699" s="90"/>
      <c r="AI699" s="90"/>
      <c r="AJ699" s="90"/>
      <c r="AK699" s="90"/>
      <c r="AL699" s="90"/>
      <c r="AM699" s="90"/>
      <c r="AN699" s="90"/>
      <c r="AO699" s="90"/>
      <c r="AP699" s="90"/>
      <c r="AQ699" s="90"/>
      <c r="AR699" s="90"/>
      <c r="AS699" s="90"/>
    </row>
    <row r="700">
      <c r="A700" s="90"/>
      <c r="B700" s="90"/>
      <c r="C700" s="90"/>
      <c r="D700" s="90"/>
      <c r="E700" s="90"/>
      <c r="F700" s="90"/>
      <c r="G700" s="90"/>
      <c r="H700" s="90"/>
      <c r="I700" s="90"/>
      <c r="J700" s="90"/>
      <c r="K700" s="90"/>
      <c r="L700" s="90"/>
      <c r="M700" s="90"/>
      <c r="N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  <c r="AH700" s="90"/>
      <c r="AI700" s="90"/>
      <c r="AJ700" s="90"/>
      <c r="AK700" s="90"/>
      <c r="AL700" s="90"/>
      <c r="AM700" s="90"/>
      <c r="AN700" s="90"/>
      <c r="AO700" s="90"/>
      <c r="AP700" s="90"/>
      <c r="AQ700" s="90"/>
      <c r="AR700" s="90"/>
      <c r="AS700" s="90"/>
    </row>
    <row r="701">
      <c r="A701" s="90"/>
      <c r="B701" s="90"/>
      <c r="C701" s="90"/>
      <c r="D701" s="90"/>
      <c r="E701" s="90"/>
      <c r="F701" s="90"/>
      <c r="G701" s="90"/>
      <c r="H701" s="90"/>
      <c r="I701" s="90"/>
      <c r="J701" s="90"/>
      <c r="K701" s="90"/>
      <c r="L701" s="90"/>
      <c r="M701" s="90"/>
      <c r="N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  <c r="AH701" s="90"/>
      <c r="AI701" s="90"/>
      <c r="AJ701" s="90"/>
      <c r="AK701" s="90"/>
      <c r="AL701" s="90"/>
      <c r="AM701" s="90"/>
      <c r="AN701" s="90"/>
      <c r="AO701" s="90"/>
      <c r="AP701" s="90"/>
      <c r="AQ701" s="90"/>
      <c r="AR701" s="90"/>
      <c r="AS701" s="90"/>
    </row>
    <row r="702">
      <c r="A702" s="90"/>
      <c r="B702" s="90"/>
      <c r="C702" s="90"/>
      <c r="D702" s="90"/>
      <c r="E702" s="90"/>
      <c r="F702" s="90"/>
      <c r="G702" s="90"/>
      <c r="H702" s="90"/>
      <c r="I702" s="90"/>
      <c r="J702" s="90"/>
      <c r="K702" s="90"/>
      <c r="L702" s="90"/>
      <c r="M702" s="90"/>
      <c r="N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  <c r="AH702" s="90"/>
      <c r="AI702" s="90"/>
      <c r="AJ702" s="90"/>
      <c r="AK702" s="90"/>
      <c r="AL702" s="90"/>
      <c r="AM702" s="90"/>
      <c r="AN702" s="90"/>
      <c r="AO702" s="90"/>
      <c r="AP702" s="90"/>
      <c r="AQ702" s="90"/>
      <c r="AR702" s="90"/>
      <c r="AS702" s="90"/>
    </row>
    <row r="703">
      <c r="A703" s="90"/>
      <c r="B703" s="90"/>
      <c r="C703" s="90"/>
      <c r="D703" s="90"/>
      <c r="E703" s="90"/>
      <c r="F703" s="90"/>
      <c r="G703" s="90"/>
      <c r="H703" s="90"/>
      <c r="I703" s="90"/>
      <c r="J703" s="90"/>
      <c r="K703" s="90"/>
      <c r="L703" s="90"/>
      <c r="M703" s="90"/>
      <c r="N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  <c r="AH703" s="90"/>
      <c r="AI703" s="90"/>
      <c r="AJ703" s="90"/>
      <c r="AK703" s="90"/>
      <c r="AL703" s="90"/>
      <c r="AM703" s="90"/>
      <c r="AN703" s="90"/>
      <c r="AO703" s="90"/>
      <c r="AP703" s="90"/>
      <c r="AQ703" s="90"/>
      <c r="AR703" s="90"/>
      <c r="AS703" s="90"/>
    </row>
    <row r="704">
      <c r="A704" s="90"/>
      <c r="B704" s="90"/>
      <c r="C704" s="90"/>
      <c r="D704" s="90"/>
      <c r="E704" s="90"/>
      <c r="F704" s="90"/>
      <c r="G704" s="90"/>
      <c r="H704" s="90"/>
      <c r="I704" s="90"/>
      <c r="J704" s="90"/>
      <c r="K704" s="90"/>
      <c r="L704" s="90"/>
      <c r="M704" s="90"/>
      <c r="N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  <c r="AH704" s="90"/>
      <c r="AI704" s="90"/>
      <c r="AJ704" s="90"/>
      <c r="AK704" s="90"/>
      <c r="AL704" s="90"/>
      <c r="AM704" s="90"/>
      <c r="AN704" s="90"/>
      <c r="AO704" s="90"/>
      <c r="AP704" s="90"/>
      <c r="AQ704" s="90"/>
      <c r="AR704" s="90"/>
      <c r="AS704" s="90"/>
    </row>
    <row r="705">
      <c r="A705" s="90"/>
      <c r="B705" s="90"/>
      <c r="C705" s="90"/>
      <c r="D705" s="90"/>
      <c r="E705" s="90"/>
      <c r="F705" s="90"/>
      <c r="G705" s="90"/>
      <c r="H705" s="90"/>
      <c r="I705" s="90"/>
      <c r="J705" s="90"/>
      <c r="K705" s="90"/>
      <c r="L705" s="90"/>
      <c r="M705" s="90"/>
      <c r="N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  <c r="AH705" s="90"/>
      <c r="AI705" s="90"/>
      <c r="AJ705" s="90"/>
      <c r="AK705" s="90"/>
      <c r="AL705" s="90"/>
      <c r="AM705" s="90"/>
      <c r="AN705" s="90"/>
      <c r="AO705" s="90"/>
      <c r="AP705" s="90"/>
      <c r="AQ705" s="90"/>
      <c r="AR705" s="90"/>
      <c r="AS705" s="90"/>
    </row>
    <row r="706">
      <c r="A706" s="90"/>
      <c r="B706" s="90"/>
      <c r="C706" s="90"/>
      <c r="D706" s="90"/>
      <c r="E706" s="90"/>
      <c r="F706" s="90"/>
      <c r="G706" s="90"/>
      <c r="H706" s="90"/>
      <c r="I706" s="90"/>
      <c r="J706" s="90"/>
      <c r="K706" s="90"/>
      <c r="L706" s="90"/>
      <c r="M706" s="90"/>
      <c r="N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  <c r="AH706" s="90"/>
      <c r="AI706" s="90"/>
      <c r="AJ706" s="90"/>
      <c r="AK706" s="90"/>
      <c r="AL706" s="90"/>
      <c r="AM706" s="90"/>
      <c r="AN706" s="90"/>
      <c r="AO706" s="90"/>
      <c r="AP706" s="90"/>
      <c r="AQ706" s="90"/>
      <c r="AR706" s="90"/>
      <c r="AS706" s="90"/>
    </row>
    <row r="707">
      <c r="A707" s="90"/>
      <c r="B707" s="90"/>
      <c r="C707" s="90"/>
      <c r="D707" s="90"/>
      <c r="E707" s="90"/>
      <c r="F707" s="90"/>
      <c r="G707" s="90"/>
      <c r="H707" s="90"/>
      <c r="I707" s="90"/>
      <c r="J707" s="90"/>
      <c r="K707" s="90"/>
      <c r="L707" s="90"/>
      <c r="M707" s="90"/>
      <c r="N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  <c r="AH707" s="90"/>
      <c r="AI707" s="90"/>
      <c r="AJ707" s="90"/>
      <c r="AK707" s="90"/>
      <c r="AL707" s="90"/>
      <c r="AM707" s="90"/>
      <c r="AN707" s="90"/>
      <c r="AO707" s="90"/>
      <c r="AP707" s="90"/>
      <c r="AQ707" s="90"/>
      <c r="AR707" s="90"/>
      <c r="AS707" s="90"/>
    </row>
    <row r="708">
      <c r="A708" s="90"/>
      <c r="B708" s="90"/>
      <c r="C708" s="90"/>
      <c r="D708" s="90"/>
      <c r="E708" s="90"/>
      <c r="F708" s="90"/>
      <c r="G708" s="90"/>
      <c r="H708" s="90"/>
      <c r="I708" s="90"/>
      <c r="J708" s="90"/>
      <c r="K708" s="90"/>
      <c r="L708" s="90"/>
      <c r="M708" s="90"/>
      <c r="N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  <c r="AH708" s="90"/>
      <c r="AI708" s="90"/>
      <c r="AJ708" s="90"/>
      <c r="AK708" s="90"/>
      <c r="AL708" s="90"/>
      <c r="AM708" s="90"/>
      <c r="AN708" s="90"/>
      <c r="AO708" s="90"/>
      <c r="AP708" s="90"/>
      <c r="AQ708" s="90"/>
      <c r="AR708" s="90"/>
      <c r="AS708" s="90"/>
    </row>
    <row r="709">
      <c r="A709" s="90"/>
      <c r="B709" s="90"/>
      <c r="C709" s="90"/>
      <c r="D709" s="90"/>
      <c r="E709" s="90"/>
      <c r="F709" s="90"/>
      <c r="G709" s="90"/>
      <c r="H709" s="90"/>
      <c r="I709" s="90"/>
      <c r="J709" s="90"/>
      <c r="K709" s="90"/>
      <c r="L709" s="90"/>
      <c r="M709" s="90"/>
      <c r="N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  <c r="AH709" s="90"/>
      <c r="AI709" s="90"/>
      <c r="AJ709" s="90"/>
      <c r="AK709" s="90"/>
      <c r="AL709" s="90"/>
      <c r="AM709" s="90"/>
      <c r="AN709" s="90"/>
      <c r="AO709" s="90"/>
      <c r="AP709" s="90"/>
      <c r="AQ709" s="90"/>
      <c r="AR709" s="90"/>
      <c r="AS709" s="90"/>
    </row>
    <row r="710">
      <c r="A710" s="90"/>
      <c r="B710" s="90"/>
      <c r="C710" s="90"/>
      <c r="D710" s="90"/>
      <c r="E710" s="90"/>
      <c r="F710" s="90"/>
      <c r="G710" s="90"/>
      <c r="H710" s="90"/>
      <c r="I710" s="90"/>
      <c r="J710" s="90"/>
      <c r="K710" s="90"/>
      <c r="L710" s="90"/>
      <c r="M710" s="90"/>
      <c r="N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  <c r="AH710" s="90"/>
      <c r="AI710" s="90"/>
      <c r="AJ710" s="90"/>
      <c r="AK710" s="90"/>
      <c r="AL710" s="90"/>
      <c r="AM710" s="90"/>
      <c r="AN710" s="90"/>
      <c r="AO710" s="90"/>
      <c r="AP710" s="90"/>
      <c r="AQ710" s="90"/>
      <c r="AR710" s="90"/>
      <c r="AS710" s="90"/>
    </row>
    <row r="711">
      <c r="A711" s="90"/>
      <c r="B711" s="90"/>
      <c r="C711" s="90"/>
      <c r="D711" s="90"/>
      <c r="E711" s="90"/>
      <c r="F711" s="90"/>
      <c r="G711" s="90"/>
      <c r="H711" s="90"/>
      <c r="I711" s="90"/>
      <c r="J711" s="90"/>
      <c r="K711" s="90"/>
      <c r="L711" s="90"/>
      <c r="M711" s="90"/>
      <c r="N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  <c r="AH711" s="90"/>
      <c r="AI711" s="90"/>
      <c r="AJ711" s="90"/>
      <c r="AK711" s="90"/>
      <c r="AL711" s="90"/>
      <c r="AM711" s="90"/>
      <c r="AN711" s="90"/>
      <c r="AO711" s="90"/>
      <c r="AP711" s="90"/>
      <c r="AQ711" s="90"/>
      <c r="AR711" s="90"/>
      <c r="AS711" s="90"/>
    </row>
    <row r="712">
      <c r="A712" s="90"/>
      <c r="B712" s="90"/>
      <c r="C712" s="90"/>
      <c r="D712" s="90"/>
      <c r="E712" s="90"/>
      <c r="F712" s="90"/>
      <c r="G712" s="90"/>
      <c r="H712" s="90"/>
      <c r="I712" s="90"/>
      <c r="J712" s="90"/>
      <c r="K712" s="90"/>
      <c r="L712" s="90"/>
      <c r="M712" s="90"/>
      <c r="N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  <c r="AH712" s="90"/>
      <c r="AI712" s="90"/>
      <c r="AJ712" s="90"/>
      <c r="AK712" s="90"/>
      <c r="AL712" s="90"/>
      <c r="AM712" s="90"/>
      <c r="AN712" s="90"/>
      <c r="AO712" s="90"/>
      <c r="AP712" s="90"/>
      <c r="AQ712" s="90"/>
      <c r="AR712" s="90"/>
      <c r="AS712" s="90"/>
    </row>
    <row r="713">
      <c r="A713" s="90"/>
      <c r="B713" s="90"/>
      <c r="C713" s="90"/>
      <c r="D713" s="90"/>
      <c r="E713" s="90"/>
      <c r="F713" s="90"/>
      <c r="G713" s="90"/>
      <c r="H713" s="90"/>
      <c r="I713" s="90"/>
      <c r="J713" s="90"/>
      <c r="K713" s="90"/>
      <c r="L713" s="90"/>
      <c r="M713" s="90"/>
      <c r="N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  <c r="AH713" s="90"/>
      <c r="AI713" s="90"/>
      <c r="AJ713" s="90"/>
      <c r="AK713" s="90"/>
      <c r="AL713" s="90"/>
      <c r="AM713" s="90"/>
      <c r="AN713" s="90"/>
      <c r="AO713" s="90"/>
      <c r="AP713" s="90"/>
      <c r="AQ713" s="90"/>
      <c r="AR713" s="90"/>
      <c r="AS713" s="90"/>
    </row>
    <row r="714">
      <c r="A714" s="90"/>
      <c r="B714" s="90"/>
      <c r="C714" s="90"/>
      <c r="D714" s="90"/>
      <c r="E714" s="90"/>
      <c r="F714" s="90"/>
      <c r="G714" s="90"/>
      <c r="H714" s="90"/>
      <c r="I714" s="90"/>
      <c r="J714" s="90"/>
      <c r="K714" s="90"/>
      <c r="L714" s="90"/>
      <c r="M714" s="90"/>
      <c r="N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  <c r="AH714" s="90"/>
      <c r="AI714" s="90"/>
      <c r="AJ714" s="90"/>
      <c r="AK714" s="90"/>
      <c r="AL714" s="90"/>
      <c r="AM714" s="90"/>
      <c r="AN714" s="90"/>
      <c r="AO714" s="90"/>
      <c r="AP714" s="90"/>
      <c r="AQ714" s="90"/>
      <c r="AR714" s="90"/>
      <c r="AS714" s="90"/>
    </row>
    <row r="715">
      <c r="A715" s="90"/>
      <c r="B715" s="90"/>
      <c r="C715" s="90"/>
      <c r="D715" s="90"/>
      <c r="E715" s="90"/>
      <c r="F715" s="90"/>
      <c r="G715" s="90"/>
      <c r="H715" s="90"/>
      <c r="I715" s="90"/>
      <c r="J715" s="90"/>
      <c r="K715" s="90"/>
      <c r="L715" s="90"/>
      <c r="M715" s="90"/>
      <c r="N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  <c r="AH715" s="90"/>
      <c r="AI715" s="90"/>
      <c r="AJ715" s="90"/>
      <c r="AK715" s="90"/>
      <c r="AL715" s="90"/>
      <c r="AM715" s="90"/>
      <c r="AN715" s="90"/>
      <c r="AO715" s="90"/>
      <c r="AP715" s="90"/>
      <c r="AQ715" s="90"/>
      <c r="AR715" s="90"/>
      <c r="AS715" s="90"/>
    </row>
    <row r="716">
      <c r="A716" s="90"/>
      <c r="B716" s="90"/>
      <c r="C716" s="90"/>
      <c r="D716" s="90"/>
      <c r="E716" s="90"/>
      <c r="F716" s="90"/>
      <c r="G716" s="90"/>
      <c r="H716" s="90"/>
      <c r="I716" s="90"/>
      <c r="J716" s="90"/>
      <c r="K716" s="90"/>
      <c r="L716" s="90"/>
      <c r="M716" s="90"/>
      <c r="N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  <c r="AH716" s="90"/>
      <c r="AI716" s="90"/>
      <c r="AJ716" s="90"/>
      <c r="AK716" s="90"/>
      <c r="AL716" s="90"/>
      <c r="AM716" s="90"/>
      <c r="AN716" s="90"/>
      <c r="AO716" s="90"/>
      <c r="AP716" s="90"/>
      <c r="AQ716" s="90"/>
      <c r="AR716" s="90"/>
      <c r="AS716" s="90"/>
    </row>
    <row r="717">
      <c r="A717" s="90"/>
      <c r="B717" s="90"/>
      <c r="C717" s="90"/>
      <c r="D717" s="90"/>
      <c r="E717" s="90"/>
      <c r="F717" s="90"/>
      <c r="G717" s="90"/>
      <c r="H717" s="90"/>
      <c r="I717" s="90"/>
      <c r="J717" s="90"/>
      <c r="K717" s="90"/>
      <c r="L717" s="90"/>
      <c r="M717" s="90"/>
      <c r="N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  <c r="AH717" s="90"/>
      <c r="AI717" s="90"/>
      <c r="AJ717" s="90"/>
      <c r="AK717" s="90"/>
      <c r="AL717" s="90"/>
      <c r="AM717" s="90"/>
      <c r="AN717" s="90"/>
      <c r="AO717" s="90"/>
      <c r="AP717" s="90"/>
      <c r="AQ717" s="90"/>
      <c r="AR717" s="90"/>
      <c r="AS717" s="90"/>
    </row>
    <row r="718">
      <c r="A718" s="90"/>
      <c r="B718" s="90"/>
      <c r="C718" s="90"/>
      <c r="D718" s="90"/>
      <c r="E718" s="90"/>
      <c r="F718" s="90"/>
      <c r="G718" s="90"/>
      <c r="H718" s="90"/>
      <c r="I718" s="90"/>
      <c r="J718" s="90"/>
      <c r="K718" s="90"/>
      <c r="L718" s="90"/>
      <c r="M718" s="90"/>
      <c r="N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  <c r="AH718" s="90"/>
      <c r="AI718" s="90"/>
      <c r="AJ718" s="90"/>
      <c r="AK718" s="90"/>
      <c r="AL718" s="90"/>
      <c r="AM718" s="90"/>
      <c r="AN718" s="90"/>
      <c r="AO718" s="90"/>
      <c r="AP718" s="90"/>
      <c r="AQ718" s="90"/>
      <c r="AR718" s="90"/>
      <c r="AS718" s="90"/>
    </row>
    <row r="719">
      <c r="A719" s="90"/>
      <c r="B719" s="90"/>
      <c r="C719" s="90"/>
      <c r="D719" s="90"/>
      <c r="E719" s="90"/>
      <c r="F719" s="90"/>
      <c r="G719" s="90"/>
      <c r="H719" s="90"/>
      <c r="I719" s="90"/>
      <c r="J719" s="90"/>
      <c r="K719" s="90"/>
      <c r="L719" s="90"/>
      <c r="M719" s="90"/>
      <c r="N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  <c r="AH719" s="90"/>
      <c r="AI719" s="90"/>
      <c r="AJ719" s="90"/>
      <c r="AK719" s="90"/>
      <c r="AL719" s="90"/>
      <c r="AM719" s="90"/>
      <c r="AN719" s="90"/>
      <c r="AO719" s="90"/>
      <c r="AP719" s="90"/>
      <c r="AQ719" s="90"/>
      <c r="AR719" s="90"/>
      <c r="AS719" s="90"/>
    </row>
    <row r="720">
      <c r="A720" s="90"/>
      <c r="B720" s="90"/>
      <c r="C720" s="90"/>
      <c r="D720" s="90"/>
      <c r="E720" s="90"/>
      <c r="F720" s="90"/>
      <c r="G720" s="90"/>
      <c r="H720" s="90"/>
      <c r="I720" s="90"/>
      <c r="J720" s="90"/>
      <c r="K720" s="90"/>
      <c r="L720" s="90"/>
      <c r="M720" s="90"/>
      <c r="N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  <c r="AH720" s="90"/>
      <c r="AI720" s="90"/>
      <c r="AJ720" s="90"/>
      <c r="AK720" s="90"/>
      <c r="AL720" s="90"/>
      <c r="AM720" s="90"/>
      <c r="AN720" s="90"/>
      <c r="AO720" s="90"/>
      <c r="AP720" s="90"/>
      <c r="AQ720" s="90"/>
      <c r="AR720" s="90"/>
      <c r="AS720" s="90"/>
    </row>
    <row r="721">
      <c r="A721" s="90"/>
      <c r="B721" s="90"/>
      <c r="C721" s="90"/>
      <c r="D721" s="90"/>
      <c r="E721" s="90"/>
      <c r="F721" s="90"/>
      <c r="G721" s="90"/>
      <c r="H721" s="90"/>
      <c r="I721" s="90"/>
      <c r="J721" s="90"/>
      <c r="K721" s="90"/>
      <c r="L721" s="90"/>
      <c r="M721" s="90"/>
      <c r="N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  <c r="AH721" s="90"/>
      <c r="AI721" s="90"/>
      <c r="AJ721" s="90"/>
      <c r="AK721" s="90"/>
      <c r="AL721" s="90"/>
      <c r="AM721" s="90"/>
      <c r="AN721" s="90"/>
      <c r="AO721" s="90"/>
      <c r="AP721" s="90"/>
      <c r="AQ721" s="90"/>
      <c r="AR721" s="90"/>
      <c r="AS721" s="90"/>
    </row>
    <row r="722">
      <c r="A722" s="90"/>
      <c r="B722" s="90"/>
      <c r="C722" s="90"/>
      <c r="D722" s="90"/>
      <c r="E722" s="90"/>
      <c r="F722" s="90"/>
      <c r="G722" s="90"/>
      <c r="H722" s="90"/>
      <c r="I722" s="90"/>
      <c r="J722" s="90"/>
      <c r="K722" s="90"/>
      <c r="L722" s="90"/>
      <c r="M722" s="90"/>
      <c r="N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  <c r="AH722" s="90"/>
      <c r="AI722" s="90"/>
      <c r="AJ722" s="90"/>
      <c r="AK722" s="90"/>
      <c r="AL722" s="90"/>
      <c r="AM722" s="90"/>
      <c r="AN722" s="90"/>
      <c r="AO722" s="90"/>
      <c r="AP722" s="90"/>
      <c r="AQ722" s="90"/>
      <c r="AR722" s="90"/>
      <c r="AS722" s="90"/>
    </row>
    <row r="723">
      <c r="A723" s="90"/>
      <c r="B723" s="90"/>
      <c r="C723" s="90"/>
      <c r="D723" s="90"/>
      <c r="E723" s="90"/>
      <c r="F723" s="90"/>
      <c r="G723" s="90"/>
      <c r="H723" s="90"/>
      <c r="I723" s="90"/>
      <c r="J723" s="90"/>
      <c r="K723" s="90"/>
      <c r="L723" s="90"/>
      <c r="M723" s="90"/>
      <c r="N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  <c r="AH723" s="90"/>
      <c r="AI723" s="90"/>
      <c r="AJ723" s="90"/>
      <c r="AK723" s="90"/>
      <c r="AL723" s="90"/>
      <c r="AM723" s="90"/>
      <c r="AN723" s="90"/>
      <c r="AO723" s="90"/>
      <c r="AP723" s="90"/>
      <c r="AQ723" s="90"/>
      <c r="AR723" s="90"/>
      <c r="AS723" s="90"/>
    </row>
    <row r="724">
      <c r="A724" s="90"/>
      <c r="B724" s="90"/>
      <c r="C724" s="90"/>
      <c r="D724" s="90"/>
      <c r="E724" s="90"/>
      <c r="F724" s="90"/>
      <c r="G724" s="90"/>
      <c r="H724" s="90"/>
      <c r="I724" s="90"/>
      <c r="J724" s="90"/>
      <c r="K724" s="90"/>
      <c r="L724" s="90"/>
      <c r="M724" s="90"/>
      <c r="N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  <c r="AH724" s="90"/>
      <c r="AI724" s="90"/>
      <c r="AJ724" s="90"/>
      <c r="AK724" s="90"/>
      <c r="AL724" s="90"/>
      <c r="AM724" s="90"/>
      <c r="AN724" s="90"/>
      <c r="AO724" s="90"/>
      <c r="AP724" s="90"/>
      <c r="AQ724" s="90"/>
      <c r="AR724" s="90"/>
      <c r="AS724" s="90"/>
    </row>
    <row r="725">
      <c r="A725" s="90"/>
      <c r="B725" s="90"/>
      <c r="C725" s="90"/>
      <c r="D725" s="90"/>
      <c r="E725" s="90"/>
      <c r="F725" s="90"/>
      <c r="G725" s="90"/>
      <c r="H725" s="90"/>
      <c r="I725" s="90"/>
      <c r="J725" s="90"/>
      <c r="K725" s="90"/>
      <c r="L725" s="90"/>
      <c r="M725" s="90"/>
      <c r="N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  <c r="AH725" s="90"/>
      <c r="AI725" s="90"/>
      <c r="AJ725" s="90"/>
      <c r="AK725" s="90"/>
      <c r="AL725" s="90"/>
      <c r="AM725" s="90"/>
      <c r="AN725" s="90"/>
      <c r="AO725" s="90"/>
      <c r="AP725" s="90"/>
      <c r="AQ725" s="90"/>
      <c r="AR725" s="90"/>
      <c r="AS725" s="90"/>
    </row>
    <row r="726">
      <c r="A726" s="90"/>
      <c r="B726" s="90"/>
      <c r="C726" s="90"/>
      <c r="D726" s="90"/>
      <c r="E726" s="90"/>
      <c r="F726" s="90"/>
      <c r="G726" s="90"/>
      <c r="H726" s="90"/>
      <c r="I726" s="90"/>
      <c r="J726" s="90"/>
      <c r="K726" s="90"/>
      <c r="L726" s="90"/>
      <c r="M726" s="90"/>
      <c r="N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  <c r="AH726" s="90"/>
      <c r="AI726" s="90"/>
      <c r="AJ726" s="90"/>
      <c r="AK726" s="90"/>
      <c r="AL726" s="90"/>
      <c r="AM726" s="90"/>
      <c r="AN726" s="90"/>
      <c r="AO726" s="90"/>
      <c r="AP726" s="90"/>
      <c r="AQ726" s="90"/>
      <c r="AR726" s="90"/>
      <c r="AS726" s="90"/>
    </row>
    <row r="727">
      <c r="A727" s="90"/>
      <c r="B727" s="90"/>
      <c r="C727" s="90"/>
      <c r="D727" s="90"/>
      <c r="E727" s="90"/>
      <c r="F727" s="90"/>
      <c r="G727" s="90"/>
      <c r="H727" s="90"/>
      <c r="I727" s="90"/>
      <c r="J727" s="90"/>
      <c r="K727" s="90"/>
      <c r="L727" s="90"/>
      <c r="M727" s="90"/>
      <c r="N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  <c r="AH727" s="90"/>
      <c r="AI727" s="90"/>
      <c r="AJ727" s="90"/>
      <c r="AK727" s="90"/>
      <c r="AL727" s="90"/>
      <c r="AM727" s="90"/>
      <c r="AN727" s="90"/>
      <c r="AO727" s="90"/>
      <c r="AP727" s="90"/>
      <c r="AQ727" s="90"/>
      <c r="AR727" s="90"/>
      <c r="AS727" s="90"/>
    </row>
    <row r="728">
      <c r="A728" s="90"/>
      <c r="B728" s="90"/>
      <c r="C728" s="90"/>
      <c r="D728" s="90"/>
      <c r="E728" s="90"/>
      <c r="F728" s="90"/>
      <c r="G728" s="90"/>
      <c r="H728" s="90"/>
      <c r="I728" s="90"/>
      <c r="J728" s="90"/>
      <c r="K728" s="90"/>
      <c r="L728" s="90"/>
      <c r="M728" s="90"/>
      <c r="N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  <c r="AH728" s="90"/>
      <c r="AI728" s="90"/>
      <c r="AJ728" s="90"/>
      <c r="AK728" s="90"/>
      <c r="AL728" s="90"/>
      <c r="AM728" s="90"/>
      <c r="AN728" s="90"/>
      <c r="AO728" s="90"/>
      <c r="AP728" s="90"/>
      <c r="AQ728" s="90"/>
      <c r="AR728" s="90"/>
      <c r="AS728" s="90"/>
    </row>
    <row r="729">
      <c r="A729" s="90"/>
      <c r="B729" s="90"/>
      <c r="C729" s="90"/>
      <c r="D729" s="90"/>
      <c r="E729" s="90"/>
      <c r="F729" s="90"/>
      <c r="G729" s="90"/>
      <c r="H729" s="90"/>
      <c r="I729" s="90"/>
      <c r="J729" s="90"/>
      <c r="K729" s="90"/>
      <c r="L729" s="90"/>
      <c r="M729" s="90"/>
      <c r="N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  <c r="AH729" s="90"/>
      <c r="AI729" s="90"/>
      <c r="AJ729" s="90"/>
      <c r="AK729" s="90"/>
      <c r="AL729" s="90"/>
      <c r="AM729" s="90"/>
      <c r="AN729" s="90"/>
      <c r="AO729" s="90"/>
      <c r="AP729" s="90"/>
      <c r="AQ729" s="90"/>
      <c r="AR729" s="90"/>
      <c r="AS729" s="90"/>
    </row>
    <row r="730">
      <c r="A730" s="90"/>
      <c r="B730" s="90"/>
      <c r="C730" s="90"/>
      <c r="D730" s="90"/>
      <c r="E730" s="90"/>
      <c r="F730" s="90"/>
      <c r="G730" s="90"/>
      <c r="H730" s="90"/>
      <c r="I730" s="90"/>
      <c r="J730" s="90"/>
      <c r="K730" s="90"/>
      <c r="L730" s="90"/>
      <c r="M730" s="90"/>
      <c r="N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  <c r="AH730" s="90"/>
      <c r="AI730" s="90"/>
      <c r="AJ730" s="90"/>
      <c r="AK730" s="90"/>
      <c r="AL730" s="90"/>
      <c r="AM730" s="90"/>
      <c r="AN730" s="90"/>
      <c r="AO730" s="90"/>
      <c r="AP730" s="90"/>
      <c r="AQ730" s="90"/>
      <c r="AR730" s="90"/>
      <c r="AS730" s="90"/>
    </row>
    <row r="731">
      <c r="A731" s="90"/>
      <c r="B731" s="90"/>
      <c r="C731" s="90"/>
      <c r="D731" s="90"/>
      <c r="E731" s="90"/>
      <c r="F731" s="90"/>
      <c r="G731" s="90"/>
      <c r="H731" s="90"/>
      <c r="I731" s="90"/>
      <c r="J731" s="90"/>
      <c r="K731" s="90"/>
      <c r="L731" s="90"/>
      <c r="M731" s="90"/>
      <c r="N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  <c r="AH731" s="90"/>
      <c r="AI731" s="90"/>
      <c r="AJ731" s="90"/>
      <c r="AK731" s="90"/>
      <c r="AL731" s="90"/>
      <c r="AM731" s="90"/>
      <c r="AN731" s="90"/>
      <c r="AO731" s="90"/>
      <c r="AP731" s="90"/>
      <c r="AQ731" s="90"/>
      <c r="AR731" s="90"/>
      <c r="AS731" s="90"/>
    </row>
    <row r="732">
      <c r="A732" s="90"/>
      <c r="B732" s="90"/>
      <c r="C732" s="90"/>
      <c r="D732" s="90"/>
      <c r="E732" s="90"/>
      <c r="F732" s="90"/>
      <c r="G732" s="90"/>
      <c r="H732" s="90"/>
      <c r="I732" s="90"/>
      <c r="J732" s="90"/>
      <c r="K732" s="90"/>
      <c r="L732" s="90"/>
      <c r="M732" s="90"/>
      <c r="N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  <c r="AH732" s="90"/>
      <c r="AI732" s="90"/>
      <c r="AJ732" s="90"/>
      <c r="AK732" s="90"/>
      <c r="AL732" s="90"/>
      <c r="AM732" s="90"/>
      <c r="AN732" s="90"/>
      <c r="AO732" s="90"/>
      <c r="AP732" s="90"/>
      <c r="AQ732" s="90"/>
      <c r="AR732" s="90"/>
      <c r="AS732" s="90"/>
    </row>
    <row r="733">
      <c r="A733" s="90"/>
      <c r="B733" s="90"/>
      <c r="C733" s="90"/>
      <c r="D733" s="90"/>
      <c r="E733" s="90"/>
      <c r="F733" s="90"/>
      <c r="G733" s="90"/>
      <c r="H733" s="90"/>
      <c r="I733" s="90"/>
      <c r="J733" s="90"/>
      <c r="K733" s="90"/>
      <c r="L733" s="90"/>
      <c r="M733" s="90"/>
      <c r="N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  <c r="AH733" s="90"/>
      <c r="AI733" s="90"/>
      <c r="AJ733" s="90"/>
      <c r="AK733" s="90"/>
      <c r="AL733" s="90"/>
      <c r="AM733" s="90"/>
      <c r="AN733" s="90"/>
      <c r="AO733" s="90"/>
      <c r="AP733" s="90"/>
      <c r="AQ733" s="90"/>
      <c r="AR733" s="90"/>
      <c r="AS733" s="90"/>
    </row>
    <row r="734">
      <c r="A734" s="90"/>
      <c r="B734" s="90"/>
      <c r="C734" s="90"/>
      <c r="D734" s="90"/>
      <c r="E734" s="90"/>
      <c r="F734" s="90"/>
      <c r="G734" s="90"/>
      <c r="H734" s="90"/>
      <c r="I734" s="90"/>
      <c r="J734" s="90"/>
      <c r="K734" s="90"/>
      <c r="L734" s="90"/>
      <c r="M734" s="90"/>
      <c r="N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  <c r="AH734" s="90"/>
      <c r="AI734" s="90"/>
      <c r="AJ734" s="90"/>
      <c r="AK734" s="90"/>
      <c r="AL734" s="90"/>
      <c r="AM734" s="90"/>
      <c r="AN734" s="90"/>
      <c r="AO734" s="90"/>
      <c r="AP734" s="90"/>
      <c r="AQ734" s="90"/>
      <c r="AR734" s="90"/>
      <c r="AS734" s="90"/>
    </row>
    <row r="735">
      <c r="A735" s="90"/>
      <c r="B735" s="90"/>
      <c r="C735" s="90"/>
      <c r="D735" s="90"/>
      <c r="E735" s="90"/>
      <c r="F735" s="90"/>
      <c r="G735" s="90"/>
      <c r="H735" s="90"/>
      <c r="I735" s="90"/>
      <c r="J735" s="90"/>
      <c r="K735" s="90"/>
      <c r="L735" s="90"/>
      <c r="M735" s="90"/>
      <c r="N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  <c r="AH735" s="90"/>
      <c r="AI735" s="90"/>
      <c r="AJ735" s="90"/>
      <c r="AK735" s="90"/>
      <c r="AL735" s="90"/>
      <c r="AM735" s="90"/>
      <c r="AN735" s="90"/>
      <c r="AO735" s="90"/>
      <c r="AP735" s="90"/>
      <c r="AQ735" s="90"/>
      <c r="AR735" s="90"/>
      <c r="AS735" s="90"/>
    </row>
    <row r="736">
      <c r="A736" s="90"/>
      <c r="B736" s="90"/>
      <c r="C736" s="90"/>
      <c r="D736" s="90"/>
      <c r="E736" s="90"/>
      <c r="F736" s="90"/>
      <c r="G736" s="90"/>
      <c r="H736" s="90"/>
      <c r="I736" s="90"/>
      <c r="J736" s="90"/>
      <c r="K736" s="90"/>
      <c r="L736" s="90"/>
      <c r="M736" s="90"/>
      <c r="N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  <c r="AH736" s="90"/>
      <c r="AI736" s="90"/>
      <c r="AJ736" s="90"/>
      <c r="AK736" s="90"/>
      <c r="AL736" s="90"/>
      <c r="AM736" s="90"/>
      <c r="AN736" s="90"/>
      <c r="AO736" s="90"/>
      <c r="AP736" s="90"/>
      <c r="AQ736" s="90"/>
      <c r="AR736" s="90"/>
      <c r="AS736" s="90"/>
    </row>
    <row r="737">
      <c r="A737" s="90"/>
      <c r="B737" s="90"/>
      <c r="C737" s="90"/>
      <c r="D737" s="90"/>
      <c r="E737" s="90"/>
      <c r="F737" s="90"/>
      <c r="G737" s="90"/>
      <c r="H737" s="90"/>
      <c r="I737" s="90"/>
      <c r="J737" s="90"/>
      <c r="K737" s="90"/>
      <c r="L737" s="90"/>
      <c r="M737" s="90"/>
      <c r="N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  <c r="AH737" s="90"/>
      <c r="AI737" s="90"/>
      <c r="AJ737" s="90"/>
      <c r="AK737" s="90"/>
      <c r="AL737" s="90"/>
      <c r="AM737" s="90"/>
      <c r="AN737" s="90"/>
      <c r="AO737" s="90"/>
      <c r="AP737" s="90"/>
      <c r="AQ737" s="90"/>
      <c r="AR737" s="90"/>
      <c r="AS737" s="90"/>
    </row>
    <row r="738">
      <c r="A738" s="90"/>
      <c r="B738" s="90"/>
      <c r="C738" s="90"/>
      <c r="D738" s="90"/>
      <c r="E738" s="90"/>
      <c r="F738" s="90"/>
      <c r="G738" s="90"/>
      <c r="H738" s="90"/>
      <c r="I738" s="90"/>
      <c r="J738" s="90"/>
      <c r="K738" s="90"/>
      <c r="L738" s="90"/>
      <c r="M738" s="90"/>
      <c r="N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  <c r="AH738" s="90"/>
      <c r="AI738" s="90"/>
      <c r="AJ738" s="90"/>
      <c r="AK738" s="90"/>
      <c r="AL738" s="90"/>
      <c r="AM738" s="90"/>
      <c r="AN738" s="90"/>
      <c r="AO738" s="90"/>
      <c r="AP738" s="90"/>
      <c r="AQ738" s="90"/>
      <c r="AR738" s="90"/>
      <c r="AS738" s="90"/>
    </row>
    <row r="739">
      <c r="A739" s="90"/>
      <c r="B739" s="90"/>
      <c r="C739" s="90"/>
      <c r="D739" s="90"/>
      <c r="E739" s="90"/>
      <c r="F739" s="90"/>
      <c r="G739" s="90"/>
      <c r="H739" s="90"/>
      <c r="I739" s="90"/>
      <c r="J739" s="90"/>
      <c r="K739" s="90"/>
      <c r="L739" s="90"/>
      <c r="M739" s="90"/>
      <c r="N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  <c r="AH739" s="90"/>
      <c r="AI739" s="90"/>
      <c r="AJ739" s="90"/>
      <c r="AK739" s="90"/>
      <c r="AL739" s="90"/>
      <c r="AM739" s="90"/>
      <c r="AN739" s="90"/>
      <c r="AO739" s="90"/>
      <c r="AP739" s="90"/>
      <c r="AQ739" s="90"/>
      <c r="AR739" s="90"/>
      <c r="AS739" s="90"/>
    </row>
    <row r="740">
      <c r="A740" s="90"/>
      <c r="B740" s="90"/>
      <c r="C740" s="90"/>
      <c r="D740" s="90"/>
      <c r="E740" s="90"/>
      <c r="F740" s="90"/>
      <c r="G740" s="90"/>
      <c r="H740" s="90"/>
      <c r="I740" s="90"/>
      <c r="J740" s="90"/>
      <c r="K740" s="90"/>
      <c r="L740" s="90"/>
      <c r="M740" s="90"/>
      <c r="N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  <c r="AH740" s="90"/>
      <c r="AI740" s="90"/>
      <c r="AJ740" s="90"/>
      <c r="AK740" s="90"/>
      <c r="AL740" s="90"/>
      <c r="AM740" s="90"/>
      <c r="AN740" s="90"/>
      <c r="AO740" s="90"/>
      <c r="AP740" s="90"/>
      <c r="AQ740" s="90"/>
      <c r="AR740" s="90"/>
      <c r="AS740" s="90"/>
    </row>
    <row r="741">
      <c r="A741" s="90"/>
      <c r="B741" s="90"/>
      <c r="C741" s="90"/>
      <c r="D741" s="90"/>
      <c r="E741" s="90"/>
      <c r="F741" s="90"/>
      <c r="G741" s="90"/>
      <c r="H741" s="90"/>
      <c r="I741" s="90"/>
      <c r="J741" s="90"/>
      <c r="K741" s="90"/>
      <c r="L741" s="90"/>
      <c r="M741" s="90"/>
      <c r="N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  <c r="AH741" s="90"/>
      <c r="AI741" s="90"/>
      <c r="AJ741" s="90"/>
      <c r="AK741" s="90"/>
      <c r="AL741" s="90"/>
      <c r="AM741" s="90"/>
      <c r="AN741" s="90"/>
      <c r="AO741" s="90"/>
      <c r="AP741" s="90"/>
      <c r="AQ741" s="90"/>
      <c r="AR741" s="90"/>
      <c r="AS741" s="90"/>
    </row>
    <row r="742">
      <c r="A742" s="90"/>
      <c r="B742" s="90"/>
      <c r="C742" s="90"/>
      <c r="D742" s="90"/>
      <c r="E742" s="90"/>
      <c r="F742" s="90"/>
      <c r="G742" s="90"/>
      <c r="H742" s="90"/>
      <c r="I742" s="90"/>
      <c r="J742" s="90"/>
      <c r="K742" s="90"/>
      <c r="L742" s="90"/>
      <c r="M742" s="90"/>
      <c r="N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  <c r="AH742" s="90"/>
      <c r="AI742" s="90"/>
      <c r="AJ742" s="90"/>
      <c r="AK742" s="90"/>
      <c r="AL742" s="90"/>
      <c r="AM742" s="90"/>
      <c r="AN742" s="90"/>
      <c r="AO742" s="90"/>
      <c r="AP742" s="90"/>
      <c r="AQ742" s="90"/>
      <c r="AR742" s="90"/>
      <c r="AS742" s="90"/>
    </row>
    <row r="743">
      <c r="A743" s="90"/>
      <c r="B743" s="90"/>
      <c r="C743" s="90"/>
      <c r="D743" s="90"/>
      <c r="E743" s="90"/>
      <c r="F743" s="90"/>
      <c r="G743" s="90"/>
      <c r="H743" s="90"/>
      <c r="I743" s="90"/>
      <c r="J743" s="90"/>
      <c r="K743" s="90"/>
      <c r="L743" s="90"/>
      <c r="M743" s="90"/>
      <c r="N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  <c r="AH743" s="90"/>
      <c r="AI743" s="90"/>
      <c r="AJ743" s="90"/>
      <c r="AK743" s="90"/>
      <c r="AL743" s="90"/>
      <c r="AM743" s="90"/>
      <c r="AN743" s="90"/>
      <c r="AO743" s="90"/>
      <c r="AP743" s="90"/>
      <c r="AQ743" s="90"/>
      <c r="AR743" s="90"/>
      <c r="AS743" s="90"/>
    </row>
    <row r="744">
      <c r="A744" s="90"/>
      <c r="B744" s="90"/>
      <c r="C744" s="90"/>
      <c r="D744" s="90"/>
      <c r="E744" s="90"/>
      <c r="F744" s="90"/>
      <c r="G744" s="90"/>
      <c r="H744" s="90"/>
      <c r="I744" s="90"/>
      <c r="J744" s="90"/>
      <c r="K744" s="90"/>
      <c r="L744" s="90"/>
      <c r="M744" s="90"/>
      <c r="N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  <c r="AH744" s="90"/>
      <c r="AI744" s="90"/>
      <c r="AJ744" s="90"/>
      <c r="AK744" s="90"/>
      <c r="AL744" s="90"/>
      <c r="AM744" s="90"/>
      <c r="AN744" s="90"/>
      <c r="AO744" s="90"/>
      <c r="AP744" s="90"/>
      <c r="AQ744" s="90"/>
      <c r="AR744" s="90"/>
      <c r="AS744" s="90"/>
    </row>
    <row r="745">
      <c r="A745" s="90"/>
      <c r="B745" s="90"/>
      <c r="C745" s="90"/>
      <c r="D745" s="90"/>
      <c r="E745" s="90"/>
      <c r="F745" s="90"/>
      <c r="G745" s="90"/>
      <c r="H745" s="90"/>
      <c r="I745" s="90"/>
      <c r="J745" s="90"/>
      <c r="K745" s="90"/>
      <c r="L745" s="90"/>
      <c r="M745" s="90"/>
      <c r="N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  <c r="AH745" s="90"/>
      <c r="AI745" s="90"/>
      <c r="AJ745" s="90"/>
      <c r="AK745" s="90"/>
      <c r="AL745" s="90"/>
      <c r="AM745" s="90"/>
      <c r="AN745" s="90"/>
      <c r="AO745" s="90"/>
      <c r="AP745" s="90"/>
      <c r="AQ745" s="90"/>
      <c r="AR745" s="90"/>
      <c r="AS745" s="90"/>
    </row>
    <row r="746">
      <c r="A746" s="90"/>
      <c r="B746" s="90"/>
      <c r="C746" s="90"/>
      <c r="D746" s="90"/>
      <c r="E746" s="90"/>
      <c r="F746" s="90"/>
      <c r="G746" s="90"/>
      <c r="H746" s="90"/>
      <c r="I746" s="90"/>
      <c r="J746" s="90"/>
      <c r="K746" s="90"/>
      <c r="L746" s="90"/>
      <c r="M746" s="90"/>
      <c r="N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  <c r="AH746" s="90"/>
      <c r="AI746" s="90"/>
      <c r="AJ746" s="90"/>
      <c r="AK746" s="90"/>
      <c r="AL746" s="90"/>
      <c r="AM746" s="90"/>
      <c r="AN746" s="90"/>
      <c r="AO746" s="90"/>
      <c r="AP746" s="90"/>
      <c r="AQ746" s="90"/>
      <c r="AR746" s="90"/>
      <c r="AS746" s="90"/>
    </row>
    <row r="747">
      <c r="A747" s="90"/>
      <c r="B747" s="90"/>
      <c r="C747" s="90"/>
      <c r="D747" s="90"/>
      <c r="E747" s="90"/>
      <c r="F747" s="90"/>
      <c r="G747" s="90"/>
      <c r="H747" s="90"/>
      <c r="I747" s="90"/>
      <c r="J747" s="90"/>
      <c r="K747" s="90"/>
      <c r="L747" s="90"/>
      <c r="M747" s="90"/>
      <c r="N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  <c r="AH747" s="90"/>
      <c r="AI747" s="90"/>
      <c r="AJ747" s="90"/>
      <c r="AK747" s="90"/>
      <c r="AL747" s="90"/>
      <c r="AM747" s="90"/>
      <c r="AN747" s="90"/>
      <c r="AO747" s="90"/>
      <c r="AP747" s="90"/>
      <c r="AQ747" s="90"/>
      <c r="AR747" s="90"/>
      <c r="AS747" s="90"/>
    </row>
    <row r="748">
      <c r="A748" s="90"/>
      <c r="B748" s="90"/>
      <c r="C748" s="90"/>
      <c r="D748" s="90"/>
      <c r="E748" s="90"/>
      <c r="F748" s="90"/>
      <c r="G748" s="90"/>
      <c r="H748" s="90"/>
      <c r="I748" s="90"/>
      <c r="J748" s="90"/>
      <c r="K748" s="90"/>
      <c r="L748" s="90"/>
      <c r="M748" s="90"/>
      <c r="N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  <c r="AH748" s="90"/>
      <c r="AI748" s="90"/>
      <c r="AJ748" s="90"/>
      <c r="AK748" s="90"/>
      <c r="AL748" s="90"/>
      <c r="AM748" s="90"/>
      <c r="AN748" s="90"/>
      <c r="AO748" s="90"/>
      <c r="AP748" s="90"/>
      <c r="AQ748" s="90"/>
      <c r="AR748" s="90"/>
      <c r="AS748" s="90"/>
    </row>
    <row r="749">
      <c r="A749" s="90"/>
      <c r="B749" s="90"/>
      <c r="C749" s="90"/>
      <c r="D749" s="90"/>
      <c r="E749" s="90"/>
      <c r="F749" s="90"/>
      <c r="G749" s="90"/>
      <c r="H749" s="90"/>
      <c r="I749" s="90"/>
      <c r="J749" s="90"/>
      <c r="K749" s="90"/>
      <c r="L749" s="90"/>
      <c r="M749" s="90"/>
      <c r="N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  <c r="AH749" s="90"/>
      <c r="AI749" s="90"/>
      <c r="AJ749" s="90"/>
      <c r="AK749" s="90"/>
      <c r="AL749" s="90"/>
      <c r="AM749" s="90"/>
      <c r="AN749" s="90"/>
      <c r="AO749" s="90"/>
      <c r="AP749" s="90"/>
      <c r="AQ749" s="90"/>
      <c r="AR749" s="90"/>
      <c r="AS749" s="90"/>
    </row>
    <row r="750">
      <c r="A750" s="90"/>
      <c r="B750" s="90"/>
      <c r="C750" s="90"/>
      <c r="D750" s="90"/>
      <c r="E750" s="90"/>
      <c r="F750" s="90"/>
      <c r="G750" s="90"/>
      <c r="H750" s="90"/>
      <c r="I750" s="90"/>
      <c r="J750" s="90"/>
      <c r="K750" s="90"/>
      <c r="L750" s="90"/>
      <c r="M750" s="90"/>
      <c r="N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  <c r="AH750" s="90"/>
      <c r="AI750" s="90"/>
      <c r="AJ750" s="90"/>
      <c r="AK750" s="90"/>
      <c r="AL750" s="90"/>
      <c r="AM750" s="90"/>
      <c r="AN750" s="90"/>
      <c r="AO750" s="90"/>
      <c r="AP750" s="90"/>
      <c r="AQ750" s="90"/>
      <c r="AR750" s="90"/>
      <c r="AS750" s="90"/>
    </row>
    <row r="751">
      <c r="A751" s="90"/>
      <c r="B751" s="90"/>
      <c r="C751" s="90"/>
      <c r="D751" s="90"/>
      <c r="E751" s="90"/>
      <c r="F751" s="90"/>
      <c r="G751" s="90"/>
      <c r="H751" s="90"/>
      <c r="I751" s="90"/>
      <c r="J751" s="90"/>
      <c r="K751" s="90"/>
      <c r="L751" s="90"/>
      <c r="M751" s="90"/>
      <c r="N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  <c r="AH751" s="90"/>
      <c r="AI751" s="90"/>
      <c r="AJ751" s="90"/>
      <c r="AK751" s="90"/>
      <c r="AL751" s="90"/>
      <c r="AM751" s="90"/>
      <c r="AN751" s="90"/>
      <c r="AO751" s="90"/>
      <c r="AP751" s="90"/>
      <c r="AQ751" s="90"/>
      <c r="AR751" s="90"/>
      <c r="AS751" s="90"/>
    </row>
    <row r="752">
      <c r="A752" s="90"/>
      <c r="B752" s="90"/>
      <c r="C752" s="90"/>
      <c r="D752" s="90"/>
      <c r="E752" s="90"/>
      <c r="F752" s="90"/>
      <c r="G752" s="90"/>
      <c r="H752" s="90"/>
      <c r="I752" s="90"/>
      <c r="J752" s="90"/>
      <c r="K752" s="90"/>
      <c r="L752" s="90"/>
      <c r="M752" s="90"/>
      <c r="N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  <c r="AH752" s="90"/>
      <c r="AI752" s="90"/>
      <c r="AJ752" s="90"/>
      <c r="AK752" s="90"/>
      <c r="AL752" s="90"/>
      <c r="AM752" s="90"/>
      <c r="AN752" s="90"/>
      <c r="AO752" s="90"/>
      <c r="AP752" s="90"/>
      <c r="AQ752" s="90"/>
      <c r="AR752" s="90"/>
      <c r="AS752" s="90"/>
    </row>
    <row r="753">
      <c r="A753" s="90"/>
      <c r="B753" s="90"/>
      <c r="C753" s="90"/>
      <c r="D753" s="90"/>
      <c r="E753" s="90"/>
      <c r="F753" s="90"/>
      <c r="G753" s="90"/>
      <c r="H753" s="90"/>
      <c r="I753" s="90"/>
      <c r="J753" s="90"/>
      <c r="K753" s="90"/>
      <c r="L753" s="90"/>
      <c r="M753" s="90"/>
      <c r="N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  <c r="AL753" s="90"/>
      <c r="AM753" s="90"/>
      <c r="AN753" s="90"/>
      <c r="AO753" s="90"/>
      <c r="AP753" s="90"/>
      <c r="AQ753" s="90"/>
      <c r="AR753" s="90"/>
      <c r="AS753" s="90"/>
    </row>
    <row r="754">
      <c r="A754" s="90"/>
      <c r="B754" s="90"/>
      <c r="C754" s="90"/>
      <c r="D754" s="90"/>
      <c r="E754" s="90"/>
      <c r="F754" s="90"/>
      <c r="G754" s="90"/>
      <c r="H754" s="90"/>
      <c r="I754" s="90"/>
      <c r="J754" s="90"/>
      <c r="K754" s="90"/>
      <c r="L754" s="90"/>
      <c r="M754" s="90"/>
      <c r="N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  <c r="AL754" s="90"/>
      <c r="AM754" s="90"/>
      <c r="AN754" s="90"/>
      <c r="AO754" s="90"/>
      <c r="AP754" s="90"/>
      <c r="AQ754" s="90"/>
      <c r="AR754" s="90"/>
      <c r="AS754" s="90"/>
    </row>
    <row r="755">
      <c r="A755" s="90"/>
      <c r="B755" s="90"/>
      <c r="C755" s="90"/>
      <c r="D755" s="90"/>
      <c r="E755" s="90"/>
      <c r="F755" s="90"/>
      <c r="G755" s="90"/>
      <c r="H755" s="90"/>
      <c r="I755" s="90"/>
      <c r="J755" s="90"/>
      <c r="K755" s="90"/>
      <c r="L755" s="90"/>
      <c r="M755" s="90"/>
      <c r="N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  <c r="AH755" s="90"/>
      <c r="AI755" s="90"/>
      <c r="AJ755" s="90"/>
      <c r="AK755" s="90"/>
      <c r="AL755" s="90"/>
      <c r="AM755" s="90"/>
      <c r="AN755" s="90"/>
      <c r="AO755" s="90"/>
      <c r="AP755" s="90"/>
      <c r="AQ755" s="90"/>
      <c r="AR755" s="90"/>
      <c r="AS755" s="90"/>
    </row>
    <row r="756">
      <c r="A756" s="90"/>
      <c r="B756" s="90"/>
      <c r="C756" s="90"/>
      <c r="D756" s="90"/>
      <c r="E756" s="90"/>
      <c r="F756" s="90"/>
      <c r="G756" s="90"/>
      <c r="H756" s="90"/>
      <c r="I756" s="90"/>
      <c r="J756" s="90"/>
      <c r="K756" s="90"/>
      <c r="L756" s="90"/>
      <c r="M756" s="90"/>
      <c r="N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  <c r="AH756" s="90"/>
      <c r="AI756" s="90"/>
      <c r="AJ756" s="90"/>
      <c r="AK756" s="90"/>
      <c r="AL756" s="90"/>
      <c r="AM756" s="90"/>
      <c r="AN756" s="90"/>
      <c r="AO756" s="90"/>
      <c r="AP756" s="90"/>
      <c r="AQ756" s="90"/>
      <c r="AR756" s="90"/>
      <c r="AS756" s="90"/>
    </row>
    <row r="757">
      <c r="A757" s="90"/>
      <c r="B757" s="90"/>
      <c r="C757" s="90"/>
      <c r="D757" s="90"/>
      <c r="E757" s="90"/>
      <c r="F757" s="90"/>
      <c r="G757" s="90"/>
      <c r="H757" s="90"/>
      <c r="I757" s="90"/>
      <c r="J757" s="90"/>
      <c r="K757" s="90"/>
      <c r="L757" s="90"/>
      <c r="M757" s="90"/>
      <c r="N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  <c r="AH757" s="90"/>
      <c r="AI757" s="90"/>
      <c r="AJ757" s="90"/>
      <c r="AK757" s="90"/>
      <c r="AL757" s="90"/>
      <c r="AM757" s="90"/>
      <c r="AN757" s="90"/>
      <c r="AO757" s="90"/>
      <c r="AP757" s="90"/>
      <c r="AQ757" s="90"/>
      <c r="AR757" s="90"/>
      <c r="AS757" s="90"/>
    </row>
    <row r="758">
      <c r="A758" s="90"/>
      <c r="B758" s="90"/>
      <c r="C758" s="90"/>
      <c r="D758" s="90"/>
      <c r="E758" s="90"/>
      <c r="F758" s="90"/>
      <c r="G758" s="90"/>
      <c r="H758" s="90"/>
      <c r="I758" s="90"/>
      <c r="J758" s="90"/>
      <c r="K758" s="90"/>
      <c r="L758" s="90"/>
      <c r="M758" s="90"/>
      <c r="N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  <c r="AH758" s="90"/>
      <c r="AI758" s="90"/>
      <c r="AJ758" s="90"/>
      <c r="AK758" s="90"/>
      <c r="AL758" s="90"/>
      <c r="AM758" s="90"/>
      <c r="AN758" s="90"/>
      <c r="AO758" s="90"/>
      <c r="AP758" s="90"/>
      <c r="AQ758" s="90"/>
      <c r="AR758" s="90"/>
      <c r="AS758" s="90"/>
    </row>
    <row r="759">
      <c r="A759" s="90"/>
      <c r="B759" s="90"/>
      <c r="C759" s="90"/>
      <c r="D759" s="90"/>
      <c r="E759" s="90"/>
      <c r="F759" s="90"/>
      <c r="G759" s="90"/>
      <c r="H759" s="90"/>
      <c r="I759" s="90"/>
      <c r="J759" s="90"/>
      <c r="K759" s="90"/>
      <c r="L759" s="90"/>
      <c r="M759" s="90"/>
      <c r="N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  <c r="AH759" s="90"/>
      <c r="AI759" s="90"/>
      <c r="AJ759" s="90"/>
      <c r="AK759" s="90"/>
      <c r="AL759" s="90"/>
      <c r="AM759" s="90"/>
      <c r="AN759" s="90"/>
      <c r="AO759" s="90"/>
      <c r="AP759" s="90"/>
      <c r="AQ759" s="90"/>
      <c r="AR759" s="90"/>
      <c r="AS759" s="90"/>
    </row>
    <row r="760">
      <c r="A760" s="90"/>
      <c r="B760" s="90"/>
      <c r="C760" s="90"/>
      <c r="D760" s="90"/>
      <c r="E760" s="90"/>
      <c r="F760" s="90"/>
      <c r="G760" s="90"/>
      <c r="H760" s="90"/>
      <c r="I760" s="90"/>
      <c r="J760" s="90"/>
      <c r="K760" s="90"/>
      <c r="L760" s="90"/>
      <c r="M760" s="90"/>
      <c r="N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  <c r="AH760" s="90"/>
      <c r="AI760" s="90"/>
      <c r="AJ760" s="90"/>
      <c r="AK760" s="90"/>
      <c r="AL760" s="90"/>
      <c r="AM760" s="90"/>
      <c r="AN760" s="90"/>
      <c r="AO760" s="90"/>
      <c r="AP760" s="90"/>
      <c r="AQ760" s="90"/>
      <c r="AR760" s="90"/>
      <c r="AS760" s="90"/>
    </row>
    <row r="761">
      <c r="A761" s="90"/>
      <c r="B761" s="90"/>
      <c r="C761" s="90"/>
      <c r="D761" s="90"/>
      <c r="E761" s="90"/>
      <c r="F761" s="90"/>
      <c r="G761" s="90"/>
      <c r="H761" s="90"/>
      <c r="I761" s="90"/>
      <c r="J761" s="90"/>
      <c r="K761" s="90"/>
      <c r="L761" s="90"/>
      <c r="M761" s="90"/>
      <c r="N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  <c r="AH761" s="90"/>
      <c r="AI761" s="90"/>
      <c r="AJ761" s="90"/>
      <c r="AK761" s="90"/>
      <c r="AL761" s="90"/>
      <c r="AM761" s="90"/>
      <c r="AN761" s="90"/>
      <c r="AO761" s="90"/>
      <c r="AP761" s="90"/>
      <c r="AQ761" s="90"/>
      <c r="AR761" s="90"/>
      <c r="AS761" s="90"/>
    </row>
    <row r="762">
      <c r="A762" s="90"/>
      <c r="B762" s="90"/>
      <c r="C762" s="90"/>
      <c r="D762" s="90"/>
      <c r="E762" s="90"/>
      <c r="F762" s="90"/>
      <c r="G762" s="90"/>
      <c r="H762" s="90"/>
      <c r="I762" s="90"/>
      <c r="J762" s="90"/>
      <c r="K762" s="90"/>
      <c r="L762" s="90"/>
      <c r="M762" s="90"/>
      <c r="N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  <c r="AH762" s="90"/>
      <c r="AI762" s="90"/>
      <c r="AJ762" s="90"/>
      <c r="AK762" s="90"/>
      <c r="AL762" s="90"/>
      <c r="AM762" s="90"/>
      <c r="AN762" s="90"/>
      <c r="AO762" s="90"/>
      <c r="AP762" s="90"/>
      <c r="AQ762" s="90"/>
      <c r="AR762" s="90"/>
      <c r="AS762" s="90"/>
    </row>
    <row r="763">
      <c r="A763" s="90"/>
      <c r="B763" s="90"/>
      <c r="C763" s="90"/>
      <c r="D763" s="90"/>
      <c r="E763" s="90"/>
      <c r="F763" s="90"/>
      <c r="G763" s="90"/>
      <c r="H763" s="90"/>
      <c r="I763" s="90"/>
      <c r="J763" s="90"/>
      <c r="K763" s="90"/>
      <c r="L763" s="90"/>
      <c r="M763" s="90"/>
      <c r="N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  <c r="AH763" s="90"/>
      <c r="AI763" s="90"/>
      <c r="AJ763" s="90"/>
      <c r="AK763" s="90"/>
      <c r="AL763" s="90"/>
      <c r="AM763" s="90"/>
      <c r="AN763" s="90"/>
      <c r="AO763" s="90"/>
      <c r="AP763" s="90"/>
      <c r="AQ763" s="90"/>
      <c r="AR763" s="90"/>
      <c r="AS763" s="90"/>
    </row>
    <row r="764">
      <c r="A764" s="90"/>
      <c r="B764" s="90"/>
      <c r="C764" s="90"/>
      <c r="D764" s="90"/>
      <c r="E764" s="90"/>
      <c r="F764" s="90"/>
      <c r="G764" s="90"/>
      <c r="H764" s="90"/>
      <c r="I764" s="90"/>
      <c r="J764" s="90"/>
      <c r="K764" s="90"/>
      <c r="L764" s="90"/>
      <c r="M764" s="90"/>
      <c r="N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  <c r="AH764" s="90"/>
      <c r="AI764" s="90"/>
      <c r="AJ764" s="90"/>
      <c r="AK764" s="90"/>
      <c r="AL764" s="90"/>
      <c r="AM764" s="90"/>
      <c r="AN764" s="90"/>
      <c r="AO764" s="90"/>
      <c r="AP764" s="90"/>
      <c r="AQ764" s="90"/>
      <c r="AR764" s="90"/>
      <c r="AS764" s="90"/>
    </row>
    <row r="765">
      <c r="A765" s="90"/>
      <c r="B765" s="90"/>
      <c r="C765" s="90"/>
      <c r="D765" s="90"/>
      <c r="E765" s="90"/>
      <c r="F765" s="90"/>
      <c r="G765" s="90"/>
      <c r="H765" s="90"/>
      <c r="I765" s="90"/>
      <c r="J765" s="90"/>
      <c r="K765" s="90"/>
      <c r="L765" s="90"/>
      <c r="M765" s="90"/>
      <c r="N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  <c r="AH765" s="90"/>
      <c r="AI765" s="90"/>
      <c r="AJ765" s="90"/>
      <c r="AK765" s="90"/>
      <c r="AL765" s="90"/>
      <c r="AM765" s="90"/>
      <c r="AN765" s="90"/>
      <c r="AO765" s="90"/>
      <c r="AP765" s="90"/>
      <c r="AQ765" s="90"/>
      <c r="AR765" s="90"/>
      <c r="AS765" s="90"/>
    </row>
    <row r="766">
      <c r="A766" s="90"/>
      <c r="B766" s="90"/>
      <c r="C766" s="90"/>
      <c r="D766" s="90"/>
      <c r="E766" s="90"/>
      <c r="F766" s="90"/>
      <c r="G766" s="90"/>
      <c r="H766" s="90"/>
      <c r="I766" s="90"/>
      <c r="J766" s="90"/>
      <c r="K766" s="90"/>
      <c r="L766" s="90"/>
      <c r="M766" s="90"/>
      <c r="N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  <c r="AH766" s="90"/>
      <c r="AI766" s="90"/>
      <c r="AJ766" s="90"/>
      <c r="AK766" s="90"/>
      <c r="AL766" s="90"/>
      <c r="AM766" s="90"/>
      <c r="AN766" s="90"/>
      <c r="AO766" s="90"/>
      <c r="AP766" s="90"/>
      <c r="AQ766" s="90"/>
      <c r="AR766" s="90"/>
      <c r="AS766" s="90"/>
    </row>
    <row r="767">
      <c r="A767" s="90"/>
      <c r="B767" s="90"/>
      <c r="C767" s="90"/>
      <c r="D767" s="90"/>
      <c r="E767" s="90"/>
      <c r="F767" s="90"/>
      <c r="G767" s="90"/>
      <c r="H767" s="90"/>
      <c r="I767" s="90"/>
      <c r="J767" s="90"/>
      <c r="K767" s="90"/>
      <c r="L767" s="90"/>
      <c r="M767" s="90"/>
      <c r="N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  <c r="AH767" s="90"/>
      <c r="AI767" s="90"/>
      <c r="AJ767" s="90"/>
      <c r="AK767" s="90"/>
      <c r="AL767" s="90"/>
      <c r="AM767" s="90"/>
      <c r="AN767" s="90"/>
      <c r="AO767" s="90"/>
      <c r="AP767" s="90"/>
      <c r="AQ767" s="90"/>
      <c r="AR767" s="90"/>
      <c r="AS767" s="90"/>
    </row>
    <row r="768">
      <c r="A768" s="90"/>
      <c r="B768" s="90"/>
      <c r="C768" s="90"/>
      <c r="D768" s="90"/>
      <c r="E768" s="90"/>
      <c r="F768" s="90"/>
      <c r="G768" s="90"/>
      <c r="H768" s="90"/>
      <c r="I768" s="90"/>
      <c r="J768" s="90"/>
      <c r="K768" s="90"/>
      <c r="L768" s="90"/>
      <c r="M768" s="90"/>
      <c r="N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  <c r="AH768" s="90"/>
      <c r="AI768" s="90"/>
      <c r="AJ768" s="90"/>
      <c r="AK768" s="90"/>
      <c r="AL768" s="90"/>
      <c r="AM768" s="90"/>
      <c r="AN768" s="90"/>
      <c r="AO768" s="90"/>
      <c r="AP768" s="90"/>
      <c r="AQ768" s="90"/>
      <c r="AR768" s="90"/>
      <c r="AS768" s="90"/>
    </row>
    <row r="769">
      <c r="A769" s="90"/>
      <c r="B769" s="90"/>
      <c r="C769" s="90"/>
      <c r="D769" s="90"/>
      <c r="E769" s="90"/>
      <c r="F769" s="90"/>
      <c r="G769" s="90"/>
      <c r="H769" s="90"/>
      <c r="I769" s="90"/>
      <c r="J769" s="90"/>
      <c r="K769" s="90"/>
      <c r="L769" s="90"/>
      <c r="M769" s="90"/>
      <c r="N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  <c r="AH769" s="90"/>
      <c r="AI769" s="90"/>
      <c r="AJ769" s="90"/>
      <c r="AK769" s="90"/>
      <c r="AL769" s="90"/>
      <c r="AM769" s="90"/>
      <c r="AN769" s="90"/>
      <c r="AO769" s="90"/>
      <c r="AP769" s="90"/>
      <c r="AQ769" s="90"/>
      <c r="AR769" s="90"/>
      <c r="AS769" s="90"/>
    </row>
    <row r="770">
      <c r="A770" s="90"/>
      <c r="B770" s="90"/>
      <c r="C770" s="90"/>
      <c r="D770" s="90"/>
      <c r="E770" s="90"/>
      <c r="F770" s="90"/>
      <c r="G770" s="90"/>
      <c r="H770" s="90"/>
      <c r="I770" s="90"/>
      <c r="J770" s="90"/>
      <c r="K770" s="90"/>
      <c r="L770" s="90"/>
      <c r="M770" s="90"/>
      <c r="N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  <c r="AH770" s="90"/>
      <c r="AI770" s="90"/>
      <c r="AJ770" s="90"/>
      <c r="AK770" s="90"/>
      <c r="AL770" s="90"/>
      <c r="AM770" s="90"/>
      <c r="AN770" s="90"/>
      <c r="AO770" s="90"/>
      <c r="AP770" s="90"/>
      <c r="AQ770" s="90"/>
      <c r="AR770" s="90"/>
      <c r="AS770" s="90"/>
    </row>
    <row r="771">
      <c r="A771" s="90"/>
      <c r="B771" s="90"/>
      <c r="C771" s="90"/>
      <c r="D771" s="90"/>
      <c r="E771" s="90"/>
      <c r="F771" s="90"/>
      <c r="G771" s="90"/>
      <c r="H771" s="90"/>
      <c r="I771" s="90"/>
      <c r="J771" s="90"/>
      <c r="K771" s="90"/>
      <c r="L771" s="90"/>
      <c r="M771" s="90"/>
      <c r="N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  <c r="AH771" s="90"/>
      <c r="AI771" s="90"/>
      <c r="AJ771" s="90"/>
      <c r="AK771" s="90"/>
      <c r="AL771" s="90"/>
      <c r="AM771" s="90"/>
      <c r="AN771" s="90"/>
      <c r="AO771" s="90"/>
      <c r="AP771" s="90"/>
      <c r="AQ771" s="90"/>
      <c r="AR771" s="90"/>
      <c r="AS771" s="90"/>
    </row>
    <row r="772">
      <c r="A772" s="90"/>
      <c r="B772" s="90"/>
      <c r="C772" s="90"/>
      <c r="D772" s="90"/>
      <c r="E772" s="90"/>
      <c r="F772" s="90"/>
      <c r="G772" s="90"/>
      <c r="H772" s="90"/>
      <c r="I772" s="90"/>
      <c r="J772" s="90"/>
      <c r="K772" s="90"/>
      <c r="L772" s="90"/>
      <c r="M772" s="90"/>
      <c r="N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  <c r="AH772" s="90"/>
      <c r="AI772" s="90"/>
      <c r="AJ772" s="90"/>
      <c r="AK772" s="90"/>
      <c r="AL772" s="90"/>
      <c r="AM772" s="90"/>
      <c r="AN772" s="90"/>
      <c r="AO772" s="90"/>
      <c r="AP772" s="90"/>
      <c r="AQ772" s="90"/>
      <c r="AR772" s="90"/>
      <c r="AS772" s="90"/>
    </row>
    <row r="773">
      <c r="A773" s="90"/>
      <c r="B773" s="90"/>
      <c r="C773" s="90"/>
      <c r="D773" s="90"/>
      <c r="E773" s="90"/>
      <c r="F773" s="90"/>
      <c r="G773" s="90"/>
      <c r="H773" s="90"/>
      <c r="I773" s="90"/>
      <c r="J773" s="90"/>
      <c r="K773" s="90"/>
      <c r="L773" s="90"/>
      <c r="M773" s="90"/>
      <c r="N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  <c r="AH773" s="90"/>
      <c r="AI773" s="90"/>
      <c r="AJ773" s="90"/>
      <c r="AK773" s="90"/>
      <c r="AL773" s="90"/>
      <c r="AM773" s="90"/>
      <c r="AN773" s="90"/>
      <c r="AO773" s="90"/>
      <c r="AP773" s="90"/>
      <c r="AQ773" s="90"/>
      <c r="AR773" s="90"/>
      <c r="AS773" s="90"/>
    </row>
    <row r="774">
      <c r="A774" s="90"/>
      <c r="B774" s="90"/>
      <c r="C774" s="90"/>
      <c r="D774" s="90"/>
      <c r="E774" s="90"/>
      <c r="F774" s="90"/>
      <c r="G774" s="90"/>
      <c r="H774" s="90"/>
      <c r="I774" s="90"/>
      <c r="J774" s="90"/>
      <c r="K774" s="90"/>
      <c r="L774" s="90"/>
      <c r="M774" s="90"/>
      <c r="N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  <c r="AH774" s="90"/>
      <c r="AI774" s="90"/>
      <c r="AJ774" s="90"/>
      <c r="AK774" s="90"/>
      <c r="AL774" s="90"/>
      <c r="AM774" s="90"/>
      <c r="AN774" s="90"/>
      <c r="AO774" s="90"/>
      <c r="AP774" s="90"/>
      <c r="AQ774" s="90"/>
      <c r="AR774" s="90"/>
      <c r="AS774" s="90"/>
    </row>
    <row r="775">
      <c r="A775" s="90"/>
      <c r="B775" s="90"/>
      <c r="C775" s="90"/>
      <c r="D775" s="90"/>
      <c r="E775" s="90"/>
      <c r="F775" s="90"/>
      <c r="G775" s="90"/>
      <c r="H775" s="90"/>
      <c r="I775" s="90"/>
      <c r="J775" s="90"/>
      <c r="K775" s="90"/>
      <c r="L775" s="90"/>
      <c r="M775" s="90"/>
      <c r="N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  <c r="AH775" s="90"/>
      <c r="AI775" s="90"/>
      <c r="AJ775" s="90"/>
      <c r="AK775" s="90"/>
      <c r="AL775" s="90"/>
      <c r="AM775" s="90"/>
      <c r="AN775" s="90"/>
      <c r="AO775" s="90"/>
      <c r="AP775" s="90"/>
      <c r="AQ775" s="90"/>
      <c r="AR775" s="90"/>
      <c r="AS775" s="90"/>
    </row>
    <row r="776">
      <c r="A776" s="90"/>
      <c r="B776" s="90"/>
      <c r="C776" s="90"/>
      <c r="D776" s="90"/>
      <c r="E776" s="90"/>
      <c r="F776" s="90"/>
      <c r="G776" s="90"/>
      <c r="H776" s="90"/>
      <c r="I776" s="90"/>
      <c r="J776" s="90"/>
      <c r="K776" s="90"/>
      <c r="L776" s="90"/>
      <c r="M776" s="90"/>
      <c r="N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  <c r="AH776" s="90"/>
      <c r="AI776" s="90"/>
      <c r="AJ776" s="90"/>
      <c r="AK776" s="90"/>
      <c r="AL776" s="90"/>
      <c r="AM776" s="90"/>
      <c r="AN776" s="90"/>
      <c r="AO776" s="90"/>
      <c r="AP776" s="90"/>
      <c r="AQ776" s="90"/>
      <c r="AR776" s="90"/>
      <c r="AS776" s="90"/>
    </row>
    <row r="777">
      <c r="A777" s="90"/>
      <c r="B777" s="90"/>
      <c r="C777" s="90"/>
      <c r="D777" s="90"/>
      <c r="E777" s="90"/>
      <c r="F777" s="90"/>
      <c r="G777" s="90"/>
      <c r="H777" s="90"/>
      <c r="I777" s="90"/>
      <c r="J777" s="90"/>
      <c r="K777" s="90"/>
      <c r="L777" s="90"/>
      <c r="M777" s="90"/>
      <c r="N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  <c r="AH777" s="90"/>
      <c r="AI777" s="90"/>
      <c r="AJ777" s="90"/>
      <c r="AK777" s="90"/>
      <c r="AL777" s="90"/>
      <c r="AM777" s="90"/>
      <c r="AN777" s="90"/>
      <c r="AO777" s="90"/>
      <c r="AP777" s="90"/>
      <c r="AQ777" s="90"/>
      <c r="AR777" s="90"/>
      <c r="AS777" s="90"/>
    </row>
    <row r="778">
      <c r="A778" s="90"/>
      <c r="B778" s="90"/>
      <c r="C778" s="90"/>
      <c r="D778" s="90"/>
      <c r="E778" s="90"/>
      <c r="F778" s="90"/>
      <c r="G778" s="90"/>
      <c r="H778" s="90"/>
      <c r="I778" s="90"/>
      <c r="J778" s="90"/>
      <c r="K778" s="90"/>
      <c r="L778" s="90"/>
      <c r="M778" s="90"/>
      <c r="N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  <c r="AH778" s="90"/>
      <c r="AI778" s="90"/>
      <c r="AJ778" s="90"/>
      <c r="AK778" s="90"/>
      <c r="AL778" s="90"/>
      <c r="AM778" s="90"/>
      <c r="AN778" s="90"/>
      <c r="AO778" s="90"/>
      <c r="AP778" s="90"/>
      <c r="AQ778" s="90"/>
      <c r="AR778" s="90"/>
      <c r="AS778" s="90"/>
    </row>
    <row r="779">
      <c r="A779" s="90"/>
      <c r="B779" s="90"/>
      <c r="C779" s="90"/>
      <c r="D779" s="90"/>
      <c r="E779" s="90"/>
      <c r="F779" s="90"/>
      <c r="G779" s="90"/>
      <c r="H779" s="90"/>
      <c r="I779" s="90"/>
      <c r="J779" s="90"/>
      <c r="K779" s="90"/>
      <c r="L779" s="90"/>
      <c r="M779" s="90"/>
      <c r="N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  <c r="AH779" s="90"/>
      <c r="AI779" s="90"/>
      <c r="AJ779" s="90"/>
      <c r="AK779" s="90"/>
      <c r="AL779" s="90"/>
      <c r="AM779" s="90"/>
      <c r="AN779" s="90"/>
      <c r="AO779" s="90"/>
      <c r="AP779" s="90"/>
      <c r="AQ779" s="90"/>
      <c r="AR779" s="90"/>
      <c r="AS779" s="90"/>
    </row>
    <row r="780">
      <c r="A780" s="90"/>
      <c r="B780" s="90"/>
      <c r="C780" s="90"/>
      <c r="D780" s="90"/>
      <c r="E780" s="90"/>
      <c r="F780" s="90"/>
      <c r="G780" s="90"/>
      <c r="H780" s="90"/>
      <c r="I780" s="90"/>
      <c r="J780" s="90"/>
      <c r="K780" s="90"/>
      <c r="L780" s="90"/>
      <c r="M780" s="90"/>
      <c r="N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  <c r="AH780" s="90"/>
      <c r="AI780" s="90"/>
      <c r="AJ780" s="90"/>
      <c r="AK780" s="90"/>
      <c r="AL780" s="90"/>
      <c r="AM780" s="90"/>
      <c r="AN780" s="90"/>
      <c r="AO780" s="90"/>
      <c r="AP780" s="90"/>
      <c r="AQ780" s="90"/>
      <c r="AR780" s="90"/>
      <c r="AS780" s="90"/>
    </row>
    <row r="781">
      <c r="A781" s="90"/>
      <c r="B781" s="90"/>
      <c r="C781" s="90"/>
      <c r="D781" s="90"/>
      <c r="E781" s="90"/>
      <c r="F781" s="90"/>
      <c r="G781" s="90"/>
      <c r="H781" s="90"/>
      <c r="I781" s="90"/>
      <c r="J781" s="90"/>
      <c r="K781" s="90"/>
      <c r="L781" s="90"/>
      <c r="M781" s="90"/>
      <c r="N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  <c r="AH781" s="90"/>
      <c r="AI781" s="90"/>
      <c r="AJ781" s="90"/>
      <c r="AK781" s="90"/>
      <c r="AL781" s="90"/>
      <c r="AM781" s="90"/>
      <c r="AN781" s="90"/>
      <c r="AO781" s="90"/>
      <c r="AP781" s="90"/>
      <c r="AQ781" s="90"/>
      <c r="AR781" s="90"/>
      <c r="AS781" s="90"/>
    </row>
    <row r="782">
      <c r="A782" s="90"/>
      <c r="B782" s="90"/>
      <c r="C782" s="90"/>
      <c r="D782" s="90"/>
      <c r="E782" s="90"/>
      <c r="F782" s="90"/>
      <c r="G782" s="90"/>
      <c r="H782" s="90"/>
      <c r="I782" s="90"/>
      <c r="J782" s="90"/>
      <c r="K782" s="90"/>
      <c r="L782" s="90"/>
      <c r="M782" s="90"/>
      <c r="N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  <c r="AH782" s="90"/>
      <c r="AI782" s="90"/>
      <c r="AJ782" s="90"/>
      <c r="AK782" s="90"/>
      <c r="AL782" s="90"/>
      <c r="AM782" s="90"/>
      <c r="AN782" s="90"/>
      <c r="AO782" s="90"/>
      <c r="AP782" s="90"/>
      <c r="AQ782" s="90"/>
      <c r="AR782" s="90"/>
      <c r="AS782" s="90"/>
    </row>
    <row r="783">
      <c r="A783" s="90"/>
      <c r="B783" s="90"/>
      <c r="C783" s="90"/>
      <c r="D783" s="90"/>
      <c r="E783" s="90"/>
      <c r="F783" s="90"/>
      <c r="G783" s="90"/>
      <c r="H783" s="90"/>
      <c r="I783" s="90"/>
      <c r="J783" s="90"/>
      <c r="K783" s="90"/>
      <c r="L783" s="90"/>
      <c r="M783" s="90"/>
      <c r="N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  <c r="AH783" s="90"/>
      <c r="AI783" s="90"/>
      <c r="AJ783" s="90"/>
      <c r="AK783" s="90"/>
      <c r="AL783" s="90"/>
      <c r="AM783" s="90"/>
      <c r="AN783" s="90"/>
      <c r="AO783" s="90"/>
      <c r="AP783" s="90"/>
      <c r="AQ783" s="90"/>
      <c r="AR783" s="90"/>
      <c r="AS783" s="90"/>
    </row>
    <row r="784">
      <c r="A784" s="90"/>
      <c r="B784" s="90"/>
      <c r="C784" s="90"/>
      <c r="D784" s="90"/>
      <c r="E784" s="90"/>
      <c r="F784" s="90"/>
      <c r="G784" s="90"/>
      <c r="H784" s="90"/>
      <c r="I784" s="90"/>
      <c r="J784" s="90"/>
      <c r="K784" s="90"/>
      <c r="L784" s="90"/>
      <c r="M784" s="90"/>
      <c r="N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  <c r="AH784" s="90"/>
      <c r="AI784" s="90"/>
      <c r="AJ784" s="90"/>
      <c r="AK784" s="90"/>
      <c r="AL784" s="90"/>
      <c r="AM784" s="90"/>
      <c r="AN784" s="90"/>
      <c r="AO784" s="90"/>
      <c r="AP784" s="90"/>
      <c r="AQ784" s="90"/>
      <c r="AR784" s="90"/>
      <c r="AS784" s="90"/>
    </row>
    <row r="785">
      <c r="A785" s="90"/>
      <c r="B785" s="90"/>
      <c r="C785" s="90"/>
      <c r="D785" s="90"/>
      <c r="E785" s="90"/>
      <c r="F785" s="90"/>
      <c r="G785" s="90"/>
      <c r="H785" s="90"/>
      <c r="I785" s="90"/>
      <c r="J785" s="90"/>
      <c r="K785" s="90"/>
      <c r="L785" s="90"/>
      <c r="M785" s="90"/>
      <c r="N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  <c r="AH785" s="90"/>
      <c r="AI785" s="90"/>
      <c r="AJ785" s="90"/>
      <c r="AK785" s="90"/>
      <c r="AL785" s="90"/>
      <c r="AM785" s="90"/>
      <c r="AN785" s="90"/>
      <c r="AO785" s="90"/>
      <c r="AP785" s="90"/>
      <c r="AQ785" s="90"/>
      <c r="AR785" s="90"/>
      <c r="AS785" s="90"/>
    </row>
    <row r="786">
      <c r="A786" s="90"/>
      <c r="B786" s="90"/>
      <c r="C786" s="90"/>
      <c r="D786" s="90"/>
      <c r="E786" s="90"/>
      <c r="F786" s="90"/>
      <c r="G786" s="90"/>
      <c r="H786" s="90"/>
      <c r="I786" s="90"/>
      <c r="J786" s="90"/>
      <c r="K786" s="90"/>
      <c r="L786" s="90"/>
      <c r="M786" s="90"/>
      <c r="N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  <c r="AH786" s="90"/>
      <c r="AI786" s="90"/>
      <c r="AJ786" s="90"/>
      <c r="AK786" s="90"/>
      <c r="AL786" s="90"/>
      <c r="AM786" s="90"/>
      <c r="AN786" s="90"/>
      <c r="AO786" s="90"/>
      <c r="AP786" s="90"/>
      <c r="AQ786" s="90"/>
      <c r="AR786" s="90"/>
      <c r="AS786" s="90"/>
    </row>
    <row r="787">
      <c r="A787" s="90"/>
      <c r="B787" s="90"/>
      <c r="C787" s="90"/>
      <c r="D787" s="90"/>
      <c r="E787" s="90"/>
      <c r="F787" s="90"/>
      <c r="G787" s="90"/>
      <c r="H787" s="90"/>
      <c r="I787" s="90"/>
      <c r="J787" s="90"/>
      <c r="K787" s="90"/>
      <c r="L787" s="90"/>
      <c r="M787" s="90"/>
      <c r="N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  <c r="AH787" s="90"/>
      <c r="AI787" s="90"/>
      <c r="AJ787" s="90"/>
      <c r="AK787" s="90"/>
      <c r="AL787" s="90"/>
      <c r="AM787" s="90"/>
      <c r="AN787" s="90"/>
      <c r="AO787" s="90"/>
      <c r="AP787" s="90"/>
      <c r="AQ787" s="90"/>
      <c r="AR787" s="90"/>
      <c r="AS787" s="90"/>
    </row>
    <row r="788">
      <c r="A788" s="90"/>
      <c r="B788" s="90"/>
      <c r="C788" s="90"/>
      <c r="D788" s="90"/>
      <c r="E788" s="90"/>
      <c r="F788" s="90"/>
      <c r="G788" s="90"/>
      <c r="H788" s="90"/>
      <c r="I788" s="90"/>
      <c r="J788" s="90"/>
      <c r="K788" s="90"/>
      <c r="L788" s="90"/>
      <c r="M788" s="90"/>
      <c r="N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  <c r="AH788" s="90"/>
      <c r="AI788" s="90"/>
      <c r="AJ788" s="90"/>
      <c r="AK788" s="90"/>
      <c r="AL788" s="90"/>
      <c r="AM788" s="90"/>
      <c r="AN788" s="90"/>
      <c r="AO788" s="90"/>
      <c r="AP788" s="90"/>
      <c r="AQ788" s="90"/>
      <c r="AR788" s="90"/>
      <c r="AS788" s="90"/>
    </row>
    <row r="789">
      <c r="A789" s="90"/>
      <c r="B789" s="90"/>
      <c r="C789" s="90"/>
      <c r="D789" s="90"/>
      <c r="E789" s="90"/>
      <c r="F789" s="90"/>
      <c r="G789" s="90"/>
      <c r="H789" s="90"/>
      <c r="I789" s="90"/>
      <c r="J789" s="90"/>
      <c r="K789" s="90"/>
      <c r="L789" s="90"/>
      <c r="M789" s="90"/>
      <c r="N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  <c r="AH789" s="90"/>
      <c r="AI789" s="90"/>
      <c r="AJ789" s="90"/>
      <c r="AK789" s="90"/>
      <c r="AL789" s="90"/>
      <c r="AM789" s="90"/>
      <c r="AN789" s="90"/>
      <c r="AO789" s="90"/>
      <c r="AP789" s="90"/>
      <c r="AQ789" s="90"/>
      <c r="AR789" s="90"/>
      <c r="AS789" s="90"/>
    </row>
    <row r="790">
      <c r="A790" s="90"/>
      <c r="B790" s="90"/>
      <c r="C790" s="90"/>
      <c r="D790" s="90"/>
      <c r="E790" s="90"/>
      <c r="F790" s="90"/>
      <c r="G790" s="90"/>
      <c r="H790" s="90"/>
      <c r="I790" s="90"/>
      <c r="J790" s="90"/>
      <c r="K790" s="90"/>
      <c r="L790" s="90"/>
      <c r="M790" s="90"/>
      <c r="N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  <c r="AH790" s="90"/>
      <c r="AI790" s="90"/>
      <c r="AJ790" s="90"/>
      <c r="AK790" s="90"/>
      <c r="AL790" s="90"/>
      <c r="AM790" s="90"/>
      <c r="AN790" s="90"/>
      <c r="AO790" s="90"/>
      <c r="AP790" s="90"/>
      <c r="AQ790" s="90"/>
      <c r="AR790" s="90"/>
      <c r="AS790" s="90"/>
    </row>
    <row r="791">
      <c r="A791" s="90"/>
      <c r="B791" s="90"/>
      <c r="C791" s="90"/>
      <c r="D791" s="90"/>
      <c r="E791" s="90"/>
      <c r="F791" s="90"/>
      <c r="G791" s="90"/>
      <c r="H791" s="90"/>
      <c r="I791" s="90"/>
      <c r="J791" s="90"/>
      <c r="K791" s="90"/>
      <c r="L791" s="90"/>
      <c r="M791" s="90"/>
      <c r="N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  <c r="AH791" s="90"/>
      <c r="AI791" s="90"/>
      <c r="AJ791" s="90"/>
      <c r="AK791" s="90"/>
      <c r="AL791" s="90"/>
      <c r="AM791" s="90"/>
      <c r="AN791" s="90"/>
      <c r="AO791" s="90"/>
      <c r="AP791" s="90"/>
      <c r="AQ791" s="90"/>
      <c r="AR791" s="90"/>
      <c r="AS791" s="90"/>
    </row>
    <row r="792">
      <c r="A792" s="90"/>
      <c r="B792" s="90"/>
      <c r="C792" s="90"/>
      <c r="D792" s="90"/>
      <c r="E792" s="90"/>
      <c r="F792" s="90"/>
      <c r="G792" s="90"/>
      <c r="H792" s="90"/>
      <c r="I792" s="90"/>
      <c r="J792" s="90"/>
      <c r="K792" s="90"/>
      <c r="L792" s="90"/>
      <c r="M792" s="90"/>
      <c r="N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  <c r="AH792" s="90"/>
      <c r="AI792" s="90"/>
      <c r="AJ792" s="90"/>
      <c r="AK792" s="90"/>
      <c r="AL792" s="90"/>
      <c r="AM792" s="90"/>
      <c r="AN792" s="90"/>
      <c r="AO792" s="90"/>
      <c r="AP792" s="90"/>
      <c r="AQ792" s="90"/>
      <c r="AR792" s="90"/>
      <c r="AS792" s="90"/>
    </row>
    <row r="793">
      <c r="A793" s="90"/>
      <c r="B793" s="90"/>
      <c r="C793" s="90"/>
      <c r="D793" s="90"/>
      <c r="E793" s="90"/>
      <c r="F793" s="90"/>
      <c r="G793" s="90"/>
      <c r="H793" s="90"/>
      <c r="I793" s="90"/>
      <c r="J793" s="90"/>
      <c r="K793" s="90"/>
      <c r="L793" s="90"/>
      <c r="M793" s="90"/>
      <c r="N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  <c r="AH793" s="90"/>
      <c r="AI793" s="90"/>
      <c r="AJ793" s="90"/>
      <c r="AK793" s="90"/>
      <c r="AL793" s="90"/>
      <c r="AM793" s="90"/>
      <c r="AN793" s="90"/>
      <c r="AO793" s="90"/>
      <c r="AP793" s="90"/>
      <c r="AQ793" s="90"/>
      <c r="AR793" s="90"/>
      <c r="AS793" s="90"/>
    </row>
    <row r="794">
      <c r="A794" s="90"/>
      <c r="B794" s="90"/>
      <c r="C794" s="90"/>
      <c r="D794" s="90"/>
      <c r="E794" s="90"/>
      <c r="F794" s="90"/>
      <c r="G794" s="90"/>
      <c r="H794" s="90"/>
      <c r="I794" s="90"/>
      <c r="J794" s="90"/>
      <c r="K794" s="90"/>
      <c r="L794" s="90"/>
      <c r="M794" s="90"/>
      <c r="N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  <c r="AH794" s="90"/>
      <c r="AI794" s="90"/>
      <c r="AJ794" s="90"/>
      <c r="AK794" s="90"/>
      <c r="AL794" s="90"/>
      <c r="AM794" s="90"/>
      <c r="AN794" s="90"/>
      <c r="AO794" s="90"/>
      <c r="AP794" s="90"/>
      <c r="AQ794" s="90"/>
      <c r="AR794" s="90"/>
      <c r="AS794" s="90"/>
    </row>
    <row r="795">
      <c r="A795" s="90"/>
      <c r="B795" s="90"/>
      <c r="C795" s="90"/>
      <c r="D795" s="90"/>
      <c r="E795" s="90"/>
      <c r="F795" s="90"/>
      <c r="G795" s="90"/>
      <c r="H795" s="90"/>
      <c r="I795" s="90"/>
      <c r="J795" s="90"/>
      <c r="K795" s="90"/>
      <c r="L795" s="90"/>
      <c r="M795" s="90"/>
      <c r="N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  <c r="AH795" s="90"/>
      <c r="AI795" s="90"/>
      <c r="AJ795" s="90"/>
      <c r="AK795" s="90"/>
      <c r="AL795" s="90"/>
      <c r="AM795" s="90"/>
      <c r="AN795" s="90"/>
      <c r="AO795" s="90"/>
      <c r="AP795" s="90"/>
      <c r="AQ795" s="90"/>
      <c r="AR795" s="90"/>
      <c r="AS795" s="90"/>
    </row>
    <row r="796">
      <c r="A796" s="90"/>
      <c r="B796" s="90"/>
      <c r="C796" s="90"/>
      <c r="D796" s="90"/>
      <c r="E796" s="90"/>
      <c r="F796" s="90"/>
      <c r="G796" s="90"/>
      <c r="H796" s="90"/>
      <c r="I796" s="90"/>
      <c r="J796" s="90"/>
      <c r="K796" s="90"/>
      <c r="L796" s="90"/>
      <c r="M796" s="90"/>
      <c r="N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  <c r="AH796" s="90"/>
      <c r="AI796" s="90"/>
      <c r="AJ796" s="90"/>
      <c r="AK796" s="90"/>
      <c r="AL796" s="90"/>
      <c r="AM796" s="90"/>
      <c r="AN796" s="90"/>
      <c r="AO796" s="90"/>
      <c r="AP796" s="90"/>
      <c r="AQ796" s="90"/>
      <c r="AR796" s="90"/>
      <c r="AS796" s="90"/>
    </row>
    <row r="797">
      <c r="A797" s="90"/>
      <c r="B797" s="90"/>
      <c r="C797" s="90"/>
      <c r="D797" s="90"/>
      <c r="E797" s="90"/>
      <c r="F797" s="90"/>
      <c r="G797" s="90"/>
      <c r="H797" s="90"/>
      <c r="I797" s="90"/>
      <c r="J797" s="90"/>
      <c r="K797" s="90"/>
      <c r="L797" s="90"/>
      <c r="M797" s="90"/>
      <c r="N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  <c r="AH797" s="90"/>
      <c r="AI797" s="90"/>
      <c r="AJ797" s="90"/>
      <c r="AK797" s="90"/>
      <c r="AL797" s="90"/>
      <c r="AM797" s="90"/>
      <c r="AN797" s="90"/>
      <c r="AO797" s="90"/>
      <c r="AP797" s="90"/>
      <c r="AQ797" s="90"/>
      <c r="AR797" s="90"/>
      <c r="AS797" s="90"/>
    </row>
    <row r="798">
      <c r="A798" s="90"/>
      <c r="B798" s="90"/>
      <c r="C798" s="90"/>
      <c r="D798" s="90"/>
      <c r="E798" s="90"/>
      <c r="F798" s="90"/>
      <c r="G798" s="90"/>
      <c r="H798" s="90"/>
      <c r="I798" s="90"/>
      <c r="J798" s="90"/>
      <c r="K798" s="90"/>
      <c r="L798" s="90"/>
      <c r="M798" s="90"/>
      <c r="N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  <c r="AH798" s="90"/>
      <c r="AI798" s="90"/>
      <c r="AJ798" s="90"/>
      <c r="AK798" s="90"/>
      <c r="AL798" s="90"/>
      <c r="AM798" s="90"/>
      <c r="AN798" s="90"/>
      <c r="AO798" s="90"/>
      <c r="AP798" s="90"/>
      <c r="AQ798" s="90"/>
      <c r="AR798" s="90"/>
      <c r="AS798" s="90"/>
    </row>
    <row r="799">
      <c r="A799" s="90"/>
      <c r="B799" s="90"/>
      <c r="C799" s="90"/>
      <c r="D799" s="90"/>
      <c r="E799" s="90"/>
      <c r="F799" s="90"/>
      <c r="G799" s="90"/>
      <c r="H799" s="90"/>
      <c r="I799" s="90"/>
      <c r="J799" s="90"/>
      <c r="K799" s="90"/>
      <c r="L799" s="90"/>
      <c r="M799" s="90"/>
      <c r="N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  <c r="AH799" s="90"/>
      <c r="AI799" s="90"/>
      <c r="AJ799" s="90"/>
      <c r="AK799" s="90"/>
      <c r="AL799" s="90"/>
      <c r="AM799" s="90"/>
      <c r="AN799" s="90"/>
      <c r="AO799" s="90"/>
      <c r="AP799" s="90"/>
      <c r="AQ799" s="90"/>
      <c r="AR799" s="90"/>
      <c r="AS799" s="90"/>
    </row>
    <row r="800">
      <c r="A800" s="90"/>
      <c r="B800" s="90"/>
      <c r="C800" s="90"/>
      <c r="D800" s="90"/>
      <c r="E800" s="90"/>
      <c r="F800" s="90"/>
      <c r="G800" s="90"/>
      <c r="H800" s="90"/>
      <c r="I800" s="90"/>
      <c r="J800" s="90"/>
      <c r="K800" s="90"/>
      <c r="L800" s="90"/>
      <c r="M800" s="90"/>
      <c r="N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  <c r="AH800" s="90"/>
      <c r="AI800" s="90"/>
      <c r="AJ800" s="90"/>
      <c r="AK800" s="90"/>
      <c r="AL800" s="90"/>
      <c r="AM800" s="90"/>
      <c r="AN800" s="90"/>
      <c r="AO800" s="90"/>
      <c r="AP800" s="90"/>
      <c r="AQ800" s="90"/>
      <c r="AR800" s="90"/>
      <c r="AS800" s="90"/>
    </row>
    <row r="801">
      <c r="A801" s="90"/>
      <c r="B801" s="90"/>
      <c r="C801" s="90"/>
      <c r="D801" s="90"/>
      <c r="E801" s="90"/>
      <c r="F801" s="90"/>
      <c r="G801" s="90"/>
      <c r="H801" s="90"/>
      <c r="I801" s="90"/>
      <c r="J801" s="90"/>
      <c r="K801" s="90"/>
      <c r="L801" s="90"/>
      <c r="M801" s="90"/>
      <c r="N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  <c r="AH801" s="90"/>
      <c r="AI801" s="90"/>
      <c r="AJ801" s="90"/>
      <c r="AK801" s="90"/>
      <c r="AL801" s="90"/>
      <c r="AM801" s="90"/>
      <c r="AN801" s="90"/>
      <c r="AO801" s="90"/>
      <c r="AP801" s="90"/>
      <c r="AQ801" s="90"/>
      <c r="AR801" s="90"/>
      <c r="AS801" s="90"/>
    </row>
    <row r="802">
      <c r="A802" s="90"/>
      <c r="B802" s="90"/>
      <c r="C802" s="90"/>
      <c r="D802" s="90"/>
      <c r="E802" s="90"/>
      <c r="F802" s="90"/>
      <c r="G802" s="90"/>
      <c r="H802" s="90"/>
      <c r="I802" s="90"/>
      <c r="J802" s="90"/>
      <c r="K802" s="90"/>
      <c r="L802" s="90"/>
      <c r="M802" s="90"/>
      <c r="N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  <c r="AH802" s="90"/>
      <c r="AI802" s="90"/>
      <c r="AJ802" s="90"/>
      <c r="AK802" s="90"/>
      <c r="AL802" s="90"/>
      <c r="AM802" s="90"/>
      <c r="AN802" s="90"/>
      <c r="AO802" s="90"/>
      <c r="AP802" s="90"/>
      <c r="AQ802" s="90"/>
      <c r="AR802" s="90"/>
      <c r="AS802" s="90"/>
    </row>
    <row r="803">
      <c r="A803" s="90"/>
      <c r="B803" s="90"/>
      <c r="C803" s="90"/>
      <c r="D803" s="90"/>
      <c r="E803" s="90"/>
      <c r="F803" s="90"/>
      <c r="G803" s="90"/>
      <c r="H803" s="90"/>
      <c r="I803" s="90"/>
      <c r="J803" s="90"/>
      <c r="K803" s="90"/>
      <c r="L803" s="90"/>
      <c r="M803" s="90"/>
      <c r="N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  <c r="AH803" s="90"/>
      <c r="AI803" s="90"/>
      <c r="AJ803" s="90"/>
      <c r="AK803" s="90"/>
      <c r="AL803" s="90"/>
      <c r="AM803" s="90"/>
      <c r="AN803" s="90"/>
      <c r="AO803" s="90"/>
      <c r="AP803" s="90"/>
      <c r="AQ803" s="90"/>
      <c r="AR803" s="90"/>
      <c r="AS803" s="90"/>
    </row>
    <row r="804">
      <c r="A804" s="90"/>
      <c r="B804" s="90"/>
      <c r="C804" s="90"/>
      <c r="D804" s="90"/>
      <c r="E804" s="90"/>
      <c r="F804" s="90"/>
      <c r="G804" s="90"/>
      <c r="H804" s="90"/>
      <c r="I804" s="90"/>
      <c r="J804" s="90"/>
      <c r="K804" s="90"/>
      <c r="L804" s="90"/>
      <c r="M804" s="90"/>
      <c r="N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  <c r="AH804" s="90"/>
      <c r="AI804" s="90"/>
      <c r="AJ804" s="90"/>
      <c r="AK804" s="90"/>
      <c r="AL804" s="90"/>
      <c r="AM804" s="90"/>
      <c r="AN804" s="90"/>
      <c r="AO804" s="90"/>
      <c r="AP804" s="90"/>
      <c r="AQ804" s="90"/>
      <c r="AR804" s="90"/>
      <c r="AS804" s="90"/>
    </row>
    <row r="805">
      <c r="A805" s="90"/>
      <c r="B805" s="90"/>
      <c r="C805" s="90"/>
      <c r="D805" s="90"/>
      <c r="E805" s="90"/>
      <c r="F805" s="90"/>
      <c r="G805" s="90"/>
      <c r="H805" s="90"/>
      <c r="I805" s="90"/>
      <c r="J805" s="90"/>
      <c r="K805" s="90"/>
      <c r="L805" s="90"/>
      <c r="M805" s="90"/>
      <c r="N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  <c r="AH805" s="90"/>
      <c r="AI805" s="90"/>
      <c r="AJ805" s="90"/>
      <c r="AK805" s="90"/>
      <c r="AL805" s="90"/>
      <c r="AM805" s="90"/>
      <c r="AN805" s="90"/>
      <c r="AO805" s="90"/>
      <c r="AP805" s="90"/>
      <c r="AQ805" s="90"/>
      <c r="AR805" s="90"/>
      <c r="AS805" s="90"/>
    </row>
    <row r="806">
      <c r="A806" s="90"/>
      <c r="B806" s="90"/>
      <c r="C806" s="90"/>
      <c r="D806" s="90"/>
      <c r="E806" s="90"/>
      <c r="F806" s="90"/>
      <c r="G806" s="90"/>
      <c r="H806" s="90"/>
      <c r="I806" s="90"/>
      <c r="J806" s="90"/>
      <c r="K806" s="90"/>
      <c r="L806" s="90"/>
      <c r="M806" s="90"/>
      <c r="N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  <c r="AH806" s="90"/>
      <c r="AI806" s="90"/>
      <c r="AJ806" s="90"/>
      <c r="AK806" s="90"/>
      <c r="AL806" s="90"/>
      <c r="AM806" s="90"/>
      <c r="AN806" s="90"/>
      <c r="AO806" s="90"/>
      <c r="AP806" s="90"/>
      <c r="AQ806" s="90"/>
      <c r="AR806" s="90"/>
      <c r="AS806" s="90"/>
    </row>
    <row r="807">
      <c r="A807" s="90"/>
      <c r="B807" s="90"/>
      <c r="C807" s="90"/>
      <c r="D807" s="90"/>
      <c r="E807" s="90"/>
      <c r="F807" s="90"/>
      <c r="G807" s="90"/>
      <c r="H807" s="90"/>
      <c r="I807" s="90"/>
      <c r="J807" s="90"/>
      <c r="K807" s="90"/>
      <c r="L807" s="90"/>
      <c r="M807" s="90"/>
      <c r="N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  <c r="AH807" s="90"/>
      <c r="AI807" s="90"/>
      <c r="AJ807" s="90"/>
      <c r="AK807" s="90"/>
      <c r="AL807" s="90"/>
      <c r="AM807" s="90"/>
      <c r="AN807" s="90"/>
      <c r="AO807" s="90"/>
      <c r="AP807" s="90"/>
      <c r="AQ807" s="90"/>
      <c r="AR807" s="90"/>
      <c r="AS807" s="90"/>
    </row>
    <row r="808">
      <c r="A808" s="90"/>
      <c r="B808" s="90"/>
      <c r="C808" s="90"/>
      <c r="D808" s="90"/>
      <c r="E808" s="90"/>
      <c r="F808" s="90"/>
      <c r="G808" s="90"/>
      <c r="H808" s="90"/>
      <c r="I808" s="90"/>
      <c r="J808" s="90"/>
      <c r="K808" s="90"/>
      <c r="L808" s="90"/>
      <c r="M808" s="90"/>
      <c r="N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  <c r="AH808" s="90"/>
      <c r="AI808" s="90"/>
      <c r="AJ808" s="90"/>
      <c r="AK808" s="90"/>
      <c r="AL808" s="90"/>
      <c r="AM808" s="90"/>
      <c r="AN808" s="90"/>
      <c r="AO808" s="90"/>
      <c r="AP808" s="90"/>
      <c r="AQ808" s="90"/>
      <c r="AR808" s="90"/>
      <c r="AS808" s="90"/>
    </row>
    <row r="809">
      <c r="A809" s="90"/>
      <c r="B809" s="90"/>
      <c r="C809" s="90"/>
      <c r="D809" s="90"/>
      <c r="E809" s="90"/>
      <c r="F809" s="90"/>
      <c r="G809" s="90"/>
      <c r="H809" s="90"/>
      <c r="I809" s="90"/>
      <c r="J809" s="90"/>
      <c r="K809" s="90"/>
      <c r="L809" s="90"/>
      <c r="M809" s="90"/>
      <c r="N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  <c r="AH809" s="90"/>
      <c r="AI809" s="90"/>
      <c r="AJ809" s="90"/>
      <c r="AK809" s="90"/>
      <c r="AL809" s="90"/>
      <c r="AM809" s="90"/>
      <c r="AN809" s="90"/>
      <c r="AO809" s="90"/>
      <c r="AP809" s="90"/>
      <c r="AQ809" s="90"/>
      <c r="AR809" s="90"/>
      <c r="AS809" s="90"/>
    </row>
    <row r="810">
      <c r="A810" s="90"/>
      <c r="B810" s="90"/>
      <c r="C810" s="90"/>
      <c r="D810" s="90"/>
      <c r="E810" s="90"/>
      <c r="F810" s="90"/>
      <c r="G810" s="90"/>
      <c r="H810" s="90"/>
      <c r="I810" s="90"/>
      <c r="J810" s="90"/>
      <c r="K810" s="90"/>
      <c r="L810" s="90"/>
      <c r="M810" s="90"/>
      <c r="N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  <c r="AH810" s="90"/>
      <c r="AI810" s="90"/>
      <c r="AJ810" s="90"/>
      <c r="AK810" s="90"/>
      <c r="AL810" s="90"/>
      <c r="AM810" s="90"/>
      <c r="AN810" s="90"/>
      <c r="AO810" s="90"/>
      <c r="AP810" s="90"/>
      <c r="AQ810" s="90"/>
      <c r="AR810" s="90"/>
      <c r="AS810" s="90"/>
    </row>
    <row r="811">
      <c r="A811" s="90"/>
      <c r="B811" s="90"/>
      <c r="C811" s="90"/>
      <c r="D811" s="90"/>
      <c r="E811" s="90"/>
      <c r="F811" s="90"/>
      <c r="G811" s="90"/>
      <c r="H811" s="90"/>
      <c r="I811" s="90"/>
      <c r="J811" s="90"/>
      <c r="K811" s="90"/>
      <c r="L811" s="90"/>
      <c r="M811" s="90"/>
      <c r="N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  <c r="AH811" s="90"/>
      <c r="AI811" s="90"/>
      <c r="AJ811" s="90"/>
      <c r="AK811" s="90"/>
      <c r="AL811" s="90"/>
      <c r="AM811" s="90"/>
      <c r="AN811" s="90"/>
      <c r="AO811" s="90"/>
      <c r="AP811" s="90"/>
      <c r="AQ811" s="90"/>
      <c r="AR811" s="90"/>
      <c r="AS811" s="90"/>
    </row>
    <row r="812">
      <c r="A812" s="90"/>
      <c r="B812" s="90"/>
      <c r="C812" s="90"/>
      <c r="D812" s="90"/>
      <c r="E812" s="90"/>
      <c r="F812" s="90"/>
      <c r="G812" s="90"/>
      <c r="H812" s="90"/>
      <c r="I812" s="90"/>
      <c r="J812" s="90"/>
      <c r="K812" s="90"/>
      <c r="L812" s="90"/>
      <c r="M812" s="90"/>
      <c r="N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  <c r="AH812" s="90"/>
      <c r="AI812" s="90"/>
      <c r="AJ812" s="90"/>
      <c r="AK812" s="90"/>
      <c r="AL812" s="90"/>
      <c r="AM812" s="90"/>
      <c r="AN812" s="90"/>
      <c r="AO812" s="90"/>
      <c r="AP812" s="90"/>
      <c r="AQ812" s="90"/>
      <c r="AR812" s="90"/>
      <c r="AS812" s="90"/>
    </row>
    <row r="813">
      <c r="A813" s="90"/>
      <c r="B813" s="90"/>
      <c r="C813" s="90"/>
      <c r="D813" s="90"/>
      <c r="E813" s="90"/>
      <c r="F813" s="90"/>
      <c r="G813" s="90"/>
      <c r="H813" s="90"/>
      <c r="I813" s="90"/>
      <c r="J813" s="90"/>
      <c r="K813" s="90"/>
      <c r="L813" s="90"/>
      <c r="M813" s="90"/>
      <c r="N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  <c r="AH813" s="90"/>
      <c r="AI813" s="90"/>
      <c r="AJ813" s="90"/>
      <c r="AK813" s="90"/>
      <c r="AL813" s="90"/>
      <c r="AM813" s="90"/>
      <c r="AN813" s="90"/>
      <c r="AO813" s="90"/>
      <c r="AP813" s="90"/>
      <c r="AQ813" s="90"/>
      <c r="AR813" s="90"/>
      <c r="AS813" s="90"/>
    </row>
    <row r="814">
      <c r="A814" s="90"/>
      <c r="B814" s="90"/>
      <c r="C814" s="90"/>
      <c r="D814" s="90"/>
      <c r="E814" s="90"/>
      <c r="F814" s="90"/>
      <c r="G814" s="90"/>
      <c r="H814" s="90"/>
      <c r="I814" s="90"/>
      <c r="J814" s="90"/>
      <c r="K814" s="90"/>
      <c r="L814" s="90"/>
      <c r="M814" s="90"/>
      <c r="N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  <c r="AH814" s="90"/>
      <c r="AI814" s="90"/>
      <c r="AJ814" s="90"/>
      <c r="AK814" s="90"/>
      <c r="AL814" s="90"/>
      <c r="AM814" s="90"/>
      <c r="AN814" s="90"/>
      <c r="AO814" s="90"/>
      <c r="AP814" s="90"/>
      <c r="AQ814" s="90"/>
      <c r="AR814" s="90"/>
      <c r="AS814" s="90"/>
    </row>
    <row r="815">
      <c r="A815" s="90"/>
      <c r="B815" s="90"/>
      <c r="C815" s="90"/>
      <c r="D815" s="90"/>
      <c r="E815" s="90"/>
      <c r="F815" s="90"/>
      <c r="G815" s="90"/>
      <c r="H815" s="90"/>
      <c r="I815" s="90"/>
      <c r="J815" s="90"/>
      <c r="K815" s="90"/>
      <c r="L815" s="90"/>
      <c r="M815" s="90"/>
      <c r="N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  <c r="AH815" s="90"/>
      <c r="AI815" s="90"/>
      <c r="AJ815" s="90"/>
      <c r="AK815" s="90"/>
      <c r="AL815" s="90"/>
      <c r="AM815" s="90"/>
      <c r="AN815" s="90"/>
      <c r="AO815" s="90"/>
      <c r="AP815" s="90"/>
      <c r="AQ815" s="90"/>
      <c r="AR815" s="90"/>
      <c r="AS815" s="90"/>
    </row>
    <row r="816">
      <c r="A816" s="90"/>
      <c r="B816" s="90"/>
      <c r="C816" s="90"/>
      <c r="D816" s="90"/>
      <c r="E816" s="90"/>
      <c r="F816" s="90"/>
      <c r="G816" s="90"/>
      <c r="H816" s="90"/>
      <c r="I816" s="90"/>
      <c r="J816" s="90"/>
      <c r="K816" s="90"/>
      <c r="L816" s="90"/>
      <c r="M816" s="90"/>
      <c r="N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  <c r="AH816" s="90"/>
      <c r="AI816" s="90"/>
      <c r="AJ816" s="90"/>
      <c r="AK816" s="90"/>
      <c r="AL816" s="90"/>
      <c r="AM816" s="90"/>
      <c r="AN816" s="90"/>
      <c r="AO816" s="90"/>
      <c r="AP816" s="90"/>
      <c r="AQ816" s="90"/>
      <c r="AR816" s="90"/>
      <c r="AS816" s="90"/>
    </row>
    <row r="817">
      <c r="A817" s="90"/>
      <c r="B817" s="90"/>
      <c r="C817" s="90"/>
      <c r="D817" s="90"/>
      <c r="E817" s="90"/>
      <c r="F817" s="90"/>
      <c r="G817" s="90"/>
      <c r="H817" s="90"/>
      <c r="I817" s="90"/>
      <c r="J817" s="90"/>
      <c r="K817" s="90"/>
      <c r="L817" s="90"/>
      <c r="M817" s="90"/>
      <c r="N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  <c r="AH817" s="90"/>
      <c r="AI817" s="90"/>
      <c r="AJ817" s="90"/>
      <c r="AK817" s="90"/>
      <c r="AL817" s="90"/>
      <c r="AM817" s="90"/>
      <c r="AN817" s="90"/>
      <c r="AO817" s="90"/>
      <c r="AP817" s="90"/>
      <c r="AQ817" s="90"/>
      <c r="AR817" s="90"/>
      <c r="AS817" s="90"/>
    </row>
    <row r="818">
      <c r="A818" s="90"/>
      <c r="B818" s="90"/>
      <c r="C818" s="90"/>
      <c r="D818" s="90"/>
      <c r="E818" s="90"/>
      <c r="F818" s="90"/>
      <c r="G818" s="90"/>
      <c r="H818" s="90"/>
      <c r="I818" s="90"/>
      <c r="J818" s="90"/>
      <c r="K818" s="90"/>
      <c r="L818" s="90"/>
      <c r="M818" s="90"/>
      <c r="N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  <c r="AH818" s="90"/>
      <c r="AI818" s="90"/>
      <c r="AJ818" s="90"/>
      <c r="AK818" s="90"/>
      <c r="AL818" s="90"/>
      <c r="AM818" s="90"/>
      <c r="AN818" s="90"/>
      <c r="AO818" s="90"/>
      <c r="AP818" s="90"/>
      <c r="AQ818" s="90"/>
      <c r="AR818" s="90"/>
      <c r="AS818" s="90"/>
    </row>
    <row r="819">
      <c r="A819" s="90"/>
      <c r="B819" s="90"/>
      <c r="C819" s="90"/>
      <c r="D819" s="90"/>
      <c r="E819" s="90"/>
      <c r="F819" s="90"/>
      <c r="G819" s="90"/>
      <c r="H819" s="90"/>
      <c r="I819" s="90"/>
      <c r="J819" s="90"/>
      <c r="K819" s="90"/>
      <c r="L819" s="90"/>
      <c r="M819" s="90"/>
      <c r="N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  <c r="AH819" s="90"/>
      <c r="AI819" s="90"/>
      <c r="AJ819" s="90"/>
      <c r="AK819" s="90"/>
      <c r="AL819" s="90"/>
      <c r="AM819" s="90"/>
      <c r="AN819" s="90"/>
      <c r="AO819" s="90"/>
      <c r="AP819" s="90"/>
      <c r="AQ819" s="90"/>
      <c r="AR819" s="90"/>
      <c r="AS819" s="90"/>
    </row>
    <row r="820">
      <c r="A820" s="90"/>
      <c r="B820" s="90"/>
      <c r="C820" s="90"/>
      <c r="D820" s="90"/>
      <c r="E820" s="90"/>
      <c r="F820" s="90"/>
      <c r="G820" s="90"/>
      <c r="H820" s="90"/>
      <c r="I820" s="90"/>
      <c r="J820" s="90"/>
      <c r="K820" s="90"/>
      <c r="L820" s="90"/>
      <c r="M820" s="90"/>
      <c r="N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  <c r="AH820" s="90"/>
      <c r="AI820" s="90"/>
      <c r="AJ820" s="90"/>
      <c r="AK820" s="90"/>
      <c r="AL820" s="90"/>
      <c r="AM820" s="90"/>
      <c r="AN820" s="90"/>
      <c r="AO820" s="90"/>
      <c r="AP820" s="90"/>
      <c r="AQ820" s="90"/>
      <c r="AR820" s="90"/>
      <c r="AS820" s="90"/>
    </row>
    <row r="821">
      <c r="A821" s="90"/>
      <c r="B821" s="90"/>
      <c r="C821" s="90"/>
      <c r="D821" s="90"/>
      <c r="E821" s="90"/>
      <c r="F821" s="90"/>
      <c r="G821" s="90"/>
      <c r="H821" s="90"/>
      <c r="I821" s="90"/>
      <c r="J821" s="90"/>
      <c r="K821" s="90"/>
      <c r="L821" s="90"/>
      <c r="M821" s="90"/>
      <c r="N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  <c r="AH821" s="90"/>
      <c r="AI821" s="90"/>
      <c r="AJ821" s="90"/>
      <c r="AK821" s="90"/>
      <c r="AL821" s="90"/>
      <c r="AM821" s="90"/>
      <c r="AN821" s="90"/>
      <c r="AO821" s="90"/>
      <c r="AP821" s="90"/>
      <c r="AQ821" s="90"/>
      <c r="AR821" s="90"/>
      <c r="AS821" s="90"/>
    </row>
    <row r="822">
      <c r="A822" s="90"/>
      <c r="B822" s="90"/>
      <c r="C822" s="90"/>
      <c r="D822" s="90"/>
      <c r="E822" s="90"/>
      <c r="F822" s="90"/>
      <c r="G822" s="90"/>
      <c r="H822" s="90"/>
      <c r="I822" s="90"/>
      <c r="J822" s="90"/>
      <c r="K822" s="90"/>
      <c r="L822" s="90"/>
      <c r="M822" s="90"/>
      <c r="N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  <c r="AH822" s="90"/>
      <c r="AI822" s="90"/>
      <c r="AJ822" s="90"/>
      <c r="AK822" s="90"/>
      <c r="AL822" s="90"/>
      <c r="AM822" s="90"/>
      <c r="AN822" s="90"/>
      <c r="AO822" s="90"/>
      <c r="AP822" s="90"/>
      <c r="AQ822" s="90"/>
      <c r="AR822" s="90"/>
      <c r="AS822" s="90"/>
    </row>
    <row r="823">
      <c r="A823" s="90"/>
      <c r="B823" s="90"/>
      <c r="C823" s="90"/>
      <c r="D823" s="90"/>
      <c r="E823" s="90"/>
      <c r="F823" s="90"/>
      <c r="G823" s="90"/>
      <c r="H823" s="90"/>
      <c r="I823" s="90"/>
      <c r="J823" s="90"/>
      <c r="K823" s="90"/>
      <c r="L823" s="90"/>
      <c r="M823" s="90"/>
      <c r="N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  <c r="AH823" s="90"/>
      <c r="AI823" s="90"/>
      <c r="AJ823" s="90"/>
      <c r="AK823" s="90"/>
      <c r="AL823" s="90"/>
      <c r="AM823" s="90"/>
      <c r="AN823" s="90"/>
      <c r="AO823" s="90"/>
      <c r="AP823" s="90"/>
      <c r="AQ823" s="90"/>
      <c r="AR823" s="90"/>
      <c r="AS823" s="90"/>
    </row>
    <row r="824">
      <c r="A824" s="90"/>
      <c r="B824" s="90"/>
      <c r="C824" s="90"/>
      <c r="D824" s="90"/>
      <c r="E824" s="90"/>
      <c r="F824" s="90"/>
      <c r="G824" s="90"/>
      <c r="H824" s="90"/>
      <c r="I824" s="90"/>
      <c r="J824" s="90"/>
      <c r="K824" s="90"/>
      <c r="L824" s="90"/>
      <c r="M824" s="90"/>
      <c r="N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  <c r="AH824" s="90"/>
      <c r="AI824" s="90"/>
      <c r="AJ824" s="90"/>
      <c r="AK824" s="90"/>
      <c r="AL824" s="90"/>
      <c r="AM824" s="90"/>
      <c r="AN824" s="90"/>
      <c r="AO824" s="90"/>
      <c r="AP824" s="90"/>
      <c r="AQ824" s="90"/>
      <c r="AR824" s="90"/>
      <c r="AS824" s="90"/>
    </row>
    <row r="825">
      <c r="A825" s="90"/>
      <c r="B825" s="90"/>
      <c r="C825" s="90"/>
      <c r="D825" s="90"/>
      <c r="E825" s="90"/>
      <c r="F825" s="90"/>
      <c r="G825" s="90"/>
      <c r="H825" s="90"/>
      <c r="I825" s="90"/>
      <c r="J825" s="90"/>
      <c r="K825" s="90"/>
      <c r="L825" s="90"/>
      <c r="M825" s="90"/>
      <c r="N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  <c r="AL825" s="90"/>
      <c r="AM825" s="90"/>
      <c r="AN825" s="90"/>
      <c r="AO825" s="90"/>
      <c r="AP825" s="90"/>
      <c r="AQ825" s="90"/>
      <c r="AR825" s="90"/>
      <c r="AS825" s="90"/>
    </row>
    <row r="826">
      <c r="A826" s="90"/>
      <c r="B826" s="90"/>
      <c r="C826" s="90"/>
      <c r="D826" s="90"/>
      <c r="E826" s="90"/>
      <c r="F826" s="90"/>
      <c r="G826" s="90"/>
      <c r="H826" s="90"/>
      <c r="I826" s="90"/>
      <c r="J826" s="90"/>
      <c r="K826" s="90"/>
      <c r="L826" s="90"/>
      <c r="M826" s="90"/>
      <c r="N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  <c r="AL826" s="90"/>
      <c r="AM826" s="90"/>
      <c r="AN826" s="90"/>
      <c r="AO826" s="90"/>
      <c r="AP826" s="90"/>
      <c r="AQ826" s="90"/>
      <c r="AR826" s="90"/>
      <c r="AS826" s="90"/>
    </row>
    <row r="827">
      <c r="A827" s="90"/>
      <c r="B827" s="90"/>
      <c r="C827" s="90"/>
      <c r="D827" s="90"/>
      <c r="E827" s="90"/>
      <c r="F827" s="90"/>
      <c r="G827" s="90"/>
      <c r="H827" s="90"/>
      <c r="I827" s="90"/>
      <c r="J827" s="90"/>
      <c r="K827" s="90"/>
      <c r="L827" s="90"/>
      <c r="M827" s="90"/>
      <c r="N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  <c r="AH827" s="90"/>
      <c r="AI827" s="90"/>
      <c r="AJ827" s="90"/>
      <c r="AK827" s="90"/>
      <c r="AL827" s="90"/>
      <c r="AM827" s="90"/>
      <c r="AN827" s="90"/>
      <c r="AO827" s="90"/>
      <c r="AP827" s="90"/>
      <c r="AQ827" s="90"/>
      <c r="AR827" s="90"/>
      <c r="AS827" s="90"/>
    </row>
    <row r="828">
      <c r="A828" s="90"/>
      <c r="B828" s="90"/>
      <c r="C828" s="90"/>
      <c r="D828" s="90"/>
      <c r="E828" s="90"/>
      <c r="F828" s="90"/>
      <c r="G828" s="90"/>
      <c r="H828" s="90"/>
      <c r="I828" s="90"/>
      <c r="J828" s="90"/>
      <c r="K828" s="90"/>
      <c r="L828" s="90"/>
      <c r="M828" s="90"/>
      <c r="N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  <c r="AH828" s="90"/>
      <c r="AI828" s="90"/>
      <c r="AJ828" s="90"/>
      <c r="AK828" s="90"/>
      <c r="AL828" s="90"/>
      <c r="AM828" s="90"/>
      <c r="AN828" s="90"/>
      <c r="AO828" s="90"/>
      <c r="AP828" s="90"/>
      <c r="AQ828" s="90"/>
      <c r="AR828" s="90"/>
      <c r="AS828" s="90"/>
    </row>
    <row r="829">
      <c r="A829" s="90"/>
      <c r="B829" s="90"/>
      <c r="C829" s="90"/>
      <c r="D829" s="90"/>
      <c r="E829" s="90"/>
      <c r="F829" s="90"/>
      <c r="G829" s="90"/>
      <c r="H829" s="90"/>
      <c r="I829" s="90"/>
      <c r="J829" s="90"/>
      <c r="K829" s="90"/>
      <c r="L829" s="90"/>
      <c r="M829" s="90"/>
      <c r="N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  <c r="AH829" s="90"/>
      <c r="AI829" s="90"/>
      <c r="AJ829" s="90"/>
      <c r="AK829" s="90"/>
      <c r="AL829" s="90"/>
      <c r="AM829" s="90"/>
      <c r="AN829" s="90"/>
      <c r="AO829" s="90"/>
      <c r="AP829" s="90"/>
      <c r="AQ829" s="90"/>
      <c r="AR829" s="90"/>
      <c r="AS829" s="90"/>
    </row>
    <row r="830">
      <c r="A830" s="90"/>
      <c r="B830" s="90"/>
      <c r="C830" s="90"/>
      <c r="D830" s="90"/>
      <c r="E830" s="90"/>
      <c r="F830" s="90"/>
      <c r="G830" s="90"/>
      <c r="H830" s="90"/>
      <c r="I830" s="90"/>
      <c r="J830" s="90"/>
      <c r="K830" s="90"/>
      <c r="L830" s="90"/>
      <c r="M830" s="90"/>
      <c r="N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  <c r="AH830" s="90"/>
      <c r="AI830" s="90"/>
      <c r="AJ830" s="90"/>
      <c r="AK830" s="90"/>
      <c r="AL830" s="90"/>
      <c r="AM830" s="90"/>
      <c r="AN830" s="90"/>
      <c r="AO830" s="90"/>
      <c r="AP830" s="90"/>
      <c r="AQ830" s="90"/>
      <c r="AR830" s="90"/>
      <c r="AS830" s="90"/>
    </row>
    <row r="831">
      <c r="A831" s="90"/>
      <c r="B831" s="90"/>
      <c r="C831" s="90"/>
      <c r="D831" s="90"/>
      <c r="E831" s="90"/>
      <c r="F831" s="90"/>
      <c r="G831" s="90"/>
      <c r="H831" s="90"/>
      <c r="I831" s="90"/>
      <c r="J831" s="90"/>
      <c r="K831" s="90"/>
      <c r="L831" s="90"/>
      <c r="M831" s="90"/>
      <c r="N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  <c r="AH831" s="90"/>
      <c r="AI831" s="90"/>
      <c r="AJ831" s="90"/>
      <c r="AK831" s="90"/>
      <c r="AL831" s="90"/>
      <c r="AM831" s="90"/>
      <c r="AN831" s="90"/>
      <c r="AO831" s="90"/>
      <c r="AP831" s="90"/>
      <c r="AQ831" s="90"/>
      <c r="AR831" s="90"/>
      <c r="AS831" s="90"/>
    </row>
    <row r="832">
      <c r="A832" s="90"/>
      <c r="B832" s="90"/>
      <c r="C832" s="90"/>
      <c r="D832" s="90"/>
      <c r="E832" s="90"/>
      <c r="F832" s="90"/>
      <c r="G832" s="90"/>
      <c r="H832" s="90"/>
      <c r="I832" s="90"/>
      <c r="J832" s="90"/>
      <c r="K832" s="90"/>
      <c r="L832" s="90"/>
      <c r="M832" s="90"/>
      <c r="N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  <c r="AH832" s="90"/>
      <c r="AI832" s="90"/>
      <c r="AJ832" s="90"/>
      <c r="AK832" s="90"/>
      <c r="AL832" s="90"/>
      <c r="AM832" s="90"/>
      <c r="AN832" s="90"/>
      <c r="AO832" s="90"/>
      <c r="AP832" s="90"/>
      <c r="AQ832" s="90"/>
      <c r="AR832" s="90"/>
      <c r="AS832" s="90"/>
    </row>
    <row r="833">
      <c r="A833" s="90"/>
      <c r="B833" s="90"/>
      <c r="C833" s="90"/>
      <c r="D833" s="90"/>
      <c r="E833" s="90"/>
      <c r="F833" s="90"/>
      <c r="G833" s="90"/>
      <c r="H833" s="90"/>
      <c r="I833" s="90"/>
      <c r="J833" s="90"/>
      <c r="K833" s="90"/>
      <c r="L833" s="90"/>
      <c r="M833" s="90"/>
      <c r="N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  <c r="AH833" s="90"/>
      <c r="AI833" s="90"/>
      <c r="AJ833" s="90"/>
      <c r="AK833" s="90"/>
      <c r="AL833" s="90"/>
      <c r="AM833" s="90"/>
      <c r="AN833" s="90"/>
      <c r="AO833" s="90"/>
      <c r="AP833" s="90"/>
      <c r="AQ833" s="90"/>
      <c r="AR833" s="90"/>
      <c r="AS833" s="90"/>
    </row>
    <row r="834">
      <c r="A834" s="90"/>
      <c r="B834" s="90"/>
      <c r="C834" s="90"/>
      <c r="D834" s="90"/>
      <c r="E834" s="90"/>
      <c r="F834" s="90"/>
      <c r="G834" s="90"/>
      <c r="H834" s="90"/>
      <c r="I834" s="90"/>
      <c r="J834" s="90"/>
      <c r="K834" s="90"/>
      <c r="L834" s="90"/>
      <c r="M834" s="90"/>
      <c r="N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  <c r="AH834" s="90"/>
      <c r="AI834" s="90"/>
      <c r="AJ834" s="90"/>
      <c r="AK834" s="90"/>
      <c r="AL834" s="90"/>
      <c r="AM834" s="90"/>
      <c r="AN834" s="90"/>
      <c r="AO834" s="90"/>
      <c r="AP834" s="90"/>
      <c r="AQ834" s="90"/>
      <c r="AR834" s="90"/>
      <c r="AS834" s="90"/>
    </row>
    <row r="835">
      <c r="A835" s="90"/>
      <c r="B835" s="90"/>
      <c r="C835" s="90"/>
      <c r="D835" s="90"/>
      <c r="E835" s="90"/>
      <c r="F835" s="90"/>
      <c r="G835" s="90"/>
      <c r="H835" s="90"/>
      <c r="I835" s="90"/>
      <c r="J835" s="90"/>
      <c r="K835" s="90"/>
      <c r="L835" s="90"/>
      <c r="M835" s="90"/>
      <c r="N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  <c r="AH835" s="90"/>
      <c r="AI835" s="90"/>
      <c r="AJ835" s="90"/>
      <c r="AK835" s="90"/>
      <c r="AL835" s="90"/>
      <c r="AM835" s="90"/>
      <c r="AN835" s="90"/>
      <c r="AO835" s="90"/>
      <c r="AP835" s="90"/>
      <c r="AQ835" s="90"/>
      <c r="AR835" s="90"/>
      <c r="AS835" s="90"/>
    </row>
    <row r="836">
      <c r="A836" s="90"/>
      <c r="B836" s="90"/>
      <c r="C836" s="90"/>
      <c r="D836" s="90"/>
      <c r="E836" s="90"/>
      <c r="F836" s="90"/>
      <c r="G836" s="90"/>
      <c r="H836" s="90"/>
      <c r="I836" s="90"/>
      <c r="J836" s="90"/>
      <c r="K836" s="90"/>
      <c r="L836" s="90"/>
      <c r="M836" s="90"/>
      <c r="N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  <c r="AH836" s="90"/>
      <c r="AI836" s="90"/>
      <c r="AJ836" s="90"/>
      <c r="AK836" s="90"/>
      <c r="AL836" s="90"/>
      <c r="AM836" s="90"/>
      <c r="AN836" s="90"/>
      <c r="AO836" s="90"/>
      <c r="AP836" s="90"/>
      <c r="AQ836" s="90"/>
      <c r="AR836" s="90"/>
      <c r="AS836" s="90"/>
    </row>
    <row r="837">
      <c r="A837" s="90"/>
      <c r="B837" s="90"/>
      <c r="C837" s="90"/>
      <c r="D837" s="90"/>
      <c r="E837" s="90"/>
      <c r="F837" s="90"/>
      <c r="G837" s="90"/>
      <c r="H837" s="90"/>
      <c r="I837" s="90"/>
      <c r="J837" s="90"/>
      <c r="K837" s="90"/>
      <c r="L837" s="90"/>
      <c r="M837" s="90"/>
      <c r="N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  <c r="AH837" s="90"/>
      <c r="AI837" s="90"/>
      <c r="AJ837" s="90"/>
      <c r="AK837" s="90"/>
      <c r="AL837" s="90"/>
      <c r="AM837" s="90"/>
      <c r="AN837" s="90"/>
      <c r="AO837" s="90"/>
      <c r="AP837" s="90"/>
      <c r="AQ837" s="90"/>
      <c r="AR837" s="90"/>
      <c r="AS837" s="90"/>
    </row>
    <row r="838">
      <c r="A838" s="90"/>
      <c r="B838" s="90"/>
      <c r="C838" s="90"/>
      <c r="D838" s="90"/>
      <c r="E838" s="90"/>
      <c r="F838" s="90"/>
      <c r="G838" s="90"/>
      <c r="H838" s="90"/>
      <c r="I838" s="90"/>
      <c r="J838" s="90"/>
      <c r="K838" s="90"/>
      <c r="L838" s="90"/>
      <c r="M838" s="90"/>
      <c r="N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  <c r="AH838" s="90"/>
      <c r="AI838" s="90"/>
      <c r="AJ838" s="90"/>
      <c r="AK838" s="90"/>
      <c r="AL838" s="90"/>
      <c r="AM838" s="90"/>
      <c r="AN838" s="90"/>
      <c r="AO838" s="90"/>
      <c r="AP838" s="90"/>
      <c r="AQ838" s="90"/>
      <c r="AR838" s="90"/>
      <c r="AS838" s="90"/>
    </row>
    <row r="839">
      <c r="A839" s="90"/>
      <c r="B839" s="90"/>
      <c r="C839" s="90"/>
      <c r="D839" s="90"/>
      <c r="E839" s="90"/>
      <c r="F839" s="90"/>
      <c r="G839" s="90"/>
      <c r="H839" s="90"/>
      <c r="I839" s="90"/>
      <c r="J839" s="90"/>
      <c r="K839" s="90"/>
      <c r="L839" s="90"/>
      <c r="M839" s="90"/>
      <c r="N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  <c r="AH839" s="90"/>
      <c r="AI839" s="90"/>
      <c r="AJ839" s="90"/>
      <c r="AK839" s="90"/>
      <c r="AL839" s="90"/>
      <c r="AM839" s="90"/>
      <c r="AN839" s="90"/>
      <c r="AO839" s="90"/>
      <c r="AP839" s="90"/>
      <c r="AQ839" s="90"/>
      <c r="AR839" s="90"/>
      <c r="AS839" s="90"/>
    </row>
    <row r="840">
      <c r="A840" s="90"/>
      <c r="B840" s="90"/>
      <c r="C840" s="90"/>
      <c r="D840" s="90"/>
      <c r="E840" s="90"/>
      <c r="F840" s="90"/>
      <c r="G840" s="90"/>
      <c r="H840" s="90"/>
      <c r="I840" s="90"/>
      <c r="J840" s="90"/>
      <c r="K840" s="90"/>
      <c r="L840" s="90"/>
      <c r="M840" s="90"/>
      <c r="N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  <c r="AH840" s="90"/>
      <c r="AI840" s="90"/>
      <c r="AJ840" s="90"/>
      <c r="AK840" s="90"/>
      <c r="AL840" s="90"/>
      <c r="AM840" s="90"/>
      <c r="AN840" s="90"/>
      <c r="AO840" s="90"/>
      <c r="AP840" s="90"/>
      <c r="AQ840" s="90"/>
      <c r="AR840" s="90"/>
      <c r="AS840" s="90"/>
    </row>
    <row r="841">
      <c r="A841" s="90"/>
      <c r="B841" s="90"/>
      <c r="C841" s="90"/>
      <c r="D841" s="90"/>
      <c r="E841" s="90"/>
      <c r="F841" s="90"/>
      <c r="G841" s="90"/>
      <c r="H841" s="90"/>
      <c r="I841" s="90"/>
      <c r="J841" s="90"/>
      <c r="K841" s="90"/>
      <c r="L841" s="90"/>
      <c r="M841" s="90"/>
      <c r="N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  <c r="AH841" s="90"/>
      <c r="AI841" s="90"/>
      <c r="AJ841" s="90"/>
      <c r="AK841" s="90"/>
      <c r="AL841" s="90"/>
      <c r="AM841" s="90"/>
      <c r="AN841" s="90"/>
      <c r="AO841" s="90"/>
      <c r="AP841" s="90"/>
      <c r="AQ841" s="90"/>
      <c r="AR841" s="90"/>
      <c r="AS841" s="90"/>
    </row>
    <row r="842">
      <c r="A842" s="90"/>
      <c r="B842" s="90"/>
      <c r="C842" s="90"/>
      <c r="D842" s="90"/>
      <c r="E842" s="90"/>
      <c r="F842" s="90"/>
      <c r="G842" s="90"/>
      <c r="H842" s="90"/>
      <c r="I842" s="90"/>
      <c r="J842" s="90"/>
      <c r="K842" s="90"/>
      <c r="L842" s="90"/>
      <c r="M842" s="90"/>
      <c r="N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  <c r="AH842" s="90"/>
      <c r="AI842" s="90"/>
      <c r="AJ842" s="90"/>
      <c r="AK842" s="90"/>
      <c r="AL842" s="90"/>
      <c r="AM842" s="90"/>
      <c r="AN842" s="90"/>
      <c r="AO842" s="90"/>
      <c r="AP842" s="90"/>
      <c r="AQ842" s="90"/>
      <c r="AR842" s="90"/>
      <c r="AS842" s="90"/>
    </row>
    <row r="843">
      <c r="A843" s="90"/>
      <c r="B843" s="90"/>
      <c r="C843" s="90"/>
      <c r="D843" s="90"/>
      <c r="E843" s="90"/>
      <c r="F843" s="90"/>
      <c r="G843" s="90"/>
      <c r="H843" s="90"/>
      <c r="I843" s="90"/>
      <c r="J843" s="90"/>
      <c r="K843" s="90"/>
      <c r="L843" s="90"/>
      <c r="M843" s="90"/>
      <c r="N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  <c r="AH843" s="90"/>
      <c r="AI843" s="90"/>
      <c r="AJ843" s="90"/>
      <c r="AK843" s="90"/>
      <c r="AL843" s="90"/>
      <c r="AM843" s="90"/>
      <c r="AN843" s="90"/>
      <c r="AO843" s="90"/>
      <c r="AP843" s="90"/>
      <c r="AQ843" s="90"/>
      <c r="AR843" s="90"/>
      <c r="AS843" s="90"/>
    </row>
    <row r="844">
      <c r="A844" s="90"/>
      <c r="B844" s="90"/>
      <c r="C844" s="90"/>
      <c r="D844" s="90"/>
      <c r="E844" s="90"/>
      <c r="F844" s="90"/>
      <c r="G844" s="90"/>
      <c r="H844" s="90"/>
      <c r="I844" s="90"/>
      <c r="J844" s="90"/>
      <c r="K844" s="90"/>
      <c r="L844" s="90"/>
      <c r="M844" s="90"/>
      <c r="N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  <c r="AH844" s="90"/>
      <c r="AI844" s="90"/>
      <c r="AJ844" s="90"/>
      <c r="AK844" s="90"/>
      <c r="AL844" s="90"/>
      <c r="AM844" s="90"/>
      <c r="AN844" s="90"/>
      <c r="AO844" s="90"/>
      <c r="AP844" s="90"/>
      <c r="AQ844" s="90"/>
      <c r="AR844" s="90"/>
      <c r="AS844" s="90"/>
    </row>
    <row r="845">
      <c r="A845" s="90"/>
      <c r="B845" s="90"/>
      <c r="C845" s="90"/>
      <c r="D845" s="90"/>
      <c r="E845" s="90"/>
      <c r="F845" s="90"/>
      <c r="G845" s="90"/>
      <c r="H845" s="90"/>
      <c r="I845" s="90"/>
      <c r="J845" s="90"/>
      <c r="K845" s="90"/>
      <c r="L845" s="90"/>
      <c r="M845" s="90"/>
      <c r="N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  <c r="AH845" s="90"/>
      <c r="AI845" s="90"/>
      <c r="AJ845" s="90"/>
      <c r="AK845" s="90"/>
      <c r="AL845" s="90"/>
      <c r="AM845" s="90"/>
      <c r="AN845" s="90"/>
      <c r="AO845" s="90"/>
      <c r="AP845" s="90"/>
      <c r="AQ845" s="90"/>
      <c r="AR845" s="90"/>
      <c r="AS845" s="90"/>
    </row>
    <row r="846">
      <c r="A846" s="90"/>
      <c r="B846" s="90"/>
      <c r="C846" s="90"/>
      <c r="D846" s="90"/>
      <c r="E846" s="90"/>
      <c r="F846" s="90"/>
      <c r="G846" s="90"/>
      <c r="H846" s="90"/>
      <c r="I846" s="90"/>
      <c r="J846" s="90"/>
      <c r="K846" s="90"/>
      <c r="L846" s="90"/>
      <c r="M846" s="90"/>
      <c r="N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  <c r="AH846" s="90"/>
      <c r="AI846" s="90"/>
      <c r="AJ846" s="90"/>
      <c r="AK846" s="90"/>
      <c r="AL846" s="90"/>
      <c r="AM846" s="90"/>
      <c r="AN846" s="90"/>
      <c r="AO846" s="90"/>
      <c r="AP846" s="90"/>
      <c r="AQ846" s="90"/>
      <c r="AR846" s="90"/>
      <c r="AS846" s="90"/>
    </row>
    <row r="847">
      <c r="A847" s="90"/>
      <c r="B847" s="90"/>
      <c r="C847" s="90"/>
      <c r="D847" s="90"/>
      <c r="E847" s="90"/>
      <c r="F847" s="90"/>
      <c r="G847" s="90"/>
      <c r="H847" s="90"/>
      <c r="I847" s="90"/>
      <c r="J847" s="90"/>
      <c r="K847" s="90"/>
      <c r="L847" s="90"/>
      <c r="M847" s="90"/>
      <c r="N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  <c r="AH847" s="90"/>
      <c r="AI847" s="90"/>
      <c r="AJ847" s="90"/>
      <c r="AK847" s="90"/>
      <c r="AL847" s="90"/>
      <c r="AM847" s="90"/>
      <c r="AN847" s="90"/>
      <c r="AO847" s="90"/>
      <c r="AP847" s="90"/>
      <c r="AQ847" s="90"/>
      <c r="AR847" s="90"/>
      <c r="AS847" s="90"/>
    </row>
    <row r="848">
      <c r="A848" s="90"/>
      <c r="B848" s="90"/>
      <c r="C848" s="90"/>
      <c r="D848" s="90"/>
      <c r="E848" s="90"/>
      <c r="F848" s="90"/>
      <c r="G848" s="90"/>
      <c r="H848" s="90"/>
      <c r="I848" s="90"/>
      <c r="J848" s="90"/>
      <c r="K848" s="90"/>
      <c r="L848" s="90"/>
      <c r="M848" s="90"/>
      <c r="N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  <c r="AH848" s="90"/>
      <c r="AI848" s="90"/>
      <c r="AJ848" s="90"/>
      <c r="AK848" s="90"/>
      <c r="AL848" s="90"/>
      <c r="AM848" s="90"/>
      <c r="AN848" s="90"/>
      <c r="AO848" s="90"/>
      <c r="AP848" s="90"/>
      <c r="AQ848" s="90"/>
      <c r="AR848" s="90"/>
      <c r="AS848" s="90"/>
    </row>
    <row r="849">
      <c r="A849" s="90"/>
      <c r="B849" s="90"/>
      <c r="C849" s="90"/>
      <c r="D849" s="90"/>
      <c r="E849" s="90"/>
      <c r="F849" s="90"/>
      <c r="G849" s="90"/>
      <c r="H849" s="90"/>
      <c r="I849" s="90"/>
      <c r="J849" s="90"/>
      <c r="K849" s="90"/>
      <c r="L849" s="90"/>
      <c r="M849" s="90"/>
      <c r="N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  <c r="AH849" s="90"/>
      <c r="AI849" s="90"/>
      <c r="AJ849" s="90"/>
      <c r="AK849" s="90"/>
      <c r="AL849" s="90"/>
      <c r="AM849" s="90"/>
      <c r="AN849" s="90"/>
      <c r="AO849" s="90"/>
      <c r="AP849" s="90"/>
      <c r="AQ849" s="90"/>
      <c r="AR849" s="90"/>
      <c r="AS849" s="90"/>
    </row>
    <row r="850">
      <c r="A850" s="90"/>
      <c r="B850" s="90"/>
      <c r="C850" s="90"/>
      <c r="D850" s="90"/>
      <c r="E850" s="90"/>
      <c r="F850" s="90"/>
      <c r="G850" s="90"/>
      <c r="H850" s="90"/>
      <c r="I850" s="90"/>
      <c r="J850" s="90"/>
      <c r="K850" s="90"/>
      <c r="L850" s="90"/>
      <c r="M850" s="90"/>
      <c r="N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  <c r="AH850" s="90"/>
      <c r="AI850" s="90"/>
      <c r="AJ850" s="90"/>
      <c r="AK850" s="90"/>
      <c r="AL850" s="90"/>
      <c r="AM850" s="90"/>
      <c r="AN850" s="90"/>
      <c r="AO850" s="90"/>
      <c r="AP850" s="90"/>
      <c r="AQ850" s="90"/>
      <c r="AR850" s="90"/>
      <c r="AS850" s="90"/>
    </row>
    <row r="851">
      <c r="A851" s="90"/>
      <c r="B851" s="90"/>
      <c r="C851" s="90"/>
      <c r="D851" s="90"/>
      <c r="E851" s="90"/>
      <c r="F851" s="90"/>
      <c r="G851" s="90"/>
      <c r="H851" s="90"/>
      <c r="I851" s="90"/>
      <c r="J851" s="90"/>
      <c r="K851" s="90"/>
      <c r="L851" s="90"/>
      <c r="M851" s="90"/>
      <c r="N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  <c r="AH851" s="90"/>
      <c r="AI851" s="90"/>
      <c r="AJ851" s="90"/>
      <c r="AK851" s="90"/>
      <c r="AL851" s="90"/>
      <c r="AM851" s="90"/>
      <c r="AN851" s="90"/>
      <c r="AO851" s="90"/>
      <c r="AP851" s="90"/>
      <c r="AQ851" s="90"/>
      <c r="AR851" s="90"/>
      <c r="AS851" s="90"/>
    </row>
    <row r="852">
      <c r="A852" s="90"/>
      <c r="B852" s="90"/>
      <c r="C852" s="90"/>
      <c r="D852" s="90"/>
      <c r="E852" s="90"/>
      <c r="F852" s="90"/>
      <c r="G852" s="90"/>
      <c r="H852" s="90"/>
      <c r="I852" s="90"/>
      <c r="J852" s="90"/>
      <c r="K852" s="90"/>
      <c r="L852" s="90"/>
      <c r="M852" s="90"/>
      <c r="N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  <c r="AH852" s="90"/>
      <c r="AI852" s="90"/>
      <c r="AJ852" s="90"/>
      <c r="AK852" s="90"/>
      <c r="AL852" s="90"/>
      <c r="AM852" s="90"/>
      <c r="AN852" s="90"/>
      <c r="AO852" s="90"/>
      <c r="AP852" s="90"/>
      <c r="AQ852" s="90"/>
      <c r="AR852" s="90"/>
      <c r="AS852" s="90"/>
    </row>
    <row r="853">
      <c r="A853" s="90"/>
      <c r="B853" s="90"/>
      <c r="C853" s="90"/>
      <c r="D853" s="90"/>
      <c r="E853" s="90"/>
      <c r="F853" s="90"/>
      <c r="G853" s="90"/>
      <c r="H853" s="90"/>
      <c r="I853" s="90"/>
      <c r="J853" s="90"/>
      <c r="K853" s="90"/>
      <c r="L853" s="90"/>
      <c r="M853" s="90"/>
      <c r="N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  <c r="AH853" s="90"/>
      <c r="AI853" s="90"/>
      <c r="AJ853" s="90"/>
      <c r="AK853" s="90"/>
      <c r="AL853" s="90"/>
      <c r="AM853" s="90"/>
      <c r="AN853" s="90"/>
      <c r="AO853" s="90"/>
      <c r="AP853" s="90"/>
      <c r="AQ853" s="90"/>
      <c r="AR853" s="90"/>
      <c r="AS853" s="90"/>
    </row>
    <row r="854">
      <c r="A854" s="90"/>
      <c r="B854" s="90"/>
      <c r="C854" s="90"/>
      <c r="D854" s="90"/>
      <c r="E854" s="90"/>
      <c r="F854" s="90"/>
      <c r="G854" s="90"/>
      <c r="H854" s="90"/>
      <c r="I854" s="90"/>
      <c r="J854" s="90"/>
      <c r="K854" s="90"/>
      <c r="L854" s="90"/>
      <c r="M854" s="90"/>
      <c r="N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  <c r="AH854" s="90"/>
      <c r="AI854" s="90"/>
      <c r="AJ854" s="90"/>
      <c r="AK854" s="90"/>
      <c r="AL854" s="90"/>
      <c r="AM854" s="90"/>
      <c r="AN854" s="90"/>
      <c r="AO854" s="90"/>
      <c r="AP854" s="90"/>
      <c r="AQ854" s="90"/>
      <c r="AR854" s="90"/>
      <c r="AS854" s="90"/>
    </row>
    <row r="855">
      <c r="A855" s="90"/>
      <c r="B855" s="90"/>
      <c r="C855" s="90"/>
      <c r="D855" s="90"/>
      <c r="E855" s="90"/>
      <c r="F855" s="90"/>
      <c r="G855" s="90"/>
      <c r="H855" s="90"/>
      <c r="I855" s="90"/>
      <c r="J855" s="90"/>
      <c r="K855" s="90"/>
      <c r="L855" s="90"/>
      <c r="M855" s="90"/>
      <c r="N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  <c r="AH855" s="90"/>
      <c r="AI855" s="90"/>
      <c r="AJ855" s="90"/>
      <c r="AK855" s="90"/>
      <c r="AL855" s="90"/>
      <c r="AM855" s="90"/>
      <c r="AN855" s="90"/>
      <c r="AO855" s="90"/>
      <c r="AP855" s="90"/>
      <c r="AQ855" s="90"/>
      <c r="AR855" s="90"/>
      <c r="AS855" s="90"/>
    </row>
    <row r="856">
      <c r="A856" s="90"/>
      <c r="B856" s="90"/>
      <c r="C856" s="90"/>
      <c r="D856" s="90"/>
      <c r="E856" s="90"/>
      <c r="F856" s="90"/>
      <c r="G856" s="90"/>
      <c r="H856" s="90"/>
      <c r="I856" s="90"/>
      <c r="J856" s="90"/>
      <c r="K856" s="90"/>
      <c r="L856" s="90"/>
      <c r="M856" s="90"/>
      <c r="N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  <c r="AH856" s="90"/>
      <c r="AI856" s="90"/>
      <c r="AJ856" s="90"/>
      <c r="AK856" s="90"/>
      <c r="AL856" s="90"/>
      <c r="AM856" s="90"/>
      <c r="AN856" s="90"/>
      <c r="AO856" s="90"/>
      <c r="AP856" s="90"/>
      <c r="AQ856" s="90"/>
      <c r="AR856" s="90"/>
      <c r="AS856" s="90"/>
    </row>
    <row r="857">
      <c r="A857" s="90"/>
      <c r="B857" s="90"/>
      <c r="C857" s="90"/>
      <c r="D857" s="90"/>
      <c r="E857" s="90"/>
      <c r="F857" s="90"/>
      <c r="G857" s="90"/>
      <c r="H857" s="90"/>
      <c r="I857" s="90"/>
      <c r="J857" s="90"/>
      <c r="K857" s="90"/>
      <c r="L857" s="90"/>
      <c r="M857" s="90"/>
      <c r="N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  <c r="AH857" s="90"/>
      <c r="AI857" s="90"/>
      <c r="AJ857" s="90"/>
      <c r="AK857" s="90"/>
      <c r="AL857" s="90"/>
      <c r="AM857" s="90"/>
      <c r="AN857" s="90"/>
      <c r="AO857" s="90"/>
      <c r="AP857" s="90"/>
      <c r="AQ857" s="90"/>
      <c r="AR857" s="90"/>
      <c r="AS857" s="90"/>
    </row>
    <row r="858">
      <c r="A858" s="90"/>
      <c r="B858" s="90"/>
      <c r="C858" s="90"/>
      <c r="D858" s="90"/>
      <c r="E858" s="90"/>
      <c r="F858" s="90"/>
      <c r="G858" s="90"/>
      <c r="H858" s="90"/>
      <c r="I858" s="90"/>
      <c r="J858" s="90"/>
      <c r="K858" s="90"/>
      <c r="L858" s="90"/>
      <c r="M858" s="90"/>
      <c r="N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  <c r="AH858" s="90"/>
      <c r="AI858" s="90"/>
      <c r="AJ858" s="90"/>
      <c r="AK858" s="90"/>
      <c r="AL858" s="90"/>
      <c r="AM858" s="90"/>
      <c r="AN858" s="90"/>
      <c r="AO858" s="90"/>
      <c r="AP858" s="90"/>
      <c r="AQ858" s="90"/>
      <c r="AR858" s="90"/>
      <c r="AS858" s="90"/>
    </row>
    <row r="859">
      <c r="A859" s="90"/>
      <c r="B859" s="90"/>
      <c r="C859" s="90"/>
      <c r="D859" s="90"/>
      <c r="E859" s="90"/>
      <c r="F859" s="90"/>
      <c r="G859" s="90"/>
      <c r="H859" s="90"/>
      <c r="I859" s="90"/>
      <c r="J859" s="90"/>
      <c r="K859" s="90"/>
      <c r="L859" s="90"/>
      <c r="M859" s="90"/>
      <c r="N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  <c r="AH859" s="90"/>
      <c r="AI859" s="90"/>
      <c r="AJ859" s="90"/>
      <c r="AK859" s="90"/>
      <c r="AL859" s="90"/>
      <c r="AM859" s="90"/>
      <c r="AN859" s="90"/>
      <c r="AO859" s="90"/>
      <c r="AP859" s="90"/>
      <c r="AQ859" s="90"/>
      <c r="AR859" s="90"/>
      <c r="AS859" s="90"/>
    </row>
    <row r="860">
      <c r="A860" s="90"/>
      <c r="B860" s="90"/>
      <c r="C860" s="90"/>
      <c r="D860" s="90"/>
      <c r="E860" s="90"/>
      <c r="F860" s="90"/>
      <c r="G860" s="90"/>
      <c r="H860" s="90"/>
      <c r="I860" s="90"/>
      <c r="J860" s="90"/>
      <c r="K860" s="90"/>
      <c r="L860" s="90"/>
      <c r="M860" s="90"/>
      <c r="N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  <c r="AH860" s="90"/>
      <c r="AI860" s="90"/>
      <c r="AJ860" s="90"/>
      <c r="AK860" s="90"/>
      <c r="AL860" s="90"/>
      <c r="AM860" s="90"/>
      <c r="AN860" s="90"/>
      <c r="AO860" s="90"/>
      <c r="AP860" s="90"/>
      <c r="AQ860" s="90"/>
      <c r="AR860" s="90"/>
      <c r="AS860" s="90"/>
    </row>
    <row r="861">
      <c r="A861" s="90"/>
      <c r="B861" s="90"/>
      <c r="C861" s="90"/>
      <c r="D861" s="90"/>
      <c r="E861" s="90"/>
      <c r="F861" s="90"/>
      <c r="G861" s="90"/>
      <c r="H861" s="90"/>
      <c r="I861" s="90"/>
      <c r="J861" s="90"/>
      <c r="K861" s="90"/>
      <c r="L861" s="90"/>
      <c r="M861" s="90"/>
      <c r="N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  <c r="AH861" s="90"/>
      <c r="AI861" s="90"/>
      <c r="AJ861" s="90"/>
      <c r="AK861" s="90"/>
      <c r="AL861" s="90"/>
      <c r="AM861" s="90"/>
      <c r="AN861" s="90"/>
      <c r="AO861" s="90"/>
      <c r="AP861" s="90"/>
      <c r="AQ861" s="90"/>
      <c r="AR861" s="90"/>
      <c r="AS861" s="90"/>
    </row>
    <row r="862">
      <c r="A862" s="90"/>
      <c r="B862" s="90"/>
      <c r="C862" s="90"/>
      <c r="D862" s="90"/>
      <c r="E862" s="90"/>
      <c r="F862" s="90"/>
      <c r="G862" s="90"/>
      <c r="H862" s="90"/>
      <c r="I862" s="90"/>
      <c r="J862" s="90"/>
      <c r="K862" s="90"/>
      <c r="L862" s="90"/>
      <c r="M862" s="90"/>
      <c r="N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  <c r="AH862" s="90"/>
      <c r="AI862" s="90"/>
      <c r="AJ862" s="90"/>
      <c r="AK862" s="90"/>
      <c r="AL862" s="90"/>
      <c r="AM862" s="90"/>
      <c r="AN862" s="90"/>
      <c r="AO862" s="90"/>
      <c r="AP862" s="90"/>
      <c r="AQ862" s="90"/>
      <c r="AR862" s="90"/>
      <c r="AS862" s="90"/>
    </row>
    <row r="863">
      <c r="A863" s="90"/>
      <c r="B863" s="90"/>
      <c r="C863" s="90"/>
      <c r="D863" s="90"/>
      <c r="E863" s="90"/>
      <c r="F863" s="90"/>
      <c r="G863" s="90"/>
      <c r="H863" s="90"/>
      <c r="I863" s="90"/>
      <c r="J863" s="90"/>
      <c r="K863" s="90"/>
      <c r="L863" s="90"/>
      <c r="M863" s="90"/>
      <c r="N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  <c r="AH863" s="90"/>
      <c r="AI863" s="90"/>
      <c r="AJ863" s="90"/>
      <c r="AK863" s="90"/>
      <c r="AL863" s="90"/>
      <c r="AM863" s="90"/>
      <c r="AN863" s="90"/>
      <c r="AO863" s="90"/>
      <c r="AP863" s="90"/>
      <c r="AQ863" s="90"/>
      <c r="AR863" s="90"/>
      <c r="AS863" s="90"/>
    </row>
    <row r="864">
      <c r="A864" s="90"/>
      <c r="B864" s="90"/>
      <c r="C864" s="90"/>
      <c r="D864" s="90"/>
      <c r="E864" s="90"/>
      <c r="F864" s="90"/>
      <c r="G864" s="90"/>
      <c r="H864" s="90"/>
      <c r="I864" s="90"/>
      <c r="J864" s="90"/>
      <c r="K864" s="90"/>
      <c r="L864" s="90"/>
      <c r="M864" s="90"/>
      <c r="N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  <c r="AH864" s="90"/>
      <c r="AI864" s="90"/>
      <c r="AJ864" s="90"/>
      <c r="AK864" s="90"/>
      <c r="AL864" s="90"/>
      <c r="AM864" s="90"/>
      <c r="AN864" s="90"/>
      <c r="AO864" s="90"/>
      <c r="AP864" s="90"/>
      <c r="AQ864" s="90"/>
      <c r="AR864" s="90"/>
      <c r="AS864" s="90"/>
    </row>
    <row r="865">
      <c r="A865" s="90"/>
      <c r="B865" s="90"/>
      <c r="C865" s="90"/>
      <c r="D865" s="90"/>
      <c r="E865" s="90"/>
      <c r="F865" s="90"/>
      <c r="G865" s="90"/>
      <c r="H865" s="90"/>
      <c r="I865" s="90"/>
      <c r="J865" s="90"/>
      <c r="K865" s="90"/>
      <c r="L865" s="90"/>
      <c r="M865" s="90"/>
      <c r="N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  <c r="AH865" s="90"/>
      <c r="AI865" s="90"/>
      <c r="AJ865" s="90"/>
      <c r="AK865" s="90"/>
      <c r="AL865" s="90"/>
      <c r="AM865" s="90"/>
      <c r="AN865" s="90"/>
      <c r="AO865" s="90"/>
      <c r="AP865" s="90"/>
      <c r="AQ865" s="90"/>
      <c r="AR865" s="90"/>
      <c r="AS865" s="90"/>
    </row>
    <row r="866">
      <c r="A866" s="90"/>
      <c r="B866" s="90"/>
      <c r="C866" s="90"/>
      <c r="D866" s="90"/>
      <c r="E866" s="90"/>
      <c r="F866" s="90"/>
      <c r="G866" s="90"/>
      <c r="H866" s="90"/>
      <c r="I866" s="90"/>
      <c r="J866" s="90"/>
      <c r="K866" s="90"/>
      <c r="L866" s="90"/>
      <c r="M866" s="90"/>
      <c r="N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  <c r="AP866" s="90"/>
      <c r="AQ866" s="90"/>
      <c r="AR866" s="90"/>
      <c r="AS866" s="90"/>
    </row>
    <row r="867">
      <c r="A867" s="90"/>
      <c r="B867" s="90"/>
      <c r="C867" s="90"/>
      <c r="D867" s="90"/>
      <c r="E867" s="90"/>
      <c r="F867" s="90"/>
      <c r="G867" s="90"/>
      <c r="H867" s="90"/>
      <c r="I867" s="90"/>
      <c r="J867" s="90"/>
      <c r="K867" s="90"/>
      <c r="L867" s="90"/>
      <c r="M867" s="90"/>
      <c r="N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  <c r="AP867" s="90"/>
      <c r="AQ867" s="90"/>
      <c r="AR867" s="90"/>
      <c r="AS867" s="90"/>
    </row>
    <row r="868">
      <c r="A868" s="90"/>
      <c r="B868" s="90"/>
      <c r="C868" s="90"/>
      <c r="D868" s="90"/>
      <c r="E868" s="90"/>
      <c r="F868" s="90"/>
      <c r="G868" s="90"/>
      <c r="H868" s="90"/>
      <c r="I868" s="90"/>
      <c r="J868" s="90"/>
      <c r="K868" s="90"/>
      <c r="L868" s="90"/>
      <c r="M868" s="90"/>
      <c r="N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90"/>
      <c r="AS868" s="90"/>
    </row>
    <row r="869">
      <c r="A869" s="90"/>
      <c r="B869" s="90"/>
      <c r="C869" s="90"/>
      <c r="D869" s="90"/>
      <c r="E869" s="90"/>
      <c r="F869" s="90"/>
      <c r="G869" s="90"/>
      <c r="H869" s="90"/>
      <c r="I869" s="90"/>
      <c r="J869" s="90"/>
      <c r="K869" s="90"/>
      <c r="L869" s="90"/>
      <c r="M869" s="90"/>
      <c r="N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  <c r="AP869" s="90"/>
      <c r="AQ869" s="90"/>
      <c r="AR869" s="90"/>
      <c r="AS869" s="90"/>
    </row>
    <row r="870">
      <c r="A870" s="90"/>
      <c r="B870" s="90"/>
      <c r="C870" s="90"/>
      <c r="D870" s="90"/>
      <c r="E870" s="90"/>
      <c r="F870" s="90"/>
      <c r="G870" s="90"/>
      <c r="H870" s="90"/>
      <c r="I870" s="90"/>
      <c r="J870" s="90"/>
      <c r="K870" s="90"/>
      <c r="L870" s="90"/>
      <c r="M870" s="90"/>
      <c r="N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  <c r="AP870" s="90"/>
      <c r="AQ870" s="90"/>
      <c r="AR870" s="90"/>
      <c r="AS870" s="90"/>
    </row>
    <row r="871">
      <c r="A871" s="90"/>
      <c r="B871" s="90"/>
      <c r="C871" s="90"/>
      <c r="D871" s="90"/>
      <c r="E871" s="90"/>
      <c r="F871" s="90"/>
      <c r="G871" s="90"/>
      <c r="H871" s="90"/>
      <c r="I871" s="90"/>
      <c r="J871" s="90"/>
      <c r="K871" s="90"/>
      <c r="L871" s="90"/>
      <c r="M871" s="90"/>
      <c r="N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  <c r="AP871" s="90"/>
      <c r="AQ871" s="90"/>
      <c r="AR871" s="90"/>
      <c r="AS871" s="90"/>
    </row>
    <row r="872">
      <c r="A872" s="90"/>
      <c r="B872" s="90"/>
      <c r="C872" s="90"/>
      <c r="D872" s="90"/>
      <c r="E872" s="90"/>
      <c r="F872" s="90"/>
      <c r="G872" s="90"/>
      <c r="H872" s="90"/>
      <c r="I872" s="90"/>
      <c r="J872" s="90"/>
      <c r="K872" s="90"/>
      <c r="L872" s="90"/>
      <c r="M872" s="90"/>
      <c r="N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  <c r="AP872" s="90"/>
      <c r="AQ872" s="90"/>
      <c r="AR872" s="90"/>
      <c r="AS872" s="90"/>
    </row>
    <row r="873">
      <c r="A873" s="90"/>
      <c r="B873" s="90"/>
      <c r="C873" s="90"/>
      <c r="D873" s="90"/>
      <c r="E873" s="90"/>
      <c r="F873" s="90"/>
      <c r="G873" s="90"/>
      <c r="H873" s="90"/>
      <c r="I873" s="90"/>
      <c r="J873" s="90"/>
      <c r="K873" s="90"/>
      <c r="L873" s="90"/>
      <c r="M873" s="90"/>
      <c r="N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  <c r="AP873" s="90"/>
      <c r="AQ873" s="90"/>
      <c r="AR873" s="90"/>
      <c r="AS873" s="90"/>
    </row>
    <row r="874">
      <c r="A874" s="90"/>
      <c r="B874" s="90"/>
      <c r="C874" s="90"/>
      <c r="D874" s="90"/>
      <c r="E874" s="90"/>
      <c r="F874" s="90"/>
      <c r="G874" s="90"/>
      <c r="H874" s="90"/>
      <c r="I874" s="90"/>
      <c r="J874" s="90"/>
      <c r="K874" s="90"/>
      <c r="L874" s="90"/>
      <c r="M874" s="90"/>
      <c r="N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  <c r="AP874" s="90"/>
      <c r="AQ874" s="90"/>
      <c r="AR874" s="90"/>
      <c r="AS874" s="90"/>
    </row>
    <row r="875">
      <c r="A875" s="90"/>
      <c r="B875" s="90"/>
      <c r="C875" s="90"/>
      <c r="D875" s="90"/>
      <c r="E875" s="90"/>
      <c r="F875" s="90"/>
      <c r="G875" s="90"/>
      <c r="H875" s="90"/>
      <c r="I875" s="90"/>
      <c r="J875" s="90"/>
      <c r="K875" s="90"/>
      <c r="L875" s="90"/>
      <c r="M875" s="90"/>
      <c r="N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  <c r="AP875" s="90"/>
      <c r="AQ875" s="90"/>
      <c r="AR875" s="90"/>
      <c r="AS875" s="90"/>
    </row>
    <row r="876">
      <c r="A876" s="90"/>
      <c r="B876" s="90"/>
      <c r="C876" s="90"/>
      <c r="D876" s="90"/>
      <c r="E876" s="90"/>
      <c r="F876" s="90"/>
      <c r="G876" s="90"/>
      <c r="H876" s="90"/>
      <c r="I876" s="90"/>
      <c r="J876" s="90"/>
      <c r="K876" s="90"/>
      <c r="L876" s="90"/>
      <c r="M876" s="90"/>
      <c r="N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  <c r="AP876" s="90"/>
      <c r="AQ876" s="90"/>
      <c r="AR876" s="90"/>
      <c r="AS876" s="90"/>
    </row>
    <row r="877">
      <c r="A877" s="90"/>
      <c r="B877" s="90"/>
      <c r="C877" s="90"/>
      <c r="D877" s="90"/>
      <c r="E877" s="90"/>
      <c r="F877" s="90"/>
      <c r="G877" s="90"/>
      <c r="H877" s="90"/>
      <c r="I877" s="90"/>
      <c r="J877" s="90"/>
      <c r="K877" s="90"/>
      <c r="L877" s="90"/>
      <c r="M877" s="90"/>
      <c r="N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  <c r="AP877" s="90"/>
      <c r="AQ877" s="90"/>
      <c r="AR877" s="90"/>
      <c r="AS877" s="90"/>
    </row>
    <row r="878">
      <c r="A878" s="90"/>
      <c r="B878" s="90"/>
      <c r="C878" s="90"/>
      <c r="D878" s="90"/>
      <c r="E878" s="90"/>
      <c r="F878" s="90"/>
      <c r="G878" s="90"/>
      <c r="H878" s="90"/>
      <c r="I878" s="90"/>
      <c r="J878" s="90"/>
      <c r="K878" s="90"/>
      <c r="L878" s="90"/>
      <c r="M878" s="90"/>
      <c r="N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  <c r="AP878" s="90"/>
      <c r="AQ878" s="90"/>
      <c r="AR878" s="90"/>
      <c r="AS878" s="90"/>
    </row>
    <row r="879">
      <c r="A879" s="90"/>
      <c r="B879" s="90"/>
      <c r="C879" s="90"/>
      <c r="D879" s="90"/>
      <c r="E879" s="90"/>
      <c r="F879" s="90"/>
      <c r="G879" s="90"/>
      <c r="H879" s="90"/>
      <c r="I879" s="90"/>
      <c r="J879" s="90"/>
      <c r="K879" s="90"/>
      <c r="L879" s="90"/>
      <c r="M879" s="90"/>
      <c r="N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  <c r="AP879" s="90"/>
      <c r="AQ879" s="90"/>
      <c r="AR879" s="90"/>
      <c r="AS879" s="90"/>
    </row>
    <row r="880">
      <c r="A880" s="90"/>
      <c r="B880" s="90"/>
      <c r="C880" s="90"/>
      <c r="D880" s="90"/>
      <c r="E880" s="90"/>
      <c r="F880" s="90"/>
      <c r="G880" s="90"/>
      <c r="H880" s="90"/>
      <c r="I880" s="90"/>
      <c r="J880" s="90"/>
      <c r="K880" s="90"/>
      <c r="L880" s="90"/>
      <c r="M880" s="90"/>
      <c r="N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  <c r="AP880" s="90"/>
      <c r="AQ880" s="90"/>
      <c r="AR880" s="90"/>
      <c r="AS880" s="90"/>
    </row>
    <row r="881">
      <c r="A881" s="90"/>
      <c r="B881" s="90"/>
      <c r="C881" s="90"/>
      <c r="D881" s="90"/>
      <c r="E881" s="90"/>
      <c r="F881" s="90"/>
      <c r="G881" s="90"/>
      <c r="H881" s="90"/>
      <c r="I881" s="90"/>
      <c r="J881" s="90"/>
      <c r="K881" s="90"/>
      <c r="L881" s="90"/>
      <c r="M881" s="90"/>
      <c r="N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  <c r="AP881" s="90"/>
      <c r="AQ881" s="90"/>
      <c r="AR881" s="90"/>
      <c r="AS881" s="90"/>
    </row>
    <row r="882">
      <c r="A882" s="90"/>
      <c r="B882" s="90"/>
      <c r="C882" s="90"/>
      <c r="D882" s="90"/>
      <c r="E882" s="90"/>
      <c r="F882" s="90"/>
      <c r="G882" s="90"/>
      <c r="H882" s="90"/>
      <c r="I882" s="90"/>
      <c r="J882" s="90"/>
      <c r="K882" s="90"/>
      <c r="L882" s="90"/>
      <c r="M882" s="90"/>
      <c r="N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  <c r="AP882" s="90"/>
      <c r="AQ882" s="90"/>
      <c r="AR882" s="90"/>
      <c r="AS882" s="90"/>
    </row>
    <row r="883">
      <c r="A883" s="90"/>
      <c r="B883" s="90"/>
      <c r="C883" s="90"/>
      <c r="D883" s="90"/>
      <c r="E883" s="90"/>
      <c r="F883" s="90"/>
      <c r="G883" s="90"/>
      <c r="H883" s="90"/>
      <c r="I883" s="90"/>
      <c r="J883" s="90"/>
      <c r="K883" s="90"/>
      <c r="L883" s="90"/>
      <c r="M883" s="90"/>
      <c r="N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  <c r="AP883" s="90"/>
      <c r="AQ883" s="90"/>
      <c r="AR883" s="90"/>
      <c r="AS883" s="90"/>
    </row>
    <row r="884">
      <c r="A884" s="90"/>
      <c r="B884" s="90"/>
      <c r="C884" s="90"/>
      <c r="D884" s="90"/>
      <c r="E884" s="90"/>
      <c r="F884" s="90"/>
      <c r="G884" s="90"/>
      <c r="H884" s="90"/>
      <c r="I884" s="90"/>
      <c r="J884" s="90"/>
      <c r="K884" s="90"/>
      <c r="L884" s="90"/>
      <c r="M884" s="90"/>
      <c r="N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  <c r="AP884" s="90"/>
      <c r="AQ884" s="90"/>
      <c r="AR884" s="90"/>
      <c r="AS884" s="90"/>
    </row>
    <row r="885">
      <c r="A885" s="90"/>
      <c r="B885" s="90"/>
      <c r="C885" s="90"/>
      <c r="D885" s="90"/>
      <c r="E885" s="90"/>
      <c r="F885" s="90"/>
      <c r="G885" s="90"/>
      <c r="H885" s="90"/>
      <c r="I885" s="90"/>
      <c r="J885" s="90"/>
      <c r="K885" s="90"/>
      <c r="L885" s="90"/>
      <c r="M885" s="90"/>
      <c r="N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  <c r="AP885" s="90"/>
      <c r="AQ885" s="90"/>
      <c r="AR885" s="90"/>
      <c r="AS885" s="90"/>
    </row>
    <row r="886">
      <c r="A886" s="90"/>
      <c r="B886" s="90"/>
      <c r="C886" s="90"/>
      <c r="D886" s="90"/>
      <c r="E886" s="90"/>
      <c r="F886" s="90"/>
      <c r="G886" s="90"/>
      <c r="H886" s="90"/>
      <c r="I886" s="90"/>
      <c r="J886" s="90"/>
      <c r="K886" s="90"/>
      <c r="L886" s="90"/>
      <c r="M886" s="90"/>
      <c r="N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  <c r="AP886" s="90"/>
      <c r="AQ886" s="90"/>
      <c r="AR886" s="90"/>
      <c r="AS886" s="90"/>
    </row>
    <row r="887">
      <c r="A887" s="90"/>
      <c r="B887" s="90"/>
      <c r="C887" s="90"/>
      <c r="D887" s="90"/>
      <c r="E887" s="90"/>
      <c r="F887" s="90"/>
      <c r="G887" s="90"/>
      <c r="H887" s="90"/>
      <c r="I887" s="90"/>
      <c r="J887" s="90"/>
      <c r="K887" s="90"/>
      <c r="L887" s="90"/>
      <c r="M887" s="90"/>
      <c r="N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  <c r="AP887" s="90"/>
      <c r="AQ887" s="90"/>
      <c r="AR887" s="90"/>
      <c r="AS887" s="90"/>
    </row>
    <row r="888">
      <c r="A888" s="90"/>
      <c r="B888" s="90"/>
      <c r="C888" s="90"/>
      <c r="D888" s="90"/>
      <c r="E888" s="90"/>
      <c r="F888" s="90"/>
      <c r="G888" s="90"/>
      <c r="H888" s="90"/>
      <c r="I888" s="90"/>
      <c r="J888" s="90"/>
      <c r="K888" s="90"/>
      <c r="L888" s="90"/>
      <c r="M888" s="90"/>
      <c r="N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90"/>
      <c r="AS888" s="90"/>
    </row>
    <row r="889">
      <c r="A889" s="90"/>
      <c r="B889" s="90"/>
      <c r="C889" s="90"/>
      <c r="D889" s="90"/>
      <c r="E889" s="90"/>
      <c r="F889" s="90"/>
      <c r="G889" s="90"/>
      <c r="H889" s="90"/>
      <c r="I889" s="90"/>
      <c r="J889" s="90"/>
      <c r="K889" s="90"/>
      <c r="L889" s="90"/>
      <c r="M889" s="90"/>
      <c r="N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  <c r="AP889" s="90"/>
      <c r="AQ889" s="90"/>
      <c r="AR889" s="90"/>
      <c r="AS889" s="90"/>
    </row>
    <row r="890">
      <c r="A890" s="90"/>
      <c r="B890" s="90"/>
      <c r="C890" s="90"/>
      <c r="D890" s="90"/>
      <c r="E890" s="90"/>
      <c r="F890" s="90"/>
      <c r="G890" s="90"/>
      <c r="H890" s="90"/>
      <c r="I890" s="90"/>
      <c r="J890" s="90"/>
      <c r="K890" s="90"/>
      <c r="L890" s="90"/>
      <c r="M890" s="90"/>
      <c r="N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  <c r="AP890" s="90"/>
      <c r="AQ890" s="90"/>
      <c r="AR890" s="90"/>
      <c r="AS890" s="90"/>
    </row>
    <row r="891">
      <c r="A891" s="90"/>
      <c r="B891" s="90"/>
      <c r="C891" s="90"/>
      <c r="D891" s="90"/>
      <c r="E891" s="90"/>
      <c r="F891" s="90"/>
      <c r="G891" s="90"/>
      <c r="H891" s="90"/>
      <c r="I891" s="90"/>
      <c r="J891" s="90"/>
      <c r="K891" s="90"/>
      <c r="L891" s="90"/>
      <c r="M891" s="90"/>
      <c r="N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  <c r="AP891" s="90"/>
      <c r="AQ891" s="90"/>
      <c r="AR891" s="90"/>
      <c r="AS891" s="90"/>
    </row>
    <row r="892">
      <c r="A892" s="90"/>
      <c r="B892" s="90"/>
      <c r="C892" s="90"/>
      <c r="D892" s="90"/>
      <c r="E892" s="90"/>
      <c r="F892" s="90"/>
      <c r="G892" s="90"/>
      <c r="H892" s="90"/>
      <c r="I892" s="90"/>
      <c r="J892" s="90"/>
      <c r="K892" s="90"/>
      <c r="L892" s="90"/>
      <c r="M892" s="90"/>
      <c r="N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  <c r="AP892" s="90"/>
      <c r="AQ892" s="90"/>
      <c r="AR892" s="90"/>
      <c r="AS892" s="90"/>
    </row>
    <row r="893">
      <c r="A893" s="90"/>
      <c r="B893" s="90"/>
      <c r="C893" s="90"/>
      <c r="D893" s="90"/>
      <c r="E893" s="90"/>
      <c r="F893" s="90"/>
      <c r="G893" s="90"/>
      <c r="H893" s="90"/>
      <c r="I893" s="90"/>
      <c r="J893" s="90"/>
      <c r="K893" s="90"/>
      <c r="L893" s="90"/>
      <c r="M893" s="90"/>
      <c r="N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  <c r="AP893" s="90"/>
      <c r="AQ893" s="90"/>
      <c r="AR893" s="90"/>
      <c r="AS893" s="90"/>
    </row>
    <row r="894">
      <c r="A894" s="90"/>
      <c r="B894" s="90"/>
      <c r="C894" s="90"/>
      <c r="D894" s="90"/>
      <c r="E894" s="90"/>
      <c r="F894" s="90"/>
      <c r="G894" s="90"/>
      <c r="H894" s="90"/>
      <c r="I894" s="90"/>
      <c r="J894" s="90"/>
      <c r="K894" s="90"/>
      <c r="L894" s="90"/>
      <c r="M894" s="90"/>
      <c r="N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  <c r="AP894" s="90"/>
      <c r="AQ894" s="90"/>
      <c r="AR894" s="90"/>
      <c r="AS894" s="90"/>
    </row>
    <row r="895">
      <c r="A895" s="90"/>
      <c r="B895" s="90"/>
      <c r="C895" s="90"/>
      <c r="D895" s="90"/>
      <c r="E895" s="90"/>
      <c r="F895" s="90"/>
      <c r="G895" s="90"/>
      <c r="H895" s="90"/>
      <c r="I895" s="90"/>
      <c r="J895" s="90"/>
      <c r="K895" s="90"/>
      <c r="L895" s="90"/>
      <c r="M895" s="90"/>
      <c r="N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  <c r="AP895" s="90"/>
      <c r="AQ895" s="90"/>
      <c r="AR895" s="90"/>
      <c r="AS895" s="90"/>
    </row>
    <row r="896">
      <c r="A896" s="90"/>
      <c r="B896" s="90"/>
      <c r="C896" s="90"/>
      <c r="D896" s="90"/>
      <c r="E896" s="90"/>
      <c r="F896" s="90"/>
      <c r="G896" s="90"/>
      <c r="H896" s="90"/>
      <c r="I896" s="90"/>
      <c r="J896" s="90"/>
      <c r="K896" s="90"/>
      <c r="L896" s="90"/>
      <c r="M896" s="90"/>
      <c r="N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  <c r="AP896" s="90"/>
      <c r="AQ896" s="90"/>
      <c r="AR896" s="90"/>
      <c r="AS896" s="90"/>
    </row>
    <row r="897">
      <c r="A897" s="90"/>
      <c r="B897" s="90"/>
      <c r="C897" s="90"/>
      <c r="D897" s="90"/>
      <c r="E897" s="90"/>
      <c r="F897" s="90"/>
      <c r="G897" s="90"/>
      <c r="H897" s="90"/>
      <c r="I897" s="90"/>
      <c r="J897" s="90"/>
      <c r="K897" s="90"/>
      <c r="L897" s="90"/>
      <c r="M897" s="90"/>
      <c r="N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  <c r="AP897" s="90"/>
      <c r="AQ897" s="90"/>
      <c r="AR897" s="90"/>
      <c r="AS897" s="90"/>
    </row>
    <row r="898">
      <c r="A898" s="90"/>
      <c r="B898" s="90"/>
      <c r="C898" s="90"/>
      <c r="D898" s="90"/>
      <c r="E898" s="90"/>
      <c r="F898" s="90"/>
      <c r="G898" s="90"/>
      <c r="H898" s="90"/>
      <c r="I898" s="90"/>
      <c r="J898" s="90"/>
      <c r="K898" s="90"/>
      <c r="L898" s="90"/>
      <c r="M898" s="90"/>
      <c r="N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  <c r="AP898" s="90"/>
      <c r="AQ898" s="90"/>
      <c r="AR898" s="90"/>
      <c r="AS898" s="90"/>
    </row>
    <row r="899">
      <c r="A899" s="90"/>
      <c r="B899" s="90"/>
      <c r="C899" s="90"/>
      <c r="D899" s="90"/>
      <c r="E899" s="90"/>
      <c r="F899" s="90"/>
      <c r="G899" s="90"/>
      <c r="H899" s="90"/>
      <c r="I899" s="90"/>
      <c r="J899" s="90"/>
      <c r="K899" s="90"/>
      <c r="L899" s="90"/>
      <c r="M899" s="90"/>
      <c r="N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  <c r="AP899" s="90"/>
      <c r="AQ899" s="90"/>
      <c r="AR899" s="90"/>
      <c r="AS899" s="90"/>
    </row>
    <row r="900">
      <c r="A900" s="90"/>
      <c r="B900" s="90"/>
      <c r="C900" s="90"/>
      <c r="D900" s="90"/>
      <c r="E900" s="90"/>
      <c r="F900" s="90"/>
      <c r="G900" s="90"/>
      <c r="H900" s="90"/>
      <c r="I900" s="90"/>
      <c r="J900" s="90"/>
      <c r="K900" s="90"/>
      <c r="L900" s="90"/>
      <c r="M900" s="90"/>
      <c r="N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  <c r="AP900" s="90"/>
      <c r="AQ900" s="90"/>
      <c r="AR900" s="90"/>
      <c r="AS900" s="90"/>
    </row>
    <row r="901">
      <c r="A901" s="90"/>
      <c r="B901" s="90"/>
      <c r="C901" s="90"/>
      <c r="D901" s="90"/>
      <c r="E901" s="90"/>
      <c r="F901" s="90"/>
      <c r="G901" s="90"/>
      <c r="H901" s="90"/>
      <c r="I901" s="90"/>
      <c r="J901" s="90"/>
      <c r="K901" s="90"/>
      <c r="L901" s="90"/>
      <c r="M901" s="90"/>
      <c r="N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  <c r="AP901" s="90"/>
      <c r="AQ901" s="90"/>
      <c r="AR901" s="90"/>
      <c r="AS901" s="90"/>
    </row>
    <row r="902">
      <c r="A902" s="90"/>
      <c r="B902" s="90"/>
      <c r="C902" s="90"/>
      <c r="D902" s="90"/>
      <c r="E902" s="90"/>
      <c r="F902" s="90"/>
      <c r="G902" s="90"/>
      <c r="H902" s="90"/>
      <c r="I902" s="90"/>
      <c r="J902" s="90"/>
      <c r="K902" s="90"/>
      <c r="L902" s="90"/>
      <c r="M902" s="90"/>
      <c r="N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  <c r="AP902" s="90"/>
      <c r="AQ902" s="90"/>
      <c r="AR902" s="90"/>
      <c r="AS902" s="90"/>
    </row>
    <row r="903">
      <c r="A903" s="90"/>
      <c r="B903" s="90"/>
      <c r="C903" s="90"/>
      <c r="D903" s="90"/>
      <c r="E903" s="90"/>
      <c r="F903" s="90"/>
      <c r="G903" s="90"/>
      <c r="H903" s="90"/>
      <c r="I903" s="90"/>
      <c r="J903" s="90"/>
      <c r="K903" s="90"/>
      <c r="L903" s="90"/>
      <c r="M903" s="90"/>
      <c r="N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  <c r="AP903" s="90"/>
      <c r="AQ903" s="90"/>
      <c r="AR903" s="90"/>
      <c r="AS903" s="90"/>
    </row>
    <row r="904">
      <c r="A904" s="90"/>
      <c r="B904" s="90"/>
      <c r="C904" s="90"/>
      <c r="D904" s="90"/>
      <c r="E904" s="90"/>
      <c r="F904" s="90"/>
      <c r="G904" s="90"/>
      <c r="H904" s="90"/>
      <c r="I904" s="90"/>
      <c r="J904" s="90"/>
      <c r="K904" s="90"/>
      <c r="L904" s="90"/>
      <c r="M904" s="90"/>
      <c r="N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  <c r="AP904" s="90"/>
      <c r="AQ904" s="90"/>
      <c r="AR904" s="90"/>
      <c r="AS904" s="90"/>
    </row>
    <row r="905">
      <c r="A905" s="90"/>
      <c r="B905" s="90"/>
      <c r="C905" s="90"/>
      <c r="D905" s="90"/>
      <c r="E905" s="90"/>
      <c r="F905" s="90"/>
      <c r="G905" s="90"/>
      <c r="H905" s="90"/>
      <c r="I905" s="90"/>
      <c r="J905" s="90"/>
      <c r="K905" s="90"/>
      <c r="L905" s="90"/>
      <c r="M905" s="90"/>
      <c r="N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  <c r="AP905" s="90"/>
      <c r="AQ905" s="90"/>
      <c r="AR905" s="90"/>
      <c r="AS905" s="90"/>
    </row>
    <row r="906">
      <c r="A906" s="90"/>
      <c r="B906" s="90"/>
      <c r="C906" s="90"/>
      <c r="D906" s="90"/>
      <c r="E906" s="90"/>
      <c r="F906" s="90"/>
      <c r="G906" s="90"/>
      <c r="H906" s="90"/>
      <c r="I906" s="90"/>
      <c r="J906" s="90"/>
      <c r="K906" s="90"/>
      <c r="L906" s="90"/>
      <c r="M906" s="90"/>
      <c r="N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  <c r="AP906" s="90"/>
      <c r="AQ906" s="90"/>
      <c r="AR906" s="90"/>
      <c r="AS906" s="90"/>
    </row>
    <row r="907">
      <c r="A907" s="90"/>
      <c r="B907" s="90"/>
      <c r="C907" s="90"/>
      <c r="D907" s="90"/>
      <c r="E907" s="90"/>
      <c r="F907" s="90"/>
      <c r="G907" s="90"/>
      <c r="H907" s="90"/>
      <c r="I907" s="90"/>
      <c r="J907" s="90"/>
      <c r="K907" s="90"/>
      <c r="L907" s="90"/>
      <c r="M907" s="90"/>
      <c r="N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  <c r="AP907" s="90"/>
      <c r="AQ907" s="90"/>
      <c r="AR907" s="90"/>
      <c r="AS907" s="90"/>
    </row>
    <row r="908">
      <c r="A908" s="90"/>
      <c r="B908" s="90"/>
      <c r="C908" s="90"/>
      <c r="D908" s="90"/>
      <c r="E908" s="90"/>
      <c r="F908" s="90"/>
      <c r="G908" s="90"/>
      <c r="H908" s="90"/>
      <c r="I908" s="90"/>
      <c r="J908" s="90"/>
      <c r="K908" s="90"/>
      <c r="L908" s="90"/>
      <c r="M908" s="90"/>
      <c r="N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  <c r="AP908" s="90"/>
      <c r="AQ908" s="90"/>
      <c r="AR908" s="90"/>
      <c r="AS908" s="90"/>
    </row>
    <row r="909">
      <c r="A909" s="90"/>
      <c r="B909" s="90"/>
      <c r="C909" s="90"/>
      <c r="D909" s="90"/>
      <c r="E909" s="90"/>
      <c r="F909" s="90"/>
      <c r="G909" s="90"/>
      <c r="H909" s="90"/>
      <c r="I909" s="90"/>
      <c r="J909" s="90"/>
      <c r="K909" s="90"/>
      <c r="L909" s="90"/>
      <c r="M909" s="90"/>
      <c r="N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  <c r="AP909" s="90"/>
      <c r="AQ909" s="90"/>
      <c r="AR909" s="90"/>
      <c r="AS909" s="90"/>
    </row>
    <row r="910">
      <c r="A910" s="90"/>
      <c r="B910" s="90"/>
      <c r="C910" s="90"/>
      <c r="D910" s="90"/>
      <c r="E910" s="90"/>
      <c r="F910" s="90"/>
      <c r="G910" s="90"/>
      <c r="H910" s="90"/>
      <c r="I910" s="90"/>
      <c r="J910" s="90"/>
      <c r="K910" s="90"/>
      <c r="L910" s="90"/>
      <c r="M910" s="90"/>
      <c r="N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  <c r="AP910" s="90"/>
      <c r="AQ910" s="90"/>
      <c r="AR910" s="90"/>
      <c r="AS910" s="90"/>
    </row>
    <row r="911">
      <c r="A911" s="90"/>
      <c r="B911" s="90"/>
      <c r="C911" s="90"/>
      <c r="D911" s="90"/>
      <c r="E911" s="90"/>
      <c r="F911" s="90"/>
      <c r="G911" s="90"/>
      <c r="H911" s="90"/>
      <c r="I911" s="90"/>
      <c r="J911" s="90"/>
      <c r="K911" s="90"/>
      <c r="L911" s="90"/>
      <c r="M911" s="90"/>
      <c r="N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  <c r="AP911" s="90"/>
      <c r="AQ911" s="90"/>
      <c r="AR911" s="90"/>
      <c r="AS911" s="90"/>
    </row>
    <row r="912">
      <c r="A912" s="90"/>
      <c r="B912" s="90"/>
      <c r="C912" s="90"/>
      <c r="D912" s="90"/>
      <c r="E912" s="90"/>
      <c r="F912" s="90"/>
      <c r="G912" s="90"/>
      <c r="H912" s="90"/>
      <c r="I912" s="90"/>
      <c r="J912" s="90"/>
      <c r="K912" s="90"/>
      <c r="L912" s="90"/>
      <c r="M912" s="90"/>
      <c r="N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  <c r="AP912" s="90"/>
      <c r="AQ912" s="90"/>
      <c r="AR912" s="90"/>
      <c r="AS912" s="90"/>
    </row>
    <row r="913">
      <c r="A913" s="90"/>
      <c r="B913" s="90"/>
      <c r="C913" s="90"/>
      <c r="D913" s="90"/>
      <c r="E913" s="90"/>
      <c r="F913" s="90"/>
      <c r="G913" s="90"/>
      <c r="H913" s="90"/>
      <c r="I913" s="90"/>
      <c r="J913" s="90"/>
      <c r="K913" s="90"/>
      <c r="L913" s="90"/>
      <c r="M913" s="90"/>
      <c r="N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90"/>
      <c r="AS913" s="90"/>
    </row>
    <row r="914">
      <c r="A914" s="90"/>
      <c r="B914" s="90"/>
      <c r="C914" s="90"/>
      <c r="D914" s="90"/>
      <c r="E914" s="90"/>
      <c r="F914" s="90"/>
      <c r="G914" s="90"/>
      <c r="H914" s="90"/>
      <c r="I914" s="90"/>
      <c r="J914" s="90"/>
      <c r="K914" s="90"/>
      <c r="L914" s="90"/>
      <c r="M914" s="90"/>
      <c r="N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  <c r="AP914" s="90"/>
      <c r="AQ914" s="90"/>
      <c r="AR914" s="90"/>
      <c r="AS914" s="90"/>
    </row>
    <row r="915">
      <c r="A915" s="90"/>
      <c r="B915" s="90"/>
      <c r="C915" s="90"/>
      <c r="D915" s="90"/>
      <c r="E915" s="90"/>
      <c r="F915" s="90"/>
      <c r="G915" s="90"/>
      <c r="H915" s="90"/>
      <c r="I915" s="90"/>
      <c r="J915" s="90"/>
      <c r="K915" s="90"/>
      <c r="L915" s="90"/>
      <c r="M915" s="90"/>
      <c r="N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  <c r="AP915" s="90"/>
      <c r="AQ915" s="90"/>
      <c r="AR915" s="90"/>
      <c r="AS915" s="90"/>
    </row>
    <row r="916">
      <c r="A916" s="90"/>
      <c r="B916" s="90"/>
      <c r="C916" s="90"/>
      <c r="D916" s="90"/>
      <c r="E916" s="90"/>
      <c r="F916" s="90"/>
      <c r="G916" s="90"/>
      <c r="H916" s="90"/>
      <c r="I916" s="90"/>
      <c r="J916" s="90"/>
      <c r="K916" s="90"/>
      <c r="L916" s="90"/>
      <c r="M916" s="90"/>
      <c r="N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  <c r="AP916" s="90"/>
      <c r="AQ916" s="90"/>
      <c r="AR916" s="90"/>
      <c r="AS916" s="90"/>
    </row>
    <row r="917">
      <c r="A917" s="90"/>
      <c r="B917" s="90"/>
      <c r="C917" s="90"/>
      <c r="D917" s="90"/>
      <c r="E917" s="90"/>
      <c r="F917" s="90"/>
      <c r="G917" s="90"/>
      <c r="H917" s="90"/>
      <c r="I917" s="90"/>
      <c r="J917" s="90"/>
      <c r="K917" s="90"/>
      <c r="L917" s="90"/>
      <c r="M917" s="90"/>
      <c r="N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  <c r="AP917" s="90"/>
      <c r="AQ917" s="90"/>
      <c r="AR917" s="90"/>
      <c r="AS917" s="90"/>
    </row>
    <row r="918">
      <c r="A918" s="90"/>
      <c r="B918" s="90"/>
      <c r="C918" s="90"/>
      <c r="D918" s="90"/>
      <c r="E918" s="90"/>
      <c r="F918" s="90"/>
      <c r="G918" s="90"/>
      <c r="H918" s="90"/>
      <c r="I918" s="90"/>
      <c r="J918" s="90"/>
      <c r="K918" s="90"/>
      <c r="L918" s="90"/>
      <c r="M918" s="90"/>
      <c r="N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  <c r="AP918" s="90"/>
      <c r="AQ918" s="90"/>
      <c r="AR918" s="90"/>
      <c r="AS918" s="90"/>
    </row>
    <row r="919">
      <c r="A919" s="90"/>
      <c r="B919" s="90"/>
      <c r="C919" s="90"/>
      <c r="D919" s="90"/>
      <c r="E919" s="90"/>
      <c r="F919" s="90"/>
      <c r="G919" s="90"/>
      <c r="H919" s="90"/>
      <c r="I919" s="90"/>
      <c r="J919" s="90"/>
      <c r="K919" s="90"/>
      <c r="L919" s="90"/>
      <c r="M919" s="90"/>
      <c r="N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  <c r="AP919" s="90"/>
      <c r="AQ919" s="90"/>
      <c r="AR919" s="90"/>
      <c r="AS919" s="90"/>
    </row>
    <row r="920">
      <c r="A920" s="90"/>
      <c r="B920" s="90"/>
      <c r="C920" s="90"/>
      <c r="D920" s="90"/>
      <c r="E920" s="90"/>
      <c r="F920" s="90"/>
      <c r="G920" s="90"/>
      <c r="H920" s="90"/>
      <c r="I920" s="90"/>
      <c r="J920" s="90"/>
      <c r="K920" s="90"/>
      <c r="L920" s="90"/>
      <c r="M920" s="90"/>
      <c r="N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  <c r="AP920" s="90"/>
      <c r="AQ920" s="90"/>
      <c r="AR920" s="90"/>
      <c r="AS920" s="90"/>
    </row>
    <row r="921">
      <c r="A921" s="90"/>
      <c r="B921" s="90"/>
      <c r="C921" s="90"/>
      <c r="D921" s="90"/>
      <c r="E921" s="90"/>
      <c r="F921" s="90"/>
      <c r="G921" s="90"/>
      <c r="H921" s="90"/>
      <c r="I921" s="90"/>
      <c r="J921" s="90"/>
      <c r="K921" s="90"/>
      <c r="L921" s="90"/>
      <c r="M921" s="90"/>
      <c r="N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90"/>
      <c r="AS921" s="90"/>
    </row>
    <row r="922">
      <c r="A922" s="90"/>
      <c r="B922" s="90"/>
      <c r="C922" s="90"/>
      <c r="D922" s="90"/>
      <c r="E922" s="90"/>
      <c r="F922" s="90"/>
      <c r="G922" s="90"/>
      <c r="H922" s="90"/>
      <c r="I922" s="90"/>
      <c r="J922" s="90"/>
      <c r="K922" s="90"/>
      <c r="L922" s="90"/>
      <c r="M922" s="90"/>
      <c r="N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  <c r="AP922" s="90"/>
      <c r="AQ922" s="90"/>
      <c r="AR922" s="90"/>
      <c r="AS922" s="90"/>
    </row>
    <row r="923">
      <c r="A923" s="90"/>
      <c r="B923" s="90"/>
      <c r="C923" s="90"/>
      <c r="D923" s="90"/>
      <c r="E923" s="90"/>
      <c r="F923" s="90"/>
      <c r="G923" s="90"/>
      <c r="H923" s="90"/>
      <c r="I923" s="90"/>
      <c r="J923" s="90"/>
      <c r="K923" s="90"/>
      <c r="L923" s="90"/>
      <c r="M923" s="90"/>
      <c r="N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  <c r="AP923" s="90"/>
      <c r="AQ923" s="90"/>
      <c r="AR923" s="90"/>
      <c r="AS923" s="90"/>
    </row>
    <row r="924">
      <c r="A924" s="90"/>
      <c r="B924" s="90"/>
      <c r="C924" s="90"/>
      <c r="D924" s="90"/>
      <c r="E924" s="90"/>
      <c r="F924" s="90"/>
      <c r="G924" s="90"/>
      <c r="H924" s="90"/>
      <c r="I924" s="90"/>
      <c r="J924" s="90"/>
      <c r="K924" s="90"/>
      <c r="L924" s="90"/>
      <c r="M924" s="90"/>
      <c r="N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90"/>
      <c r="AS924" s="90"/>
    </row>
    <row r="925">
      <c r="A925" s="90"/>
      <c r="B925" s="90"/>
      <c r="C925" s="90"/>
      <c r="D925" s="90"/>
      <c r="E925" s="90"/>
      <c r="F925" s="90"/>
      <c r="G925" s="90"/>
      <c r="H925" s="90"/>
      <c r="I925" s="90"/>
      <c r="J925" s="90"/>
      <c r="K925" s="90"/>
      <c r="L925" s="90"/>
      <c r="M925" s="90"/>
      <c r="N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90"/>
      <c r="AS925" s="90"/>
    </row>
    <row r="926">
      <c r="A926" s="90"/>
      <c r="B926" s="90"/>
      <c r="C926" s="90"/>
      <c r="D926" s="90"/>
      <c r="E926" s="90"/>
      <c r="F926" s="90"/>
      <c r="G926" s="90"/>
      <c r="H926" s="90"/>
      <c r="I926" s="90"/>
      <c r="J926" s="90"/>
      <c r="K926" s="90"/>
      <c r="L926" s="90"/>
      <c r="M926" s="90"/>
      <c r="N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90"/>
      <c r="AS926" s="90"/>
    </row>
    <row r="927">
      <c r="A927" s="90"/>
      <c r="B927" s="90"/>
      <c r="C927" s="90"/>
      <c r="D927" s="90"/>
      <c r="E927" s="90"/>
      <c r="F927" s="90"/>
      <c r="G927" s="90"/>
      <c r="H927" s="90"/>
      <c r="I927" s="90"/>
      <c r="J927" s="90"/>
      <c r="K927" s="90"/>
      <c r="L927" s="90"/>
      <c r="M927" s="90"/>
      <c r="N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  <c r="AP927" s="90"/>
      <c r="AQ927" s="90"/>
      <c r="AR927" s="90"/>
      <c r="AS927" s="90"/>
    </row>
    <row r="928">
      <c r="A928" s="90"/>
      <c r="B928" s="90"/>
      <c r="C928" s="90"/>
      <c r="D928" s="90"/>
      <c r="E928" s="90"/>
      <c r="F928" s="90"/>
      <c r="G928" s="90"/>
      <c r="H928" s="90"/>
      <c r="I928" s="90"/>
      <c r="J928" s="90"/>
      <c r="K928" s="90"/>
      <c r="L928" s="90"/>
      <c r="M928" s="90"/>
      <c r="N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  <c r="AP928" s="90"/>
      <c r="AQ928" s="90"/>
      <c r="AR928" s="90"/>
      <c r="AS928" s="90"/>
    </row>
    <row r="929">
      <c r="A929" s="90"/>
      <c r="B929" s="90"/>
      <c r="C929" s="90"/>
      <c r="D929" s="90"/>
      <c r="E929" s="90"/>
      <c r="F929" s="90"/>
      <c r="G929" s="90"/>
      <c r="H929" s="90"/>
      <c r="I929" s="90"/>
      <c r="J929" s="90"/>
      <c r="K929" s="90"/>
      <c r="L929" s="90"/>
      <c r="M929" s="90"/>
      <c r="N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  <c r="AP929" s="90"/>
      <c r="AQ929" s="90"/>
      <c r="AR929" s="90"/>
      <c r="AS929" s="90"/>
    </row>
    <row r="930">
      <c r="A930" s="90"/>
      <c r="B930" s="90"/>
      <c r="C930" s="90"/>
      <c r="D930" s="90"/>
      <c r="E930" s="90"/>
      <c r="F930" s="90"/>
      <c r="G930" s="90"/>
      <c r="H930" s="90"/>
      <c r="I930" s="90"/>
      <c r="J930" s="90"/>
      <c r="K930" s="90"/>
      <c r="L930" s="90"/>
      <c r="M930" s="90"/>
      <c r="N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  <c r="AP930" s="90"/>
      <c r="AQ930" s="90"/>
      <c r="AR930" s="90"/>
      <c r="AS930" s="90"/>
    </row>
    <row r="931">
      <c r="A931" s="90"/>
      <c r="B931" s="90"/>
      <c r="C931" s="90"/>
      <c r="D931" s="90"/>
      <c r="E931" s="90"/>
      <c r="F931" s="90"/>
      <c r="G931" s="90"/>
      <c r="H931" s="90"/>
      <c r="I931" s="90"/>
      <c r="J931" s="90"/>
      <c r="K931" s="90"/>
      <c r="L931" s="90"/>
      <c r="M931" s="90"/>
      <c r="N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  <c r="AP931" s="90"/>
      <c r="AQ931" s="90"/>
      <c r="AR931" s="90"/>
      <c r="AS931" s="90"/>
    </row>
    <row r="932">
      <c r="A932" s="90"/>
      <c r="B932" s="90"/>
      <c r="C932" s="90"/>
      <c r="D932" s="90"/>
      <c r="E932" s="90"/>
      <c r="F932" s="90"/>
      <c r="G932" s="90"/>
      <c r="H932" s="90"/>
      <c r="I932" s="90"/>
      <c r="J932" s="90"/>
      <c r="K932" s="90"/>
      <c r="L932" s="90"/>
      <c r="M932" s="90"/>
      <c r="N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  <c r="AP932" s="90"/>
      <c r="AQ932" s="90"/>
      <c r="AR932" s="90"/>
      <c r="AS932" s="90"/>
    </row>
    <row r="933">
      <c r="A933" s="90"/>
      <c r="B933" s="90"/>
      <c r="C933" s="90"/>
      <c r="D933" s="90"/>
      <c r="E933" s="90"/>
      <c r="F933" s="90"/>
      <c r="G933" s="90"/>
      <c r="H933" s="90"/>
      <c r="I933" s="90"/>
      <c r="J933" s="90"/>
      <c r="K933" s="90"/>
      <c r="L933" s="90"/>
      <c r="M933" s="90"/>
      <c r="N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  <c r="AP933" s="90"/>
      <c r="AQ933" s="90"/>
      <c r="AR933" s="90"/>
      <c r="AS933" s="90"/>
    </row>
    <row r="934">
      <c r="A934" s="90"/>
      <c r="B934" s="90"/>
      <c r="C934" s="90"/>
      <c r="D934" s="90"/>
      <c r="E934" s="90"/>
      <c r="F934" s="90"/>
      <c r="G934" s="90"/>
      <c r="H934" s="90"/>
      <c r="I934" s="90"/>
      <c r="J934" s="90"/>
      <c r="K934" s="90"/>
      <c r="L934" s="90"/>
      <c r="M934" s="90"/>
      <c r="N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  <c r="AP934" s="90"/>
      <c r="AQ934" s="90"/>
      <c r="AR934" s="90"/>
      <c r="AS934" s="90"/>
    </row>
    <row r="935">
      <c r="A935" s="90"/>
      <c r="B935" s="90"/>
      <c r="C935" s="90"/>
      <c r="D935" s="90"/>
      <c r="E935" s="90"/>
      <c r="F935" s="90"/>
      <c r="G935" s="90"/>
      <c r="H935" s="90"/>
      <c r="I935" s="90"/>
      <c r="J935" s="90"/>
      <c r="K935" s="90"/>
      <c r="L935" s="90"/>
      <c r="M935" s="90"/>
      <c r="N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90"/>
      <c r="AS935" s="90"/>
    </row>
    <row r="936">
      <c r="A936" s="90"/>
      <c r="B936" s="90"/>
      <c r="C936" s="90"/>
      <c r="D936" s="90"/>
      <c r="E936" s="90"/>
      <c r="F936" s="90"/>
      <c r="G936" s="90"/>
      <c r="H936" s="90"/>
      <c r="I936" s="90"/>
      <c r="J936" s="90"/>
      <c r="K936" s="90"/>
      <c r="L936" s="90"/>
      <c r="M936" s="90"/>
      <c r="N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  <c r="AP936" s="90"/>
      <c r="AQ936" s="90"/>
      <c r="AR936" s="90"/>
      <c r="AS936" s="90"/>
    </row>
    <row r="937">
      <c r="A937" s="90"/>
      <c r="B937" s="90"/>
      <c r="C937" s="90"/>
      <c r="D937" s="90"/>
      <c r="E937" s="90"/>
      <c r="F937" s="90"/>
      <c r="G937" s="90"/>
      <c r="H937" s="90"/>
      <c r="I937" s="90"/>
      <c r="J937" s="90"/>
      <c r="K937" s="90"/>
      <c r="L937" s="90"/>
      <c r="M937" s="90"/>
      <c r="N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90"/>
      <c r="AS937" s="90"/>
    </row>
    <row r="938">
      <c r="A938" s="90"/>
      <c r="B938" s="90"/>
      <c r="C938" s="90"/>
      <c r="D938" s="90"/>
      <c r="E938" s="90"/>
      <c r="F938" s="90"/>
      <c r="G938" s="90"/>
      <c r="H938" s="90"/>
      <c r="I938" s="90"/>
      <c r="J938" s="90"/>
      <c r="K938" s="90"/>
      <c r="L938" s="90"/>
      <c r="M938" s="90"/>
      <c r="N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  <c r="AP938" s="90"/>
      <c r="AQ938" s="90"/>
      <c r="AR938" s="90"/>
      <c r="AS938" s="90"/>
    </row>
    <row r="939">
      <c r="A939" s="90"/>
      <c r="B939" s="90"/>
      <c r="C939" s="90"/>
      <c r="D939" s="90"/>
      <c r="E939" s="90"/>
      <c r="F939" s="90"/>
      <c r="G939" s="90"/>
      <c r="H939" s="90"/>
      <c r="I939" s="90"/>
      <c r="J939" s="90"/>
      <c r="K939" s="90"/>
      <c r="L939" s="90"/>
      <c r="M939" s="90"/>
      <c r="N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  <c r="AP939" s="90"/>
      <c r="AQ939" s="90"/>
      <c r="AR939" s="90"/>
      <c r="AS939" s="90"/>
    </row>
    <row r="940">
      <c r="A940" s="90"/>
      <c r="B940" s="90"/>
      <c r="C940" s="90"/>
      <c r="D940" s="90"/>
      <c r="E940" s="90"/>
      <c r="F940" s="90"/>
      <c r="G940" s="90"/>
      <c r="H940" s="90"/>
      <c r="I940" s="90"/>
      <c r="J940" s="90"/>
      <c r="K940" s="90"/>
      <c r="L940" s="90"/>
      <c r="M940" s="90"/>
      <c r="N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  <c r="AP940" s="90"/>
      <c r="AQ940" s="90"/>
      <c r="AR940" s="90"/>
      <c r="AS940" s="90"/>
    </row>
    <row r="941">
      <c r="A941" s="90"/>
      <c r="B941" s="90"/>
      <c r="C941" s="90"/>
      <c r="D941" s="90"/>
      <c r="E941" s="90"/>
      <c r="F941" s="90"/>
      <c r="G941" s="90"/>
      <c r="H941" s="90"/>
      <c r="I941" s="90"/>
      <c r="J941" s="90"/>
      <c r="K941" s="90"/>
      <c r="L941" s="90"/>
      <c r="M941" s="90"/>
      <c r="N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  <c r="AP941" s="90"/>
      <c r="AQ941" s="90"/>
      <c r="AR941" s="90"/>
      <c r="AS941" s="90"/>
    </row>
    <row r="942">
      <c r="A942" s="90"/>
      <c r="B942" s="90"/>
      <c r="C942" s="90"/>
      <c r="D942" s="90"/>
      <c r="E942" s="90"/>
      <c r="F942" s="90"/>
      <c r="G942" s="90"/>
      <c r="H942" s="90"/>
      <c r="I942" s="90"/>
      <c r="J942" s="90"/>
      <c r="K942" s="90"/>
      <c r="L942" s="90"/>
      <c r="M942" s="90"/>
      <c r="N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  <c r="AP942" s="90"/>
      <c r="AQ942" s="90"/>
      <c r="AR942" s="90"/>
      <c r="AS942" s="90"/>
    </row>
    <row r="943">
      <c r="A943" s="90"/>
      <c r="B943" s="90"/>
      <c r="C943" s="90"/>
      <c r="D943" s="90"/>
      <c r="E943" s="90"/>
      <c r="F943" s="90"/>
      <c r="G943" s="90"/>
      <c r="H943" s="90"/>
      <c r="I943" s="90"/>
      <c r="J943" s="90"/>
      <c r="K943" s="90"/>
      <c r="L943" s="90"/>
      <c r="M943" s="90"/>
      <c r="N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  <c r="AS943" s="90"/>
    </row>
    <row r="944">
      <c r="A944" s="90"/>
      <c r="B944" s="90"/>
      <c r="C944" s="90"/>
      <c r="D944" s="90"/>
      <c r="E944" s="90"/>
      <c r="F944" s="90"/>
      <c r="G944" s="90"/>
      <c r="H944" s="90"/>
      <c r="I944" s="90"/>
      <c r="J944" s="90"/>
      <c r="K944" s="90"/>
      <c r="L944" s="90"/>
      <c r="M944" s="90"/>
      <c r="N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  <c r="AP944" s="90"/>
      <c r="AQ944" s="90"/>
      <c r="AR944" s="90"/>
      <c r="AS944" s="90"/>
    </row>
    <row r="945">
      <c r="A945" s="90"/>
      <c r="B945" s="90"/>
      <c r="C945" s="90"/>
      <c r="D945" s="90"/>
      <c r="E945" s="90"/>
      <c r="F945" s="90"/>
      <c r="G945" s="90"/>
      <c r="H945" s="90"/>
      <c r="I945" s="90"/>
      <c r="J945" s="90"/>
      <c r="K945" s="90"/>
      <c r="L945" s="90"/>
      <c r="M945" s="90"/>
      <c r="N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  <c r="AP945" s="90"/>
      <c r="AQ945" s="90"/>
      <c r="AR945" s="90"/>
      <c r="AS945" s="90"/>
    </row>
    <row r="946">
      <c r="A946" s="90"/>
      <c r="B946" s="90"/>
      <c r="C946" s="90"/>
      <c r="D946" s="90"/>
      <c r="E946" s="90"/>
      <c r="F946" s="90"/>
      <c r="G946" s="90"/>
      <c r="H946" s="90"/>
      <c r="I946" s="90"/>
      <c r="J946" s="90"/>
      <c r="K946" s="90"/>
      <c r="L946" s="90"/>
      <c r="M946" s="90"/>
      <c r="N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  <c r="AP946" s="90"/>
      <c r="AQ946" s="90"/>
      <c r="AR946" s="90"/>
      <c r="AS946" s="90"/>
    </row>
    <row r="947">
      <c r="A947" s="90"/>
      <c r="B947" s="90"/>
      <c r="C947" s="90"/>
      <c r="D947" s="90"/>
      <c r="E947" s="90"/>
      <c r="F947" s="90"/>
      <c r="G947" s="90"/>
      <c r="H947" s="90"/>
      <c r="I947" s="90"/>
      <c r="J947" s="90"/>
      <c r="K947" s="90"/>
      <c r="L947" s="90"/>
      <c r="M947" s="90"/>
      <c r="N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  <c r="AP947" s="90"/>
      <c r="AQ947" s="90"/>
      <c r="AR947" s="90"/>
      <c r="AS947" s="90"/>
    </row>
    <row r="948">
      <c r="A948" s="90"/>
      <c r="B948" s="90"/>
      <c r="C948" s="90"/>
      <c r="D948" s="90"/>
      <c r="E948" s="90"/>
      <c r="F948" s="90"/>
      <c r="G948" s="90"/>
      <c r="H948" s="90"/>
      <c r="I948" s="90"/>
      <c r="J948" s="90"/>
      <c r="K948" s="90"/>
      <c r="L948" s="90"/>
      <c r="M948" s="90"/>
      <c r="N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  <c r="AP948" s="90"/>
      <c r="AQ948" s="90"/>
      <c r="AR948" s="90"/>
      <c r="AS948" s="90"/>
    </row>
    <row r="949">
      <c r="A949" s="90"/>
      <c r="B949" s="90"/>
      <c r="C949" s="90"/>
      <c r="D949" s="90"/>
      <c r="E949" s="90"/>
      <c r="F949" s="90"/>
      <c r="G949" s="90"/>
      <c r="H949" s="90"/>
      <c r="I949" s="90"/>
      <c r="J949" s="90"/>
      <c r="K949" s="90"/>
      <c r="L949" s="90"/>
      <c r="M949" s="90"/>
      <c r="N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90"/>
      <c r="AS949" s="90"/>
    </row>
    <row r="950">
      <c r="A950" s="90"/>
      <c r="B950" s="90"/>
      <c r="C950" s="90"/>
      <c r="D950" s="90"/>
      <c r="E950" s="90"/>
      <c r="F950" s="90"/>
      <c r="G950" s="90"/>
      <c r="H950" s="90"/>
      <c r="I950" s="90"/>
      <c r="J950" s="90"/>
      <c r="K950" s="90"/>
      <c r="L950" s="90"/>
      <c r="M950" s="90"/>
      <c r="N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  <c r="AP950" s="90"/>
      <c r="AQ950" s="90"/>
      <c r="AR950" s="90"/>
      <c r="AS950" s="90"/>
    </row>
    <row r="951">
      <c r="A951" s="90"/>
      <c r="B951" s="90"/>
      <c r="C951" s="90"/>
      <c r="D951" s="90"/>
      <c r="E951" s="90"/>
      <c r="F951" s="90"/>
      <c r="G951" s="90"/>
      <c r="H951" s="90"/>
      <c r="I951" s="90"/>
      <c r="J951" s="90"/>
      <c r="K951" s="90"/>
      <c r="L951" s="90"/>
      <c r="M951" s="90"/>
      <c r="N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  <c r="AP951" s="90"/>
      <c r="AQ951" s="90"/>
      <c r="AR951" s="90"/>
      <c r="AS951" s="90"/>
    </row>
    <row r="952">
      <c r="A952" s="90"/>
      <c r="B952" s="90"/>
      <c r="C952" s="90"/>
      <c r="D952" s="90"/>
      <c r="E952" s="90"/>
      <c r="F952" s="90"/>
      <c r="G952" s="90"/>
      <c r="H952" s="90"/>
      <c r="I952" s="90"/>
      <c r="J952" s="90"/>
      <c r="K952" s="90"/>
      <c r="L952" s="90"/>
      <c r="M952" s="90"/>
      <c r="N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90"/>
      <c r="AS952" s="90"/>
    </row>
    <row r="953">
      <c r="A953" s="90"/>
      <c r="B953" s="90"/>
      <c r="C953" s="90"/>
      <c r="D953" s="90"/>
      <c r="E953" s="90"/>
      <c r="F953" s="90"/>
      <c r="G953" s="90"/>
      <c r="H953" s="90"/>
      <c r="I953" s="90"/>
      <c r="J953" s="90"/>
      <c r="K953" s="90"/>
      <c r="L953" s="90"/>
      <c r="M953" s="90"/>
      <c r="N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  <c r="AP953" s="90"/>
      <c r="AQ953" s="90"/>
      <c r="AR953" s="90"/>
      <c r="AS953" s="90"/>
    </row>
    <row r="954">
      <c r="A954" s="90"/>
      <c r="B954" s="90"/>
      <c r="C954" s="90"/>
      <c r="D954" s="90"/>
      <c r="E954" s="90"/>
      <c r="F954" s="90"/>
      <c r="G954" s="90"/>
      <c r="H954" s="90"/>
      <c r="I954" s="90"/>
      <c r="J954" s="90"/>
      <c r="K954" s="90"/>
      <c r="L954" s="90"/>
      <c r="M954" s="90"/>
      <c r="N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  <c r="AP954" s="90"/>
      <c r="AQ954" s="90"/>
      <c r="AR954" s="90"/>
      <c r="AS954" s="90"/>
    </row>
    <row r="955">
      <c r="A955" s="90"/>
      <c r="B955" s="90"/>
      <c r="C955" s="90"/>
      <c r="D955" s="90"/>
      <c r="E955" s="90"/>
      <c r="F955" s="90"/>
      <c r="G955" s="90"/>
      <c r="H955" s="90"/>
      <c r="I955" s="90"/>
      <c r="J955" s="90"/>
      <c r="K955" s="90"/>
      <c r="L955" s="90"/>
      <c r="M955" s="90"/>
      <c r="N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  <c r="AP955" s="90"/>
      <c r="AQ955" s="90"/>
      <c r="AR955" s="90"/>
      <c r="AS955" s="90"/>
    </row>
    <row r="956">
      <c r="A956" s="90"/>
      <c r="B956" s="90"/>
      <c r="C956" s="90"/>
      <c r="D956" s="90"/>
      <c r="E956" s="90"/>
      <c r="F956" s="90"/>
      <c r="G956" s="90"/>
      <c r="H956" s="90"/>
      <c r="I956" s="90"/>
      <c r="J956" s="90"/>
      <c r="K956" s="90"/>
      <c r="L956" s="90"/>
      <c r="M956" s="90"/>
      <c r="N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  <c r="AP956" s="90"/>
      <c r="AQ956" s="90"/>
      <c r="AR956" s="90"/>
      <c r="AS956" s="90"/>
    </row>
    <row r="957">
      <c r="A957" s="90"/>
      <c r="B957" s="90"/>
      <c r="C957" s="90"/>
      <c r="D957" s="90"/>
      <c r="E957" s="90"/>
      <c r="F957" s="90"/>
      <c r="G957" s="90"/>
      <c r="H957" s="90"/>
      <c r="I957" s="90"/>
      <c r="J957" s="90"/>
      <c r="K957" s="90"/>
      <c r="L957" s="90"/>
      <c r="M957" s="90"/>
      <c r="N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90"/>
      <c r="AS957" s="90"/>
    </row>
    <row r="958">
      <c r="A958" s="90"/>
      <c r="B958" s="90"/>
      <c r="C958" s="90"/>
      <c r="D958" s="90"/>
      <c r="E958" s="90"/>
      <c r="F958" s="90"/>
      <c r="G958" s="90"/>
      <c r="H958" s="90"/>
      <c r="I958" s="90"/>
      <c r="J958" s="90"/>
      <c r="K958" s="90"/>
      <c r="L958" s="90"/>
      <c r="M958" s="90"/>
      <c r="N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  <c r="AP958" s="90"/>
      <c r="AQ958" s="90"/>
      <c r="AR958" s="90"/>
      <c r="AS958" s="90"/>
    </row>
    <row r="959">
      <c r="A959" s="90"/>
      <c r="B959" s="90"/>
      <c r="C959" s="90"/>
      <c r="D959" s="90"/>
      <c r="E959" s="90"/>
      <c r="F959" s="90"/>
      <c r="G959" s="90"/>
      <c r="H959" s="90"/>
      <c r="I959" s="90"/>
      <c r="J959" s="90"/>
      <c r="K959" s="90"/>
      <c r="L959" s="90"/>
      <c r="M959" s="90"/>
      <c r="N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  <c r="AP959" s="90"/>
      <c r="AQ959" s="90"/>
      <c r="AR959" s="90"/>
      <c r="AS959" s="90"/>
    </row>
    <row r="960">
      <c r="A960" s="90"/>
      <c r="B960" s="90"/>
      <c r="C960" s="90"/>
      <c r="D960" s="90"/>
      <c r="E960" s="90"/>
      <c r="F960" s="90"/>
      <c r="G960" s="90"/>
      <c r="H960" s="90"/>
      <c r="I960" s="90"/>
      <c r="J960" s="90"/>
      <c r="K960" s="90"/>
      <c r="L960" s="90"/>
      <c r="M960" s="90"/>
      <c r="N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  <c r="AP960" s="90"/>
      <c r="AQ960" s="90"/>
      <c r="AR960" s="90"/>
      <c r="AS960" s="90"/>
    </row>
    <row r="961">
      <c r="A961" s="90"/>
      <c r="B961" s="90"/>
      <c r="C961" s="90"/>
      <c r="D961" s="90"/>
      <c r="E961" s="90"/>
      <c r="F961" s="90"/>
      <c r="G961" s="90"/>
      <c r="H961" s="90"/>
      <c r="I961" s="90"/>
      <c r="J961" s="90"/>
      <c r="K961" s="90"/>
      <c r="L961" s="90"/>
      <c r="M961" s="90"/>
      <c r="N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  <c r="AP961" s="90"/>
      <c r="AQ961" s="90"/>
      <c r="AR961" s="90"/>
      <c r="AS961" s="90"/>
    </row>
    <row r="962">
      <c r="A962" s="90"/>
      <c r="B962" s="90"/>
      <c r="C962" s="90"/>
      <c r="D962" s="90"/>
      <c r="E962" s="90"/>
      <c r="F962" s="90"/>
      <c r="G962" s="90"/>
      <c r="H962" s="90"/>
      <c r="I962" s="90"/>
      <c r="J962" s="90"/>
      <c r="K962" s="90"/>
      <c r="L962" s="90"/>
      <c r="M962" s="90"/>
      <c r="N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  <c r="AP962" s="90"/>
      <c r="AQ962" s="90"/>
      <c r="AR962" s="90"/>
      <c r="AS962" s="90"/>
    </row>
    <row r="963">
      <c r="A963" s="90"/>
      <c r="B963" s="90"/>
      <c r="C963" s="90"/>
      <c r="D963" s="90"/>
      <c r="E963" s="90"/>
      <c r="F963" s="90"/>
      <c r="G963" s="90"/>
      <c r="H963" s="90"/>
      <c r="I963" s="90"/>
      <c r="J963" s="90"/>
      <c r="K963" s="90"/>
      <c r="L963" s="90"/>
      <c r="M963" s="90"/>
      <c r="N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  <c r="AP963" s="90"/>
      <c r="AQ963" s="90"/>
      <c r="AR963" s="90"/>
      <c r="AS963" s="90"/>
    </row>
    <row r="964">
      <c r="A964" s="90"/>
      <c r="B964" s="90"/>
      <c r="C964" s="90"/>
      <c r="D964" s="90"/>
      <c r="E964" s="90"/>
      <c r="F964" s="90"/>
      <c r="G964" s="90"/>
      <c r="H964" s="90"/>
      <c r="I964" s="90"/>
      <c r="J964" s="90"/>
      <c r="K964" s="90"/>
      <c r="L964" s="90"/>
      <c r="M964" s="90"/>
      <c r="N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  <c r="AP964" s="90"/>
      <c r="AQ964" s="90"/>
      <c r="AR964" s="90"/>
      <c r="AS964" s="90"/>
    </row>
    <row r="965">
      <c r="A965" s="90"/>
      <c r="B965" s="90"/>
      <c r="C965" s="90"/>
      <c r="D965" s="90"/>
      <c r="E965" s="90"/>
      <c r="F965" s="90"/>
      <c r="G965" s="90"/>
      <c r="H965" s="90"/>
      <c r="I965" s="90"/>
      <c r="J965" s="90"/>
      <c r="K965" s="90"/>
      <c r="L965" s="90"/>
      <c r="M965" s="90"/>
      <c r="N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  <c r="AP965" s="90"/>
      <c r="AQ965" s="90"/>
      <c r="AR965" s="90"/>
      <c r="AS965" s="90"/>
    </row>
    <row r="966">
      <c r="A966" s="90"/>
      <c r="B966" s="90"/>
      <c r="C966" s="90"/>
      <c r="D966" s="90"/>
      <c r="E966" s="90"/>
      <c r="F966" s="90"/>
      <c r="G966" s="90"/>
      <c r="H966" s="90"/>
      <c r="I966" s="90"/>
      <c r="J966" s="90"/>
      <c r="K966" s="90"/>
      <c r="L966" s="90"/>
      <c r="M966" s="90"/>
      <c r="N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  <c r="AP966" s="90"/>
      <c r="AQ966" s="90"/>
      <c r="AR966" s="90"/>
      <c r="AS966" s="90"/>
    </row>
    <row r="967">
      <c r="A967" s="90"/>
      <c r="B967" s="90"/>
      <c r="C967" s="90"/>
      <c r="D967" s="90"/>
      <c r="E967" s="90"/>
      <c r="F967" s="90"/>
      <c r="G967" s="90"/>
      <c r="H967" s="90"/>
      <c r="I967" s="90"/>
      <c r="J967" s="90"/>
      <c r="K967" s="90"/>
      <c r="L967" s="90"/>
      <c r="M967" s="90"/>
      <c r="N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  <c r="AP967" s="90"/>
      <c r="AQ967" s="90"/>
      <c r="AR967" s="90"/>
      <c r="AS967" s="90"/>
    </row>
    <row r="968">
      <c r="A968" s="90"/>
      <c r="B968" s="90"/>
      <c r="C968" s="90"/>
      <c r="D968" s="90"/>
      <c r="E968" s="90"/>
      <c r="F968" s="90"/>
      <c r="G968" s="90"/>
      <c r="H968" s="90"/>
      <c r="I968" s="90"/>
      <c r="J968" s="90"/>
      <c r="K968" s="90"/>
      <c r="L968" s="90"/>
      <c r="M968" s="90"/>
      <c r="N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90"/>
      <c r="AS968" s="90"/>
    </row>
    <row r="969">
      <c r="A969" s="90"/>
      <c r="B969" s="90"/>
      <c r="C969" s="90"/>
      <c r="D969" s="90"/>
      <c r="E969" s="90"/>
      <c r="F969" s="90"/>
      <c r="G969" s="90"/>
      <c r="H969" s="90"/>
      <c r="I969" s="90"/>
      <c r="J969" s="90"/>
      <c r="K969" s="90"/>
      <c r="L969" s="90"/>
      <c r="M969" s="90"/>
      <c r="N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  <c r="AP969" s="90"/>
      <c r="AQ969" s="90"/>
      <c r="AR969" s="90"/>
      <c r="AS969" s="90"/>
    </row>
    <row r="970">
      <c r="A970" s="90"/>
      <c r="B970" s="90"/>
      <c r="C970" s="90"/>
      <c r="D970" s="90"/>
      <c r="E970" s="90"/>
      <c r="F970" s="90"/>
      <c r="G970" s="90"/>
      <c r="H970" s="90"/>
      <c r="I970" s="90"/>
      <c r="J970" s="90"/>
      <c r="K970" s="90"/>
      <c r="L970" s="90"/>
      <c r="M970" s="90"/>
      <c r="N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  <c r="AP970" s="90"/>
      <c r="AQ970" s="90"/>
      <c r="AR970" s="90"/>
      <c r="AS970" s="90"/>
    </row>
    <row r="971">
      <c r="A971" s="90"/>
      <c r="B971" s="90"/>
      <c r="C971" s="90"/>
      <c r="D971" s="90"/>
      <c r="E971" s="90"/>
      <c r="F971" s="90"/>
      <c r="G971" s="90"/>
      <c r="H971" s="90"/>
      <c r="I971" s="90"/>
      <c r="J971" s="90"/>
      <c r="K971" s="90"/>
      <c r="L971" s="90"/>
      <c r="M971" s="90"/>
      <c r="N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90"/>
      <c r="AS971" s="90"/>
    </row>
    <row r="972">
      <c r="A972" s="90"/>
      <c r="B972" s="90"/>
      <c r="C972" s="90"/>
      <c r="D972" s="90"/>
      <c r="E972" s="90"/>
      <c r="F972" s="90"/>
      <c r="G972" s="90"/>
      <c r="H972" s="90"/>
      <c r="I972" s="90"/>
      <c r="J972" s="90"/>
      <c r="K972" s="90"/>
      <c r="L972" s="90"/>
      <c r="M972" s="90"/>
      <c r="N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  <c r="AP972" s="90"/>
      <c r="AQ972" s="90"/>
      <c r="AR972" s="90"/>
      <c r="AS972" s="90"/>
    </row>
    <row r="973">
      <c r="A973" s="90"/>
      <c r="B973" s="90"/>
      <c r="C973" s="90"/>
      <c r="D973" s="90"/>
      <c r="E973" s="90"/>
      <c r="F973" s="90"/>
      <c r="G973" s="90"/>
      <c r="H973" s="90"/>
      <c r="I973" s="90"/>
      <c r="J973" s="90"/>
      <c r="K973" s="90"/>
      <c r="L973" s="90"/>
      <c r="M973" s="90"/>
      <c r="N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  <c r="AP973" s="90"/>
      <c r="AQ973" s="90"/>
      <c r="AR973" s="90"/>
      <c r="AS973" s="90"/>
    </row>
    <row r="974">
      <c r="A974" s="90"/>
      <c r="B974" s="90"/>
      <c r="C974" s="90"/>
      <c r="D974" s="90"/>
      <c r="E974" s="90"/>
      <c r="F974" s="90"/>
      <c r="G974" s="90"/>
      <c r="H974" s="90"/>
      <c r="I974" s="90"/>
      <c r="J974" s="90"/>
      <c r="K974" s="90"/>
      <c r="L974" s="90"/>
      <c r="M974" s="90"/>
      <c r="N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90"/>
      <c r="AS974" s="90"/>
    </row>
    <row r="975">
      <c r="A975" s="90"/>
      <c r="B975" s="90"/>
      <c r="C975" s="90"/>
      <c r="D975" s="90"/>
      <c r="E975" s="90"/>
      <c r="F975" s="90"/>
      <c r="G975" s="90"/>
      <c r="H975" s="90"/>
      <c r="I975" s="90"/>
      <c r="J975" s="90"/>
      <c r="K975" s="90"/>
      <c r="L975" s="90"/>
      <c r="M975" s="90"/>
      <c r="N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  <c r="AP975" s="90"/>
      <c r="AQ975" s="90"/>
      <c r="AR975" s="90"/>
      <c r="AS975" s="90"/>
    </row>
    <row r="976">
      <c r="A976" s="90"/>
      <c r="B976" s="90"/>
      <c r="C976" s="90"/>
      <c r="D976" s="90"/>
      <c r="E976" s="90"/>
      <c r="F976" s="90"/>
      <c r="G976" s="90"/>
      <c r="H976" s="90"/>
      <c r="I976" s="90"/>
      <c r="J976" s="90"/>
      <c r="K976" s="90"/>
      <c r="L976" s="90"/>
      <c r="M976" s="90"/>
      <c r="N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  <c r="AP976" s="90"/>
      <c r="AQ976" s="90"/>
      <c r="AR976" s="90"/>
      <c r="AS976" s="90"/>
    </row>
    <row r="977">
      <c r="A977" s="90"/>
      <c r="B977" s="90"/>
      <c r="C977" s="90"/>
      <c r="D977" s="90"/>
      <c r="E977" s="90"/>
      <c r="F977" s="90"/>
      <c r="G977" s="90"/>
      <c r="H977" s="90"/>
      <c r="I977" s="90"/>
      <c r="J977" s="90"/>
      <c r="K977" s="90"/>
      <c r="L977" s="90"/>
      <c r="M977" s="90"/>
      <c r="N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  <c r="AP977" s="90"/>
      <c r="AQ977" s="90"/>
      <c r="AR977" s="90"/>
      <c r="AS977" s="90"/>
    </row>
    <row r="978">
      <c r="A978" s="90"/>
      <c r="B978" s="90"/>
      <c r="C978" s="90"/>
      <c r="D978" s="90"/>
      <c r="E978" s="90"/>
      <c r="F978" s="90"/>
      <c r="G978" s="90"/>
      <c r="H978" s="90"/>
      <c r="I978" s="90"/>
      <c r="J978" s="90"/>
      <c r="K978" s="90"/>
      <c r="L978" s="90"/>
      <c r="M978" s="90"/>
      <c r="N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  <c r="AP978" s="90"/>
      <c r="AQ978" s="90"/>
      <c r="AR978" s="90"/>
      <c r="AS978" s="90"/>
    </row>
    <row r="979">
      <c r="A979" s="90"/>
      <c r="B979" s="90"/>
      <c r="C979" s="90"/>
      <c r="D979" s="90"/>
      <c r="E979" s="90"/>
      <c r="F979" s="90"/>
      <c r="G979" s="90"/>
      <c r="H979" s="90"/>
      <c r="I979" s="90"/>
      <c r="J979" s="90"/>
      <c r="K979" s="90"/>
      <c r="L979" s="90"/>
      <c r="M979" s="90"/>
      <c r="N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90"/>
      <c r="AS979" s="90"/>
    </row>
    <row r="980">
      <c r="A980" s="90"/>
      <c r="B980" s="90"/>
      <c r="C980" s="90"/>
      <c r="D980" s="90"/>
      <c r="E980" s="90"/>
      <c r="F980" s="90"/>
      <c r="G980" s="90"/>
      <c r="H980" s="90"/>
      <c r="I980" s="90"/>
      <c r="J980" s="90"/>
      <c r="K980" s="90"/>
      <c r="L980" s="90"/>
      <c r="M980" s="90"/>
      <c r="N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90"/>
      <c r="AS980" s="90"/>
    </row>
    <row r="981">
      <c r="A981" s="90"/>
      <c r="B981" s="90"/>
      <c r="C981" s="90"/>
      <c r="D981" s="90"/>
      <c r="E981" s="90"/>
      <c r="F981" s="90"/>
      <c r="G981" s="90"/>
      <c r="H981" s="90"/>
      <c r="I981" s="90"/>
      <c r="J981" s="90"/>
      <c r="K981" s="90"/>
      <c r="L981" s="90"/>
      <c r="M981" s="90"/>
      <c r="N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90"/>
      <c r="AS981" s="90"/>
    </row>
    <row r="982">
      <c r="A982" s="90"/>
      <c r="B982" s="90"/>
      <c r="C982" s="90"/>
      <c r="D982" s="90"/>
      <c r="E982" s="90"/>
      <c r="F982" s="90"/>
      <c r="G982" s="90"/>
      <c r="H982" s="90"/>
      <c r="I982" s="90"/>
      <c r="J982" s="90"/>
      <c r="K982" s="90"/>
      <c r="L982" s="90"/>
      <c r="M982" s="90"/>
      <c r="N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  <c r="AP982" s="90"/>
      <c r="AQ982" s="90"/>
      <c r="AR982" s="90"/>
      <c r="AS982" s="90"/>
    </row>
    <row r="983">
      <c r="A983" s="90"/>
      <c r="B983" s="90"/>
      <c r="C983" s="90"/>
      <c r="D983" s="90"/>
      <c r="E983" s="90"/>
      <c r="F983" s="90"/>
      <c r="G983" s="90"/>
      <c r="H983" s="90"/>
      <c r="I983" s="90"/>
      <c r="J983" s="90"/>
      <c r="K983" s="90"/>
      <c r="L983" s="90"/>
      <c r="M983" s="90"/>
      <c r="N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90"/>
      <c r="AS983" s="90"/>
    </row>
    <row r="984">
      <c r="A984" s="90"/>
      <c r="B984" s="90"/>
      <c r="C984" s="90"/>
      <c r="D984" s="90"/>
      <c r="E984" s="90"/>
      <c r="F984" s="90"/>
      <c r="G984" s="90"/>
      <c r="H984" s="90"/>
      <c r="I984" s="90"/>
      <c r="J984" s="90"/>
      <c r="K984" s="90"/>
      <c r="L984" s="90"/>
      <c r="M984" s="90"/>
      <c r="N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  <c r="AP984" s="90"/>
      <c r="AQ984" s="90"/>
      <c r="AR984" s="90"/>
      <c r="AS984" s="90"/>
    </row>
    <row r="985">
      <c r="A985" s="90"/>
      <c r="B985" s="90"/>
      <c r="C985" s="90"/>
      <c r="D985" s="90"/>
      <c r="E985" s="90"/>
      <c r="F985" s="90"/>
      <c r="G985" s="90"/>
      <c r="H985" s="90"/>
      <c r="I985" s="90"/>
      <c r="J985" s="90"/>
      <c r="K985" s="90"/>
      <c r="L985" s="90"/>
      <c r="M985" s="90"/>
      <c r="N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  <c r="AP985" s="90"/>
      <c r="AQ985" s="90"/>
      <c r="AR985" s="90"/>
      <c r="AS985" s="90"/>
    </row>
    <row r="986">
      <c r="A986" s="90"/>
      <c r="B986" s="90"/>
      <c r="C986" s="90"/>
      <c r="D986" s="90"/>
      <c r="E986" s="90"/>
      <c r="F986" s="90"/>
      <c r="G986" s="90"/>
      <c r="H986" s="90"/>
      <c r="I986" s="90"/>
      <c r="J986" s="90"/>
      <c r="K986" s="90"/>
      <c r="L986" s="90"/>
      <c r="M986" s="90"/>
      <c r="N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  <c r="AP986" s="90"/>
      <c r="AQ986" s="90"/>
      <c r="AR986" s="90"/>
      <c r="AS986" s="90"/>
    </row>
    <row r="987">
      <c r="A987" s="90"/>
      <c r="B987" s="90"/>
      <c r="C987" s="90"/>
      <c r="D987" s="90"/>
      <c r="E987" s="90"/>
      <c r="F987" s="90"/>
      <c r="G987" s="90"/>
      <c r="H987" s="90"/>
      <c r="I987" s="90"/>
      <c r="J987" s="90"/>
      <c r="K987" s="90"/>
      <c r="L987" s="90"/>
      <c r="M987" s="90"/>
      <c r="N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90"/>
      <c r="AS987" s="90"/>
    </row>
    <row r="988">
      <c r="A988" s="90"/>
      <c r="B988" s="90"/>
      <c r="C988" s="90"/>
      <c r="D988" s="90"/>
      <c r="E988" s="90"/>
      <c r="F988" s="90"/>
      <c r="G988" s="90"/>
      <c r="H988" s="90"/>
      <c r="I988" s="90"/>
      <c r="J988" s="90"/>
      <c r="K988" s="90"/>
      <c r="L988" s="90"/>
      <c r="M988" s="90"/>
      <c r="N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90"/>
      <c r="AS988" s="90"/>
    </row>
    <row r="989">
      <c r="A989" s="90"/>
      <c r="B989" s="90"/>
      <c r="C989" s="90"/>
      <c r="D989" s="90"/>
      <c r="E989" s="90"/>
      <c r="F989" s="90"/>
      <c r="G989" s="90"/>
      <c r="H989" s="90"/>
      <c r="I989" s="90"/>
      <c r="J989" s="90"/>
      <c r="K989" s="90"/>
      <c r="L989" s="90"/>
      <c r="M989" s="90"/>
      <c r="N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  <c r="AP989" s="90"/>
      <c r="AQ989" s="90"/>
      <c r="AR989" s="90"/>
      <c r="AS989" s="90"/>
    </row>
    <row r="990">
      <c r="A990" s="90"/>
      <c r="B990" s="90"/>
      <c r="C990" s="90"/>
      <c r="D990" s="90"/>
      <c r="E990" s="90"/>
      <c r="F990" s="90"/>
      <c r="G990" s="90"/>
      <c r="H990" s="90"/>
      <c r="I990" s="90"/>
      <c r="J990" s="90"/>
      <c r="K990" s="90"/>
      <c r="L990" s="90"/>
      <c r="M990" s="90"/>
      <c r="N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  <c r="AP990" s="90"/>
      <c r="AQ990" s="90"/>
      <c r="AR990" s="90"/>
      <c r="AS990" s="90"/>
    </row>
    <row r="991">
      <c r="A991" s="90"/>
      <c r="B991" s="90"/>
      <c r="C991" s="90"/>
      <c r="D991" s="90"/>
      <c r="E991" s="90"/>
      <c r="F991" s="90"/>
      <c r="G991" s="90"/>
      <c r="H991" s="90"/>
      <c r="I991" s="90"/>
      <c r="J991" s="90"/>
      <c r="K991" s="90"/>
      <c r="L991" s="90"/>
      <c r="M991" s="90"/>
      <c r="N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  <c r="AP991" s="90"/>
      <c r="AQ991" s="90"/>
      <c r="AR991" s="90"/>
      <c r="AS991" s="90"/>
    </row>
    <row r="992">
      <c r="A992" s="90"/>
      <c r="B992" s="90"/>
      <c r="C992" s="90"/>
      <c r="D992" s="90"/>
      <c r="E992" s="90"/>
      <c r="F992" s="90"/>
      <c r="G992" s="90"/>
      <c r="H992" s="90"/>
      <c r="I992" s="90"/>
      <c r="J992" s="90"/>
      <c r="K992" s="90"/>
      <c r="L992" s="90"/>
      <c r="M992" s="90"/>
      <c r="N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  <c r="AP992" s="90"/>
      <c r="AQ992" s="90"/>
      <c r="AR992" s="90"/>
      <c r="AS992" s="90"/>
    </row>
    <row r="993">
      <c r="A993" s="90"/>
      <c r="B993" s="90"/>
      <c r="C993" s="90"/>
      <c r="D993" s="90"/>
      <c r="E993" s="90"/>
      <c r="F993" s="90"/>
      <c r="G993" s="90"/>
      <c r="H993" s="90"/>
      <c r="I993" s="90"/>
      <c r="J993" s="90"/>
      <c r="K993" s="90"/>
      <c r="L993" s="90"/>
      <c r="M993" s="90"/>
      <c r="N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  <c r="AP993" s="90"/>
      <c r="AQ993" s="90"/>
      <c r="AR993" s="90"/>
      <c r="AS993" s="90"/>
    </row>
    <row r="994">
      <c r="A994" s="90"/>
      <c r="B994" s="90"/>
      <c r="C994" s="90"/>
      <c r="D994" s="90"/>
      <c r="E994" s="90"/>
      <c r="F994" s="90"/>
      <c r="G994" s="90"/>
      <c r="H994" s="90"/>
      <c r="I994" s="90"/>
      <c r="J994" s="90"/>
      <c r="K994" s="90"/>
      <c r="L994" s="90"/>
      <c r="M994" s="90"/>
      <c r="N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  <c r="AP994" s="90"/>
      <c r="AQ994" s="90"/>
      <c r="AR994" s="90"/>
      <c r="AS994" s="90"/>
    </row>
    <row r="995">
      <c r="A995" s="90"/>
      <c r="B995" s="90"/>
      <c r="C995" s="90"/>
      <c r="D995" s="90"/>
      <c r="E995" s="90"/>
      <c r="F995" s="90"/>
      <c r="G995" s="90"/>
      <c r="H995" s="90"/>
      <c r="I995" s="90"/>
      <c r="J995" s="90"/>
      <c r="K995" s="90"/>
      <c r="L995" s="90"/>
      <c r="M995" s="90"/>
      <c r="N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90"/>
      <c r="AS995" s="90"/>
    </row>
    <row r="996">
      <c r="A996" s="90"/>
      <c r="B996" s="90"/>
      <c r="C996" s="90"/>
      <c r="D996" s="90"/>
      <c r="E996" s="90"/>
      <c r="F996" s="90"/>
      <c r="G996" s="90"/>
      <c r="H996" s="90"/>
      <c r="I996" s="90"/>
      <c r="J996" s="90"/>
      <c r="K996" s="90"/>
      <c r="L996" s="90"/>
      <c r="M996" s="90"/>
      <c r="N996" s="90"/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  <c r="AP996" s="90"/>
      <c r="AQ996" s="90"/>
      <c r="AR996" s="90"/>
      <c r="AS996" s="90"/>
    </row>
    <row r="997">
      <c r="A997" s="90"/>
      <c r="B997" s="90"/>
      <c r="C997" s="90"/>
      <c r="D997" s="90"/>
      <c r="E997" s="90"/>
      <c r="F997" s="90"/>
      <c r="G997" s="90"/>
      <c r="H997" s="90"/>
      <c r="I997" s="90"/>
      <c r="J997" s="90"/>
      <c r="K997" s="90"/>
      <c r="L997" s="90"/>
      <c r="M997" s="90"/>
      <c r="N997" s="90"/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90"/>
      <c r="AS997" s="90"/>
    </row>
    <row r="998">
      <c r="A998" s="90"/>
      <c r="B998" s="90"/>
      <c r="C998" s="90"/>
      <c r="D998" s="90"/>
      <c r="E998" s="90"/>
      <c r="F998" s="90"/>
      <c r="G998" s="90"/>
      <c r="H998" s="90"/>
      <c r="I998" s="90"/>
      <c r="J998" s="90"/>
      <c r="K998" s="90"/>
      <c r="L998" s="90"/>
      <c r="M998" s="90"/>
      <c r="N998" s="90"/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90"/>
      <c r="AS998" s="90"/>
    </row>
    <row r="999">
      <c r="A999" s="90"/>
      <c r="B999" s="90"/>
      <c r="C999" s="90"/>
      <c r="D999" s="90"/>
      <c r="E999" s="90"/>
      <c r="F999" s="90"/>
      <c r="G999" s="90"/>
      <c r="H999" s="90"/>
      <c r="I999" s="90"/>
      <c r="J999" s="90"/>
      <c r="K999" s="90"/>
      <c r="L999" s="90"/>
      <c r="M999" s="90"/>
      <c r="N999" s="90"/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90"/>
      <c r="AS999" s="90"/>
    </row>
    <row r="1000">
      <c r="A1000" s="90"/>
      <c r="B1000" s="90"/>
      <c r="C1000" s="90"/>
      <c r="D1000" s="90"/>
      <c r="E1000" s="90"/>
      <c r="F1000" s="90"/>
      <c r="G1000" s="90"/>
      <c r="H1000" s="90"/>
      <c r="I1000" s="90"/>
      <c r="J1000" s="90"/>
      <c r="K1000" s="90"/>
      <c r="L1000" s="90"/>
      <c r="M1000" s="90"/>
      <c r="N1000" s="90"/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90"/>
      <c r="AS1000" s="90"/>
    </row>
    <row r="1001">
      <c r="A1001" s="90"/>
      <c r="B1001" s="90"/>
      <c r="C1001" s="90"/>
      <c r="D1001" s="90"/>
      <c r="E1001" s="90"/>
      <c r="F1001" s="90"/>
      <c r="G1001" s="90"/>
      <c r="H1001" s="90"/>
      <c r="I1001" s="90"/>
      <c r="J1001" s="90"/>
      <c r="K1001" s="90"/>
      <c r="L1001" s="90"/>
      <c r="M1001" s="90"/>
      <c r="N1001" s="90"/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  <c r="AA1001" s="90"/>
      <c r="AB1001" s="90"/>
      <c r="AC1001" s="90"/>
      <c r="AD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  <c r="AP1001" s="90"/>
      <c r="AQ1001" s="90"/>
      <c r="AR1001" s="90"/>
      <c r="AS1001" s="90"/>
    </row>
    <row r="1002">
      <c r="A1002" s="90"/>
      <c r="B1002" s="90"/>
      <c r="C1002" s="90"/>
      <c r="D1002" s="90"/>
      <c r="E1002" s="90"/>
      <c r="F1002" s="90"/>
      <c r="G1002" s="90"/>
      <c r="H1002" s="90"/>
      <c r="I1002" s="90"/>
      <c r="J1002" s="90"/>
      <c r="K1002" s="90"/>
      <c r="L1002" s="90"/>
      <c r="M1002" s="90"/>
      <c r="N1002" s="90"/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  <c r="AA1002" s="90"/>
      <c r="AB1002" s="90"/>
      <c r="AC1002" s="90"/>
      <c r="AD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  <c r="AP1002" s="90"/>
      <c r="AQ1002" s="90"/>
      <c r="AR1002" s="90"/>
      <c r="AS1002" s="90"/>
    </row>
    <row r="1003">
      <c r="I1003" s="90"/>
      <c r="J1003" s="90"/>
      <c r="K1003" s="90"/>
      <c r="L1003" s="90"/>
      <c r="M1003" s="90"/>
      <c r="N1003" s="90"/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  <c r="AA1003" s="90"/>
      <c r="AB1003" s="90"/>
      <c r="AC1003" s="90"/>
      <c r="AD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  <c r="AP1003" s="90"/>
      <c r="AQ1003" s="90"/>
      <c r="AR1003" s="90"/>
      <c r="AS1003" s="90"/>
    </row>
    <row r="1004">
      <c r="I1004" s="90"/>
      <c r="J1004" s="90"/>
      <c r="K1004" s="90"/>
      <c r="L1004" s="90"/>
      <c r="M1004" s="90"/>
      <c r="N1004" s="90"/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  <c r="AA1004" s="90"/>
      <c r="AB1004" s="90"/>
      <c r="AC1004" s="90"/>
      <c r="AD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  <c r="AP1004" s="90"/>
      <c r="AQ1004" s="90"/>
      <c r="AR1004" s="90"/>
      <c r="AS1004" s="90"/>
    </row>
    <row r="1005">
      <c r="I1005" s="90"/>
      <c r="J1005" s="90"/>
      <c r="K1005" s="90"/>
      <c r="L1005" s="90"/>
      <c r="M1005" s="90"/>
      <c r="N1005" s="90"/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  <c r="AA1005" s="90"/>
      <c r="AB1005" s="90"/>
      <c r="AC1005" s="90"/>
      <c r="AD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  <c r="AP1005" s="90"/>
      <c r="AQ1005" s="90"/>
      <c r="AR1005" s="90"/>
      <c r="AS1005" s="90"/>
    </row>
    <row r="1006">
      <c r="I1006" s="90"/>
      <c r="J1006" s="90"/>
      <c r="K1006" s="90"/>
      <c r="L1006" s="90"/>
      <c r="M1006" s="90"/>
      <c r="N1006" s="90"/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  <c r="AA1006" s="90"/>
      <c r="AB1006" s="90"/>
      <c r="AC1006" s="90"/>
      <c r="AD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  <c r="AP1006" s="90"/>
      <c r="AQ1006" s="90"/>
      <c r="AR1006" s="90"/>
      <c r="AS1006" s="90"/>
    </row>
    <row r="1007">
      <c r="I1007" s="90"/>
      <c r="J1007" s="90"/>
      <c r="K1007" s="90"/>
      <c r="L1007" s="90"/>
      <c r="M1007" s="90"/>
      <c r="N1007" s="90"/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  <c r="AA1007" s="90"/>
      <c r="AB1007" s="90"/>
      <c r="AC1007" s="90"/>
      <c r="AD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  <c r="AP1007" s="90"/>
      <c r="AQ1007" s="90"/>
      <c r="AR1007" s="90"/>
      <c r="AS1007" s="90"/>
    </row>
    <row r="1008">
      <c r="I1008" s="90"/>
      <c r="J1008" s="90"/>
      <c r="K1008" s="90"/>
      <c r="L1008" s="90"/>
      <c r="M1008" s="90"/>
      <c r="N1008" s="90"/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  <c r="AA1008" s="90"/>
      <c r="AB1008" s="90"/>
      <c r="AC1008" s="90"/>
      <c r="AD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  <c r="AP1008" s="90"/>
      <c r="AQ1008" s="90"/>
      <c r="AR1008" s="90"/>
      <c r="AS1008" s="90"/>
    </row>
    <row r="1009">
      <c r="I1009" s="90"/>
      <c r="J1009" s="90"/>
      <c r="K1009" s="90"/>
      <c r="L1009" s="90"/>
      <c r="M1009" s="90"/>
      <c r="N1009" s="90"/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  <c r="AA1009" s="90"/>
      <c r="AB1009" s="90"/>
      <c r="AC1009" s="90"/>
      <c r="AD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  <c r="AP1009" s="90"/>
      <c r="AQ1009" s="90"/>
      <c r="AR1009" s="90"/>
      <c r="AS1009" s="90"/>
    </row>
    <row r="1010">
      <c r="I1010" s="90"/>
      <c r="J1010" s="90"/>
      <c r="K1010" s="90"/>
      <c r="L1010" s="90"/>
      <c r="M1010" s="90"/>
      <c r="N1010" s="90"/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  <c r="AA1010" s="90"/>
      <c r="AB1010" s="90"/>
      <c r="AC1010" s="90"/>
      <c r="AD1010" s="90"/>
      <c r="AE1010" s="90"/>
      <c r="AF1010" s="90"/>
      <c r="AG1010" s="90"/>
      <c r="AH1010" s="90"/>
      <c r="AI1010" s="90"/>
      <c r="AJ1010" s="90"/>
      <c r="AK1010" s="90"/>
      <c r="AL1010" s="90"/>
      <c r="AM1010" s="90"/>
      <c r="AN1010" s="90"/>
      <c r="AO1010" s="90"/>
      <c r="AP1010" s="90"/>
      <c r="AQ1010" s="90"/>
      <c r="AR1010" s="90"/>
      <c r="AS1010" s="90"/>
    </row>
    <row r="1011">
      <c r="I1011" s="90"/>
      <c r="J1011" s="90"/>
      <c r="K1011" s="90"/>
      <c r="L1011" s="90"/>
      <c r="M1011" s="90"/>
      <c r="N1011" s="90"/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  <c r="AA1011" s="90"/>
      <c r="AB1011" s="90"/>
      <c r="AC1011" s="90"/>
      <c r="AD1011" s="90"/>
      <c r="AE1011" s="90"/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  <c r="AP1011" s="90"/>
      <c r="AQ1011" s="90"/>
      <c r="AR1011" s="90"/>
      <c r="AS1011" s="90"/>
    </row>
    <row r="1012">
      <c r="I1012" s="90"/>
      <c r="J1012" s="90"/>
      <c r="K1012" s="90"/>
      <c r="L1012" s="90"/>
      <c r="M1012" s="90"/>
      <c r="N1012" s="90"/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  <c r="AA1012" s="90"/>
      <c r="AB1012" s="90"/>
      <c r="AC1012" s="90"/>
      <c r="AD1012" s="90"/>
      <c r="AE1012" s="90"/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  <c r="AP1012" s="90"/>
      <c r="AQ1012" s="90"/>
      <c r="AR1012" s="90"/>
      <c r="AS1012" s="90"/>
    </row>
    <row r="1013">
      <c r="I1013" s="90"/>
      <c r="J1013" s="90"/>
      <c r="K1013" s="90"/>
      <c r="L1013" s="90"/>
      <c r="M1013" s="90"/>
      <c r="N1013" s="90"/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  <c r="AA1013" s="90"/>
      <c r="AB1013" s="90"/>
      <c r="AC1013" s="90"/>
      <c r="AD1013" s="90"/>
      <c r="AE1013" s="90"/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  <c r="AP1013" s="90"/>
      <c r="AQ1013" s="90"/>
      <c r="AR1013" s="90"/>
      <c r="AS1013" s="90"/>
    </row>
    <row r="1014">
      <c r="I1014" s="90"/>
      <c r="J1014" s="90"/>
      <c r="K1014" s="90"/>
      <c r="L1014" s="90"/>
      <c r="M1014" s="90"/>
      <c r="N1014" s="90"/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  <c r="AA1014" s="90"/>
      <c r="AB1014" s="90"/>
      <c r="AC1014" s="90"/>
      <c r="AD1014" s="90"/>
      <c r="AE1014" s="90"/>
      <c r="AF1014" s="90"/>
      <c r="AG1014" s="90"/>
      <c r="AH1014" s="90"/>
      <c r="AI1014" s="90"/>
      <c r="AJ1014" s="90"/>
      <c r="AK1014" s="90"/>
      <c r="AL1014" s="90"/>
      <c r="AM1014" s="90"/>
      <c r="AN1014" s="90"/>
      <c r="AO1014" s="90"/>
      <c r="AP1014" s="90"/>
      <c r="AQ1014" s="90"/>
      <c r="AR1014" s="90"/>
      <c r="AS1014" s="90"/>
    </row>
    <row r="1015">
      <c r="I1015" s="90"/>
      <c r="J1015" s="90"/>
      <c r="K1015" s="90"/>
      <c r="L1015" s="90"/>
      <c r="M1015" s="90"/>
      <c r="N1015" s="90"/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  <c r="AA1015" s="90"/>
      <c r="AB1015" s="90"/>
      <c r="AC1015" s="90"/>
      <c r="AD1015" s="90"/>
      <c r="AE1015" s="90"/>
      <c r="AF1015" s="90"/>
      <c r="AG1015" s="90"/>
      <c r="AH1015" s="90"/>
      <c r="AI1015" s="90"/>
      <c r="AJ1015" s="90"/>
      <c r="AK1015" s="90"/>
      <c r="AL1015" s="90"/>
      <c r="AM1015" s="90"/>
      <c r="AN1015" s="90"/>
      <c r="AO1015" s="90"/>
      <c r="AP1015" s="90"/>
      <c r="AQ1015" s="90"/>
      <c r="AR1015" s="90"/>
      <c r="AS1015" s="90"/>
    </row>
    <row r="1016">
      <c r="I1016" s="90"/>
      <c r="J1016" s="90"/>
      <c r="K1016" s="90"/>
      <c r="L1016" s="90"/>
      <c r="M1016" s="90"/>
      <c r="N1016" s="90"/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  <c r="AA1016" s="90"/>
      <c r="AB1016" s="90"/>
      <c r="AC1016" s="90"/>
      <c r="AD1016" s="90"/>
      <c r="AE1016" s="90"/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  <c r="AP1016" s="90"/>
      <c r="AQ1016" s="90"/>
      <c r="AR1016" s="90"/>
      <c r="AS1016" s="90"/>
    </row>
    <row r="1017">
      <c r="I1017" s="90"/>
      <c r="J1017" s="90"/>
      <c r="K1017" s="90"/>
      <c r="L1017" s="90"/>
      <c r="M1017" s="90"/>
      <c r="N1017" s="90"/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  <c r="AA1017" s="90"/>
      <c r="AB1017" s="90"/>
      <c r="AC1017" s="90"/>
      <c r="AD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  <c r="AP1017" s="90"/>
      <c r="AQ1017" s="90"/>
      <c r="AR1017" s="90"/>
      <c r="AS1017" s="90"/>
    </row>
    <row r="1018">
      <c r="I1018" s="90"/>
      <c r="J1018" s="90"/>
      <c r="K1018" s="90"/>
      <c r="L1018" s="90"/>
      <c r="M1018" s="90"/>
      <c r="N1018" s="90"/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  <c r="AA1018" s="90"/>
      <c r="AB1018" s="90"/>
      <c r="AC1018" s="90"/>
      <c r="AD1018" s="90"/>
      <c r="AE1018" s="90"/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  <c r="AP1018" s="90"/>
      <c r="AQ1018" s="90"/>
      <c r="AR1018" s="90"/>
      <c r="AS1018" s="90"/>
    </row>
    <row r="1019">
      <c r="I1019" s="90"/>
      <c r="J1019" s="90"/>
      <c r="K1019" s="90"/>
      <c r="L1019" s="90"/>
      <c r="M1019" s="90"/>
      <c r="N1019" s="90"/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  <c r="AA1019" s="90"/>
      <c r="AB1019" s="90"/>
      <c r="AC1019" s="90"/>
      <c r="AD1019" s="90"/>
      <c r="AE1019" s="90"/>
      <c r="AF1019" s="90"/>
      <c r="AG1019" s="90"/>
      <c r="AH1019" s="90"/>
      <c r="AI1019" s="90"/>
      <c r="AJ1019" s="90"/>
      <c r="AK1019" s="90"/>
      <c r="AL1019" s="90"/>
      <c r="AM1019" s="90"/>
      <c r="AN1019" s="90"/>
      <c r="AO1019" s="90"/>
      <c r="AP1019" s="90"/>
      <c r="AQ1019" s="90"/>
      <c r="AR1019" s="90"/>
      <c r="AS1019" s="90"/>
    </row>
    <row r="1020">
      <c r="I1020" s="90"/>
      <c r="J1020" s="90"/>
      <c r="K1020" s="90"/>
      <c r="L1020" s="90"/>
      <c r="M1020" s="90"/>
      <c r="N1020" s="90"/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  <c r="AA1020" s="90"/>
      <c r="AB1020" s="90"/>
      <c r="AC1020" s="90"/>
      <c r="AD1020" s="90"/>
      <c r="AE1020" s="90"/>
      <c r="AF1020" s="90"/>
      <c r="AG1020" s="90"/>
      <c r="AH1020" s="90"/>
      <c r="AI1020" s="90"/>
      <c r="AJ1020" s="90"/>
      <c r="AK1020" s="90"/>
      <c r="AL1020" s="90"/>
      <c r="AM1020" s="90"/>
      <c r="AN1020" s="90"/>
      <c r="AO1020" s="90"/>
      <c r="AP1020" s="90"/>
      <c r="AQ1020" s="90"/>
      <c r="AR1020" s="90"/>
      <c r="AS1020" s="90"/>
    </row>
    <row r="1021">
      <c r="I1021" s="90"/>
      <c r="J1021" s="90"/>
      <c r="K1021" s="90"/>
      <c r="L1021" s="90"/>
      <c r="M1021" s="90"/>
      <c r="N1021" s="90"/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  <c r="AA1021" s="90"/>
      <c r="AB1021" s="90"/>
      <c r="AC1021" s="90"/>
      <c r="AD1021" s="90"/>
      <c r="AE1021" s="90"/>
      <c r="AF1021" s="90"/>
      <c r="AG1021" s="90"/>
      <c r="AH1021" s="90"/>
      <c r="AI1021" s="90"/>
      <c r="AJ1021" s="90"/>
      <c r="AK1021" s="90"/>
      <c r="AL1021" s="90"/>
      <c r="AM1021" s="90"/>
      <c r="AN1021" s="90"/>
      <c r="AO1021" s="90"/>
      <c r="AP1021" s="90"/>
      <c r="AQ1021" s="90"/>
      <c r="AR1021" s="90"/>
      <c r="AS1021" s="90"/>
    </row>
    <row r="1022">
      <c r="I1022" s="90"/>
      <c r="J1022" s="90"/>
      <c r="K1022" s="90"/>
      <c r="L1022" s="90"/>
      <c r="M1022" s="90"/>
      <c r="N1022" s="90"/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  <c r="AA1022" s="90"/>
      <c r="AB1022" s="90"/>
      <c r="AC1022" s="90"/>
      <c r="AD1022" s="90"/>
      <c r="AE1022" s="90"/>
      <c r="AF1022" s="90"/>
      <c r="AG1022" s="90"/>
      <c r="AH1022" s="90"/>
      <c r="AI1022" s="90"/>
      <c r="AJ1022" s="90"/>
      <c r="AK1022" s="90"/>
      <c r="AL1022" s="90"/>
      <c r="AM1022" s="90"/>
      <c r="AN1022" s="90"/>
      <c r="AO1022" s="90"/>
      <c r="AP1022" s="90"/>
      <c r="AQ1022" s="90"/>
      <c r="AR1022" s="90"/>
      <c r="AS1022" s="90"/>
    </row>
    <row r="1023">
      <c r="I1023" s="90"/>
      <c r="J1023" s="90"/>
      <c r="K1023" s="90"/>
      <c r="L1023" s="90"/>
      <c r="M1023" s="90"/>
      <c r="N1023" s="90"/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  <c r="AA1023" s="90"/>
      <c r="AB1023" s="90"/>
      <c r="AC1023" s="90"/>
      <c r="AD1023" s="90"/>
      <c r="AE1023" s="90"/>
      <c r="AF1023" s="90"/>
      <c r="AG1023" s="90"/>
      <c r="AH1023" s="90"/>
      <c r="AI1023" s="90"/>
      <c r="AJ1023" s="90"/>
      <c r="AK1023" s="90"/>
      <c r="AL1023" s="90"/>
      <c r="AM1023" s="90"/>
      <c r="AN1023" s="90"/>
      <c r="AO1023" s="90"/>
      <c r="AP1023" s="90"/>
      <c r="AQ1023" s="90"/>
      <c r="AR1023" s="90"/>
      <c r="AS1023" s="90"/>
    </row>
    <row r="1024">
      <c r="I1024" s="90"/>
      <c r="J1024" s="90"/>
      <c r="K1024" s="90"/>
      <c r="L1024" s="90"/>
      <c r="M1024" s="90"/>
      <c r="N1024" s="90"/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  <c r="AA1024" s="90"/>
      <c r="AB1024" s="90"/>
      <c r="AC1024" s="90"/>
      <c r="AD1024" s="90"/>
      <c r="AE1024" s="90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  <c r="AP1024" s="90"/>
      <c r="AQ1024" s="90"/>
      <c r="AR1024" s="90"/>
      <c r="AS1024" s="90"/>
    </row>
    <row r="1025">
      <c r="I1025" s="90"/>
      <c r="J1025" s="90"/>
      <c r="K1025" s="90"/>
      <c r="L1025" s="90"/>
      <c r="M1025" s="90"/>
      <c r="N1025" s="90"/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  <c r="AA1025" s="90"/>
      <c r="AB1025" s="90"/>
      <c r="AC1025" s="90"/>
      <c r="AD1025" s="90"/>
      <c r="AE1025" s="90"/>
      <c r="AF1025" s="90"/>
      <c r="AG1025" s="90"/>
      <c r="AH1025" s="90"/>
      <c r="AI1025" s="90"/>
      <c r="AJ1025" s="90"/>
      <c r="AK1025" s="90"/>
      <c r="AL1025" s="90"/>
      <c r="AM1025" s="90"/>
      <c r="AN1025" s="90"/>
      <c r="AO1025" s="90"/>
      <c r="AP1025" s="90"/>
      <c r="AQ1025" s="90"/>
      <c r="AR1025" s="90"/>
      <c r="AS1025" s="90"/>
    </row>
    <row r="1026">
      <c r="I1026" s="90"/>
      <c r="J1026" s="90"/>
      <c r="K1026" s="90"/>
      <c r="L1026" s="90"/>
      <c r="M1026" s="90"/>
      <c r="N1026" s="90"/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  <c r="AA1026" s="90"/>
      <c r="AB1026" s="90"/>
      <c r="AC1026" s="90"/>
      <c r="AD1026" s="90"/>
      <c r="AE1026" s="90"/>
      <c r="AF1026" s="90"/>
      <c r="AG1026" s="90"/>
      <c r="AH1026" s="90"/>
      <c r="AI1026" s="90"/>
      <c r="AJ1026" s="90"/>
      <c r="AK1026" s="90"/>
      <c r="AL1026" s="90"/>
      <c r="AM1026" s="90"/>
      <c r="AN1026" s="90"/>
      <c r="AO1026" s="90"/>
      <c r="AP1026" s="90"/>
      <c r="AQ1026" s="90"/>
      <c r="AR1026" s="90"/>
      <c r="AS1026" s="90"/>
    </row>
    <row r="1027">
      <c r="I1027" s="90"/>
      <c r="J1027" s="90"/>
      <c r="K1027" s="90"/>
      <c r="L1027" s="90"/>
      <c r="M1027" s="90"/>
      <c r="N1027" s="90"/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  <c r="AA1027" s="90"/>
      <c r="AB1027" s="90"/>
      <c r="AC1027" s="90"/>
      <c r="AD1027" s="90"/>
      <c r="AE1027" s="90"/>
      <c r="AF1027" s="90"/>
      <c r="AG1027" s="90"/>
      <c r="AH1027" s="90"/>
      <c r="AI1027" s="90"/>
      <c r="AJ1027" s="90"/>
      <c r="AK1027" s="90"/>
      <c r="AL1027" s="90"/>
      <c r="AM1027" s="90"/>
      <c r="AN1027" s="90"/>
      <c r="AO1027" s="90"/>
      <c r="AP1027" s="90"/>
      <c r="AQ1027" s="90"/>
      <c r="AR1027" s="90"/>
      <c r="AS1027" s="90"/>
    </row>
    <row r="1028">
      <c r="I1028" s="90"/>
      <c r="J1028" s="90"/>
      <c r="K1028" s="90"/>
      <c r="L1028" s="90"/>
      <c r="M1028" s="90"/>
      <c r="N1028" s="90"/>
      <c r="O1028" s="90"/>
      <c r="P1028" s="90"/>
    </row>
  </sheetData>
  <mergeCells count="3">
    <mergeCell ref="A37:M37"/>
    <mergeCell ref="A49:M49"/>
    <mergeCell ref="A72:E7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4" max="14" width="6.57"/>
  </cols>
  <sheetData>
    <row r="1">
      <c r="A1" s="65" t="s">
        <v>51</v>
      </c>
      <c r="B1" s="142"/>
      <c r="C1" s="143"/>
      <c r="D1" s="144"/>
      <c r="E1" s="144"/>
      <c r="F1" s="143"/>
      <c r="G1" s="143"/>
      <c r="H1" s="143"/>
      <c r="I1" s="143"/>
      <c r="J1" s="145"/>
      <c r="K1" s="145"/>
      <c r="L1" s="143"/>
      <c r="M1" s="143"/>
      <c r="N1" s="33"/>
    </row>
    <row r="2">
      <c r="A2" s="146">
        <v>5.0</v>
      </c>
      <c r="B2" s="147">
        <v>6.0</v>
      </c>
      <c r="C2" s="142"/>
      <c r="D2" s="26" t="str">
        <f>'Run set up notes'!E21</f>
        <v/>
      </c>
      <c r="E2" s="26" t="str">
        <f>'Run set up notes'!F21</f>
        <v>Confirmatory LOD NS (plate 1)</v>
      </c>
      <c r="F2" s="143"/>
      <c r="G2" s="148"/>
      <c r="H2" s="143"/>
      <c r="I2" s="143"/>
      <c r="J2" s="145"/>
      <c r="K2" s="145"/>
      <c r="L2" s="143"/>
      <c r="M2" s="143"/>
      <c r="N2" s="33"/>
    </row>
    <row r="3">
      <c r="A3" s="149">
        <v>7.0</v>
      </c>
      <c r="B3" s="150">
        <v>8.0</v>
      </c>
      <c r="C3" s="151"/>
      <c r="D3" s="152" t="str">
        <f>'Run set up notes'!E22</f>
        <v>Confirmatory LOD NS (plate 2)</v>
      </c>
      <c r="E3" s="152" t="str">
        <f>'Run set up notes'!F22</f>
        <v/>
      </c>
      <c r="F3" s="143"/>
      <c r="G3" s="153"/>
      <c r="H3" s="143"/>
      <c r="I3" s="143"/>
      <c r="J3" s="33"/>
      <c r="K3" s="145"/>
      <c r="L3" s="143"/>
      <c r="M3" s="143"/>
      <c r="N3" s="33"/>
    </row>
    <row r="5">
      <c r="A5" s="70" t="s">
        <v>52</v>
      </c>
      <c r="C5" s="75" t="s">
        <v>53</v>
      </c>
      <c r="D5" s="76"/>
      <c r="E5" s="75"/>
      <c r="F5" s="76"/>
      <c r="G5" s="69"/>
      <c r="H5" s="69"/>
      <c r="I5" s="69"/>
      <c r="J5" s="69"/>
      <c r="K5" s="69"/>
      <c r="L5" s="69"/>
      <c r="M5" s="69"/>
      <c r="N5" s="69"/>
      <c r="P5" s="70" t="s">
        <v>54</v>
      </c>
      <c r="R5" s="75" t="s">
        <v>53</v>
      </c>
      <c r="S5" s="76"/>
      <c r="T5" s="75" t="s">
        <v>55</v>
      </c>
      <c r="U5" s="76"/>
      <c r="V5" s="69"/>
      <c r="W5" s="69"/>
      <c r="X5" s="69"/>
      <c r="Y5" s="69"/>
      <c r="Z5" s="69"/>
      <c r="AA5" s="69"/>
      <c r="AB5" s="69"/>
      <c r="AC5" s="69"/>
    </row>
    <row r="6">
      <c r="A6" s="91" t="str">
        <f>plate2!D2</f>
        <v/>
      </c>
      <c r="B6" s="78">
        <v>1.0</v>
      </c>
      <c r="C6" s="78">
        <v>2.0</v>
      </c>
      <c r="D6" s="78">
        <v>3.0</v>
      </c>
      <c r="E6" s="78">
        <v>4.0</v>
      </c>
      <c r="F6" s="78">
        <v>5.0</v>
      </c>
      <c r="G6" s="78">
        <v>6.0</v>
      </c>
      <c r="H6" s="78">
        <v>7.0</v>
      </c>
      <c r="I6" s="78">
        <v>8.0</v>
      </c>
      <c r="J6" s="78">
        <v>9.0</v>
      </c>
      <c r="K6" s="78">
        <v>10.0</v>
      </c>
      <c r="L6" s="78">
        <v>11.0</v>
      </c>
      <c r="M6" s="78">
        <v>12.0</v>
      </c>
      <c r="N6" s="79"/>
      <c r="P6" s="91" t="str">
        <f>plate2!E2</f>
        <v>Confirmatory LOD NS (plate 1)</v>
      </c>
      <c r="Q6" s="78">
        <v>1.0</v>
      </c>
      <c r="R6" s="78">
        <v>2.0</v>
      </c>
      <c r="S6" s="78">
        <v>3.0</v>
      </c>
      <c r="T6" s="78">
        <v>4.0</v>
      </c>
      <c r="U6" s="78">
        <v>5.0</v>
      </c>
      <c r="V6" s="78">
        <v>6.0</v>
      </c>
      <c r="W6" s="78">
        <v>7.0</v>
      </c>
      <c r="X6" s="78">
        <v>8.0</v>
      </c>
      <c r="Y6" s="78">
        <v>9.0</v>
      </c>
      <c r="Z6" s="78">
        <v>10.0</v>
      </c>
      <c r="AA6" s="78">
        <v>11.0</v>
      </c>
      <c r="AB6" s="78">
        <v>12.0</v>
      </c>
      <c r="AC6" s="79"/>
    </row>
    <row r="7">
      <c r="A7" s="81" t="s">
        <v>9</v>
      </c>
      <c r="B7" s="82" t="s">
        <v>56</v>
      </c>
      <c r="C7" s="82" t="s">
        <v>56</v>
      </c>
      <c r="D7" s="82" t="s">
        <v>56</v>
      </c>
      <c r="E7" s="82" t="s">
        <v>56</v>
      </c>
      <c r="F7" s="82" t="s">
        <v>56</v>
      </c>
      <c r="G7" s="82" t="s">
        <v>56</v>
      </c>
      <c r="H7" s="82" t="s">
        <v>56</v>
      </c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78" t="s">
        <v>9</v>
      </c>
      <c r="P7" s="81" t="s">
        <v>9</v>
      </c>
      <c r="Q7" s="82" t="s">
        <v>56</v>
      </c>
      <c r="R7" s="82" t="s">
        <v>56</v>
      </c>
      <c r="S7" s="82" t="s">
        <v>56</v>
      </c>
      <c r="T7" s="82" t="s">
        <v>56</v>
      </c>
      <c r="U7" s="82" t="s">
        <v>56</v>
      </c>
      <c r="V7" s="82" t="s">
        <v>56</v>
      </c>
      <c r="W7" s="82" t="s">
        <v>56</v>
      </c>
      <c r="X7" s="82" t="s">
        <v>56</v>
      </c>
      <c r="Y7" s="82" t="s">
        <v>56</v>
      </c>
      <c r="Z7" s="82" t="s">
        <v>56</v>
      </c>
      <c r="AA7" s="82" t="s">
        <v>56</v>
      </c>
      <c r="AB7" s="82" t="s">
        <v>56</v>
      </c>
      <c r="AC7" s="78" t="s">
        <v>9</v>
      </c>
    </row>
    <row r="8">
      <c r="A8" s="78" t="s">
        <v>6</v>
      </c>
      <c r="B8" s="82" t="s">
        <v>56</v>
      </c>
      <c r="C8" s="82" t="s">
        <v>56</v>
      </c>
      <c r="D8" s="82" t="s">
        <v>56</v>
      </c>
      <c r="E8" s="82" t="s">
        <v>56</v>
      </c>
      <c r="F8" s="82" t="s">
        <v>56</v>
      </c>
      <c r="G8" s="82" t="s">
        <v>56</v>
      </c>
      <c r="H8" s="82" t="s">
        <v>56</v>
      </c>
      <c r="I8" s="82" t="s">
        <v>56</v>
      </c>
      <c r="J8" s="82" t="s">
        <v>56</v>
      </c>
      <c r="K8" s="82" t="s">
        <v>56</v>
      </c>
      <c r="L8" s="82" t="s">
        <v>56</v>
      </c>
      <c r="M8" s="82" t="s">
        <v>56</v>
      </c>
      <c r="N8" s="78" t="s">
        <v>6</v>
      </c>
      <c r="P8" s="78" t="s">
        <v>6</v>
      </c>
      <c r="Q8" s="82" t="s">
        <v>56</v>
      </c>
      <c r="R8" s="82" t="s">
        <v>56</v>
      </c>
      <c r="S8" s="82" t="s">
        <v>56</v>
      </c>
      <c r="T8" s="82" t="s">
        <v>56</v>
      </c>
      <c r="U8" s="82" t="s">
        <v>56</v>
      </c>
      <c r="V8" s="82" t="s">
        <v>56</v>
      </c>
      <c r="W8" s="82" t="s">
        <v>56</v>
      </c>
      <c r="X8" s="82" t="s">
        <v>56</v>
      </c>
      <c r="Y8" s="82" t="s">
        <v>56</v>
      </c>
      <c r="Z8" s="82" t="s">
        <v>56</v>
      </c>
      <c r="AA8" s="82" t="s">
        <v>56</v>
      </c>
      <c r="AB8" s="82" t="s">
        <v>56</v>
      </c>
      <c r="AC8" s="78" t="s">
        <v>6</v>
      </c>
    </row>
    <row r="9">
      <c r="A9" s="78" t="s">
        <v>40</v>
      </c>
      <c r="B9" s="82" t="s">
        <v>56</v>
      </c>
      <c r="C9" s="82" t="s">
        <v>56</v>
      </c>
      <c r="D9" s="82" t="s">
        <v>56</v>
      </c>
      <c r="E9" s="82" t="s">
        <v>56</v>
      </c>
      <c r="F9" s="82" t="s">
        <v>56</v>
      </c>
      <c r="G9" s="82" t="s">
        <v>56</v>
      </c>
      <c r="H9" s="82" t="s">
        <v>56</v>
      </c>
      <c r="I9" s="82" t="s">
        <v>56</v>
      </c>
      <c r="J9" s="82" t="s">
        <v>56</v>
      </c>
      <c r="K9" s="82" t="s">
        <v>56</v>
      </c>
      <c r="L9" s="82" t="s">
        <v>56</v>
      </c>
      <c r="M9" s="82" t="s">
        <v>56</v>
      </c>
      <c r="N9" s="78" t="s">
        <v>40</v>
      </c>
      <c r="P9" s="78" t="s">
        <v>40</v>
      </c>
      <c r="Q9" s="82" t="s">
        <v>56</v>
      </c>
      <c r="R9" s="82" t="s">
        <v>56</v>
      </c>
      <c r="S9" s="82" t="s">
        <v>56</v>
      </c>
      <c r="T9" s="82" t="s">
        <v>56</v>
      </c>
      <c r="U9" s="82" t="s">
        <v>56</v>
      </c>
      <c r="V9" s="82" t="s">
        <v>56</v>
      </c>
      <c r="W9" s="82" t="s">
        <v>56</v>
      </c>
      <c r="X9" s="82" t="s">
        <v>56</v>
      </c>
      <c r="Y9" s="82" t="s">
        <v>56</v>
      </c>
      <c r="Z9" s="82" t="s">
        <v>56</v>
      </c>
      <c r="AA9" s="82" t="s">
        <v>56</v>
      </c>
      <c r="AB9" s="82" t="s">
        <v>56</v>
      </c>
      <c r="AC9" s="78" t="s">
        <v>40</v>
      </c>
    </row>
    <row r="10">
      <c r="A10" s="78" t="s">
        <v>43</v>
      </c>
      <c r="B10" s="82" t="s">
        <v>56</v>
      </c>
      <c r="C10" s="82" t="s">
        <v>56</v>
      </c>
      <c r="D10" s="82" t="s">
        <v>56</v>
      </c>
      <c r="E10" s="82" t="s">
        <v>56</v>
      </c>
      <c r="F10" s="82" t="s">
        <v>56</v>
      </c>
      <c r="G10" s="82" t="s">
        <v>56</v>
      </c>
      <c r="H10" s="82" t="s">
        <v>56</v>
      </c>
      <c r="I10" s="82" t="s">
        <v>56</v>
      </c>
      <c r="J10" s="82" t="s">
        <v>56</v>
      </c>
      <c r="K10" s="82" t="s">
        <v>56</v>
      </c>
      <c r="L10" s="82" t="s">
        <v>56</v>
      </c>
      <c r="M10" s="82" t="s">
        <v>56</v>
      </c>
      <c r="N10" s="78" t="s">
        <v>43</v>
      </c>
      <c r="P10" s="78" t="s">
        <v>43</v>
      </c>
      <c r="Q10" s="82" t="s">
        <v>56</v>
      </c>
      <c r="R10" s="82" t="s">
        <v>56</v>
      </c>
      <c r="S10" s="82" t="s">
        <v>56</v>
      </c>
      <c r="T10" s="82" t="s">
        <v>56</v>
      </c>
      <c r="U10" s="82" t="s">
        <v>56</v>
      </c>
      <c r="V10" s="82" t="s">
        <v>56</v>
      </c>
      <c r="W10" s="82" t="s">
        <v>56</v>
      </c>
      <c r="X10" s="82" t="s">
        <v>56</v>
      </c>
      <c r="Y10" s="82" t="s">
        <v>56</v>
      </c>
      <c r="Z10" s="82" t="s">
        <v>56</v>
      </c>
      <c r="AA10" s="82" t="s">
        <v>56</v>
      </c>
      <c r="AB10" s="82" t="s">
        <v>56</v>
      </c>
      <c r="AC10" s="78" t="s">
        <v>43</v>
      </c>
    </row>
    <row r="11">
      <c r="A11" s="78" t="s">
        <v>45</v>
      </c>
      <c r="B11" s="82" t="s">
        <v>56</v>
      </c>
      <c r="C11" s="82" t="s">
        <v>56</v>
      </c>
      <c r="D11" s="82" t="s">
        <v>56</v>
      </c>
      <c r="E11" s="82" t="s">
        <v>56</v>
      </c>
      <c r="F11" s="82" t="s">
        <v>56</v>
      </c>
      <c r="G11" s="82" t="s">
        <v>56</v>
      </c>
      <c r="H11" s="82" t="s">
        <v>56</v>
      </c>
      <c r="I11" s="82" t="s">
        <v>56</v>
      </c>
      <c r="J11" s="82" t="s">
        <v>56</v>
      </c>
      <c r="K11" s="82" t="s">
        <v>56</v>
      </c>
      <c r="L11" s="82" t="s">
        <v>56</v>
      </c>
      <c r="M11" s="82" t="s">
        <v>56</v>
      </c>
      <c r="N11" s="78" t="s">
        <v>45</v>
      </c>
      <c r="P11" s="78" t="s">
        <v>45</v>
      </c>
      <c r="Q11" s="82" t="s">
        <v>56</v>
      </c>
      <c r="R11" s="82" t="s">
        <v>56</v>
      </c>
      <c r="S11" s="82" t="s">
        <v>56</v>
      </c>
      <c r="T11" s="82" t="s">
        <v>56</v>
      </c>
      <c r="U11" s="82" t="s">
        <v>56</v>
      </c>
      <c r="V11" s="82" t="s">
        <v>56</v>
      </c>
      <c r="W11" s="82" t="s">
        <v>56</v>
      </c>
      <c r="X11" s="82" t="s">
        <v>56</v>
      </c>
      <c r="Y11" s="82" t="s">
        <v>56</v>
      </c>
      <c r="Z11" s="82" t="s">
        <v>56</v>
      </c>
      <c r="AA11" s="82" t="s">
        <v>56</v>
      </c>
      <c r="AB11" s="82" t="s">
        <v>56</v>
      </c>
      <c r="AC11" s="78" t="s">
        <v>45</v>
      </c>
    </row>
    <row r="12">
      <c r="A12" s="78" t="s">
        <v>46</v>
      </c>
      <c r="B12" s="82" t="s">
        <v>56</v>
      </c>
      <c r="C12" s="82" t="s">
        <v>56</v>
      </c>
      <c r="D12" s="82" t="s">
        <v>56</v>
      </c>
      <c r="E12" s="82" t="s">
        <v>56</v>
      </c>
      <c r="F12" s="82" t="s">
        <v>56</v>
      </c>
      <c r="G12" s="82" t="s">
        <v>56</v>
      </c>
      <c r="H12" s="82" t="s">
        <v>56</v>
      </c>
      <c r="I12" s="82" t="s">
        <v>56</v>
      </c>
      <c r="J12" s="82" t="s">
        <v>56</v>
      </c>
      <c r="K12" s="82" t="s">
        <v>56</v>
      </c>
      <c r="L12" s="82" t="s">
        <v>56</v>
      </c>
      <c r="M12" s="82" t="s">
        <v>56</v>
      </c>
      <c r="N12" s="78" t="s">
        <v>46</v>
      </c>
      <c r="P12" s="78" t="s">
        <v>46</v>
      </c>
      <c r="Q12" s="82" t="s">
        <v>56</v>
      </c>
      <c r="R12" s="82" t="s">
        <v>56</v>
      </c>
      <c r="S12" s="82" t="s">
        <v>56</v>
      </c>
      <c r="T12" s="82" t="s">
        <v>56</v>
      </c>
      <c r="U12" s="82" t="s">
        <v>56</v>
      </c>
      <c r="V12" s="82" t="s">
        <v>56</v>
      </c>
      <c r="W12" s="82" t="s">
        <v>56</v>
      </c>
      <c r="X12" s="82" t="s">
        <v>56</v>
      </c>
      <c r="Y12" s="82" t="s">
        <v>56</v>
      </c>
      <c r="Z12" s="82" t="s">
        <v>56</v>
      </c>
      <c r="AA12" s="82" t="s">
        <v>56</v>
      </c>
      <c r="AB12" s="82" t="s">
        <v>56</v>
      </c>
      <c r="AC12" s="78" t="s">
        <v>46</v>
      </c>
    </row>
    <row r="13">
      <c r="A13" s="78" t="s">
        <v>48</v>
      </c>
      <c r="B13" s="82" t="s">
        <v>56</v>
      </c>
      <c r="C13" s="82" t="s">
        <v>56</v>
      </c>
      <c r="D13" s="82" t="s">
        <v>56</v>
      </c>
      <c r="E13" s="82" t="s">
        <v>56</v>
      </c>
      <c r="F13" s="82" t="s">
        <v>56</v>
      </c>
      <c r="G13" s="82" t="s">
        <v>56</v>
      </c>
      <c r="H13" s="82" t="s">
        <v>56</v>
      </c>
      <c r="I13" s="82" t="s">
        <v>56</v>
      </c>
      <c r="J13" s="82" t="s">
        <v>56</v>
      </c>
      <c r="K13" s="82" t="s">
        <v>56</v>
      </c>
      <c r="L13" s="82" t="s">
        <v>56</v>
      </c>
      <c r="M13" s="154" t="s">
        <v>57</v>
      </c>
      <c r="N13" s="78" t="s">
        <v>48</v>
      </c>
      <c r="P13" s="78" t="s">
        <v>48</v>
      </c>
      <c r="Q13" s="82" t="s">
        <v>56</v>
      </c>
      <c r="R13" s="82" t="s">
        <v>56</v>
      </c>
      <c r="S13" s="82" t="s">
        <v>56</v>
      </c>
      <c r="T13" s="82" t="s">
        <v>56</v>
      </c>
      <c r="U13" s="82" t="s">
        <v>56</v>
      </c>
      <c r="V13" s="82" t="s">
        <v>56</v>
      </c>
      <c r="W13" s="82" t="s">
        <v>56</v>
      </c>
      <c r="X13" s="82" t="s">
        <v>56</v>
      </c>
      <c r="Y13" s="82" t="s">
        <v>56</v>
      </c>
      <c r="Z13" s="82" t="s">
        <v>56</v>
      </c>
      <c r="AA13" s="82" t="s">
        <v>56</v>
      </c>
      <c r="AB13" s="154" t="s">
        <v>57</v>
      </c>
      <c r="AC13" s="78" t="s">
        <v>48</v>
      </c>
    </row>
    <row r="14">
      <c r="A14" s="78" t="s">
        <v>49</v>
      </c>
      <c r="B14" s="82" t="s">
        <v>56</v>
      </c>
      <c r="C14" s="82" t="s">
        <v>56</v>
      </c>
      <c r="D14" s="82" t="s">
        <v>56</v>
      </c>
      <c r="E14" s="82" t="s">
        <v>56</v>
      </c>
      <c r="F14" s="82" t="s">
        <v>56</v>
      </c>
      <c r="G14" s="82" t="s">
        <v>56</v>
      </c>
      <c r="H14" s="82" t="s">
        <v>56</v>
      </c>
      <c r="I14" s="82" t="s">
        <v>56</v>
      </c>
      <c r="J14" s="82" t="s">
        <v>56</v>
      </c>
      <c r="K14" s="82" t="s">
        <v>56</v>
      </c>
      <c r="L14" s="82" t="s">
        <v>56</v>
      </c>
      <c r="M14" s="154" t="s">
        <v>57</v>
      </c>
      <c r="N14" s="78" t="s">
        <v>49</v>
      </c>
      <c r="P14" s="78" t="s">
        <v>49</v>
      </c>
      <c r="Q14" s="82" t="s">
        <v>56</v>
      </c>
      <c r="R14" s="82" t="s">
        <v>56</v>
      </c>
      <c r="S14" s="82" t="s">
        <v>56</v>
      </c>
      <c r="T14" s="82" t="s">
        <v>56</v>
      </c>
      <c r="U14" s="82" t="s">
        <v>56</v>
      </c>
      <c r="V14" s="82" t="s">
        <v>56</v>
      </c>
      <c r="W14" s="82" t="s">
        <v>56</v>
      </c>
      <c r="X14" s="82" t="s">
        <v>56</v>
      </c>
      <c r="Y14" s="82" t="s">
        <v>56</v>
      </c>
      <c r="Z14" s="82" t="s">
        <v>56</v>
      </c>
      <c r="AA14" s="82" t="s">
        <v>56</v>
      </c>
      <c r="AB14" s="154" t="s">
        <v>57</v>
      </c>
      <c r="AC14" s="78" t="s">
        <v>49</v>
      </c>
    </row>
    <row r="15">
      <c r="A15" s="79"/>
      <c r="B15" s="89">
        <v>1.0</v>
      </c>
      <c r="C15" s="89">
        <v>2.0</v>
      </c>
      <c r="D15" s="89">
        <v>3.0</v>
      </c>
      <c r="E15" s="89">
        <v>4.0</v>
      </c>
      <c r="F15" s="89">
        <v>5.0</v>
      </c>
      <c r="G15" s="89">
        <v>6.0</v>
      </c>
      <c r="H15" s="89">
        <v>7.0</v>
      </c>
      <c r="I15" s="89">
        <v>8.0</v>
      </c>
      <c r="J15" s="89">
        <v>9.0</v>
      </c>
      <c r="K15" s="89">
        <v>10.0</v>
      </c>
      <c r="L15" s="89">
        <v>11.0</v>
      </c>
      <c r="M15" s="89">
        <v>12.0</v>
      </c>
      <c r="N15" s="79"/>
      <c r="P15" s="79"/>
      <c r="Q15" s="89">
        <v>1.0</v>
      </c>
      <c r="R15" s="89">
        <v>2.0</v>
      </c>
      <c r="S15" s="89">
        <v>3.0</v>
      </c>
      <c r="T15" s="89">
        <v>4.0</v>
      </c>
      <c r="U15" s="89">
        <v>5.0</v>
      </c>
      <c r="V15" s="89">
        <v>6.0</v>
      </c>
      <c r="W15" s="89">
        <v>7.0</v>
      </c>
      <c r="X15" s="89">
        <v>8.0</v>
      </c>
      <c r="Y15" s="89">
        <v>9.0</v>
      </c>
      <c r="Z15" s="89">
        <v>10.0</v>
      </c>
      <c r="AA15" s="89">
        <v>11.0</v>
      </c>
      <c r="AB15" s="89">
        <v>12.0</v>
      </c>
      <c r="AC15" s="79"/>
    </row>
    <row r="17">
      <c r="A17" s="7" t="s">
        <v>58</v>
      </c>
      <c r="B17" s="78">
        <v>1.0</v>
      </c>
      <c r="C17" s="78">
        <v>2.0</v>
      </c>
      <c r="D17" s="78">
        <v>3.0</v>
      </c>
      <c r="E17" s="78">
        <v>4.0</v>
      </c>
      <c r="F17" s="78">
        <v>5.0</v>
      </c>
      <c r="G17" s="78">
        <v>6.0</v>
      </c>
      <c r="H17" s="78">
        <v>7.0</v>
      </c>
      <c r="I17" s="78">
        <v>8.0</v>
      </c>
      <c r="J17" s="78">
        <v>9.0</v>
      </c>
      <c r="K17" s="78">
        <v>10.0</v>
      </c>
      <c r="L17" s="78">
        <v>11.0</v>
      </c>
      <c r="M17" s="78">
        <v>12.0</v>
      </c>
      <c r="N17" s="79"/>
      <c r="P17" s="7" t="s">
        <v>58</v>
      </c>
      <c r="Q17" s="78">
        <v>1.0</v>
      </c>
      <c r="R17" s="78">
        <v>2.0</v>
      </c>
      <c r="S17" s="78">
        <v>3.0</v>
      </c>
      <c r="T17" s="78">
        <v>4.0</v>
      </c>
      <c r="U17" s="78">
        <v>5.0</v>
      </c>
      <c r="V17" s="78">
        <v>6.0</v>
      </c>
      <c r="W17" s="78">
        <v>7.0</v>
      </c>
      <c r="X17" s="78">
        <v>8.0</v>
      </c>
      <c r="Y17" s="78">
        <v>9.0</v>
      </c>
      <c r="Z17" s="78">
        <v>10.0</v>
      </c>
      <c r="AA17" s="78">
        <v>11.0</v>
      </c>
      <c r="AB17" s="78">
        <v>12.0</v>
      </c>
      <c r="AC17" s="79"/>
    </row>
    <row r="18">
      <c r="A18" s="81" t="s">
        <v>9</v>
      </c>
      <c r="B18" s="82" t="s">
        <v>59</v>
      </c>
      <c r="C18" s="82" t="s">
        <v>59</v>
      </c>
      <c r="D18" s="82" t="s">
        <v>59</v>
      </c>
      <c r="E18" s="82" t="s">
        <v>59</v>
      </c>
      <c r="F18" s="82" t="s">
        <v>59</v>
      </c>
      <c r="G18" s="82" t="s">
        <v>59</v>
      </c>
      <c r="H18" s="82" t="s">
        <v>59</v>
      </c>
      <c r="I18" s="82" t="s">
        <v>59</v>
      </c>
      <c r="J18" s="82" t="s">
        <v>59</v>
      </c>
      <c r="K18" s="82" t="s">
        <v>59</v>
      </c>
      <c r="L18" s="82" t="s">
        <v>59</v>
      </c>
      <c r="M18" s="82" t="s">
        <v>59</v>
      </c>
      <c r="N18" s="78" t="s">
        <v>9</v>
      </c>
      <c r="P18" s="81" t="s">
        <v>9</v>
      </c>
      <c r="Q18" s="82" t="s">
        <v>59</v>
      </c>
      <c r="R18" s="82" t="s">
        <v>59</v>
      </c>
      <c r="S18" s="82" t="s">
        <v>59</v>
      </c>
      <c r="T18" s="82" t="s">
        <v>59</v>
      </c>
      <c r="U18" s="82" t="s">
        <v>59</v>
      </c>
      <c r="V18" s="82" t="s">
        <v>59</v>
      </c>
      <c r="W18" s="82" t="s">
        <v>59</v>
      </c>
      <c r="X18" s="82" t="s">
        <v>59</v>
      </c>
      <c r="Y18" s="82" t="s">
        <v>59</v>
      </c>
      <c r="Z18" s="82" t="s">
        <v>59</v>
      </c>
      <c r="AA18" s="82" t="s">
        <v>59</v>
      </c>
      <c r="AB18" s="82" t="s">
        <v>59</v>
      </c>
      <c r="AC18" s="78" t="s">
        <v>9</v>
      </c>
    </row>
    <row r="19">
      <c r="A19" s="78" t="s">
        <v>6</v>
      </c>
      <c r="B19" s="82" t="s">
        <v>59</v>
      </c>
      <c r="C19" s="82" t="s">
        <v>59</v>
      </c>
      <c r="D19" s="82" t="s">
        <v>59</v>
      </c>
      <c r="E19" s="82" t="s">
        <v>59</v>
      </c>
      <c r="F19" s="82" t="s">
        <v>59</v>
      </c>
      <c r="G19" s="82" t="s">
        <v>59</v>
      </c>
      <c r="H19" s="82" t="s">
        <v>59</v>
      </c>
      <c r="I19" s="82" t="s">
        <v>59</v>
      </c>
      <c r="J19" s="82" t="s">
        <v>59</v>
      </c>
      <c r="K19" s="82" t="s">
        <v>59</v>
      </c>
      <c r="L19" s="82" t="s">
        <v>59</v>
      </c>
      <c r="M19" s="82" t="s">
        <v>59</v>
      </c>
      <c r="N19" s="78" t="s">
        <v>6</v>
      </c>
      <c r="P19" s="78" t="s">
        <v>6</v>
      </c>
      <c r="Q19" s="82" t="s">
        <v>59</v>
      </c>
      <c r="R19" s="82" t="s">
        <v>59</v>
      </c>
      <c r="S19" s="82" t="s">
        <v>59</v>
      </c>
      <c r="T19" s="82" t="s">
        <v>59</v>
      </c>
      <c r="U19" s="82" t="s">
        <v>59</v>
      </c>
      <c r="V19" s="82" t="s">
        <v>59</v>
      </c>
      <c r="W19" s="82" t="s">
        <v>59</v>
      </c>
      <c r="X19" s="82" t="s">
        <v>59</v>
      </c>
      <c r="Y19" s="82" t="s">
        <v>59</v>
      </c>
      <c r="Z19" s="82" t="s">
        <v>59</v>
      </c>
      <c r="AA19" s="82" t="s">
        <v>59</v>
      </c>
      <c r="AB19" s="82" t="s">
        <v>59</v>
      </c>
      <c r="AC19" s="78" t="s">
        <v>6</v>
      </c>
    </row>
    <row r="20">
      <c r="A20" s="78" t="s">
        <v>40</v>
      </c>
      <c r="B20" s="82" t="s">
        <v>59</v>
      </c>
      <c r="C20" s="82" t="s">
        <v>59</v>
      </c>
      <c r="D20" s="82" t="s">
        <v>59</v>
      </c>
      <c r="E20" s="82" t="s">
        <v>59</v>
      </c>
      <c r="F20" s="82" t="s">
        <v>59</v>
      </c>
      <c r="G20" s="82" t="s">
        <v>59</v>
      </c>
      <c r="H20" s="82" t="s">
        <v>59</v>
      </c>
      <c r="I20" s="82" t="s">
        <v>59</v>
      </c>
      <c r="J20" s="82" t="s">
        <v>59</v>
      </c>
      <c r="K20" s="82" t="s">
        <v>59</v>
      </c>
      <c r="L20" s="82" t="s">
        <v>59</v>
      </c>
      <c r="M20" s="82" t="s">
        <v>59</v>
      </c>
      <c r="N20" s="78" t="s">
        <v>40</v>
      </c>
      <c r="P20" s="78" t="s">
        <v>40</v>
      </c>
      <c r="Q20" s="82" t="s">
        <v>59</v>
      </c>
      <c r="R20" s="82" t="s">
        <v>59</v>
      </c>
      <c r="S20" s="82" t="s">
        <v>59</v>
      </c>
      <c r="T20" s="82" t="s">
        <v>59</v>
      </c>
      <c r="U20" s="82" t="s">
        <v>59</v>
      </c>
      <c r="V20" s="82" t="s">
        <v>59</v>
      </c>
      <c r="W20" s="82" t="s">
        <v>59</v>
      </c>
      <c r="X20" s="82" t="s">
        <v>59</v>
      </c>
      <c r="Y20" s="82" t="s">
        <v>59</v>
      </c>
      <c r="Z20" s="82" t="s">
        <v>59</v>
      </c>
      <c r="AA20" s="82" t="s">
        <v>59</v>
      </c>
      <c r="AB20" s="82" t="s">
        <v>59</v>
      </c>
      <c r="AC20" s="78" t="s">
        <v>40</v>
      </c>
    </row>
    <row r="21">
      <c r="A21" s="78" t="s">
        <v>43</v>
      </c>
      <c r="B21" s="82" t="s">
        <v>59</v>
      </c>
      <c r="C21" s="82" t="s">
        <v>59</v>
      </c>
      <c r="D21" s="82" t="s">
        <v>59</v>
      </c>
      <c r="E21" s="82" t="s">
        <v>59</v>
      </c>
      <c r="F21" s="82" t="s">
        <v>59</v>
      </c>
      <c r="G21" s="82" t="s">
        <v>59</v>
      </c>
      <c r="H21" s="82" t="s">
        <v>59</v>
      </c>
      <c r="I21" s="82" t="s">
        <v>59</v>
      </c>
      <c r="J21" s="82" t="s">
        <v>59</v>
      </c>
      <c r="K21" s="82" t="s">
        <v>59</v>
      </c>
      <c r="L21" s="82" t="s">
        <v>59</v>
      </c>
      <c r="M21" s="82" t="s">
        <v>59</v>
      </c>
      <c r="N21" s="78" t="s">
        <v>43</v>
      </c>
      <c r="P21" s="78" t="s">
        <v>43</v>
      </c>
      <c r="Q21" s="82" t="s">
        <v>59</v>
      </c>
      <c r="R21" s="82" t="s">
        <v>59</v>
      </c>
      <c r="S21" s="82" t="s">
        <v>59</v>
      </c>
      <c r="T21" s="82" t="s">
        <v>59</v>
      </c>
      <c r="U21" s="82" t="s">
        <v>59</v>
      </c>
      <c r="V21" s="82" t="s">
        <v>59</v>
      </c>
      <c r="W21" s="82" t="s">
        <v>59</v>
      </c>
      <c r="X21" s="82" t="s">
        <v>59</v>
      </c>
      <c r="Y21" s="82" t="s">
        <v>59</v>
      </c>
      <c r="Z21" s="82" t="s">
        <v>59</v>
      </c>
      <c r="AA21" s="82" t="s">
        <v>59</v>
      </c>
      <c r="AB21" s="82" t="s">
        <v>59</v>
      </c>
      <c r="AC21" s="78" t="s">
        <v>43</v>
      </c>
    </row>
    <row r="22">
      <c r="A22" s="78" t="s">
        <v>45</v>
      </c>
      <c r="B22" s="82" t="s">
        <v>59</v>
      </c>
      <c r="C22" s="82" t="s">
        <v>59</v>
      </c>
      <c r="D22" s="82" t="s">
        <v>59</v>
      </c>
      <c r="E22" s="82" t="s">
        <v>59</v>
      </c>
      <c r="F22" s="82" t="s">
        <v>59</v>
      </c>
      <c r="G22" s="82" t="s">
        <v>59</v>
      </c>
      <c r="H22" s="82" t="s">
        <v>59</v>
      </c>
      <c r="I22" s="82" t="s">
        <v>59</v>
      </c>
      <c r="J22" s="82" t="s">
        <v>59</v>
      </c>
      <c r="K22" s="82" t="s">
        <v>59</v>
      </c>
      <c r="L22" s="82" t="s">
        <v>59</v>
      </c>
      <c r="M22" s="82" t="s">
        <v>59</v>
      </c>
      <c r="N22" s="78" t="s">
        <v>45</v>
      </c>
      <c r="P22" s="78" t="s">
        <v>45</v>
      </c>
      <c r="Q22" s="82" t="s">
        <v>59</v>
      </c>
      <c r="R22" s="82" t="s">
        <v>59</v>
      </c>
      <c r="S22" s="82" t="s">
        <v>59</v>
      </c>
      <c r="T22" s="82" t="s">
        <v>59</v>
      </c>
      <c r="U22" s="82" t="s">
        <v>59</v>
      </c>
      <c r="V22" s="82" t="s">
        <v>59</v>
      </c>
      <c r="W22" s="82" t="s">
        <v>59</v>
      </c>
      <c r="X22" s="82" t="s">
        <v>59</v>
      </c>
      <c r="Y22" s="82" t="s">
        <v>59</v>
      </c>
      <c r="Z22" s="82" t="s">
        <v>59</v>
      </c>
      <c r="AA22" s="82" t="s">
        <v>59</v>
      </c>
      <c r="AB22" s="82" t="s">
        <v>59</v>
      </c>
      <c r="AC22" s="78" t="s">
        <v>45</v>
      </c>
    </row>
    <row r="23">
      <c r="A23" s="78" t="s">
        <v>46</v>
      </c>
      <c r="B23" s="82" t="s">
        <v>59</v>
      </c>
      <c r="C23" s="82" t="s">
        <v>59</v>
      </c>
      <c r="D23" s="82" t="s">
        <v>59</v>
      </c>
      <c r="E23" s="82" t="s">
        <v>59</v>
      </c>
      <c r="F23" s="82" t="s">
        <v>59</v>
      </c>
      <c r="G23" s="82" t="s">
        <v>59</v>
      </c>
      <c r="H23" s="82" t="s">
        <v>59</v>
      </c>
      <c r="I23" s="82" t="s">
        <v>59</v>
      </c>
      <c r="J23" s="82" t="s">
        <v>59</v>
      </c>
      <c r="K23" s="82" t="s">
        <v>59</v>
      </c>
      <c r="L23" s="82" t="s">
        <v>59</v>
      </c>
      <c r="M23" s="82" t="s">
        <v>59</v>
      </c>
      <c r="N23" s="78" t="s">
        <v>46</v>
      </c>
      <c r="P23" s="78" t="s">
        <v>46</v>
      </c>
      <c r="Q23" s="82" t="s">
        <v>59</v>
      </c>
      <c r="R23" s="82" t="s">
        <v>59</v>
      </c>
      <c r="S23" s="82" t="s">
        <v>59</v>
      </c>
      <c r="T23" s="82" t="s">
        <v>59</v>
      </c>
      <c r="U23" s="82" t="s">
        <v>59</v>
      </c>
      <c r="V23" s="82" t="s">
        <v>59</v>
      </c>
      <c r="W23" s="82" t="s">
        <v>59</v>
      </c>
      <c r="X23" s="82" t="s">
        <v>59</v>
      </c>
      <c r="Y23" s="82" t="s">
        <v>59</v>
      </c>
      <c r="Z23" s="82" t="s">
        <v>59</v>
      </c>
      <c r="AA23" s="82" t="s">
        <v>59</v>
      </c>
      <c r="AB23" s="82" t="s">
        <v>59</v>
      </c>
      <c r="AC23" s="78" t="s">
        <v>46</v>
      </c>
    </row>
    <row r="24">
      <c r="A24" s="78" t="s">
        <v>48</v>
      </c>
      <c r="B24" s="82" t="s">
        <v>59</v>
      </c>
      <c r="C24" s="82" t="s">
        <v>59</v>
      </c>
      <c r="D24" s="82" t="s">
        <v>59</v>
      </c>
      <c r="E24" s="82" t="s">
        <v>59</v>
      </c>
      <c r="F24" s="82" t="s">
        <v>59</v>
      </c>
      <c r="G24" s="82" t="s">
        <v>59</v>
      </c>
      <c r="H24" s="82" t="s">
        <v>59</v>
      </c>
      <c r="I24" s="82" t="s">
        <v>59</v>
      </c>
      <c r="J24" s="82" t="s">
        <v>59</v>
      </c>
      <c r="K24" s="82" t="s">
        <v>59</v>
      </c>
      <c r="L24" s="82" t="s">
        <v>59</v>
      </c>
      <c r="M24" s="154" t="s">
        <v>57</v>
      </c>
      <c r="N24" s="78" t="s">
        <v>48</v>
      </c>
      <c r="P24" s="78" t="s">
        <v>48</v>
      </c>
      <c r="Q24" s="82" t="s">
        <v>59</v>
      </c>
      <c r="R24" s="82" t="s">
        <v>59</v>
      </c>
      <c r="S24" s="82" t="s">
        <v>59</v>
      </c>
      <c r="T24" s="82" t="s">
        <v>59</v>
      </c>
      <c r="U24" s="82" t="s">
        <v>59</v>
      </c>
      <c r="V24" s="82" t="s">
        <v>59</v>
      </c>
      <c r="W24" s="82" t="s">
        <v>59</v>
      </c>
      <c r="X24" s="82" t="s">
        <v>59</v>
      </c>
      <c r="Y24" s="82" t="s">
        <v>59</v>
      </c>
      <c r="Z24" s="82" t="s">
        <v>59</v>
      </c>
      <c r="AA24" s="82" t="s">
        <v>59</v>
      </c>
      <c r="AB24" s="154" t="s">
        <v>57</v>
      </c>
      <c r="AC24" s="78" t="s">
        <v>48</v>
      </c>
    </row>
    <row r="25">
      <c r="A25" s="78" t="s">
        <v>49</v>
      </c>
      <c r="B25" s="82" t="s">
        <v>59</v>
      </c>
      <c r="C25" s="82" t="s">
        <v>59</v>
      </c>
      <c r="D25" s="82" t="s">
        <v>59</v>
      </c>
      <c r="E25" s="82" t="s">
        <v>59</v>
      </c>
      <c r="F25" s="82" t="s">
        <v>59</v>
      </c>
      <c r="G25" s="82" t="s">
        <v>59</v>
      </c>
      <c r="H25" s="82" t="s">
        <v>59</v>
      </c>
      <c r="I25" s="82" t="s">
        <v>59</v>
      </c>
      <c r="J25" s="82" t="s">
        <v>59</v>
      </c>
      <c r="K25" s="82" t="s">
        <v>59</v>
      </c>
      <c r="L25" s="82" t="s">
        <v>59</v>
      </c>
      <c r="M25" s="154" t="s">
        <v>57</v>
      </c>
      <c r="N25" s="78" t="s">
        <v>49</v>
      </c>
      <c r="P25" s="78" t="s">
        <v>49</v>
      </c>
      <c r="Q25" s="82" t="s">
        <v>59</v>
      </c>
      <c r="R25" s="82" t="s">
        <v>59</v>
      </c>
      <c r="S25" s="82" t="s">
        <v>59</v>
      </c>
      <c r="T25" s="82" t="s">
        <v>59</v>
      </c>
      <c r="U25" s="82" t="s">
        <v>59</v>
      </c>
      <c r="V25" s="82" t="s">
        <v>59</v>
      </c>
      <c r="W25" s="82" t="s">
        <v>59</v>
      </c>
      <c r="X25" s="82" t="s">
        <v>59</v>
      </c>
      <c r="Y25" s="82" t="s">
        <v>59</v>
      </c>
      <c r="Z25" s="82" t="s">
        <v>59</v>
      </c>
      <c r="AA25" s="82" t="s">
        <v>59</v>
      </c>
      <c r="AB25" s="154" t="s">
        <v>57</v>
      </c>
      <c r="AC25" s="78" t="s">
        <v>49</v>
      </c>
    </row>
    <row r="26">
      <c r="A26" s="79"/>
      <c r="B26" s="89">
        <v>1.0</v>
      </c>
      <c r="C26" s="89">
        <v>2.0</v>
      </c>
      <c r="D26" s="89">
        <v>3.0</v>
      </c>
      <c r="E26" s="89">
        <v>4.0</v>
      </c>
      <c r="F26" s="89">
        <v>5.0</v>
      </c>
      <c r="G26" s="89">
        <v>6.0</v>
      </c>
      <c r="H26" s="89">
        <v>7.0</v>
      </c>
      <c r="I26" s="89">
        <v>8.0</v>
      </c>
      <c r="J26" s="89">
        <v>9.0</v>
      </c>
      <c r="K26" s="89">
        <v>10.0</v>
      </c>
      <c r="L26" s="89">
        <v>11.0</v>
      </c>
      <c r="M26" s="89">
        <v>12.0</v>
      </c>
      <c r="N26" s="79"/>
      <c r="P26" s="79"/>
      <c r="Q26" s="89">
        <v>1.0</v>
      </c>
      <c r="R26" s="89">
        <v>2.0</v>
      </c>
      <c r="S26" s="89">
        <v>3.0</v>
      </c>
      <c r="T26" s="89">
        <v>4.0</v>
      </c>
      <c r="U26" s="89">
        <v>5.0</v>
      </c>
      <c r="V26" s="89">
        <v>6.0</v>
      </c>
      <c r="W26" s="89">
        <v>7.0</v>
      </c>
      <c r="X26" s="89">
        <v>8.0</v>
      </c>
      <c r="Y26" s="89">
        <v>9.0</v>
      </c>
      <c r="Z26" s="89">
        <v>10.0</v>
      </c>
      <c r="AA26" s="89">
        <v>11.0</v>
      </c>
      <c r="AB26" s="89">
        <v>12.0</v>
      </c>
      <c r="AC26" s="79"/>
    </row>
    <row r="27">
      <c r="A27" s="155"/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7"/>
      <c r="N27" s="90"/>
      <c r="P27" s="155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7"/>
      <c r="AC27" s="90"/>
    </row>
    <row r="28">
      <c r="A28" s="91" t="s">
        <v>60</v>
      </c>
      <c r="B28" s="158">
        <v>1.0</v>
      </c>
      <c r="C28" s="158">
        <v>2.0</v>
      </c>
      <c r="D28" s="158">
        <v>3.0</v>
      </c>
      <c r="E28" s="158">
        <v>4.0</v>
      </c>
      <c r="F28" s="158">
        <v>5.0</v>
      </c>
      <c r="G28" s="158">
        <v>6.0</v>
      </c>
      <c r="H28" s="158">
        <v>7.0</v>
      </c>
      <c r="I28" s="158">
        <v>8.0</v>
      </c>
      <c r="J28" s="158">
        <v>9.0</v>
      </c>
      <c r="K28" s="158">
        <v>10.0</v>
      </c>
      <c r="L28" s="158">
        <v>11.0</v>
      </c>
      <c r="M28" s="158">
        <v>12.0</v>
      </c>
      <c r="N28" s="90"/>
      <c r="P28" s="91" t="s">
        <v>60</v>
      </c>
      <c r="Q28" s="158">
        <v>1.0</v>
      </c>
      <c r="R28" s="158">
        <v>2.0</v>
      </c>
      <c r="S28" s="158">
        <v>3.0</v>
      </c>
      <c r="T28" s="158">
        <v>4.0</v>
      </c>
      <c r="U28" s="158">
        <v>5.0</v>
      </c>
      <c r="V28" s="158">
        <v>6.0</v>
      </c>
      <c r="W28" s="158">
        <v>7.0</v>
      </c>
      <c r="X28" s="158">
        <v>8.0</v>
      </c>
      <c r="Y28" s="158">
        <v>9.0</v>
      </c>
      <c r="Z28" s="158">
        <v>10.0</v>
      </c>
      <c r="AA28" s="158">
        <v>11.0</v>
      </c>
      <c r="AB28" s="158">
        <v>12.0</v>
      </c>
      <c r="AC28" s="90"/>
    </row>
    <row r="29">
      <c r="A29" s="159" t="s">
        <v>9</v>
      </c>
      <c r="B29" s="160">
        <v>21000.0</v>
      </c>
      <c r="C29" s="160">
        <v>21000.0</v>
      </c>
      <c r="D29" s="160">
        <v>21000.0</v>
      </c>
      <c r="E29" s="160">
        <v>21000.0</v>
      </c>
      <c r="F29" s="160">
        <v>21000.0</v>
      </c>
      <c r="G29" s="160">
        <v>21000.0</v>
      </c>
      <c r="H29" s="160">
        <v>21000.0</v>
      </c>
      <c r="I29" s="160">
        <v>21000.0</v>
      </c>
      <c r="J29" s="160">
        <v>21000.0</v>
      </c>
      <c r="K29" s="160">
        <v>21000.0</v>
      </c>
      <c r="L29" s="160">
        <v>21000.0</v>
      </c>
      <c r="M29" s="160">
        <v>21000.0</v>
      </c>
      <c r="N29" s="161" t="s">
        <v>9</v>
      </c>
      <c r="P29" s="159" t="s">
        <v>9</v>
      </c>
      <c r="Q29" s="162">
        <v>21000.0</v>
      </c>
      <c r="R29" s="162">
        <v>21000.0</v>
      </c>
      <c r="S29" s="162">
        <v>21000.0</v>
      </c>
      <c r="T29" s="162">
        <v>21000.0</v>
      </c>
      <c r="U29" s="162">
        <v>21000.0</v>
      </c>
      <c r="V29" s="162">
        <v>21000.0</v>
      </c>
      <c r="W29" s="162">
        <v>21000.0</v>
      </c>
      <c r="X29" s="162">
        <v>21000.0</v>
      </c>
      <c r="Y29" s="162">
        <v>21000.0</v>
      </c>
      <c r="Z29" s="162">
        <v>21000.0</v>
      </c>
      <c r="AA29" s="162">
        <v>21000.0</v>
      </c>
      <c r="AB29" s="162">
        <v>21000.0</v>
      </c>
      <c r="AC29" s="161" t="s">
        <v>9</v>
      </c>
    </row>
    <row r="30">
      <c r="A30" s="159" t="s">
        <v>6</v>
      </c>
      <c r="B30" s="163">
        <v>7000.0</v>
      </c>
      <c r="C30" s="163">
        <v>7000.0</v>
      </c>
      <c r="D30" s="163">
        <v>7000.0</v>
      </c>
      <c r="E30" s="163">
        <v>7000.0</v>
      </c>
      <c r="F30" s="163">
        <v>7000.0</v>
      </c>
      <c r="G30" s="163">
        <v>7000.0</v>
      </c>
      <c r="H30" s="163">
        <v>7000.0</v>
      </c>
      <c r="I30" s="163">
        <v>7000.0</v>
      </c>
      <c r="J30" s="163">
        <v>7000.0</v>
      </c>
      <c r="K30" s="163">
        <v>7000.0</v>
      </c>
      <c r="L30" s="163">
        <v>7000.0</v>
      </c>
      <c r="M30" s="163">
        <v>7000.0</v>
      </c>
      <c r="N30" s="161" t="s">
        <v>6</v>
      </c>
      <c r="P30" s="159" t="s">
        <v>6</v>
      </c>
      <c r="Q30" s="164">
        <v>7000.0</v>
      </c>
      <c r="R30" s="164">
        <v>7000.0</v>
      </c>
      <c r="S30" s="164">
        <v>7000.0</v>
      </c>
      <c r="T30" s="164">
        <v>7000.0</v>
      </c>
      <c r="U30" s="164">
        <v>7000.0</v>
      </c>
      <c r="V30" s="164">
        <v>7000.0</v>
      </c>
      <c r="W30" s="164">
        <v>7000.0</v>
      </c>
      <c r="X30" s="164">
        <v>7000.0</v>
      </c>
      <c r="Y30" s="164">
        <v>7000.0</v>
      </c>
      <c r="Z30" s="164">
        <v>7000.0</v>
      </c>
      <c r="AA30" s="164">
        <v>7000.0</v>
      </c>
      <c r="AB30" s="164">
        <v>7000.0</v>
      </c>
      <c r="AC30" s="161" t="s">
        <v>6</v>
      </c>
    </row>
    <row r="31">
      <c r="A31" s="159" t="s">
        <v>40</v>
      </c>
      <c r="B31" s="163">
        <v>6000.0</v>
      </c>
      <c r="C31" s="163">
        <v>6000.0</v>
      </c>
      <c r="D31" s="163">
        <v>6000.0</v>
      </c>
      <c r="E31" s="163">
        <v>6000.0</v>
      </c>
      <c r="F31" s="163">
        <v>6000.0</v>
      </c>
      <c r="G31" s="163">
        <v>6000.0</v>
      </c>
      <c r="H31" s="163">
        <v>6000.0</v>
      </c>
      <c r="I31" s="163">
        <v>6000.0</v>
      </c>
      <c r="J31" s="163">
        <v>6000.0</v>
      </c>
      <c r="K31" s="163">
        <v>6000.0</v>
      </c>
      <c r="L31" s="163">
        <v>6000.0</v>
      </c>
      <c r="M31" s="163">
        <v>6000.0</v>
      </c>
      <c r="N31" s="161" t="s">
        <v>40</v>
      </c>
      <c r="P31" s="159" t="s">
        <v>40</v>
      </c>
      <c r="Q31" s="164">
        <v>6000.0</v>
      </c>
      <c r="R31" s="164">
        <v>6000.0</v>
      </c>
      <c r="S31" s="164">
        <v>6000.0</v>
      </c>
      <c r="T31" s="164">
        <v>6000.0</v>
      </c>
      <c r="U31" s="164">
        <v>6000.0</v>
      </c>
      <c r="V31" s="164">
        <v>6000.0</v>
      </c>
      <c r="W31" s="164">
        <v>6000.0</v>
      </c>
      <c r="X31" s="164">
        <v>6000.0</v>
      </c>
      <c r="Y31" s="164">
        <v>6000.0</v>
      </c>
      <c r="Z31" s="164">
        <v>6000.0</v>
      </c>
      <c r="AA31" s="164">
        <v>6000.0</v>
      </c>
      <c r="AB31" s="164">
        <v>6000.0</v>
      </c>
      <c r="AC31" s="161" t="s">
        <v>40</v>
      </c>
    </row>
    <row r="32">
      <c r="A32" s="165" t="s">
        <v>43</v>
      </c>
      <c r="B32" s="163">
        <v>5000.0</v>
      </c>
      <c r="C32" s="163">
        <v>5000.0</v>
      </c>
      <c r="D32" s="163">
        <v>5000.0</v>
      </c>
      <c r="E32" s="163">
        <v>5000.0</v>
      </c>
      <c r="F32" s="163">
        <v>5000.0</v>
      </c>
      <c r="G32" s="163">
        <v>5000.0</v>
      </c>
      <c r="H32" s="163">
        <v>5000.0</v>
      </c>
      <c r="I32" s="163">
        <v>5000.0</v>
      </c>
      <c r="J32" s="163">
        <v>5000.0</v>
      </c>
      <c r="K32" s="163">
        <v>5000.0</v>
      </c>
      <c r="L32" s="163">
        <v>5000.0</v>
      </c>
      <c r="M32" s="163">
        <v>5000.0</v>
      </c>
      <c r="N32" s="161" t="s">
        <v>43</v>
      </c>
      <c r="P32" s="165" t="s">
        <v>43</v>
      </c>
      <c r="Q32" s="164">
        <v>5000.0</v>
      </c>
      <c r="R32" s="164">
        <v>5000.0</v>
      </c>
      <c r="S32" s="164">
        <v>5000.0</v>
      </c>
      <c r="T32" s="164">
        <v>5000.0</v>
      </c>
      <c r="U32" s="164">
        <v>5000.0</v>
      </c>
      <c r="V32" s="164">
        <v>5000.0</v>
      </c>
      <c r="W32" s="164">
        <v>5000.0</v>
      </c>
      <c r="X32" s="164">
        <v>5000.0</v>
      </c>
      <c r="Y32" s="164">
        <v>5000.0</v>
      </c>
      <c r="Z32" s="164">
        <v>5000.0</v>
      </c>
      <c r="AA32" s="164">
        <v>5000.0</v>
      </c>
      <c r="AB32" s="164">
        <v>5000.0</v>
      </c>
      <c r="AC32" s="161" t="s">
        <v>43</v>
      </c>
    </row>
    <row r="33">
      <c r="A33" s="165" t="s">
        <v>45</v>
      </c>
      <c r="B33" s="163">
        <v>4000.0</v>
      </c>
      <c r="C33" s="163">
        <v>4000.0</v>
      </c>
      <c r="D33" s="163">
        <v>4000.0</v>
      </c>
      <c r="E33" s="163">
        <v>4000.0</v>
      </c>
      <c r="F33" s="163">
        <v>4000.0</v>
      </c>
      <c r="G33" s="163">
        <v>4000.0</v>
      </c>
      <c r="H33" s="163">
        <v>4000.0</v>
      </c>
      <c r="I33" s="163">
        <v>4000.0</v>
      </c>
      <c r="J33" s="163">
        <v>4000.0</v>
      </c>
      <c r="K33" s="163">
        <v>4000.0</v>
      </c>
      <c r="L33" s="163">
        <v>4000.0</v>
      </c>
      <c r="M33" s="163">
        <v>4000.0</v>
      </c>
      <c r="N33" s="161" t="s">
        <v>45</v>
      </c>
      <c r="P33" s="165" t="s">
        <v>45</v>
      </c>
      <c r="Q33" s="164">
        <v>4000.0</v>
      </c>
      <c r="R33" s="164">
        <v>4000.0</v>
      </c>
      <c r="S33" s="164">
        <v>4000.0</v>
      </c>
      <c r="T33" s="164">
        <v>4000.0</v>
      </c>
      <c r="U33" s="164">
        <v>4000.0</v>
      </c>
      <c r="V33" s="164">
        <v>4000.0</v>
      </c>
      <c r="W33" s="164">
        <v>4000.0</v>
      </c>
      <c r="X33" s="164">
        <v>4000.0</v>
      </c>
      <c r="Y33" s="164">
        <v>4000.0</v>
      </c>
      <c r="Z33" s="164">
        <v>4000.0</v>
      </c>
      <c r="AA33" s="164">
        <v>4000.0</v>
      </c>
      <c r="AB33" s="164">
        <v>4000.0</v>
      </c>
      <c r="AC33" s="161" t="s">
        <v>45</v>
      </c>
    </row>
    <row r="34">
      <c r="A34" s="165" t="s">
        <v>46</v>
      </c>
      <c r="B34" s="163">
        <v>3000.0</v>
      </c>
      <c r="C34" s="163">
        <v>3000.0</v>
      </c>
      <c r="D34" s="163">
        <v>3000.0</v>
      </c>
      <c r="E34" s="163">
        <v>3000.0</v>
      </c>
      <c r="F34" s="163">
        <v>3000.0</v>
      </c>
      <c r="G34" s="163">
        <v>3000.0</v>
      </c>
      <c r="H34" s="163">
        <v>3000.0</v>
      </c>
      <c r="I34" s="163">
        <v>3000.0</v>
      </c>
      <c r="J34" s="163">
        <v>3000.0</v>
      </c>
      <c r="K34" s="163">
        <v>3000.0</v>
      </c>
      <c r="L34" s="163">
        <v>3000.0</v>
      </c>
      <c r="M34" s="163">
        <v>3000.0</v>
      </c>
      <c r="N34" s="161" t="s">
        <v>46</v>
      </c>
      <c r="P34" s="165" t="s">
        <v>46</v>
      </c>
      <c r="Q34" s="164">
        <v>3000.0</v>
      </c>
      <c r="R34" s="164">
        <v>3000.0</v>
      </c>
      <c r="S34" s="164">
        <v>3000.0</v>
      </c>
      <c r="T34" s="164">
        <v>3000.0</v>
      </c>
      <c r="U34" s="164">
        <v>3000.0</v>
      </c>
      <c r="V34" s="164">
        <v>3000.0</v>
      </c>
      <c r="W34" s="164">
        <v>3000.0</v>
      </c>
      <c r="X34" s="164">
        <v>3000.0</v>
      </c>
      <c r="Y34" s="164">
        <v>3000.0</v>
      </c>
      <c r="Z34" s="164">
        <v>3000.0</v>
      </c>
      <c r="AA34" s="164">
        <v>3000.0</v>
      </c>
      <c r="AB34" s="164">
        <v>3000.0</v>
      </c>
      <c r="AC34" s="161" t="s">
        <v>46</v>
      </c>
    </row>
    <row r="35">
      <c r="A35" s="165" t="s">
        <v>48</v>
      </c>
      <c r="B35" s="166">
        <v>0.0</v>
      </c>
      <c r="C35" s="166">
        <v>0.0</v>
      </c>
      <c r="D35" s="166">
        <v>0.0</v>
      </c>
      <c r="E35" s="166">
        <v>0.0</v>
      </c>
      <c r="F35" s="166">
        <v>0.0</v>
      </c>
      <c r="G35" s="166">
        <v>0.0</v>
      </c>
      <c r="H35" s="166">
        <v>0.0</v>
      </c>
      <c r="I35" s="166">
        <v>0.0</v>
      </c>
      <c r="J35" s="166">
        <v>0.0</v>
      </c>
      <c r="K35" s="166">
        <v>0.0</v>
      </c>
      <c r="L35" s="166">
        <v>0.0</v>
      </c>
      <c r="M35" s="167" t="s">
        <v>61</v>
      </c>
      <c r="N35" s="161" t="s">
        <v>48</v>
      </c>
      <c r="P35" s="165" t="s">
        <v>48</v>
      </c>
      <c r="Q35" s="166">
        <v>0.0</v>
      </c>
      <c r="R35" s="166">
        <v>0.0</v>
      </c>
      <c r="S35" s="166">
        <v>0.0</v>
      </c>
      <c r="T35" s="166">
        <v>0.0</v>
      </c>
      <c r="U35" s="166">
        <v>0.0</v>
      </c>
      <c r="V35" s="166">
        <v>0.0</v>
      </c>
      <c r="W35" s="166">
        <v>0.0</v>
      </c>
      <c r="X35" s="166">
        <v>0.0</v>
      </c>
      <c r="Y35" s="166">
        <v>0.0</v>
      </c>
      <c r="Z35" s="166">
        <v>0.0</v>
      </c>
      <c r="AA35" s="166">
        <v>0.0</v>
      </c>
      <c r="AB35" s="167" t="s">
        <v>61</v>
      </c>
      <c r="AC35" s="161" t="s">
        <v>48</v>
      </c>
    </row>
    <row r="36">
      <c r="A36" s="165" t="s">
        <v>49</v>
      </c>
      <c r="B36" s="166">
        <v>0.0</v>
      </c>
      <c r="C36" s="166">
        <v>0.0</v>
      </c>
      <c r="D36" s="166">
        <v>0.0</v>
      </c>
      <c r="E36" s="166">
        <v>0.0</v>
      </c>
      <c r="F36" s="166">
        <v>0.0</v>
      </c>
      <c r="G36" s="166">
        <v>0.0</v>
      </c>
      <c r="H36" s="166">
        <v>0.0</v>
      </c>
      <c r="I36" s="166">
        <v>0.0</v>
      </c>
      <c r="J36" s="166">
        <v>0.0</v>
      </c>
      <c r="K36" s="166">
        <v>0.0</v>
      </c>
      <c r="L36" s="166">
        <v>0.0</v>
      </c>
      <c r="M36" s="168" t="s">
        <v>61</v>
      </c>
      <c r="N36" s="161" t="s">
        <v>49</v>
      </c>
      <c r="P36" s="165" t="s">
        <v>49</v>
      </c>
      <c r="Q36" s="166">
        <v>0.0</v>
      </c>
      <c r="R36" s="166">
        <v>0.0</v>
      </c>
      <c r="S36" s="166">
        <v>0.0</v>
      </c>
      <c r="T36" s="166">
        <v>0.0</v>
      </c>
      <c r="U36" s="166">
        <v>0.0</v>
      </c>
      <c r="V36" s="166">
        <v>0.0</v>
      </c>
      <c r="W36" s="166">
        <v>0.0</v>
      </c>
      <c r="X36" s="166">
        <v>0.0</v>
      </c>
      <c r="Y36" s="166">
        <v>0.0</v>
      </c>
      <c r="Z36" s="166">
        <v>0.0</v>
      </c>
      <c r="AA36" s="166">
        <v>0.0</v>
      </c>
      <c r="AB36" s="168" t="s">
        <v>61</v>
      </c>
      <c r="AC36" s="161" t="s">
        <v>49</v>
      </c>
    </row>
    <row r="37">
      <c r="A37" s="97" t="s">
        <v>61</v>
      </c>
      <c r="N37" s="90"/>
      <c r="P37" s="97" t="s">
        <v>61</v>
      </c>
      <c r="AC37" s="90"/>
    </row>
    <row r="38">
      <c r="A38" s="169" t="s">
        <v>62</v>
      </c>
      <c r="B38" s="170">
        <v>7.0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90"/>
      <c r="P38" s="169" t="s">
        <v>62</v>
      </c>
      <c r="Q38" s="170">
        <v>7.0</v>
      </c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90"/>
    </row>
    <row r="39">
      <c r="A39" s="171" t="s">
        <v>63</v>
      </c>
      <c r="B39" s="172">
        <v>1.0</v>
      </c>
      <c r="C39" s="172">
        <v>2.0</v>
      </c>
      <c r="D39" s="172">
        <v>3.0</v>
      </c>
      <c r="E39" s="172">
        <v>4.0</v>
      </c>
      <c r="F39" s="172">
        <v>5.0</v>
      </c>
      <c r="G39" s="172">
        <v>6.0</v>
      </c>
      <c r="H39" s="172">
        <v>7.0</v>
      </c>
      <c r="I39" s="172">
        <v>8.0</v>
      </c>
      <c r="J39" s="172">
        <v>9.0</v>
      </c>
      <c r="K39" s="172">
        <v>10.0</v>
      </c>
      <c r="L39" s="172">
        <v>11.0</v>
      </c>
      <c r="M39" s="172">
        <v>12.0</v>
      </c>
      <c r="N39" s="90"/>
      <c r="P39" s="171" t="s">
        <v>63</v>
      </c>
      <c r="Q39" s="172">
        <v>1.0</v>
      </c>
      <c r="R39" s="172">
        <v>2.0</v>
      </c>
      <c r="S39" s="172">
        <v>3.0</v>
      </c>
      <c r="T39" s="172">
        <v>4.0</v>
      </c>
      <c r="U39" s="172">
        <v>5.0</v>
      </c>
      <c r="V39" s="172">
        <v>6.0</v>
      </c>
      <c r="W39" s="172">
        <v>7.0</v>
      </c>
      <c r="X39" s="172">
        <v>8.0</v>
      </c>
      <c r="Y39" s="172">
        <v>9.0</v>
      </c>
      <c r="Z39" s="172">
        <v>10.0</v>
      </c>
      <c r="AA39" s="172">
        <v>11.0</v>
      </c>
      <c r="AB39" s="172">
        <v>12.0</v>
      </c>
      <c r="AC39" s="90"/>
    </row>
    <row r="40">
      <c r="A40" s="81" t="s">
        <v>9</v>
      </c>
      <c r="B40" s="173">
        <f t="shared" ref="B40:M40" si="1">(B29/1000)*7</f>
        <v>147</v>
      </c>
      <c r="C40" s="173">
        <f t="shared" si="1"/>
        <v>147</v>
      </c>
      <c r="D40" s="173">
        <f t="shared" si="1"/>
        <v>147</v>
      </c>
      <c r="E40" s="173">
        <f t="shared" si="1"/>
        <v>147</v>
      </c>
      <c r="F40" s="173">
        <f t="shared" si="1"/>
        <v>147</v>
      </c>
      <c r="G40" s="173">
        <f t="shared" si="1"/>
        <v>147</v>
      </c>
      <c r="H40" s="173">
        <f t="shared" si="1"/>
        <v>147</v>
      </c>
      <c r="I40" s="173">
        <f t="shared" si="1"/>
        <v>147</v>
      </c>
      <c r="J40" s="173">
        <f t="shared" si="1"/>
        <v>147</v>
      </c>
      <c r="K40" s="173">
        <f t="shared" si="1"/>
        <v>147</v>
      </c>
      <c r="L40" s="173">
        <f t="shared" si="1"/>
        <v>147</v>
      </c>
      <c r="M40" s="173">
        <f t="shared" si="1"/>
        <v>147</v>
      </c>
      <c r="N40" s="174" t="s">
        <v>9</v>
      </c>
      <c r="P40" s="81" t="s">
        <v>9</v>
      </c>
      <c r="Q40" s="173">
        <f t="shared" ref="Q40:AB40" si="2">(Q29/1000)*7</f>
        <v>147</v>
      </c>
      <c r="R40" s="173">
        <f t="shared" si="2"/>
        <v>147</v>
      </c>
      <c r="S40" s="173">
        <f t="shared" si="2"/>
        <v>147</v>
      </c>
      <c r="T40" s="173">
        <f t="shared" si="2"/>
        <v>147</v>
      </c>
      <c r="U40" s="173">
        <f t="shared" si="2"/>
        <v>147</v>
      </c>
      <c r="V40" s="173">
        <f t="shared" si="2"/>
        <v>147</v>
      </c>
      <c r="W40" s="173">
        <f t="shared" si="2"/>
        <v>147</v>
      </c>
      <c r="X40" s="173">
        <f t="shared" si="2"/>
        <v>147</v>
      </c>
      <c r="Y40" s="173">
        <f t="shared" si="2"/>
        <v>147</v>
      </c>
      <c r="Z40" s="173">
        <f t="shared" si="2"/>
        <v>147</v>
      </c>
      <c r="AA40" s="173">
        <f t="shared" si="2"/>
        <v>147</v>
      </c>
      <c r="AB40" s="173">
        <f t="shared" si="2"/>
        <v>147</v>
      </c>
      <c r="AC40" s="174" t="s">
        <v>9</v>
      </c>
    </row>
    <row r="41">
      <c r="A41" s="81" t="s">
        <v>6</v>
      </c>
      <c r="B41" s="173">
        <f t="shared" ref="B41:M41" si="3">(B30/1000)*7</f>
        <v>49</v>
      </c>
      <c r="C41" s="173">
        <f t="shared" si="3"/>
        <v>49</v>
      </c>
      <c r="D41" s="173">
        <f t="shared" si="3"/>
        <v>49</v>
      </c>
      <c r="E41" s="173">
        <f t="shared" si="3"/>
        <v>49</v>
      </c>
      <c r="F41" s="173">
        <f t="shared" si="3"/>
        <v>49</v>
      </c>
      <c r="G41" s="173">
        <f t="shared" si="3"/>
        <v>49</v>
      </c>
      <c r="H41" s="173">
        <f t="shared" si="3"/>
        <v>49</v>
      </c>
      <c r="I41" s="173">
        <f t="shared" si="3"/>
        <v>49</v>
      </c>
      <c r="J41" s="173">
        <f t="shared" si="3"/>
        <v>49</v>
      </c>
      <c r="K41" s="173">
        <f t="shared" si="3"/>
        <v>49</v>
      </c>
      <c r="L41" s="173">
        <f t="shared" si="3"/>
        <v>49</v>
      </c>
      <c r="M41" s="173">
        <f t="shared" si="3"/>
        <v>49</v>
      </c>
      <c r="N41" s="174" t="s">
        <v>6</v>
      </c>
      <c r="P41" s="81" t="s">
        <v>6</v>
      </c>
      <c r="Q41" s="173">
        <f t="shared" ref="Q41:AB41" si="4">(Q30/1000)*7</f>
        <v>49</v>
      </c>
      <c r="R41" s="173">
        <f t="shared" si="4"/>
        <v>49</v>
      </c>
      <c r="S41" s="173">
        <f t="shared" si="4"/>
        <v>49</v>
      </c>
      <c r="T41" s="173">
        <f t="shared" si="4"/>
        <v>49</v>
      </c>
      <c r="U41" s="173">
        <f t="shared" si="4"/>
        <v>49</v>
      </c>
      <c r="V41" s="173">
        <f t="shared" si="4"/>
        <v>49</v>
      </c>
      <c r="W41" s="173">
        <f t="shared" si="4"/>
        <v>49</v>
      </c>
      <c r="X41" s="173">
        <f t="shared" si="4"/>
        <v>49</v>
      </c>
      <c r="Y41" s="173">
        <f t="shared" si="4"/>
        <v>49</v>
      </c>
      <c r="Z41" s="173">
        <f t="shared" si="4"/>
        <v>49</v>
      </c>
      <c r="AA41" s="173">
        <f t="shared" si="4"/>
        <v>49</v>
      </c>
      <c r="AB41" s="173">
        <f t="shared" si="4"/>
        <v>49</v>
      </c>
      <c r="AC41" s="174" t="s">
        <v>6</v>
      </c>
    </row>
    <row r="42">
      <c r="A42" s="78" t="s">
        <v>40</v>
      </c>
      <c r="B42" s="173">
        <f t="shared" ref="B42:M42" si="5">(B31/1000)*7</f>
        <v>42</v>
      </c>
      <c r="C42" s="173">
        <f t="shared" si="5"/>
        <v>42</v>
      </c>
      <c r="D42" s="173">
        <f t="shared" si="5"/>
        <v>42</v>
      </c>
      <c r="E42" s="173">
        <f t="shared" si="5"/>
        <v>42</v>
      </c>
      <c r="F42" s="173">
        <f t="shared" si="5"/>
        <v>42</v>
      </c>
      <c r="G42" s="173">
        <f t="shared" si="5"/>
        <v>42</v>
      </c>
      <c r="H42" s="173">
        <f t="shared" si="5"/>
        <v>42</v>
      </c>
      <c r="I42" s="173">
        <f t="shared" si="5"/>
        <v>42</v>
      </c>
      <c r="J42" s="173">
        <f t="shared" si="5"/>
        <v>42</v>
      </c>
      <c r="K42" s="173">
        <f t="shared" si="5"/>
        <v>42</v>
      </c>
      <c r="L42" s="173">
        <f t="shared" si="5"/>
        <v>42</v>
      </c>
      <c r="M42" s="173">
        <f t="shared" si="5"/>
        <v>42</v>
      </c>
      <c r="N42" s="174" t="s">
        <v>40</v>
      </c>
      <c r="P42" s="78" t="s">
        <v>40</v>
      </c>
      <c r="Q42" s="173">
        <f t="shared" ref="Q42:AB42" si="6">(Q31/1000)*7</f>
        <v>42</v>
      </c>
      <c r="R42" s="173">
        <f t="shared" si="6"/>
        <v>42</v>
      </c>
      <c r="S42" s="173">
        <f t="shared" si="6"/>
        <v>42</v>
      </c>
      <c r="T42" s="173">
        <f t="shared" si="6"/>
        <v>42</v>
      </c>
      <c r="U42" s="173">
        <f t="shared" si="6"/>
        <v>42</v>
      </c>
      <c r="V42" s="173">
        <f t="shared" si="6"/>
        <v>42</v>
      </c>
      <c r="W42" s="173">
        <f t="shared" si="6"/>
        <v>42</v>
      </c>
      <c r="X42" s="173">
        <f t="shared" si="6"/>
        <v>42</v>
      </c>
      <c r="Y42" s="173">
        <f t="shared" si="6"/>
        <v>42</v>
      </c>
      <c r="Z42" s="173">
        <f t="shared" si="6"/>
        <v>42</v>
      </c>
      <c r="AA42" s="173">
        <f t="shared" si="6"/>
        <v>42</v>
      </c>
      <c r="AB42" s="173">
        <f t="shared" si="6"/>
        <v>42</v>
      </c>
      <c r="AC42" s="174" t="s">
        <v>40</v>
      </c>
    </row>
    <row r="43">
      <c r="A43" s="78" t="s">
        <v>43</v>
      </c>
      <c r="B43" s="173">
        <f t="shared" ref="B43:M43" si="7">(B32/1000)*7</f>
        <v>35</v>
      </c>
      <c r="C43" s="173">
        <f t="shared" si="7"/>
        <v>35</v>
      </c>
      <c r="D43" s="173">
        <f t="shared" si="7"/>
        <v>35</v>
      </c>
      <c r="E43" s="173">
        <f t="shared" si="7"/>
        <v>35</v>
      </c>
      <c r="F43" s="173">
        <f t="shared" si="7"/>
        <v>35</v>
      </c>
      <c r="G43" s="173">
        <f t="shared" si="7"/>
        <v>35</v>
      </c>
      <c r="H43" s="173">
        <f t="shared" si="7"/>
        <v>35</v>
      </c>
      <c r="I43" s="173">
        <f t="shared" si="7"/>
        <v>35</v>
      </c>
      <c r="J43" s="173">
        <f t="shared" si="7"/>
        <v>35</v>
      </c>
      <c r="K43" s="173">
        <f t="shared" si="7"/>
        <v>35</v>
      </c>
      <c r="L43" s="173">
        <f t="shared" si="7"/>
        <v>35</v>
      </c>
      <c r="M43" s="173">
        <f t="shared" si="7"/>
        <v>35</v>
      </c>
      <c r="N43" s="174" t="s">
        <v>43</v>
      </c>
      <c r="P43" s="78" t="s">
        <v>43</v>
      </c>
      <c r="Q43" s="173">
        <f t="shared" ref="Q43:AB43" si="8">(Q32/1000)*7</f>
        <v>35</v>
      </c>
      <c r="R43" s="173">
        <f t="shared" si="8"/>
        <v>35</v>
      </c>
      <c r="S43" s="173">
        <f t="shared" si="8"/>
        <v>35</v>
      </c>
      <c r="T43" s="173">
        <f t="shared" si="8"/>
        <v>35</v>
      </c>
      <c r="U43" s="173">
        <f t="shared" si="8"/>
        <v>35</v>
      </c>
      <c r="V43" s="173">
        <f t="shared" si="8"/>
        <v>35</v>
      </c>
      <c r="W43" s="173">
        <f t="shared" si="8"/>
        <v>35</v>
      </c>
      <c r="X43" s="173">
        <f t="shared" si="8"/>
        <v>35</v>
      </c>
      <c r="Y43" s="173">
        <f t="shared" si="8"/>
        <v>35</v>
      </c>
      <c r="Z43" s="173">
        <f t="shared" si="8"/>
        <v>35</v>
      </c>
      <c r="AA43" s="173">
        <f t="shared" si="8"/>
        <v>35</v>
      </c>
      <c r="AB43" s="173">
        <f t="shared" si="8"/>
        <v>35</v>
      </c>
      <c r="AC43" s="174" t="s">
        <v>43</v>
      </c>
    </row>
    <row r="44">
      <c r="A44" s="78" t="s">
        <v>45</v>
      </c>
      <c r="B44" s="173">
        <f t="shared" ref="B44:M44" si="9">(B33/1000)*7</f>
        <v>28</v>
      </c>
      <c r="C44" s="173">
        <f t="shared" si="9"/>
        <v>28</v>
      </c>
      <c r="D44" s="173">
        <f t="shared" si="9"/>
        <v>28</v>
      </c>
      <c r="E44" s="173">
        <f t="shared" si="9"/>
        <v>28</v>
      </c>
      <c r="F44" s="173">
        <f t="shared" si="9"/>
        <v>28</v>
      </c>
      <c r="G44" s="173">
        <f t="shared" si="9"/>
        <v>28</v>
      </c>
      <c r="H44" s="173">
        <f t="shared" si="9"/>
        <v>28</v>
      </c>
      <c r="I44" s="173">
        <f t="shared" si="9"/>
        <v>28</v>
      </c>
      <c r="J44" s="173">
        <f t="shared" si="9"/>
        <v>28</v>
      </c>
      <c r="K44" s="173">
        <f t="shared" si="9"/>
        <v>28</v>
      </c>
      <c r="L44" s="173">
        <f t="shared" si="9"/>
        <v>28</v>
      </c>
      <c r="M44" s="173">
        <f t="shared" si="9"/>
        <v>28</v>
      </c>
      <c r="N44" s="174" t="s">
        <v>45</v>
      </c>
      <c r="P44" s="78" t="s">
        <v>45</v>
      </c>
      <c r="Q44" s="173">
        <f t="shared" ref="Q44:AB44" si="10">(Q33/1000)*7</f>
        <v>28</v>
      </c>
      <c r="R44" s="173">
        <f t="shared" si="10"/>
        <v>28</v>
      </c>
      <c r="S44" s="173">
        <f t="shared" si="10"/>
        <v>28</v>
      </c>
      <c r="T44" s="173">
        <f t="shared" si="10"/>
        <v>28</v>
      </c>
      <c r="U44" s="173">
        <f t="shared" si="10"/>
        <v>28</v>
      </c>
      <c r="V44" s="173">
        <f t="shared" si="10"/>
        <v>28</v>
      </c>
      <c r="W44" s="173">
        <f t="shared" si="10"/>
        <v>28</v>
      </c>
      <c r="X44" s="173">
        <f t="shared" si="10"/>
        <v>28</v>
      </c>
      <c r="Y44" s="173">
        <f t="shared" si="10"/>
        <v>28</v>
      </c>
      <c r="Z44" s="173">
        <f t="shared" si="10"/>
        <v>28</v>
      </c>
      <c r="AA44" s="173">
        <f t="shared" si="10"/>
        <v>28</v>
      </c>
      <c r="AB44" s="173">
        <f t="shared" si="10"/>
        <v>28</v>
      </c>
      <c r="AC44" s="174" t="s">
        <v>45</v>
      </c>
    </row>
    <row r="45">
      <c r="A45" s="78" t="s">
        <v>46</v>
      </c>
      <c r="B45" s="173">
        <f t="shared" ref="B45:M45" si="11">(B34/1000)*7</f>
        <v>21</v>
      </c>
      <c r="C45" s="173">
        <f t="shared" si="11"/>
        <v>21</v>
      </c>
      <c r="D45" s="173">
        <f t="shared" si="11"/>
        <v>21</v>
      </c>
      <c r="E45" s="173">
        <f t="shared" si="11"/>
        <v>21</v>
      </c>
      <c r="F45" s="173">
        <f t="shared" si="11"/>
        <v>21</v>
      </c>
      <c r="G45" s="173">
        <f t="shared" si="11"/>
        <v>21</v>
      </c>
      <c r="H45" s="173">
        <f t="shared" si="11"/>
        <v>21</v>
      </c>
      <c r="I45" s="173">
        <f t="shared" si="11"/>
        <v>21</v>
      </c>
      <c r="J45" s="173">
        <f t="shared" si="11"/>
        <v>21</v>
      </c>
      <c r="K45" s="173">
        <f t="shared" si="11"/>
        <v>21</v>
      </c>
      <c r="L45" s="173">
        <f t="shared" si="11"/>
        <v>21</v>
      </c>
      <c r="M45" s="173">
        <f t="shared" si="11"/>
        <v>21</v>
      </c>
      <c r="N45" s="174" t="s">
        <v>46</v>
      </c>
      <c r="P45" s="78" t="s">
        <v>46</v>
      </c>
      <c r="Q45" s="173">
        <f t="shared" ref="Q45:AB45" si="12">(Q34/1000)*7</f>
        <v>21</v>
      </c>
      <c r="R45" s="173">
        <f t="shared" si="12"/>
        <v>21</v>
      </c>
      <c r="S45" s="173">
        <f t="shared" si="12"/>
        <v>21</v>
      </c>
      <c r="T45" s="173">
        <f t="shared" si="12"/>
        <v>21</v>
      </c>
      <c r="U45" s="173">
        <f t="shared" si="12"/>
        <v>21</v>
      </c>
      <c r="V45" s="173">
        <f t="shared" si="12"/>
        <v>21</v>
      </c>
      <c r="W45" s="173">
        <f t="shared" si="12"/>
        <v>21</v>
      </c>
      <c r="X45" s="173">
        <f t="shared" si="12"/>
        <v>21</v>
      </c>
      <c r="Y45" s="173">
        <f t="shared" si="12"/>
        <v>21</v>
      </c>
      <c r="Z45" s="173">
        <f t="shared" si="12"/>
        <v>21</v>
      </c>
      <c r="AA45" s="173">
        <f t="shared" si="12"/>
        <v>21</v>
      </c>
      <c r="AB45" s="173">
        <f t="shared" si="12"/>
        <v>21</v>
      </c>
      <c r="AC45" s="174" t="s">
        <v>46</v>
      </c>
    </row>
    <row r="46">
      <c r="A46" s="78" t="s">
        <v>48</v>
      </c>
      <c r="B46" s="166" t="s">
        <v>61</v>
      </c>
      <c r="C46" s="175" t="s">
        <v>61</v>
      </c>
      <c r="D46" s="175" t="s">
        <v>61</v>
      </c>
      <c r="E46" s="175" t="s">
        <v>61</v>
      </c>
      <c r="F46" s="175" t="s">
        <v>61</v>
      </c>
      <c r="G46" s="175" t="s">
        <v>61</v>
      </c>
      <c r="H46" s="175" t="s">
        <v>61</v>
      </c>
      <c r="I46" s="175" t="s">
        <v>61</v>
      </c>
      <c r="J46" s="175" t="s">
        <v>61</v>
      </c>
      <c r="K46" s="175" t="s">
        <v>61</v>
      </c>
      <c r="L46" s="175" t="s">
        <v>61</v>
      </c>
      <c r="M46" s="168" t="s">
        <v>61</v>
      </c>
      <c r="N46" s="174" t="s">
        <v>48</v>
      </c>
      <c r="P46" s="78" t="s">
        <v>48</v>
      </c>
      <c r="Q46" s="166" t="s">
        <v>61</v>
      </c>
      <c r="R46" s="175" t="s">
        <v>61</v>
      </c>
      <c r="S46" s="175" t="s">
        <v>61</v>
      </c>
      <c r="T46" s="175" t="s">
        <v>61</v>
      </c>
      <c r="U46" s="175" t="s">
        <v>61</v>
      </c>
      <c r="V46" s="175" t="s">
        <v>61</v>
      </c>
      <c r="W46" s="175" t="s">
        <v>61</v>
      </c>
      <c r="X46" s="175" t="s">
        <v>61</v>
      </c>
      <c r="Y46" s="175" t="s">
        <v>61</v>
      </c>
      <c r="Z46" s="175" t="s">
        <v>61</v>
      </c>
      <c r="AA46" s="175" t="s">
        <v>61</v>
      </c>
      <c r="AB46" s="168" t="s">
        <v>61</v>
      </c>
      <c r="AC46" s="174" t="s">
        <v>48</v>
      </c>
    </row>
    <row r="47">
      <c r="A47" s="78" t="s">
        <v>49</v>
      </c>
      <c r="B47" s="175" t="s">
        <v>61</v>
      </c>
      <c r="C47" s="175" t="s">
        <v>61</v>
      </c>
      <c r="D47" s="175" t="s">
        <v>61</v>
      </c>
      <c r="E47" s="175" t="s">
        <v>61</v>
      </c>
      <c r="F47" s="175" t="s">
        <v>61</v>
      </c>
      <c r="G47" s="175" t="s">
        <v>61</v>
      </c>
      <c r="H47" s="175" t="s">
        <v>61</v>
      </c>
      <c r="I47" s="175" t="s">
        <v>61</v>
      </c>
      <c r="J47" s="175" t="s">
        <v>61</v>
      </c>
      <c r="K47" s="175" t="s">
        <v>61</v>
      </c>
      <c r="L47" s="175" t="s">
        <v>61</v>
      </c>
      <c r="M47" s="168" t="s">
        <v>61</v>
      </c>
      <c r="N47" s="174" t="s">
        <v>49</v>
      </c>
      <c r="P47" s="78" t="s">
        <v>49</v>
      </c>
      <c r="Q47" s="175" t="s">
        <v>61</v>
      </c>
      <c r="R47" s="175" t="s">
        <v>61</v>
      </c>
      <c r="S47" s="175" t="s">
        <v>61</v>
      </c>
      <c r="T47" s="175" t="s">
        <v>61</v>
      </c>
      <c r="U47" s="175" t="s">
        <v>61</v>
      </c>
      <c r="V47" s="175" t="s">
        <v>61</v>
      </c>
      <c r="W47" s="175" t="s">
        <v>61</v>
      </c>
      <c r="X47" s="175" t="s">
        <v>61</v>
      </c>
      <c r="Y47" s="175" t="s">
        <v>61</v>
      </c>
      <c r="Z47" s="175" t="s">
        <v>61</v>
      </c>
      <c r="AA47" s="175" t="s">
        <v>61</v>
      </c>
      <c r="AB47" s="168" t="s">
        <v>61</v>
      </c>
      <c r="AC47" s="174" t="s">
        <v>49</v>
      </c>
    </row>
    <row r="48">
      <c r="A48" s="79"/>
      <c r="B48" s="176">
        <v>1.0</v>
      </c>
      <c r="C48" s="176">
        <v>2.0</v>
      </c>
      <c r="D48" s="176">
        <v>3.0</v>
      </c>
      <c r="E48" s="176">
        <v>4.0</v>
      </c>
      <c r="F48" s="176">
        <v>5.0</v>
      </c>
      <c r="G48" s="176">
        <v>6.0</v>
      </c>
      <c r="H48" s="176">
        <v>7.0</v>
      </c>
      <c r="I48" s="176">
        <v>8.0</v>
      </c>
      <c r="J48" s="176">
        <v>9.0</v>
      </c>
      <c r="K48" s="176">
        <v>10.0</v>
      </c>
      <c r="L48" s="176">
        <v>11.0</v>
      </c>
      <c r="M48" s="176">
        <v>12.0</v>
      </c>
      <c r="N48" s="90"/>
      <c r="P48" s="79"/>
      <c r="Q48" s="176">
        <v>1.0</v>
      </c>
      <c r="R48" s="176">
        <v>2.0</v>
      </c>
      <c r="S48" s="176">
        <v>3.0</v>
      </c>
      <c r="T48" s="176">
        <v>4.0</v>
      </c>
      <c r="U48" s="176">
        <v>5.0</v>
      </c>
      <c r="V48" s="176">
        <v>6.0</v>
      </c>
      <c r="W48" s="176">
        <v>7.0</v>
      </c>
      <c r="X48" s="176">
        <v>8.0</v>
      </c>
      <c r="Y48" s="176">
        <v>9.0</v>
      </c>
      <c r="Z48" s="176">
        <v>10.0</v>
      </c>
      <c r="AA48" s="176">
        <v>11.0</v>
      </c>
      <c r="AB48" s="176">
        <v>12.0</v>
      </c>
      <c r="AC48" s="90"/>
    </row>
    <row r="49">
      <c r="A49" s="98"/>
      <c r="N49" s="90"/>
      <c r="P49" s="98"/>
      <c r="AC49" s="90"/>
    </row>
    <row r="50">
      <c r="A50" s="177" t="s">
        <v>64</v>
      </c>
      <c r="B50" s="178"/>
      <c r="C50" s="179">
        <v>5.0</v>
      </c>
      <c r="D50" s="180"/>
      <c r="E50" s="180"/>
      <c r="F50" s="178"/>
      <c r="G50" s="180"/>
      <c r="H50" s="181"/>
      <c r="I50" s="180"/>
      <c r="J50" s="178"/>
      <c r="K50" s="181"/>
      <c r="L50" s="180"/>
      <c r="M50" s="180"/>
      <c r="N50" s="33"/>
      <c r="P50" s="177" t="s">
        <v>64</v>
      </c>
      <c r="Q50" s="178"/>
      <c r="R50" s="179">
        <v>5.0</v>
      </c>
      <c r="S50" s="180"/>
      <c r="T50" s="180"/>
      <c r="U50" s="178"/>
      <c r="V50" s="180"/>
      <c r="W50" s="181"/>
      <c r="X50" s="180"/>
      <c r="Y50" s="178"/>
      <c r="Z50" s="181"/>
      <c r="AA50" s="180"/>
      <c r="AB50" s="180"/>
      <c r="AC50" s="33"/>
    </row>
    <row r="51">
      <c r="A51" s="182" t="s">
        <v>65</v>
      </c>
      <c r="B51" s="183">
        <v>1.0</v>
      </c>
      <c r="C51" s="183">
        <v>2.0</v>
      </c>
      <c r="D51" s="183">
        <v>3.0</v>
      </c>
      <c r="E51" s="183">
        <v>4.0</v>
      </c>
      <c r="F51" s="183">
        <v>5.0</v>
      </c>
      <c r="G51" s="183">
        <v>6.0</v>
      </c>
      <c r="H51" s="183">
        <v>7.0</v>
      </c>
      <c r="I51" s="183">
        <v>8.0</v>
      </c>
      <c r="J51" s="183">
        <v>9.0</v>
      </c>
      <c r="K51" s="183">
        <v>10.0</v>
      </c>
      <c r="L51" s="183">
        <v>11.0</v>
      </c>
      <c r="M51" s="183">
        <v>12.0</v>
      </c>
      <c r="N51" s="33"/>
      <c r="P51" s="182" t="s">
        <v>65</v>
      </c>
      <c r="Q51" s="183">
        <v>1.0</v>
      </c>
      <c r="R51" s="183">
        <v>2.0</v>
      </c>
      <c r="S51" s="183">
        <v>3.0</v>
      </c>
      <c r="T51" s="183">
        <v>4.0</v>
      </c>
      <c r="U51" s="183">
        <v>5.0</v>
      </c>
      <c r="V51" s="183">
        <v>6.0</v>
      </c>
      <c r="W51" s="183">
        <v>7.0</v>
      </c>
      <c r="X51" s="183">
        <v>8.0</v>
      </c>
      <c r="Y51" s="183">
        <v>9.0</v>
      </c>
      <c r="Z51" s="183">
        <v>10.0</v>
      </c>
      <c r="AA51" s="183">
        <v>11.0</v>
      </c>
      <c r="AB51" s="183">
        <v>12.0</v>
      </c>
      <c r="AC51" s="33"/>
    </row>
    <row r="52">
      <c r="A52" s="184" t="s">
        <v>9</v>
      </c>
      <c r="B52" s="180">
        <f t="shared" ref="B52:M52" si="13">B40/$C$50</f>
        <v>29.4</v>
      </c>
      <c r="C52" s="180">
        <f t="shared" si="13"/>
        <v>29.4</v>
      </c>
      <c r="D52" s="180">
        <f t="shared" si="13"/>
        <v>29.4</v>
      </c>
      <c r="E52" s="180">
        <f t="shared" si="13"/>
        <v>29.4</v>
      </c>
      <c r="F52" s="180">
        <f t="shared" si="13"/>
        <v>29.4</v>
      </c>
      <c r="G52" s="180">
        <f t="shared" si="13"/>
        <v>29.4</v>
      </c>
      <c r="H52" s="180">
        <f t="shared" si="13"/>
        <v>29.4</v>
      </c>
      <c r="I52" s="180">
        <f t="shared" si="13"/>
        <v>29.4</v>
      </c>
      <c r="J52" s="180">
        <f t="shared" si="13"/>
        <v>29.4</v>
      </c>
      <c r="K52" s="180">
        <f t="shared" si="13"/>
        <v>29.4</v>
      </c>
      <c r="L52" s="180">
        <f t="shared" si="13"/>
        <v>29.4</v>
      </c>
      <c r="M52" s="180">
        <f t="shared" si="13"/>
        <v>29.4</v>
      </c>
      <c r="N52" s="185" t="s">
        <v>9</v>
      </c>
      <c r="P52" s="184" t="s">
        <v>9</v>
      </c>
      <c r="Q52" s="180">
        <f t="shared" ref="Q52:AB52" si="14">Q40/$R$50</f>
        <v>29.4</v>
      </c>
      <c r="R52" s="180">
        <f t="shared" si="14"/>
        <v>29.4</v>
      </c>
      <c r="S52" s="180">
        <f t="shared" si="14"/>
        <v>29.4</v>
      </c>
      <c r="T52" s="180">
        <f t="shared" si="14"/>
        <v>29.4</v>
      </c>
      <c r="U52" s="180">
        <f t="shared" si="14"/>
        <v>29.4</v>
      </c>
      <c r="V52" s="180">
        <f t="shared" si="14"/>
        <v>29.4</v>
      </c>
      <c r="W52" s="180">
        <f t="shared" si="14"/>
        <v>29.4</v>
      </c>
      <c r="X52" s="180">
        <f t="shared" si="14"/>
        <v>29.4</v>
      </c>
      <c r="Y52" s="180">
        <f t="shared" si="14"/>
        <v>29.4</v>
      </c>
      <c r="Z52" s="180">
        <f t="shared" si="14"/>
        <v>29.4</v>
      </c>
      <c r="AA52" s="180">
        <f t="shared" si="14"/>
        <v>29.4</v>
      </c>
      <c r="AB52" s="180">
        <f t="shared" si="14"/>
        <v>29.4</v>
      </c>
      <c r="AC52" s="185" t="s">
        <v>9</v>
      </c>
    </row>
    <row r="53">
      <c r="A53" s="184" t="s">
        <v>6</v>
      </c>
      <c r="B53" s="180">
        <f t="shared" ref="B53:M53" si="15">B41/$C$50</f>
        <v>9.8</v>
      </c>
      <c r="C53" s="180">
        <f t="shared" si="15"/>
        <v>9.8</v>
      </c>
      <c r="D53" s="180">
        <f t="shared" si="15"/>
        <v>9.8</v>
      </c>
      <c r="E53" s="180">
        <f t="shared" si="15"/>
        <v>9.8</v>
      </c>
      <c r="F53" s="180">
        <f t="shared" si="15"/>
        <v>9.8</v>
      </c>
      <c r="G53" s="180">
        <f t="shared" si="15"/>
        <v>9.8</v>
      </c>
      <c r="H53" s="180">
        <f t="shared" si="15"/>
        <v>9.8</v>
      </c>
      <c r="I53" s="180">
        <f t="shared" si="15"/>
        <v>9.8</v>
      </c>
      <c r="J53" s="180">
        <f t="shared" si="15"/>
        <v>9.8</v>
      </c>
      <c r="K53" s="180">
        <f t="shared" si="15"/>
        <v>9.8</v>
      </c>
      <c r="L53" s="180">
        <f t="shared" si="15"/>
        <v>9.8</v>
      </c>
      <c r="M53" s="180">
        <f t="shared" si="15"/>
        <v>9.8</v>
      </c>
      <c r="N53" s="185" t="s">
        <v>6</v>
      </c>
      <c r="P53" s="184" t="s">
        <v>6</v>
      </c>
      <c r="Q53" s="180">
        <f t="shared" ref="Q53:AB53" si="16">Q41/$R$50</f>
        <v>9.8</v>
      </c>
      <c r="R53" s="180">
        <f t="shared" si="16"/>
        <v>9.8</v>
      </c>
      <c r="S53" s="180">
        <f t="shared" si="16"/>
        <v>9.8</v>
      </c>
      <c r="T53" s="180">
        <f t="shared" si="16"/>
        <v>9.8</v>
      </c>
      <c r="U53" s="180">
        <f t="shared" si="16"/>
        <v>9.8</v>
      </c>
      <c r="V53" s="180">
        <f t="shared" si="16"/>
        <v>9.8</v>
      </c>
      <c r="W53" s="180">
        <f t="shared" si="16"/>
        <v>9.8</v>
      </c>
      <c r="X53" s="180">
        <f t="shared" si="16"/>
        <v>9.8</v>
      </c>
      <c r="Y53" s="180">
        <f t="shared" si="16"/>
        <v>9.8</v>
      </c>
      <c r="Z53" s="180">
        <f t="shared" si="16"/>
        <v>9.8</v>
      </c>
      <c r="AA53" s="180">
        <f t="shared" si="16"/>
        <v>9.8</v>
      </c>
      <c r="AB53" s="180">
        <f t="shared" si="16"/>
        <v>9.8</v>
      </c>
      <c r="AC53" s="185" t="s">
        <v>6</v>
      </c>
    </row>
    <row r="54">
      <c r="A54" s="186" t="s">
        <v>40</v>
      </c>
      <c r="B54" s="180">
        <f t="shared" ref="B54:M54" si="17">B42/$C$50</f>
        <v>8.4</v>
      </c>
      <c r="C54" s="180">
        <f t="shared" si="17"/>
        <v>8.4</v>
      </c>
      <c r="D54" s="180">
        <f t="shared" si="17"/>
        <v>8.4</v>
      </c>
      <c r="E54" s="180">
        <f t="shared" si="17"/>
        <v>8.4</v>
      </c>
      <c r="F54" s="180">
        <f t="shared" si="17"/>
        <v>8.4</v>
      </c>
      <c r="G54" s="180">
        <f t="shared" si="17"/>
        <v>8.4</v>
      </c>
      <c r="H54" s="180">
        <f t="shared" si="17"/>
        <v>8.4</v>
      </c>
      <c r="I54" s="180">
        <f t="shared" si="17"/>
        <v>8.4</v>
      </c>
      <c r="J54" s="180">
        <f t="shared" si="17"/>
        <v>8.4</v>
      </c>
      <c r="K54" s="180">
        <f t="shared" si="17"/>
        <v>8.4</v>
      </c>
      <c r="L54" s="180">
        <f t="shared" si="17"/>
        <v>8.4</v>
      </c>
      <c r="M54" s="180">
        <f t="shared" si="17"/>
        <v>8.4</v>
      </c>
      <c r="N54" s="185" t="s">
        <v>40</v>
      </c>
      <c r="P54" s="186" t="s">
        <v>40</v>
      </c>
      <c r="Q54" s="180">
        <f t="shared" ref="Q54:AB54" si="18">Q42/$R$50</f>
        <v>8.4</v>
      </c>
      <c r="R54" s="180">
        <f t="shared" si="18"/>
        <v>8.4</v>
      </c>
      <c r="S54" s="180">
        <f t="shared" si="18"/>
        <v>8.4</v>
      </c>
      <c r="T54" s="180">
        <f t="shared" si="18"/>
        <v>8.4</v>
      </c>
      <c r="U54" s="180">
        <f t="shared" si="18"/>
        <v>8.4</v>
      </c>
      <c r="V54" s="180">
        <f t="shared" si="18"/>
        <v>8.4</v>
      </c>
      <c r="W54" s="180">
        <f t="shared" si="18"/>
        <v>8.4</v>
      </c>
      <c r="X54" s="180">
        <f t="shared" si="18"/>
        <v>8.4</v>
      </c>
      <c r="Y54" s="180">
        <f t="shared" si="18"/>
        <v>8.4</v>
      </c>
      <c r="Z54" s="180">
        <f t="shared" si="18"/>
        <v>8.4</v>
      </c>
      <c r="AA54" s="180">
        <f t="shared" si="18"/>
        <v>8.4</v>
      </c>
      <c r="AB54" s="180">
        <f t="shared" si="18"/>
        <v>8.4</v>
      </c>
      <c r="AC54" s="185" t="s">
        <v>40</v>
      </c>
    </row>
    <row r="55">
      <c r="A55" s="186" t="s">
        <v>43</v>
      </c>
      <c r="B55" s="180">
        <f t="shared" ref="B55:M55" si="19">B43/$C$50</f>
        <v>7</v>
      </c>
      <c r="C55" s="180">
        <f t="shared" si="19"/>
        <v>7</v>
      </c>
      <c r="D55" s="180">
        <f t="shared" si="19"/>
        <v>7</v>
      </c>
      <c r="E55" s="180">
        <f t="shared" si="19"/>
        <v>7</v>
      </c>
      <c r="F55" s="180">
        <f t="shared" si="19"/>
        <v>7</v>
      </c>
      <c r="G55" s="180">
        <f t="shared" si="19"/>
        <v>7</v>
      </c>
      <c r="H55" s="180">
        <f t="shared" si="19"/>
        <v>7</v>
      </c>
      <c r="I55" s="180">
        <f t="shared" si="19"/>
        <v>7</v>
      </c>
      <c r="J55" s="180">
        <f t="shared" si="19"/>
        <v>7</v>
      </c>
      <c r="K55" s="180">
        <f t="shared" si="19"/>
        <v>7</v>
      </c>
      <c r="L55" s="180">
        <f t="shared" si="19"/>
        <v>7</v>
      </c>
      <c r="M55" s="180">
        <f t="shared" si="19"/>
        <v>7</v>
      </c>
      <c r="N55" s="185" t="s">
        <v>43</v>
      </c>
      <c r="P55" s="186" t="s">
        <v>43</v>
      </c>
      <c r="Q55" s="180">
        <f t="shared" ref="Q55:AB55" si="20">Q43/$R$50</f>
        <v>7</v>
      </c>
      <c r="R55" s="180">
        <f t="shared" si="20"/>
        <v>7</v>
      </c>
      <c r="S55" s="180">
        <f t="shared" si="20"/>
        <v>7</v>
      </c>
      <c r="T55" s="180">
        <f t="shared" si="20"/>
        <v>7</v>
      </c>
      <c r="U55" s="180">
        <f t="shared" si="20"/>
        <v>7</v>
      </c>
      <c r="V55" s="180">
        <f t="shared" si="20"/>
        <v>7</v>
      </c>
      <c r="W55" s="180">
        <f t="shared" si="20"/>
        <v>7</v>
      </c>
      <c r="X55" s="180">
        <f t="shared" si="20"/>
        <v>7</v>
      </c>
      <c r="Y55" s="180">
        <f t="shared" si="20"/>
        <v>7</v>
      </c>
      <c r="Z55" s="180">
        <f t="shared" si="20"/>
        <v>7</v>
      </c>
      <c r="AA55" s="180">
        <f t="shared" si="20"/>
        <v>7</v>
      </c>
      <c r="AB55" s="180">
        <f t="shared" si="20"/>
        <v>7</v>
      </c>
      <c r="AC55" s="185" t="s">
        <v>43</v>
      </c>
    </row>
    <row r="56">
      <c r="A56" s="186" t="s">
        <v>45</v>
      </c>
      <c r="B56" s="180">
        <f t="shared" ref="B56:M56" si="21">B44/$C$50</f>
        <v>5.6</v>
      </c>
      <c r="C56" s="180">
        <f t="shared" si="21"/>
        <v>5.6</v>
      </c>
      <c r="D56" s="180">
        <f t="shared" si="21"/>
        <v>5.6</v>
      </c>
      <c r="E56" s="180">
        <f t="shared" si="21"/>
        <v>5.6</v>
      </c>
      <c r="F56" s="180">
        <f t="shared" si="21"/>
        <v>5.6</v>
      </c>
      <c r="G56" s="180">
        <f t="shared" si="21"/>
        <v>5.6</v>
      </c>
      <c r="H56" s="180">
        <f t="shared" si="21"/>
        <v>5.6</v>
      </c>
      <c r="I56" s="180">
        <f t="shared" si="21"/>
        <v>5.6</v>
      </c>
      <c r="J56" s="180">
        <f t="shared" si="21"/>
        <v>5.6</v>
      </c>
      <c r="K56" s="180">
        <f t="shared" si="21"/>
        <v>5.6</v>
      </c>
      <c r="L56" s="180">
        <f t="shared" si="21"/>
        <v>5.6</v>
      </c>
      <c r="M56" s="180">
        <f t="shared" si="21"/>
        <v>5.6</v>
      </c>
      <c r="N56" s="185" t="s">
        <v>45</v>
      </c>
      <c r="P56" s="186" t="s">
        <v>45</v>
      </c>
      <c r="Q56" s="180">
        <f t="shared" ref="Q56:AB56" si="22">Q44/$R$50</f>
        <v>5.6</v>
      </c>
      <c r="R56" s="180">
        <f t="shared" si="22"/>
        <v>5.6</v>
      </c>
      <c r="S56" s="180">
        <f t="shared" si="22"/>
        <v>5.6</v>
      </c>
      <c r="T56" s="180">
        <f t="shared" si="22"/>
        <v>5.6</v>
      </c>
      <c r="U56" s="180">
        <f t="shared" si="22"/>
        <v>5.6</v>
      </c>
      <c r="V56" s="180">
        <f t="shared" si="22"/>
        <v>5.6</v>
      </c>
      <c r="W56" s="180">
        <f t="shared" si="22"/>
        <v>5.6</v>
      </c>
      <c r="X56" s="180">
        <f t="shared" si="22"/>
        <v>5.6</v>
      </c>
      <c r="Y56" s="180">
        <f t="shared" si="22"/>
        <v>5.6</v>
      </c>
      <c r="Z56" s="180">
        <f t="shared" si="22"/>
        <v>5.6</v>
      </c>
      <c r="AA56" s="180">
        <f t="shared" si="22"/>
        <v>5.6</v>
      </c>
      <c r="AB56" s="180">
        <f t="shared" si="22"/>
        <v>5.6</v>
      </c>
      <c r="AC56" s="185" t="s">
        <v>45</v>
      </c>
    </row>
    <row r="57">
      <c r="A57" s="186" t="s">
        <v>46</v>
      </c>
      <c r="B57" s="180">
        <f t="shared" ref="B57:M57" si="23">B45/$C$50</f>
        <v>4.2</v>
      </c>
      <c r="C57" s="180">
        <f t="shared" si="23"/>
        <v>4.2</v>
      </c>
      <c r="D57" s="180">
        <f t="shared" si="23"/>
        <v>4.2</v>
      </c>
      <c r="E57" s="180">
        <f t="shared" si="23"/>
        <v>4.2</v>
      </c>
      <c r="F57" s="180">
        <f t="shared" si="23"/>
        <v>4.2</v>
      </c>
      <c r="G57" s="180">
        <f t="shared" si="23"/>
        <v>4.2</v>
      </c>
      <c r="H57" s="180">
        <f t="shared" si="23"/>
        <v>4.2</v>
      </c>
      <c r="I57" s="180">
        <f t="shared" si="23"/>
        <v>4.2</v>
      </c>
      <c r="J57" s="180">
        <f t="shared" si="23"/>
        <v>4.2</v>
      </c>
      <c r="K57" s="180">
        <f t="shared" si="23"/>
        <v>4.2</v>
      </c>
      <c r="L57" s="180">
        <f t="shared" si="23"/>
        <v>4.2</v>
      </c>
      <c r="M57" s="180">
        <f t="shared" si="23"/>
        <v>4.2</v>
      </c>
      <c r="N57" s="185" t="s">
        <v>46</v>
      </c>
      <c r="P57" s="186" t="s">
        <v>46</v>
      </c>
      <c r="Q57" s="180">
        <f t="shared" ref="Q57:AB57" si="24">Q45/$R$50</f>
        <v>4.2</v>
      </c>
      <c r="R57" s="180">
        <f t="shared" si="24"/>
        <v>4.2</v>
      </c>
      <c r="S57" s="180">
        <f t="shared" si="24"/>
        <v>4.2</v>
      </c>
      <c r="T57" s="180">
        <f t="shared" si="24"/>
        <v>4.2</v>
      </c>
      <c r="U57" s="180">
        <f t="shared" si="24"/>
        <v>4.2</v>
      </c>
      <c r="V57" s="180">
        <f t="shared" si="24"/>
        <v>4.2</v>
      </c>
      <c r="W57" s="180">
        <f t="shared" si="24"/>
        <v>4.2</v>
      </c>
      <c r="X57" s="180">
        <f t="shared" si="24"/>
        <v>4.2</v>
      </c>
      <c r="Y57" s="180">
        <f t="shared" si="24"/>
        <v>4.2</v>
      </c>
      <c r="Z57" s="180">
        <f t="shared" si="24"/>
        <v>4.2</v>
      </c>
      <c r="AA57" s="180">
        <f t="shared" si="24"/>
        <v>4.2</v>
      </c>
      <c r="AB57" s="180">
        <f t="shared" si="24"/>
        <v>4.2</v>
      </c>
      <c r="AC57" s="185" t="s">
        <v>46</v>
      </c>
    </row>
    <row r="58">
      <c r="A58" s="186" t="s">
        <v>48</v>
      </c>
      <c r="B58" s="175" t="s">
        <v>61</v>
      </c>
      <c r="C58" s="175" t="s">
        <v>61</v>
      </c>
      <c r="D58" s="175" t="s">
        <v>61</v>
      </c>
      <c r="E58" s="175" t="s">
        <v>61</v>
      </c>
      <c r="F58" s="175" t="s">
        <v>61</v>
      </c>
      <c r="G58" s="175" t="s">
        <v>61</v>
      </c>
      <c r="H58" s="175" t="s">
        <v>61</v>
      </c>
      <c r="I58" s="175" t="s">
        <v>61</v>
      </c>
      <c r="J58" s="175" t="s">
        <v>61</v>
      </c>
      <c r="K58" s="175" t="s">
        <v>61</v>
      </c>
      <c r="L58" s="175" t="s">
        <v>61</v>
      </c>
      <c r="M58" s="168" t="s">
        <v>61</v>
      </c>
      <c r="N58" s="185" t="s">
        <v>48</v>
      </c>
      <c r="P58" s="186" t="s">
        <v>48</v>
      </c>
      <c r="Q58" s="175" t="s">
        <v>61</v>
      </c>
      <c r="R58" s="175" t="s">
        <v>61</v>
      </c>
      <c r="S58" s="175" t="s">
        <v>61</v>
      </c>
      <c r="T58" s="175" t="s">
        <v>61</v>
      </c>
      <c r="U58" s="175" t="s">
        <v>61</v>
      </c>
      <c r="V58" s="175" t="s">
        <v>61</v>
      </c>
      <c r="W58" s="175" t="s">
        <v>61</v>
      </c>
      <c r="X58" s="175" t="s">
        <v>61</v>
      </c>
      <c r="Y58" s="175" t="s">
        <v>61</v>
      </c>
      <c r="Z58" s="175" t="s">
        <v>61</v>
      </c>
      <c r="AA58" s="175" t="s">
        <v>61</v>
      </c>
      <c r="AB58" s="168" t="s">
        <v>61</v>
      </c>
      <c r="AC58" s="185" t="s">
        <v>48</v>
      </c>
    </row>
    <row r="59">
      <c r="A59" s="186" t="s">
        <v>49</v>
      </c>
      <c r="B59" s="175" t="s">
        <v>61</v>
      </c>
      <c r="C59" s="175" t="s">
        <v>61</v>
      </c>
      <c r="D59" s="175" t="s">
        <v>61</v>
      </c>
      <c r="E59" s="175" t="s">
        <v>61</v>
      </c>
      <c r="F59" s="175" t="s">
        <v>61</v>
      </c>
      <c r="G59" s="175" t="s">
        <v>61</v>
      </c>
      <c r="H59" s="175" t="s">
        <v>61</v>
      </c>
      <c r="I59" s="175" t="s">
        <v>61</v>
      </c>
      <c r="J59" s="175" t="s">
        <v>61</v>
      </c>
      <c r="K59" s="175" t="s">
        <v>61</v>
      </c>
      <c r="L59" s="175" t="s">
        <v>61</v>
      </c>
      <c r="M59" s="168" t="s">
        <v>61</v>
      </c>
      <c r="N59" s="185" t="s">
        <v>49</v>
      </c>
      <c r="P59" s="186" t="s">
        <v>49</v>
      </c>
      <c r="Q59" s="175" t="s">
        <v>61</v>
      </c>
      <c r="R59" s="175" t="s">
        <v>61</v>
      </c>
      <c r="S59" s="175" t="s">
        <v>61</v>
      </c>
      <c r="T59" s="175" t="s">
        <v>61</v>
      </c>
      <c r="U59" s="175" t="s">
        <v>61</v>
      </c>
      <c r="V59" s="175" t="s">
        <v>61</v>
      </c>
      <c r="W59" s="175" t="s">
        <v>61</v>
      </c>
      <c r="X59" s="175" t="s">
        <v>61</v>
      </c>
      <c r="Y59" s="175" t="s">
        <v>61</v>
      </c>
      <c r="Z59" s="175" t="s">
        <v>61</v>
      </c>
      <c r="AA59" s="175" t="s">
        <v>61</v>
      </c>
      <c r="AB59" s="168" t="s">
        <v>61</v>
      </c>
      <c r="AC59" s="185" t="s">
        <v>49</v>
      </c>
    </row>
    <row r="60">
      <c r="A60" s="180"/>
      <c r="B60" s="187">
        <v>1.0</v>
      </c>
      <c r="C60" s="187">
        <v>2.0</v>
      </c>
      <c r="D60" s="187">
        <v>3.0</v>
      </c>
      <c r="E60" s="187">
        <v>4.0</v>
      </c>
      <c r="F60" s="187">
        <v>5.0</v>
      </c>
      <c r="G60" s="187">
        <v>6.0</v>
      </c>
      <c r="H60" s="187">
        <v>7.0</v>
      </c>
      <c r="I60" s="187">
        <v>8.0</v>
      </c>
      <c r="J60" s="187">
        <v>9.0</v>
      </c>
      <c r="K60" s="187">
        <v>10.0</v>
      </c>
      <c r="L60" s="187">
        <v>11.0</v>
      </c>
      <c r="M60" s="187">
        <v>12.0</v>
      </c>
      <c r="N60" s="33"/>
      <c r="P60" s="180"/>
      <c r="Q60" s="187">
        <v>1.0</v>
      </c>
      <c r="R60" s="187">
        <v>2.0</v>
      </c>
      <c r="S60" s="187">
        <v>3.0</v>
      </c>
      <c r="T60" s="187">
        <v>4.0</v>
      </c>
      <c r="U60" s="187">
        <v>5.0</v>
      </c>
      <c r="V60" s="187">
        <v>6.0</v>
      </c>
      <c r="W60" s="187">
        <v>7.0</v>
      </c>
      <c r="X60" s="187">
        <v>8.0</v>
      </c>
      <c r="Y60" s="187">
        <v>9.0</v>
      </c>
      <c r="Z60" s="187">
        <v>10.0</v>
      </c>
      <c r="AA60" s="187">
        <v>11.0</v>
      </c>
      <c r="AB60" s="187">
        <v>12.0</v>
      </c>
      <c r="AC60" s="33"/>
    </row>
    <row r="6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</row>
    <row r="62">
      <c r="A62" s="70" t="s">
        <v>66</v>
      </c>
      <c r="B62" s="90"/>
      <c r="D62" s="90"/>
      <c r="E62" s="90"/>
      <c r="G62" s="90"/>
      <c r="H62" s="98"/>
      <c r="I62" s="90"/>
      <c r="K62" s="98"/>
      <c r="L62" s="90"/>
      <c r="M62" s="90"/>
      <c r="N62" s="90"/>
      <c r="P62" s="188"/>
      <c r="W62" s="188"/>
      <c r="Z62" s="188"/>
      <c r="AB62" s="90"/>
      <c r="AC62" s="90"/>
    </row>
    <row r="63">
      <c r="A63" s="99" t="s">
        <v>67</v>
      </c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AB63" s="90"/>
      <c r="AC63" s="90"/>
      <c r="AD63" s="90"/>
    </row>
    <row r="64">
      <c r="A64" s="99"/>
      <c r="B64" s="90"/>
      <c r="C64" s="98"/>
      <c r="D64" s="85"/>
      <c r="E64" s="85"/>
      <c r="F64" s="90"/>
      <c r="G64" s="90"/>
      <c r="H64" s="90"/>
      <c r="I64" s="90"/>
      <c r="J64" s="90"/>
      <c r="K64" s="90"/>
      <c r="L64" s="90"/>
      <c r="M64" s="98"/>
      <c r="N64" s="90"/>
      <c r="P64" s="99" t="s">
        <v>68</v>
      </c>
      <c r="R64" s="188"/>
      <c r="AB64" s="98"/>
      <c r="AC64" s="90"/>
      <c r="AD64" s="90"/>
    </row>
    <row r="65">
      <c r="A65" s="110"/>
      <c r="B65" s="59"/>
      <c r="C65" s="33"/>
      <c r="D65" s="33"/>
      <c r="E65" s="33"/>
      <c r="F65" s="33"/>
      <c r="G65" s="111"/>
      <c r="H65" s="112"/>
      <c r="I65" s="33"/>
      <c r="J65" s="33"/>
      <c r="K65" s="189"/>
      <c r="L65" s="59"/>
      <c r="P65" s="110"/>
      <c r="Q65" s="188"/>
      <c r="AA65" s="188"/>
      <c r="AD65" s="98"/>
    </row>
    <row r="66">
      <c r="A66" s="110" t="s">
        <v>69</v>
      </c>
      <c r="B66" s="59"/>
      <c r="C66" s="33"/>
      <c r="D66" s="33"/>
      <c r="E66" s="33"/>
      <c r="F66" s="33"/>
      <c r="G66" s="190" t="s">
        <v>70</v>
      </c>
      <c r="H66" s="191">
        <v>7.0</v>
      </c>
      <c r="I66" s="180"/>
      <c r="J66" s="180" t="s">
        <v>71</v>
      </c>
      <c r="K66" s="192">
        <v>7.0035039E7</v>
      </c>
      <c r="L66" s="59"/>
      <c r="P66" s="110" t="s">
        <v>69</v>
      </c>
      <c r="Q66" s="188"/>
      <c r="AA66" s="188"/>
      <c r="AD66" s="98"/>
    </row>
    <row r="67">
      <c r="A67" s="59"/>
      <c r="B67" s="59"/>
      <c r="C67" s="33"/>
      <c r="D67" s="33"/>
      <c r="E67" s="33"/>
      <c r="F67" s="33"/>
      <c r="G67" s="190" t="s">
        <v>72</v>
      </c>
      <c r="H67" s="181"/>
      <c r="I67" s="180"/>
      <c r="J67" s="180"/>
      <c r="K67" s="180"/>
      <c r="L67" s="33"/>
      <c r="P67" s="188"/>
      <c r="Q67" s="188"/>
      <c r="AD67" s="193"/>
    </row>
    <row r="68">
      <c r="A68" s="194" t="s">
        <v>73</v>
      </c>
      <c r="B68" s="177"/>
      <c r="C68" s="180"/>
      <c r="D68" s="180"/>
      <c r="E68" s="180"/>
      <c r="F68" s="180"/>
      <c r="G68" s="190" t="s">
        <v>74</v>
      </c>
      <c r="H68" s="195">
        <v>80.0</v>
      </c>
      <c r="I68" s="180"/>
      <c r="J68" s="180" t="s">
        <v>75</v>
      </c>
      <c r="K68" s="196" t="s">
        <v>76</v>
      </c>
      <c r="L68" s="33"/>
      <c r="P68" s="188"/>
      <c r="Q68" s="188"/>
      <c r="W68" s="188"/>
      <c r="AD68" s="193"/>
    </row>
    <row r="69">
      <c r="A69" s="197" t="s">
        <v>77</v>
      </c>
      <c r="B69" s="177"/>
      <c r="C69" s="180"/>
      <c r="D69" s="180"/>
      <c r="E69" s="180"/>
      <c r="F69" s="180"/>
      <c r="G69" s="190" t="s">
        <v>78</v>
      </c>
      <c r="H69" s="198">
        <v>3.0</v>
      </c>
      <c r="I69" s="180" t="s">
        <v>79</v>
      </c>
      <c r="J69" s="199">
        <v>375000.0</v>
      </c>
      <c r="K69" s="180"/>
      <c r="L69" s="33"/>
      <c r="P69" s="188"/>
      <c r="Q69" s="188"/>
      <c r="W69" s="188"/>
      <c r="Y69" s="200"/>
      <c r="AD69" s="193"/>
    </row>
    <row r="70">
      <c r="A70" s="194" t="str">
        <f>"&gt;We aim for " &amp; text(F70,"0") &amp;" copies at the highest dilution in "&amp; text(H66,"0") &amp;" uL volume (amount added to PCR rxn)"</f>
        <v>&gt;We aim for 147 copies at the highest dilution in 7 uL volume (amount added to PCR rxn)</v>
      </c>
      <c r="B70" s="177"/>
      <c r="C70" s="180"/>
      <c r="D70" s="180"/>
      <c r="E70" s="180"/>
      <c r="F70" s="201">
        <v>147.0</v>
      </c>
      <c r="G70" s="202" t="s">
        <v>80</v>
      </c>
      <c r="H70" s="203">
        <v>80.0</v>
      </c>
      <c r="I70" s="204" t="str">
        <f>"1 : " &amp; text(K70,"0")</f>
        <v>1 : 100</v>
      </c>
      <c r="J70" s="205">
        <f>J69/K70</f>
        <v>3750</v>
      </c>
      <c r="K70" s="206">
        <v>100.0</v>
      </c>
      <c r="L70" s="33"/>
      <c r="P70" s="188"/>
      <c r="Q70" s="188"/>
      <c r="U70" s="188"/>
      <c r="W70" s="188"/>
      <c r="Y70" s="200"/>
      <c r="AD70" s="193"/>
    </row>
    <row r="71">
      <c r="A71" s="194" t="str">
        <f>"&gt; that translates into " &amp; text(F71,"0.0") &amp;" copies/ul  in D1 "</f>
        <v>&gt; that translates into 21.0 copies/ul  in D1 </v>
      </c>
      <c r="B71" s="177"/>
      <c r="C71" s="180"/>
      <c r="D71" s="180"/>
      <c r="E71" s="180"/>
      <c r="F71" s="207">
        <f>F70/H66</f>
        <v>21</v>
      </c>
      <c r="G71" s="190" t="s">
        <v>81</v>
      </c>
      <c r="H71" s="208">
        <v>1.0</v>
      </c>
      <c r="I71" s="33"/>
      <c r="J71" s="123"/>
      <c r="K71" s="33"/>
      <c r="L71" s="33"/>
      <c r="P71" s="188"/>
      <c r="Q71" s="188"/>
      <c r="U71" s="209"/>
      <c r="Y71" s="200"/>
      <c r="AD71" s="193"/>
    </row>
    <row r="72">
      <c r="A72" s="194" t="str">
        <f>"&gt; that translates into " &amp; text(F72,"0") &amp;" copies in " &amp; text(H70,"0") &amp;" uL D1"</f>
        <v>&gt; that translates into 1680 copies in 80 uL D1</v>
      </c>
      <c r="B72" s="177"/>
      <c r="C72" s="180"/>
      <c r="D72" s="180"/>
      <c r="E72" s="180"/>
      <c r="F72" s="207">
        <f>F71*H70</f>
        <v>1680</v>
      </c>
      <c r="G72" s="190" t="str">
        <f>"copies for " &amp; text(H71,"0") &amp;" 96-well plates"</f>
        <v>copies for 1 96-well plates</v>
      </c>
      <c r="H72" s="210">
        <f>F72*H71</f>
        <v>1680</v>
      </c>
      <c r="I72" s="33"/>
      <c r="J72" s="33"/>
      <c r="K72" s="33"/>
      <c r="L72" s="33"/>
      <c r="P72" s="188"/>
      <c r="Q72" s="188"/>
      <c r="U72" s="209"/>
      <c r="AD72" s="193"/>
    </row>
    <row r="73">
      <c r="A73" s="211" t="str">
        <f>"&gt; that translates to " &amp; text(#REF!,"0") &amp; " copies in " &amp; text(#REF!, "0") &amp; " uL (" &amp; text(#REF!,"0.0") &amp; " is total of well + " &amp; text(#REF!,"0.0") &amp; " added for dilution)"</f>
        <v>#REF!</v>
      </c>
      <c r="B73" s="212"/>
      <c r="C73" s="212"/>
      <c r="D73" s="212"/>
      <c r="E73" s="213"/>
      <c r="F73" s="214">
        <f>F71*H70</f>
        <v>1680</v>
      </c>
      <c r="G73" s="180"/>
      <c r="H73" s="180"/>
      <c r="I73" s="33"/>
      <c r="J73" s="33"/>
      <c r="K73" s="33"/>
      <c r="L73" s="33"/>
      <c r="U73" s="209"/>
      <c r="AD73" s="193"/>
    </row>
    <row r="74">
      <c r="A74" s="177"/>
      <c r="B74" s="59"/>
      <c r="C74" s="33"/>
      <c r="D74" s="33"/>
      <c r="E74" s="33"/>
      <c r="F74" s="125"/>
      <c r="G74" s="33"/>
      <c r="H74" s="33"/>
      <c r="I74" s="33"/>
      <c r="J74" s="33"/>
      <c r="K74" s="33"/>
      <c r="L74" s="33"/>
      <c r="P74" s="188"/>
      <c r="Q74" s="188"/>
      <c r="U74" s="209"/>
      <c r="AD74" s="193"/>
    </row>
    <row r="75">
      <c r="A75" s="215" t="s">
        <v>82</v>
      </c>
      <c r="B75" s="180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AB75" s="33"/>
      <c r="AC75" s="33"/>
      <c r="AD75" s="90"/>
    </row>
    <row r="76">
      <c r="A76" s="180"/>
      <c r="B76" s="180"/>
      <c r="C76" s="180"/>
      <c r="D76" s="180"/>
      <c r="E76" s="33"/>
      <c r="F76" s="33"/>
      <c r="G76" s="33"/>
      <c r="H76" s="33"/>
      <c r="I76" s="33"/>
      <c r="J76" s="33"/>
      <c r="K76" s="33"/>
      <c r="L76" s="33"/>
      <c r="M76" s="33"/>
      <c r="N76" s="33"/>
      <c r="AB76" s="33"/>
      <c r="AC76" s="33"/>
      <c r="AD76" s="90"/>
    </row>
    <row r="77">
      <c r="A77" s="194" t="str">
        <f>"&gt;prepare a 1 to "&amp; text(K70,"0") &amp;" dilution to "&amp; text(J70,"0") &amp;" copies per uL"</f>
        <v>&gt;prepare a 1 to 100 dilution to 3750 copies per uL</v>
      </c>
      <c r="B77" s="180"/>
      <c r="C77" s="180"/>
      <c r="D77" s="180"/>
      <c r="E77" s="33"/>
      <c r="F77" s="33"/>
      <c r="G77" s="127" t="s">
        <v>83</v>
      </c>
      <c r="H77" s="33"/>
      <c r="I77" s="33"/>
      <c r="J77" s="33"/>
      <c r="K77" s="33"/>
      <c r="L77" s="33"/>
      <c r="M77" s="33"/>
      <c r="N77" s="33"/>
      <c r="O77" s="216" t="s">
        <v>84</v>
      </c>
      <c r="P77" s="188"/>
      <c r="V77" s="188"/>
      <c r="AB77" s="33"/>
      <c r="AC77" s="33"/>
      <c r="AD77" s="90"/>
    </row>
    <row r="78">
      <c r="A78" s="217" t="str">
        <f>"&gt; add "&amp; text(D81,"0.0") &amp;" uL to "&amp; text(D82,"0.0") &amp;" uL background in first dilution well D1 (for "&amp; text(F72,"0") &amp;" total viral copies)"</f>
        <v>&gt; add 0.4 uL to 79.6 uL background in first dilution well D1 (for 1680 total viral copies)</v>
      </c>
      <c r="B78" s="180"/>
      <c r="C78" s="180"/>
      <c r="D78" s="180"/>
      <c r="E78" s="180"/>
      <c r="F78" s="33"/>
      <c r="G78" s="33"/>
      <c r="H78" s="33"/>
      <c r="I78" s="33"/>
      <c r="J78" s="33"/>
      <c r="K78" s="122">
        <f>F72</f>
        <v>1680</v>
      </c>
      <c r="L78" s="33"/>
      <c r="M78" s="33"/>
      <c r="N78" s="33"/>
      <c r="O78" s="216" t="s">
        <v>85</v>
      </c>
      <c r="Z78" s="209"/>
      <c r="AB78" s="33"/>
      <c r="AC78" s="33"/>
      <c r="AD78" s="90"/>
    </row>
    <row r="79">
      <c r="A79" s="217" t="s">
        <v>86</v>
      </c>
      <c r="B79" s="180"/>
      <c r="C79" s="180"/>
      <c r="D79" s="180"/>
      <c r="E79" s="180"/>
      <c r="F79" s="33"/>
      <c r="G79" s="33"/>
      <c r="H79" s="33"/>
      <c r="I79" s="33" t="s">
        <v>87</v>
      </c>
      <c r="J79" s="33"/>
      <c r="K79" s="33"/>
      <c r="L79" s="33"/>
      <c r="M79" s="33"/>
      <c r="N79" s="33"/>
      <c r="O79" s="216" t="s">
        <v>88</v>
      </c>
      <c r="AB79" s="33"/>
      <c r="AC79" s="33"/>
      <c r="AD79" s="90"/>
    </row>
    <row r="80">
      <c r="A80" s="180"/>
      <c r="B80" s="180"/>
      <c r="C80" s="190" t="s">
        <v>89</v>
      </c>
      <c r="D80" s="218">
        <f>J70</f>
        <v>3750</v>
      </c>
      <c r="E80" s="180"/>
      <c r="F80" s="33"/>
      <c r="G80" s="33"/>
      <c r="H80" s="127"/>
      <c r="I80" s="33"/>
      <c r="J80" s="33"/>
      <c r="K80" s="33"/>
      <c r="L80" s="33"/>
      <c r="M80" s="33"/>
      <c r="N80" s="33"/>
      <c r="O80" s="7" t="s">
        <v>90</v>
      </c>
      <c r="S80" s="200"/>
      <c r="W80" s="188"/>
      <c r="AB80" s="33"/>
      <c r="AC80" s="33"/>
      <c r="AD80" s="90"/>
    </row>
    <row r="81">
      <c r="A81" s="180"/>
      <c r="B81" s="180"/>
      <c r="C81" s="190" t="s">
        <v>91</v>
      </c>
      <c r="D81" s="219">
        <f>H72/D80</f>
        <v>0.448</v>
      </c>
      <c r="E81" s="220">
        <f t="shared" ref="E81:E82" si="25">D81*15</f>
        <v>6.72</v>
      </c>
      <c r="F81" s="221" t="s">
        <v>92</v>
      </c>
      <c r="G81" s="112"/>
      <c r="H81" s="112"/>
      <c r="I81" s="33"/>
      <c r="J81" s="128"/>
      <c r="K81" s="33"/>
      <c r="L81" s="33"/>
      <c r="M81" s="33"/>
      <c r="N81" s="33"/>
      <c r="O81" s="222" t="s">
        <v>93</v>
      </c>
      <c r="S81" s="223"/>
      <c r="T81" s="223"/>
      <c r="AB81" s="33"/>
      <c r="AC81" s="33"/>
      <c r="AD81" s="90"/>
    </row>
    <row r="82">
      <c r="A82" s="180"/>
      <c r="B82" s="180"/>
      <c r="C82" s="190" t="s">
        <v>94</v>
      </c>
      <c r="D82" s="219">
        <f>H68-D81</f>
        <v>79.552</v>
      </c>
      <c r="E82" s="220">
        <f t="shared" si="25"/>
        <v>1193.28</v>
      </c>
      <c r="F82" s="33"/>
      <c r="G82" s="33"/>
      <c r="H82" s="33"/>
      <c r="I82" s="33"/>
      <c r="J82" s="33"/>
      <c r="K82" s="33"/>
      <c r="L82" s="33"/>
      <c r="M82" s="33"/>
      <c r="N82" s="33"/>
      <c r="S82" s="223"/>
      <c r="T82" s="223"/>
      <c r="AB82" s="33"/>
      <c r="AC82" s="33"/>
      <c r="AD82" s="90"/>
    </row>
    <row r="83">
      <c r="L83" s="90"/>
      <c r="M83" s="90"/>
      <c r="N83" s="90"/>
      <c r="P83" s="224" t="s">
        <v>95</v>
      </c>
      <c r="AB83" s="90"/>
      <c r="AC83" s="90"/>
      <c r="AD83" s="90"/>
    </row>
    <row r="84">
      <c r="A84" s="225"/>
      <c r="B84" s="226"/>
      <c r="C84" s="226"/>
      <c r="D84" s="226"/>
      <c r="E84" s="226"/>
      <c r="F84" s="226"/>
      <c r="G84" s="226"/>
      <c r="H84" s="227"/>
      <c r="I84" s="104"/>
      <c r="J84" s="228" t="s">
        <v>96</v>
      </c>
      <c r="K84" s="229" t="s">
        <v>97</v>
      </c>
      <c r="L84" s="230" t="s">
        <v>98</v>
      </c>
      <c r="M84" s="231" t="s">
        <v>99</v>
      </c>
      <c r="O84" s="232" t="s">
        <v>100</v>
      </c>
      <c r="P84" s="233" t="s">
        <v>101</v>
      </c>
      <c r="Q84" s="234" t="s">
        <v>102</v>
      </c>
      <c r="R84" s="235" t="s">
        <v>103</v>
      </c>
    </row>
    <row r="85">
      <c r="A85" s="98"/>
      <c r="B85" s="69"/>
      <c r="C85" s="69"/>
      <c r="D85" s="69"/>
      <c r="E85" s="69"/>
      <c r="F85" s="69"/>
      <c r="H85" s="236" t="s">
        <v>104</v>
      </c>
      <c r="I85" s="159" t="s">
        <v>9</v>
      </c>
      <c r="J85" s="160">
        <v>21000.0</v>
      </c>
      <c r="K85" s="237">
        <v>80.0</v>
      </c>
      <c r="L85" s="238" t="s">
        <v>61</v>
      </c>
      <c r="M85" s="239" t="s">
        <v>61</v>
      </c>
      <c r="O85" s="240" t="s">
        <v>61</v>
      </c>
      <c r="P85" s="241" t="s">
        <v>61</v>
      </c>
      <c r="Q85" s="242">
        <v>40.0</v>
      </c>
      <c r="R85" s="243">
        <f t="shared" ref="R85:R90" si="26">Q85-O86</f>
        <v>13.33333333</v>
      </c>
    </row>
    <row r="86">
      <c r="A86" s="98"/>
      <c r="B86" s="69"/>
      <c r="C86" s="69"/>
      <c r="D86" s="69"/>
      <c r="E86" s="69"/>
      <c r="F86" s="69"/>
      <c r="H86" s="236" t="s">
        <v>105</v>
      </c>
      <c r="I86" s="159" t="s">
        <v>6</v>
      </c>
      <c r="J86" s="163">
        <v>7000.0</v>
      </c>
      <c r="K86" s="237">
        <v>80.0</v>
      </c>
      <c r="L86" s="244">
        <v>1.0</v>
      </c>
      <c r="M86" s="245">
        <f t="shared" ref="M86:M90" si="27">(J85/J86)-1</f>
        <v>2</v>
      </c>
      <c r="O86" s="246">
        <f t="shared" ref="O86:O90" si="28">(L86/(M86+L86)*K86)</f>
        <v>26.66666667</v>
      </c>
      <c r="P86" s="247">
        <f t="shared" ref="P86:P90" si="29">(M86/(M86+L86)*K86)</f>
        <v>53.33333333</v>
      </c>
      <c r="Q86" s="248">
        <f t="shared" ref="Q86:Q90" si="30">SUM(O86:P86)</f>
        <v>80</v>
      </c>
      <c r="R86" s="249">
        <f t="shared" si="26"/>
        <v>11.42857143</v>
      </c>
    </row>
    <row r="87">
      <c r="A87" s="98"/>
      <c r="B87" s="69"/>
      <c r="C87" s="69"/>
      <c r="D87" s="69"/>
      <c r="E87" s="69"/>
      <c r="F87" s="98"/>
      <c r="H87" s="236" t="s">
        <v>106</v>
      </c>
      <c r="I87" s="159" t="s">
        <v>40</v>
      </c>
      <c r="J87" s="163">
        <v>6000.0</v>
      </c>
      <c r="K87" s="250">
        <v>80.0</v>
      </c>
      <c r="L87" s="244">
        <v>1.0</v>
      </c>
      <c r="M87" s="245">
        <f t="shared" si="27"/>
        <v>0.1666666667</v>
      </c>
      <c r="N87" s="251"/>
      <c r="O87" s="246">
        <f t="shared" si="28"/>
        <v>68.57142857</v>
      </c>
      <c r="P87" s="247">
        <f t="shared" si="29"/>
        <v>11.42857143</v>
      </c>
      <c r="Q87" s="248">
        <f t="shared" si="30"/>
        <v>80</v>
      </c>
      <c r="R87" s="249">
        <f t="shared" si="26"/>
        <v>13.33333333</v>
      </c>
    </row>
    <row r="88">
      <c r="A88" s="98"/>
      <c r="B88" s="69"/>
      <c r="C88" s="69"/>
      <c r="D88" s="69"/>
      <c r="E88" s="69"/>
      <c r="F88" s="69"/>
      <c r="H88" s="252" t="s">
        <v>107</v>
      </c>
      <c r="I88" s="165" t="s">
        <v>43</v>
      </c>
      <c r="J88" s="163">
        <v>5000.0</v>
      </c>
      <c r="K88" s="237">
        <v>80.0</v>
      </c>
      <c r="L88" s="244">
        <v>1.0</v>
      </c>
      <c r="M88" s="245">
        <f t="shared" si="27"/>
        <v>0.2</v>
      </c>
      <c r="N88" s="33"/>
      <c r="O88" s="246">
        <f t="shared" si="28"/>
        <v>66.66666667</v>
      </c>
      <c r="P88" s="247">
        <f t="shared" si="29"/>
        <v>13.33333333</v>
      </c>
      <c r="Q88" s="248">
        <f t="shared" si="30"/>
        <v>80</v>
      </c>
      <c r="R88" s="249">
        <f t="shared" si="26"/>
        <v>16</v>
      </c>
    </row>
    <row r="89">
      <c r="A89" s="90"/>
      <c r="B89" s="90"/>
      <c r="C89" s="90"/>
      <c r="D89" s="90"/>
      <c r="E89" s="90"/>
      <c r="F89" s="90"/>
      <c r="H89" s="252" t="s">
        <v>108</v>
      </c>
      <c r="I89" s="165" t="s">
        <v>45</v>
      </c>
      <c r="J89" s="163">
        <v>4000.0</v>
      </c>
      <c r="K89" s="237">
        <v>80.0</v>
      </c>
      <c r="L89" s="244">
        <v>1.0</v>
      </c>
      <c r="M89" s="245">
        <f t="shared" si="27"/>
        <v>0.25</v>
      </c>
      <c r="N89" s="33"/>
      <c r="O89" s="253">
        <f t="shared" si="28"/>
        <v>64</v>
      </c>
      <c r="P89" s="254">
        <f t="shared" si="29"/>
        <v>16</v>
      </c>
      <c r="Q89" s="255">
        <f t="shared" si="30"/>
        <v>80</v>
      </c>
      <c r="R89" s="256">
        <f t="shared" si="26"/>
        <v>20</v>
      </c>
    </row>
    <row r="90">
      <c r="A90" s="98"/>
      <c r="B90" s="90"/>
      <c r="C90" s="90"/>
      <c r="D90" s="257"/>
      <c r="E90" s="90"/>
      <c r="F90" s="90"/>
      <c r="H90" s="252" t="s">
        <v>109</v>
      </c>
      <c r="I90" s="165" t="s">
        <v>46</v>
      </c>
      <c r="J90" s="163">
        <v>3000.0</v>
      </c>
      <c r="K90" s="237">
        <v>80.0</v>
      </c>
      <c r="L90" s="244">
        <v>1.0</v>
      </c>
      <c r="M90" s="245">
        <f t="shared" si="27"/>
        <v>0.3333333333</v>
      </c>
      <c r="N90" s="107"/>
      <c r="O90" s="258">
        <f t="shared" si="28"/>
        <v>60</v>
      </c>
      <c r="P90" s="259">
        <f t="shared" si="29"/>
        <v>20</v>
      </c>
      <c r="Q90" s="255">
        <f t="shared" si="30"/>
        <v>80</v>
      </c>
      <c r="R90" s="256">
        <f t="shared" si="26"/>
        <v>80</v>
      </c>
    </row>
    <row r="91">
      <c r="A91" s="98"/>
      <c r="B91" s="90"/>
      <c r="C91" s="90"/>
      <c r="D91" s="98"/>
      <c r="E91" s="90"/>
      <c r="F91" s="90"/>
      <c r="H91" s="226"/>
      <c r="I91" s="260" t="s">
        <v>110</v>
      </c>
      <c r="J91" s="226"/>
      <c r="K91" s="261">
        <v>20.0</v>
      </c>
      <c r="L91" s="226"/>
      <c r="M91" s="226"/>
      <c r="N91" s="107"/>
      <c r="P91" s="7">
        <v>20.0</v>
      </c>
    </row>
    <row r="92">
      <c r="A92" s="98"/>
      <c r="B92" s="90"/>
      <c r="C92" s="90"/>
      <c r="D92" s="90"/>
      <c r="E92" s="90"/>
      <c r="F92" s="98"/>
      <c r="H92" s="226"/>
      <c r="I92" s="260" t="s">
        <v>49</v>
      </c>
      <c r="J92" s="226"/>
      <c r="K92" s="261">
        <v>20.0</v>
      </c>
      <c r="L92" s="226"/>
      <c r="M92" s="226"/>
      <c r="N92" s="107"/>
      <c r="P92" s="7">
        <v>20.0</v>
      </c>
    </row>
    <row r="93">
      <c r="A93" s="90"/>
      <c r="B93" s="90"/>
      <c r="C93" s="90"/>
      <c r="D93" s="90"/>
      <c r="E93" s="90"/>
      <c r="F93" s="90"/>
      <c r="H93" s="226"/>
      <c r="I93" s="226"/>
      <c r="J93" s="226"/>
      <c r="K93" s="226"/>
      <c r="L93" s="226"/>
      <c r="M93" s="226"/>
      <c r="N93" s="107"/>
    </row>
    <row r="94">
      <c r="A94" s="98"/>
      <c r="B94" s="7"/>
      <c r="C94" s="98"/>
      <c r="D94" s="90"/>
      <c r="E94" s="90"/>
      <c r="F94" s="90"/>
      <c r="G94" s="69"/>
      <c r="H94" s="226"/>
      <c r="I94" s="226"/>
      <c r="J94" s="226"/>
      <c r="K94" s="226"/>
      <c r="L94" s="226"/>
      <c r="M94" s="226"/>
      <c r="N94" s="107"/>
    </row>
    <row r="95">
      <c r="A95" s="95"/>
      <c r="C95" s="262"/>
      <c r="D95" s="90"/>
      <c r="E95" s="90"/>
      <c r="F95" s="90"/>
      <c r="G95" s="69"/>
      <c r="H95" s="226"/>
      <c r="I95" s="226"/>
      <c r="J95" s="226"/>
      <c r="K95" s="226"/>
      <c r="L95" s="226"/>
      <c r="M95" s="226"/>
      <c r="N95" s="107"/>
    </row>
    <row r="96">
      <c r="A96" s="96"/>
      <c r="C96" s="262"/>
      <c r="D96" s="90"/>
      <c r="E96" s="90"/>
      <c r="F96" s="90"/>
      <c r="G96" s="69"/>
      <c r="H96" s="226"/>
      <c r="I96" s="226"/>
      <c r="J96" s="226"/>
      <c r="K96" s="226"/>
      <c r="L96" s="226"/>
      <c r="M96" s="226"/>
      <c r="N96" s="107"/>
    </row>
    <row r="97">
      <c r="A97" s="96"/>
      <c r="C97" s="262"/>
      <c r="D97" s="90"/>
      <c r="E97" s="90"/>
      <c r="F97" s="90"/>
      <c r="G97" s="69"/>
      <c r="H97" s="226"/>
      <c r="I97" s="226"/>
      <c r="J97" s="226"/>
      <c r="K97" s="226"/>
      <c r="L97" s="226"/>
      <c r="M97" s="226"/>
      <c r="N97" s="107"/>
    </row>
    <row r="98">
      <c r="A98" s="96"/>
      <c r="C98" s="262"/>
      <c r="D98" s="90"/>
      <c r="E98" s="90"/>
      <c r="F98" s="90"/>
      <c r="G98" s="90"/>
      <c r="H98" s="108"/>
      <c r="I98" s="108"/>
      <c r="J98" s="108"/>
      <c r="K98" s="108"/>
      <c r="L98" s="108"/>
      <c r="M98" s="108"/>
      <c r="N98" s="33"/>
    </row>
    <row r="99">
      <c r="A99" s="96"/>
      <c r="C99" s="262"/>
      <c r="D99" s="90"/>
      <c r="E99" s="90"/>
      <c r="F99" s="90"/>
      <c r="G99" s="90"/>
      <c r="H99" s="127"/>
      <c r="I99" s="127"/>
      <c r="J99" s="127"/>
      <c r="K99" s="127"/>
      <c r="L99" s="127"/>
      <c r="M99" s="127"/>
      <c r="N99" s="33"/>
    </row>
    <row r="100">
      <c r="A100" s="96"/>
      <c r="C100" s="262"/>
      <c r="D100" s="90"/>
      <c r="E100" s="90"/>
      <c r="F100" s="90"/>
      <c r="G100" s="90"/>
      <c r="H100" s="263"/>
      <c r="I100" s="263"/>
      <c r="J100" s="263"/>
      <c r="K100" s="263"/>
      <c r="L100" s="263"/>
      <c r="M100" s="263"/>
      <c r="N100" s="33"/>
    </row>
    <row r="101">
      <c r="A101" s="90"/>
      <c r="B101" s="90"/>
      <c r="C101" s="90"/>
      <c r="D101" s="90"/>
      <c r="E101" s="90"/>
      <c r="F101" s="90"/>
      <c r="G101" s="90"/>
      <c r="H101" s="8"/>
      <c r="I101" s="8"/>
      <c r="J101" s="8"/>
      <c r="K101" s="8"/>
      <c r="L101" s="8"/>
      <c r="M101" s="8"/>
      <c r="N101" s="107"/>
    </row>
    <row r="102">
      <c r="H102" s="8"/>
      <c r="I102" s="8"/>
      <c r="J102" s="8"/>
      <c r="K102" s="8"/>
      <c r="L102" s="8"/>
      <c r="M102" s="8"/>
      <c r="N102" s="107"/>
    </row>
    <row r="103">
      <c r="H103" s="8"/>
      <c r="I103" s="8"/>
      <c r="J103" s="8"/>
      <c r="K103" s="8"/>
      <c r="L103" s="8"/>
      <c r="M103" s="8"/>
      <c r="N103" s="107"/>
    </row>
    <row r="104">
      <c r="H104" s="8"/>
      <c r="I104" s="8"/>
      <c r="J104" s="8"/>
      <c r="K104" s="8"/>
      <c r="L104" s="8"/>
      <c r="M104" s="8"/>
      <c r="N104" s="107"/>
    </row>
    <row r="105">
      <c r="H105" s="8"/>
      <c r="I105" s="8"/>
      <c r="J105" s="8"/>
      <c r="K105" s="8"/>
      <c r="L105" s="8"/>
      <c r="M105" s="7"/>
      <c r="N105" s="107"/>
    </row>
    <row r="106">
      <c r="H106" s="8"/>
      <c r="I106" s="8"/>
      <c r="J106" s="8"/>
      <c r="K106" s="8"/>
      <c r="L106" s="8"/>
      <c r="M106" s="7"/>
      <c r="N106" s="107"/>
    </row>
    <row r="107">
      <c r="H107" s="8"/>
      <c r="I107" s="8"/>
      <c r="J107" s="8"/>
      <c r="K107" s="8"/>
      <c r="L107" s="8"/>
      <c r="M107" s="7"/>
      <c r="N107" s="107"/>
    </row>
  </sheetData>
  <mergeCells count="5">
    <mergeCell ref="A37:M37"/>
    <mergeCell ref="P37:AB37"/>
    <mergeCell ref="A49:M49"/>
    <mergeCell ref="P49:AB49"/>
    <mergeCell ref="A73:E7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65" t="s">
        <v>111</v>
      </c>
      <c r="B1" s="142" t="str">
        <f>'Run set up notes'!C7</f>
        <v/>
      </c>
      <c r="C1" s="143"/>
      <c r="D1" s="144"/>
      <c r="E1" s="144"/>
      <c r="F1" s="143"/>
      <c r="G1" s="143"/>
      <c r="H1" s="143"/>
      <c r="I1" s="143"/>
      <c r="J1" s="145"/>
      <c r="K1" s="145"/>
      <c r="L1" s="143"/>
      <c r="M1" s="143"/>
      <c r="N1" s="33"/>
    </row>
    <row r="2">
      <c r="A2" s="146">
        <v>9.0</v>
      </c>
      <c r="B2" s="147">
        <v>10.0</v>
      </c>
      <c r="C2" s="142"/>
      <c r="D2" s="264" t="str">
        <f>'Run set up notes'!E25</f>
        <v/>
      </c>
      <c r="E2" s="26" t="str">
        <f>'Run set up notes'!F25</f>
        <v/>
      </c>
      <c r="F2" s="143"/>
      <c r="G2" s="148"/>
      <c r="H2" s="143"/>
      <c r="I2" s="143"/>
      <c r="J2" s="145"/>
      <c r="K2" s="145"/>
      <c r="L2" s="143"/>
      <c r="M2" s="143"/>
      <c r="N2" s="33"/>
    </row>
    <row r="3">
      <c r="A3" s="149">
        <v>11.0</v>
      </c>
      <c r="B3" s="150">
        <v>12.0</v>
      </c>
      <c r="C3" s="151"/>
      <c r="D3" s="152" t="str">
        <f>'Run set up notes'!E26</f>
        <v/>
      </c>
      <c r="E3" s="265" t="str">
        <f>'Run set up notes'!F26</f>
        <v/>
      </c>
      <c r="F3" s="143"/>
      <c r="G3" s="153"/>
      <c r="H3" s="143"/>
      <c r="I3" s="143"/>
      <c r="J3" s="33"/>
      <c r="K3" s="145"/>
      <c r="L3" s="143"/>
      <c r="M3" s="143"/>
      <c r="N3" s="33"/>
    </row>
    <row r="4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2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</cols>
  <sheetData>
    <row r="1">
      <c r="A1" s="65" t="s">
        <v>112</v>
      </c>
      <c r="B1" s="142" t="str">
        <f>'Run set up notes'!C8</f>
        <v/>
      </c>
      <c r="C1" s="143"/>
      <c r="D1" s="144"/>
      <c r="E1" s="144"/>
      <c r="F1" s="143"/>
      <c r="G1" s="143"/>
      <c r="H1" s="143"/>
      <c r="I1" s="143"/>
      <c r="J1" s="145"/>
      <c r="K1" s="145"/>
      <c r="L1" s="143"/>
      <c r="M1" s="143"/>
      <c r="N1" s="33"/>
    </row>
    <row r="2">
      <c r="A2" s="146">
        <v>13.0</v>
      </c>
      <c r="B2" s="147">
        <v>14.0</v>
      </c>
      <c r="C2" s="142"/>
      <c r="D2" s="26" t="str">
        <f>'Run set up notes'!E29</f>
        <v/>
      </c>
      <c r="E2" s="264" t="str">
        <f>'Run set up notes'!F29</f>
        <v/>
      </c>
      <c r="F2" s="143"/>
      <c r="G2" s="148"/>
      <c r="H2" s="143"/>
      <c r="I2" s="143"/>
      <c r="J2" s="145"/>
      <c r="K2" s="145"/>
      <c r="L2" s="143"/>
      <c r="M2" s="143"/>
      <c r="N2" s="33"/>
    </row>
    <row r="3">
      <c r="A3" s="149">
        <v>15.0</v>
      </c>
      <c r="B3" s="150">
        <v>16.0</v>
      </c>
      <c r="C3" s="151"/>
      <c r="D3" s="26" t="str">
        <f>'Run set up notes'!E30</f>
        <v/>
      </c>
      <c r="E3" s="26" t="str">
        <f>'Run set up notes'!F30</f>
        <v/>
      </c>
      <c r="F3" s="143"/>
      <c r="G3" s="153"/>
      <c r="H3" s="143"/>
      <c r="I3" s="143"/>
      <c r="J3" s="33"/>
      <c r="K3" s="145"/>
      <c r="L3" s="143"/>
      <c r="M3" s="143"/>
      <c r="N3" s="33"/>
    </row>
    <row r="4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33"/>
    </row>
    <row r="5">
      <c r="A5" s="267"/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33"/>
    </row>
    <row r="6">
      <c r="A6" s="26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66"/>
      <c r="P6" s="268"/>
    </row>
    <row r="7">
      <c r="A7" s="26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266"/>
      <c r="P7" s="268"/>
    </row>
    <row r="8">
      <c r="A8" s="26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66"/>
      <c r="P8" s="268"/>
    </row>
    <row r="9">
      <c r="A9" s="26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266"/>
    </row>
    <row r="10">
      <c r="A10" s="26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66"/>
    </row>
    <row r="11">
      <c r="A11" s="26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66"/>
    </row>
    <row r="12">
      <c r="A12" s="266"/>
      <c r="B12" s="7"/>
      <c r="C12" s="7"/>
      <c r="D12" s="7"/>
      <c r="E12" s="7"/>
      <c r="F12" s="7"/>
      <c r="G12" s="7"/>
      <c r="H12" s="7"/>
      <c r="I12" s="7"/>
      <c r="J12" s="7"/>
      <c r="K12" s="7"/>
      <c r="N12" s="266"/>
    </row>
    <row r="13">
      <c r="A13" s="266"/>
      <c r="B13" s="7"/>
      <c r="C13" s="7"/>
      <c r="D13" s="7"/>
      <c r="E13" s="7"/>
      <c r="F13" s="7"/>
      <c r="G13" s="7"/>
      <c r="H13" s="7"/>
      <c r="I13" s="7"/>
      <c r="J13" s="7"/>
      <c r="K13" s="7"/>
      <c r="N13" s="266"/>
    </row>
    <row r="14">
      <c r="A14" s="33"/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266"/>
      <c r="N14" s="33"/>
    </row>
    <row r="15">
      <c r="A15" s="127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266"/>
    </row>
    <row r="16">
      <c r="A16" s="267"/>
      <c r="B16" s="266"/>
      <c r="C16" s="266"/>
      <c r="D16" s="266"/>
      <c r="E16" s="266"/>
      <c r="F16" s="266"/>
      <c r="G16" s="266"/>
      <c r="H16" s="266"/>
      <c r="I16" s="266"/>
      <c r="J16" s="266"/>
      <c r="K16" s="266"/>
      <c r="L16" s="266"/>
      <c r="M16" s="266"/>
      <c r="N16" s="33"/>
    </row>
    <row r="17">
      <c r="A17" s="26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266"/>
    </row>
    <row r="18">
      <c r="A18" s="26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266"/>
    </row>
    <row r="19">
      <c r="A19" s="26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266"/>
    </row>
    <row r="20">
      <c r="A20" s="26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266"/>
    </row>
    <row r="21">
      <c r="A21" s="26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N21" s="266"/>
    </row>
    <row r="22">
      <c r="A22" s="266"/>
      <c r="N22" s="266"/>
    </row>
    <row r="23">
      <c r="A23" s="266"/>
      <c r="N23" s="266"/>
    </row>
    <row r="24">
      <c r="A24" s="266"/>
      <c r="B24" s="7"/>
      <c r="C24" s="7"/>
      <c r="D24" s="7"/>
      <c r="E24" s="7"/>
      <c r="F24" s="7"/>
      <c r="G24" s="7"/>
      <c r="N24" s="266"/>
    </row>
    <row r="25">
      <c r="A25" s="33"/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33"/>
    </row>
    <row r="26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266"/>
    </row>
    <row r="27">
      <c r="A27" s="236"/>
      <c r="B27" s="266"/>
      <c r="C27" s="266"/>
      <c r="D27" s="266"/>
      <c r="E27" s="266"/>
      <c r="F27" s="266"/>
      <c r="G27" s="266"/>
      <c r="H27" s="266"/>
      <c r="I27" s="266"/>
      <c r="J27" s="266"/>
      <c r="K27" s="266"/>
      <c r="L27" s="266"/>
      <c r="M27" s="266"/>
      <c r="N27" s="33"/>
    </row>
    <row r="28">
      <c r="A28" s="266"/>
      <c r="B28" s="7"/>
      <c r="C28" s="7"/>
      <c r="D28" s="7"/>
      <c r="E28" s="7"/>
      <c r="F28" s="7"/>
      <c r="N28" s="266"/>
    </row>
    <row r="29">
      <c r="A29" s="266"/>
      <c r="B29" s="7"/>
      <c r="C29" s="7"/>
      <c r="D29" s="7"/>
      <c r="E29" s="7"/>
      <c r="F29" s="7"/>
      <c r="N29" s="266"/>
    </row>
    <row r="30">
      <c r="A30" s="266"/>
      <c r="B30" s="7"/>
      <c r="C30" s="7"/>
      <c r="D30" s="7"/>
      <c r="E30" s="7"/>
      <c r="F30" s="7"/>
      <c r="N30" s="266"/>
    </row>
    <row r="31">
      <c r="A31" s="266"/>
      <c r="B31" s="7"/>
      <c r="C31" s="7"/>
      <c r="D31" s="7"/>
      <c r="E31" s="7"/>
      <c r="F31" s="7"/>
      <c r="N31" s="266"/>
    </row>
    <row r="32">
      <c r="A32" s="266"/>
      <c r="B32" s="7"/>
      <c r="C32" s="7"/>
      <c r="D32" s="7"/>
      <c r="E32" s="7"/>
      <c r="F32" s="7"/>
      <c r="N32" s="266"/>
    </row>
    <row r="33">
      <c r="A33" s="266"/>
      <c r="B33" s="7"/>
      <c r="C33" s="7"/>
      <c r="D33" s="7"/>
      <c r="E33" s="7"/>
      <c r="F33" s="7"/>
      <c r="N33" s="266"/>
    </row>
    <row r="34">
      <c r="A34" s="266"/>
      <c r="B34" s="7"/>
      <c r="C34" s="7"/>
      <c r="D34" s="7"/>
      <c r="E34" s="7"/>
      <c r="N34" s="266"/>
    </row>
    <row r="35">
      <c r="A35" s="266"/>
      <c r="B35" s="7"/>
      <c r="C35" s="7"/>
      <c r="D35" s="7"/>
      <c r="E35" s="7"/>
      <c r="N35" s="266"/>
    </row>
    <row r="36">
      <c r="A36" s="33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33"/>
    </row>
    <row r="37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266"/>
    </row>
    <row r="38">
      <c r="A38" s="127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266"/>
    </row>
    <row r="39">
      <c r="A39" s="127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266"/>
    </row>
    <row r="40">
      <c r="A40" s="127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266"/>
    </row>
    <row r="41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33"/>
    </row>
    <row r="4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33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33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266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266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266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266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266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266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266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266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33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33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33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0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0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0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0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0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0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0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0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33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33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33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33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0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0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0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0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0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0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0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0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33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33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33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33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0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0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0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0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0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0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0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0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33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33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33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0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0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0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0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0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0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0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0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33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269" t="str">
        <f>'Run set up notes'!A1</f>
        <v>v38</v>
      </c>
      <c r="B1" s="270" t="s">
        <v>113</v>
      </c>
      <c r="C1" s="271"/>
      <c r="D1" s="272"/>
      <c r="E1" s="3"/>
      <c r="G1" s="3"/>
      <c r="H1" s="268"/>
      <c r="I1" s="273"/>
      <c r="J1" s="3"/>
      <c r="K1" s="3"/>
      <c r="L1" s="3"/>
      <c r="M1" s="3"/>
    </row>
    <row r="2">
      <c r="A2" s="270"/>
      <c r="B2" s="274"/>
      <c r="C2" s="271"/>
      <c r="D2" s="272"/>
      <c r="E2" s="3"/>
      <c r="G2" s="3"/>
      <c r="H2" s="268"/>
      <c r="I2" s="273"/>
      <c r="J2" s="3"/>
      <c r="K2" s="3"/>
      <c r="L2" s="3"/>
      <c r="M2" s="3"/>
    </row>
    <row r="3">
      <c r="A3" s="275" t="s">
        <v>114</v>
      </c>
      <c r="B3" s="276" t="s">
        <v>115</v>
      </c>
      <c r="C3" s="277" t="s">
        <v>116</v>
      </c>
      <c r="D3" s="278">
        <f>96*4*1.2</f>
        <v>460.8</v>
      </c>
      <c r="E3" s="3"/>
      <c r="G3" s="3"/>
      <c r="H3" s="268"/>
      <c r="I3" s="273"/>
      <c r="J3" s="3"/>
      <c r="K3" s="3"/>
      <c r="L3" s="3"/>
      <c r="M3" s="3"/>
    </row>
    <row r="4">
      <c r="A4" s="279"/>
      <c r="B4" s="280" t="s">
        <v>117</v>
      </c>
      <c r="C4" s="281">
        <f>B10/4</f>
        <v>5</v>
      </c>
      <c r="D4" s="282">
        <f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279"/>
      <c r="B5" s="280" t="s">
        <v>118</v>
      </c>
      <c r="C5" s="281">
        <f>B11-C4</f>
        <v>6</v>
      </c>
      <c r="D5" s="282">
        <f>C5*D3</f>
        <v>2764.8</v>
      </c>
      <c r="G5" s="283" t="s">
        <v>119</v>
      </c>
      <c r="H5" s="284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285" t="s">
        <v>120</v>
      </c>
      <c r="B6" s="280" t="s">
        <v>121</v>
      </c>
      <c r="C6" s="286">
        <f t="shared" ref="C6:C7" si="1">$D$3*500</f>
        <v>230400</v>
      </c>
      <c r="D6" s="287">
        <f>C6/$C$16</f>
        <v>7.084870849</v>
      </c>
      <c r="G6" s="283" t="s">
        <v>122</v>
      </c>
      <c r="H6" s="284"/>
      <c r="I6" s="284"/>
      <c r="J6" s="284"/>
      <c r="K6" s="284"/>
      <c r="L6" s="3"/>
      <c r="M6" s="3"/>
      <c r="N6" s="3"/>
      <c r="O6" s="3"/>
      <c r="T6" s="3"/>
      <c r="U6" s="3"/>
      <c r="V6" s="3"/>
    </row>
    <row r="7">
      <c r="A7" s="288" t="s">
        <v>123</v>
      </c>
      <c r="B7" s="289" t="s">
        <v>124</v>
      </c>
      <c r="C7" s="286">
        <f t="shared" si="1"/>
        <v>230400</v>
      </c>
      <c r="D7" s="287">
        <f>C7/$C$15</f>
        <v>17.34897954</v>
      </c>
      <c r="G7" s="290"/>
      <c r="H7" s="291"/>
      <c r="I7" s="284"/>
      <c r="J7" s="284"/>
      <c r="K7" s="284"/>
      <c r="L7" s="3"/>
      <c r="M7" s="3"/>
      <c r="N7" s="3"/>
      <c r="O7" s="3"/>
      <c r="T7" s="3"/>
      <c r="U7" s="3"/>
      <c r="V7" s="3"/>
    </row>
    <row r="8">
      <c r="A8" s="292" t="s">
        <v>125</v>
      </c>
      <c r="B8" s="292">
        <v>7.0</v>
      </c>
      <c r="C8" s="293"/>
      <c r="D8" s="293"/>
      <c r="E8" s="294">
        <f>SUM(D4:D6)</f>
        <v>5075.884871</v>
      </c>
      <c r="G8" s="290" t="s">
        <v>126</v>
      </c>
      <c r="H8" s="291" t="s">
        <v>127</v>
      </c>
      <c r="I8" s="284"/>
      <c r="J8" s="284"/>
      <c r="K8" s="284"/>
      <c r="L8" s="3"/>
      <c r="M8" s="3"/>
      <c r="N8" s="3"/>
      <c r="O8" s="3"/>
      <c r="T8" s="3"/>
      <c r="U8" s="3"/>
      <c r="V8" s="3"/>
    </row>
    <row r="9">
      <c r="A9" s="292" t="s">
        <v>128</v>
      </c>
      <c r="B9" s="292">
        <f>B10/10</f>
        <v>2</v>
      </c>
      <c r="C9" s="293"/>
      <c r="D9" s="293"/>
      <c r="E9" s="294">
        <f>E8/(384*2)</f>
        <v>6.609225092</v>
      </c>
      <c r="G9" s="283" t="s">
        <v>129</v>
      </c>
      <c r="H9" s="284"/>
      <c r="I9" s="284"/>
      <c r="J9" s="284"/>
      <c r="K9" s="3"/>
      <c r="L9" s="3"/>
      <c r="M9" s="3"/>
      <c r="N9" s="3"/>
      <c r="O9" s="3"/>
      <c r="T9" s="3"/>
      <c r="U9" s="3"/>
      <c r="V9" s="3"/>
    </row>
    <row r="10">
      <c r="A10" s="295" t="s">
        <v>102</v>
      </c>
      <c r="B10" s="296">
        <v>20.0</v>
      </c>
      <c r="C10" s="212"/>
      <c r="D10" s="213"/>
      <c r="G10" s="284"/>
      <c r="H10" s="283" t="s">
        <v>130</v>
      </c>
      <c r="I10" s="284"/>
      <c r="J10" s="284"/>
      <c r="K10" s="3"/>
      <c r="L10" s="3"/>
      <c r="M10" s="3"/>
      <c r="N10" s="3"/>
      <c r="O10" s="3"/>
      <c r="T10" s="3"/>
      <c r="U10" s="3"/>
      <c r="V10" s="3"/>
    </row>
    <row r="11">
      <c r="A11" s="295" t="s">
        <v>131</v>
      </c>
      <c r="B11" s="297">
        <f>B10-B8-B9</f>
        <v>11</v>
      </c>
      <c r="C11" s="212"/>
      <c r="D11" s="213"/>
      <c r="F11" s="3"/>
      <c r="G11" s="283" t="s">
        <v>132</v>
      </c>
      <c r="H11" s="284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298"/>
      <c r="B12" s="298"/>
      <c r="C12" s="298"/>
      <c r="D12" s="298"/>
      <c r="F12" s="3"/>
      <c r="G12" s="283" t="s">
        <v>133</v>
      </c>
      <c r="H12" s="284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299"/>
      <c r="B13" s="2"/>
      <c r="C13" s="2"/>
      <c r="D13" s="2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300"/>
      <c r="B14" s="301"/>
      <c r="C14" s="302"/>
      <c r="D14" s="303"/>
      <c r="F14" s="3"/>
      <c r="G14" s="4"/>
      <c r="H14" s="4"/>
      <c r="I14" s="304" t="s">
        <v>134</v>
      </c>
      <c r="J14" s="305"/>
      <c r="K14" s="305"/>
      <c r="L14" s="305"/>
      <c r="M14" s="305"/>
      <c r="N14" s="305"/>
      <c r="O14" s="3"/>
      <c r="T14" s="3"/>
      <c r="U14" s="3"/>
      <c r="V14" s="3"/>
    </row>
    <row r="15">
      <c r="A15" s="306" t="s">
        <v>135</v>
      </c>
      <c r="B15" s="307" t="s">
        <v>136</v>
      </c>
      <c r="C15" s="308">
        <v>13280.32</v>
      </c>
      <c r="D15" s="309"/>
      <c r="E15" s="298"/>
      <c r="F15" s="3"/>
      <c r="G15" s="4"/>
      <c r="H15" s="4"/>
      <c r="I15" s="304" t="s">
        <v>137</v>
      </c>
      <c r="J15" s="305"/>
      <c r="K15" s="4"/>
      <c r="L15" s="4"/>
      <c r="M15" s="4"/>
      <c r="N15" s="4"/>
      <c r="O15" s="3"/>
      <c r="T15" s="3"/>
      <c r="U15" s="3"/>
      <c r="V15" s="3"/>
    </row>
    <row r="16">
      <c r="A16" s="310" t="s">
        <v>138</v>
      </c>
      <c r="B16" s="311" t="s">
        <v>136</v>
      </c>
      <c r="C16" s="312">
        <v>32520.0</v>
      </c>
      <c r="D16" s="272"/>
      <c r="E16" s="298"/>
      <c r="F16" s="3"/>
      <c r="G16" s="4"/>
      <c r="H16" s="4"/>
      <c r="I16" s="4"/>
      <c r="J16" s="4" t="s">
        <v>136</v>
      </c>
      <c r="K16" s="4"/>
      <c r="L16" s="4"/>
      <c r="M16" s="313" t="s">
        <v>139</v>
      </c>
      <c r="N16" s="314"/>
      <c r="O16" s="315" t="s">
        <v>140</v>
      </c>
      <c r="P16" s="316"/>
      <c r="T16" s="3"/>
      <c r="U16" s="3"/>
      <c r="V16" s="3"/>
    </row>
    <row r="17">
      <c r="A17" s="317"/>
      <c r="B17" s="2"/>
      <c r="C17" s="318"/>
      <c r="D17" s="268"/>
      <c r="F17" s="3"/>
      <c r="G17" s="319" t="s">
        <v>141</v>
      </c>
      <c r="H17" s="4" t="s">
        <v>142</v>
      </c>
      <c r="I17" s="4" t="s">
        <v>143</v>
      </c>
      <c r="J17" s="320">
        <f> (3.6*10^11)* (3.104)</f>
        <v>1117440000000</v>
      </c>
      <c r="K17" s="4"/>
      <c r="L17" s="4"/>
      <c r="M17" s="321" t="s">
        <v>144</v>
      </c>
      <c r="N17" s="322" t="s">
        <v>145</v>
      </c>
      <c r="O17" s="323" t="s">
        <v>144</v>
      </c>
      <c r="P17" s="324" t="s">
        <v>136</v>
      </c>
      <c r="T17" s="3"/>
      <c r="U17" s="3"/>
      <c r="V17" s="3"/>
    </row>
    <row r="18">
      <c r="A18" s="317"/>
      <c r="B18" s="2"/>
      <c r="C18" s="318"/>
      <c r="D18" s="268"/>
      <c r="F18" s="3"/>
      <c r="G18" s="319"/>
      <c r="H18" s="320"/>
      <c r="I18" s="320"/>
      <c r="J18" s="320"/>
      <c r="K18" s="4"/>
      <c r="L18" s="325"/>
      <c r="M18" s="326"/>
      <c r="N18" s="327"/>
      <c r="O18" s="328"/>
      <c r="P18" s="329"/>
      <c r="T18" s="330"/>
      <c r="U18" s="273"/>
      <c r="V18" s="3"/>
    </row>
    <row r="19">
      <c r="A19" s="317"/>
      <c r="B19" s="2"/>
      <c r="C19" s="318"/>
      <c r="D19" s="268"/>
      <c r="F19" s="3"/>
      <c r="G19" s="319">
        <v>1.0</v>
      </c>
      <c r="H19" s="320">
        <v>100.0</v>
      </c>
      <c r="I19" s="320">
        <v>100.0</v>
      </c>
      <c r="J19" s="320">
        <f>J17/H19</f>
        <v>11174400000</v>
      </c>
      <c r="K19" s="4"/>
      <c r="L19" s="304"/>
      <c r="M19" s="326">
        <v>1.79</v>
      </c>
      <c r="N19" s="327" t="s">
        <v>146</v>
      </c>
      <c r="O19" s="331">
        <v>1.192</v>
      </c>
      <c r="P19" s="332" t="s">
        <v>147</v>
      </c>
      <c r="T19" s="330"/>
      <c r="U19" s="273"/>
      <c r="V19" s="3"/>
    </row>
    <row r="20">
      <c r="A20" s="317"/>
      <c r="B20" s="2"/>
      <c r="C20" s="268"/>
      <c r="D20" s="268"/>
      <c r="F20" s="3"/>
      <c r="G20" s="319">
        <v>2.0</v>
      </c>
      <c r="H20" s="320">
        <v>100.0</v>
      </c>
      <c r="I20" s="320">
        <v>10000.0</v>
      </c>
      <c r="J20" s="320">
        <f t="shared" ref="J20:J23" si="2">J19/H20</f>
        <v>111744000</v>
      </c>
      <c r="K20" s="4"/>
      <c r="L20" s="304"/>
      <c r="M20" s="326">
        <f t="shared" ref="M20:M23" si="3">M19/$H20</f>
        <v>0.0179</v>
      </c>
      <c r="N20" s="333">
        <f t="shared" ref="N20:N23" si="4">(M20/M19)*N19</f>
        <v>258000000</v>
      </c>
      <c r="O20" s="326">
        <f t="shared" ref="O20:O23" si="5">O19/$H20</f>
        <v>0.01192</v>
      </c>
      <c r="P20" s="333">
        <f t="shared" ref="P20:P23" si="6">(O20/O19)*P19</f>
        <v>171700000</v>
      </c>
      <c r="T20" s="330"/>
      <c r="U20" s="3"/>
      <c r="V20" s="3"/>
    </row>
    <row r="21">
      <c r="A21" s="334"/>
      <c r="C21" s="318"/>
      <c r="F21" s="3"/>
      <c r="G21" s="319">
        <v>3.0</v>
      </c>
      <c r="H21" s="320">
        <v>100.0</v>
      </c>
      <c r="I21" s="320">
        <v>1000000.0</v>
      </c>
      <c r="J21" s="320">
        <f t="shared" si="2"/>
        <v>1117440</v>
      </c>
      <c r="K21" s="4"/>
      <c r="L21" s="304"/>
      <c r="M21" s="326">
        <f t="shared" si="3"/>
        <v>0.000179</v>
      </c>
      <c r="N21" s="333">
        <f t="shared" si="4"/>
        <v>2580000</v>
      </c>
      <c r="O21" s="326">
        <f t="shared" si="5"/>
        <v>0.0001192</v>
      </c>
      <c r="P21" s="333">
        <f t="shared" si="6"/>
        <v>1717000</v>
      </c>
      <c r="T21" s="330"/>
      <c r="U21" s="3"/>
      <c r="V21" s="3"/>
    </row>
    <row r="22">
      <c r="F22" s="3"/>
      <c r="G22" s="319">
        <v>4.0</v>
      </c>
      <c r="H22" s="320">
        <v>100.0</v>
      </c>
      <c r="I22" s="320">
        <v>1.0E7</v>
      </c>
      <c r="J22" s="320">
        <f t="shared" si="2"/>
        <v>11174.4</v>
      </c>
      <c r="K22" s="320">
        <f>40000/J22</f>
        <v>3.579610538</v>
      </c>
      <c r="L22" s="304"/>
      <c r="M22" s="326">
        <f t="shared" si="3"/>
        <v>0.00000179</v>
      </c>
      <c r="N22" s="333">
        <f t="shared" si="4"/>
        <v>25800</v>
      </c>
      <c r="O22" s="326">
        <f t="shared" si="5"/>
        <v>0.000001192</v>
      </c>
      <c r="P22" s="333">
        <f t="shared" si="6"/>
        <v>17170</v>
      </c>
      <c r="T22" s="330"/>
      <c r="U22" s="3"/>
      <c r="V22" s="3"/>
    </row>
    <row r="23">
      <c r="F23" s="3"/>
      <c r="G23" s="319">
        <v>5.0</v>
      </c>
      <c r="H23" s="320">
        <v>3.0</v>
      </c>
      <c r="I23" s="320">
        <f>I22*3</f>
        <v>30000000</v>
      </c>
      <c r="J23" s="320">
        <f t="shared" si="2"/>
        <v>3724.8</v>
      </c>
      <c r="K23" s="320">
        <f>5000/J23</f>
        <v>1.342353952</v>
      </c>
      <c r="L23" s="304"/>
      <c r="M23" s="335">
        <f t="shared" si="3"/>
        <v>0.0000005966666667</v>
      </c>
      <c r="N23" s="336">
        <f t="shared" si="4"/>
        <v>8600</v>
      </c>
      <c r="O23" s="335">
        <f t="shared" si="5"/>
        <v>0.0000003973333333</v>
      </c>
      <c r="P23" s="336">
        <f t="shared" si="6"/>
        <v>5723.333333</v>
      </c>
      <c r="T23" s="330"/>
      <c r="U23" s="3"/>
      <c r="V23" s="3"/>
    </row>
    <row r="24"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E26" s="3"/>
      <c r="F26" s="270"/>
      <c r="G26" s="274"/>
      <c r="H26" s="271"/>
      <c r="I26" s="272"/>
      <c r="J26" s="3"/>
      <c r="O26" s="3"/>
      <c r="P26" s="3"/>
      <c r="Q26" s="3"/>
    </row>
    <row r="27">
      <c r="A27" s="299"/>
      <c r="B27" s="2"/>
      <c r="E27" s="3"/>
      <c r="F27" s="317"/>
      <c r="G27" s="2"/>
      <c r="H27" s="318"/>
      <c r="I27" s="268"/>
      <c r="O27" s="3"/>
      <c r="P27" s="3"/>
      <c r="Q27" s="3"/>
    </row>
    <row r="28">
      <c r="A28" s="299"/>
      <c r="B28" s="3"/>
      <c r="E28" s="3"/>
      <c r="F28" s="317"/>
      <c r="G28" s="2"/>
      <c r="H28" s="318"/>
      <c r="I28" s="268"/>
      <c r="O28" s="3"/>
      <c r="P28" s="3"/>
      <c r="Q28" s="3"/>
    </row>
    <row r="29">
      <c r="A29" s="3"/>
      <c r="B29" s="3"/>
      <c r="C29" s="273"/>
      <c r="D29" s="3"/>
      <c r="E29" s="3"/>
      <c r="F29" s="317"/>
      <c r="G29" s="2"/>
      <c r="H29" s="268"/>
      <c r="I29" s="268"/>
      <c r="J29" s="3"/>
      <c r="O29" s="3"/>
      <c r="P29" s="3"/>
      <c r="Q29" s="3"/>
    </row>
    <row r="30">
      <c r="A30" s="3"/>
      <c r="B30" s="3"/>
      <c r="C30" s="3"/>
      <c r="D30" s="3"/>
      <c r="E30" s="3"/>
      <c r="F30" s="334"/>
      <c r="H30" s="318"/>
      <c r="J30" s="3"/>
      <c r="O30" s="3"/>
      <c r="P30" s="3"/>
      <c r="Q30" s="3"/>
    </row>
    <row r="31">
      <c r="A31" s="3"/>
      <c r="B31" s="337"/>
      <c r="C31" s="3"/>
      <c r="D31" s="3"/>
      <c r="E31" s="3"/>
      <c r="F31" s="7"/>
      <c r="G31" s="7"/>
      <c r="H31" s="7"/>
      <c r="J31" s="3"/>
      <c r="O31" s="3"/>
      <c r="P31" s="3"/>
      <c r="Q31" s="3"/>
    </row>
    <row r="32">
      <c r="A32" s="3"/>
      <c r="B32" s="337"/>
      <c r="C32" s="3"/>
      <c r="D32" s="3"/>
      <c r="E32" s="3"/>
      <c r="F32" s="7"/>
      <c r="G32" s="7"/>
      <c r="H32" s="7"/>
      <c r="J32" s="3"/>
      <c r="O32" s="3"/>
      <c r="P32" s="3"/>
      <c r="Q32" s="3"/>
    </row>
    <row r="33">
      <c r="A33" s="3"/>
      <c r="B33" s="3"/>
      <c r="C33" s="3"/>
      <c r="D33" s="3"/>
      <c r="E33" s="3"/>
      <c r="F33" s="7"/>
      <c r="G33" s="7"/>
      <c r="J33" s="3"/>
      <c r="O33" s="3"/>
      <c r="P33" s="3"/>
      <c r="Q33" s="3"/>
    </row>
    <row r="34">
      <c r="A34" s="3"/>
      <c r="B34" s="3"/>
      <c r="C34" s="3"/>
      <c r="D34" s="3"/>
      <c r="E34" s="3"/>
      <c r="F34" s="7"/>
      <c r="G34" s="7"/>
      <c r="J34" s="3"/>
      <c r="O34" s="3"/>
      <c r="P34" s="3"/>
      <c r="Q34" s="3"/>
    </row>
    <row r="35">
      <c r="A35" s="3"/>
      <c r="B35" s="3"/>
      <c r="C35" s="3"/>
      <c r="D35" s="3"/>
      <c r="E35" s="3"/>
      <c r="F35" s="7"/>
      <c r="G35" s="7"/>
      <c r="J35" s="3"/>
      <c r="O35" s="3"/>
      <c r="P35" s="3"/>
      <c r="Q35" s="3"/>
    </row>
    <row r="36">
      <c r="A36" s="3"/>
      <c r="B36" s="3"/>
      <c r="C36" s="3"/>
      <c r="D36" s="3"/>
      <c r="E36" s="3"/>
      <c r="F36" s="299"/>
      <c r="G36" s="2"/>
      <c r="J36" s="3"/>
      <c r="O36" s="3"/>
      <c r="P36" s="3"/>
      <c r="Q36" s="3"/>
    </row>
    <row r="37">
      <c r="A37" s="3"/>
      <c r="B37" s="3"/>
      <c r="C37" s="3"/>
      <c r="D37" s="3"/>
      <c r="E37" s="3"/>
      <c r="F37" s="299"/>
      <c r="G37" s="3"/>
      <c r="J37" s="3"/>
      <c r="O37" s="3"/>
      <c r="P37" s="3"/>
      <c r="Q37" s="3"/>
    </row>
    <row r="38">
      <c r="A38" s="3"/>
      <c r="B38" s="27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3"/>
      <c r="B39" s="3"/>
      <c r="C39" s="3"/>
      <c r="D39" s="3"/>
      <c r="E39" s="3"/>
      <c r="F39" s="270"/>
      <c r="G39" s="270"/>
      <c r="H39" s="269"/>
      <c r="I39" s="8"/>
      <c r="J39" s="272"/>
      <c r="K39" s="18"/>
      <c r="L39" s="3"/>
      <c r="M39" s="3"/>
      <c r="N39" s="3"/>
      <c r="O39" s="3"/>
      <c r="P39" s="3"/>
      <c r="Q39" s="3"/>
    </row>
    <row r="40">
      <c r="A40" s="3"/>
      <c r="B40" s="338"/>
      <c r="C40" s="3"/>
      <c r="D40" s="3"/>
      <c r="E40" s="3"/>
      <c r="F40" s="299"/>
      <c r="G40" s="2"/>
      <c r="H40" s="318"/>
      <c r="J40" s="268"/>
      <c r="K40" s="3"/>
      <c r="L40" s="3"/>
      <c r="M40" s="3"/>
      <c r="N40" s="3"/>
      <c r="O40" s="3"/>
      <c r="P40" s="3"/>
      <c r="Q40" s="3"/>
    </row>
    <row r="41">
      <c r="A41" s="3"/>
      <c r="B41" s="273"/>
      <c r="C41" s="3"/>
      <c r="D41" s="3"/>
      <c r="E41" s="3"/>
      <c r="F41" s="299"/>
      <c r="G41" s="2"/>
      <c r="H41" s="318"/>
      <c r="J41" s="268"/>
      <c r="K41" s="3"/>
      <c r="L41" s="3"/>
      <c r="M41" s="3"/>
      <c r="N41" s="3"/>
      <c r="O41" s="3"/>
      <c r="P41" s="3"/>
      <c r="Q41" s="3"/>
    </row>
    <row r="42">
      <c r="A42" s="3"/>
      <c r="B42" s="273"/>
      <c r="C42" s="3"/>
      <c r="D42" s="3"/>
      <c r="E42" s="3"/>
      <c r="F42" s="317"/>
      <c r="G42" s="2"/>
      <c r="H42" s="268"/>
      <c r="J42" s="268"/>
      <c r="K42" s="3"/>
      <c r="L42" s="3"/>
      <c r="M42" s="3"/>
      <c r="N42" s="3"/>
      <c r="O42" s="3"/>
      <c r="P42" s="3"/>
      <c r="Q42" s="3"/>
    </row>
    <row r="43">
      <c r="A43" s="3"/>
      <c r="B43" s="273"/>
      <c r="C43" s="3"/>
      <c r="D43" s="3"/>
      <c r="E43" s="3"/>
      <c r="F43" s="270"/>
      <c r="G43" s="339"/>
      <c r="I43" s="340"/>
      <c r="J43" s="272"/>
      <c r="K43" s="18"/>
      <c r="L43" s="3"/>
      <c r="M43" s="3"/>
      <c r="N43" s="3"/>
      <c r="O43" s="3"/>
      <c r="P43" s="3"/>
      <c r="Q43" s="3"/>
    </row>
    <row r="44">
      <c r="A44" s="3"/>
      <c r="B44" s="3"/>
      <c r="C44" s="3"/>
      <c r="D44" s="3"/>
      <c r="E44" s="3"/>
      <c r="J44" s="268"/>
      <c r="K44" s="3"/>
      <c r="L44" s="3"/>
      <c r="M44" s="3"/>
      <c r="N44" s="3"/>
      <c r="O44" s="3"/>
      <c r="P44" s="3"/>
      <c r="Q44" s="3"/>
    </row>
    <row r="45">
      <c r="A45" s="3"/>
      <c r="B45" s="273"/>
      <c r="C45" s="3"/>
      <c r="D45" s="3"/>
      <c r="E45" s="3"/>
      <c r="F45" s="2"/>
      <c r="G45" s="2"/>
      <c r="H45" s="2"/>
      <c r="J45" s="268"/>
      <c r="K45" s="3"/>
      <c r="L45" s="3"/>
      <c r="M45" s="3"/>
      <c r="N45" s="3"/>
      <c r="O45" s="3"/>
      <c r="P45" s="3"/>
      <c r="Q45" s="3"/>
    </row>
    <row r="46">
      <c r="A46" s="3"/>
      <c r="B46" s="3"/>
      <c r="C46" s="3"/>
      <c r="D46" s="3"/>
      <c r="E46" s="3"/>
      <c r="F46" s="8"/>
      <c r="G46" s="3"/>
      <c r="H46" s="3"/>
      <c r="I46" s="2"/>
      <c r="J46" s="3"/>
      <c r="K46" s="3"/>
      <c r="L46" s="3"/>
      <c r="M46" s="3"/>
      <c r="N46" s="3"/>
      <c r="O46" s="3"/>
      <c r="P46" s="3"/>
      <c r="Q46" s="3"/>
    </row>
    <row r="47">
      <c r="A47" s="3"/>
      <c r="B47" s="273"/>
      <c r="C47" s="3"/>
      <c r="D47" s="3"/>
      <c r="E47" s="3"/>
      <c r="G47" s="3"/>
      <c r="H47" s="3"/>
      <c r="I47" s="299"/>
      <c r="J47" s="3"/>
      <c r="K47" s="3"/>
      <c r="L47" s="3"/>
      <c r="M47" s="3"/>
      <c r="N47" s="3"/>
      <c r="O47" s="3"/>
      <c r="P47" s="3"/>
      <c r="Q47" s="3"/>
    </row>
    <row r="48">
      <c r="A48" s="3"/>
      <c r="B48" s="273"/>
      <c r="C48" s="3"/>
      <c r="D48" s="3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3"/>
      <c r="D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273"/>
      <c r="C50" s="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27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3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3"/>
      <c r="C53" s="3"/>
      <c r="D53" s="3"/>
      <c r="E53" s="27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27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9">
    <mergeCell ref="G37:I37"/>
    <mergeCell ref="G43:H43"/>
    <mergeCell ref="B10:D10"/>
    <mergeCell ref="B11:D11"/>
    <mergeCell ref="A21:B21"/>
    <mergeCell ref="B27:D27"/>
    <mergeCell ref="B28:D28"/>
    <mergeCell ref="F30:G30"/>
    <mergeCell ref="G36:I36"/>
  </mergeCell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