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T:\DataSets_Private\Financial_Analysts\JRuf\vignettes\"/>
    </mc:Choice>
  </mc:AlternateContent>
  <bookViews>
    <workbookView xWindow="0" yWindow="0" windowWidth="28800" windowHeight="12285" tabRatio="930"/>
  </bookViews>
  <sheets>
    <sheet name="INSTITUTIONAL" sheetId="49" r:id="rId1"/>
    <sheet name="INSTITUTIONAL_RAW" sheetId="31" state="hidden" r:id="rId2"/>
    <sheet name="PROFESSIONAL" sheetId="76" r:id="rId3"/>
    <sheet name="PROFESSIONAL_RAW" sheetId="75" state="hidden" r:id="rId4"/>
    <sheet name="LOB" sheetId="32" state="hidden" r:id="rId5"/>
    <sheet name="WEEKS_RAW" sheetId="77" state="hidden" r:id="rId6"/>
  </sheets>
  <definedNames>
    <definedName name="_xlnm._FilterDatabase" localSheetId="1" hidden="1">INSTITUTIONAL_RAW!$A$1:$H$23768</definedName>
    <definedName name="_xlnm._FilterDatabase" localSheetId="3" hidden="1">PROFESSIONAL_RAW!$A$1:$H$23768</definedName>
    <definedName name="_xlnm.Print_Area" localSheetId="0">INSTITUTIONAL!$A$1:$O$68</definedName>
    <definedName name="_xlnm.Print_Area" localSheetId="2">PROFESSIONAL!$A$1:$O$72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9" l="1"/>
  <c r="D14" i="76"/>
  <c r="B63" i="76" l="1"/>
  <c r="B63" i="49"/>
  <c r="D27" i="76" l="1"/>
  <c r="D59" i="76"/>
  <c r="D57" i="76"/>
  <c r="D53" i="76"/>
  <c r="D52" i="76"/>
  <c r="D51" i="76"/>
  <c r="D50" i="76"/>
  <c r="D49" i="76"/>
  <c r="D48" i="76"/>
  <c r="D47" i="76"/>
  <c r="D46" i="76"/>
  <c r="D45" i="76"/>
  <c r="D44" i="76"/>
  <c r="D58" i="76"/>
  <c r="D43" i="76"/>
  <c r="D42" i="76"/>
  <c r="D41" i="76"/>
  <c r="D40" i="76"/>
  <c r="D39" i="76"/>
  <c r="D36" i="76"/>
  <c r="D35" i="76"/>
  <c r="D32" i="76"/>
  <c r="D31" i="76"/>
  <c r="D30" i="76"/>
  <c r="D29" i="76"/>
  <c r="D28" i="76"/>
  <c r="D26" i="76"/>
  <c r="D23" i="76"/>
  <c r="D22" i="76"/>
  <c r="D21" i="76"/>
  <c r="D15" i="76"/>
  <c r="D16" i="76"/>
  <c r="D17" i="76"/>
  <c r="D18" i="76"/>
  <c r="D59" i="49"/>
  <c r="D58" i="49"/>
  <c r="D57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6" i="49"/>
  <c r="D35" i="49"/>
  <c r="D32" i="49"/>
  <c r="D31" i="49"/>
  <c r="D30" i="49"/>
  <c r="D29" i="49"/>
  <c r="D28" i="49"/>
  <c r="D27" i="49"/>
  <c r="D26" i="49"/>
  <c r="D23" i="49"/>
  <c r="D22" i="49"/>
  <c r="D21" i="49"/>
  <c r="D16" i="49"/>
  <c r="D17" i="49"/>
  <c r="D18" i="49"/>
  <c r="D14" i="49"/>
  <c r="D20" i="76" l="1"/>
  <c r="D38" i="76"/>
  <c r="H8" i="76"/>
  <c r="L8" i="76" s="1"/>
  <c r="G8" i="76"/>
  <c r="K8" i="76" s="1"/>
  <c r="H7" i="76"/>
  <c r="A4" i="49" l="1"/>
  <c r="C58" i="49"/>
  <c r="C53" i="49"/>
  <c r="C51" i="49"/>
  <c r="C49" i="49"/>
  <c r="C47" i="49"/>
  <c r="C45" i="49"/>
  <c r="C43" i="49"/>
  <c r="C41" i="49"/>
  <c r="C39" i="49"/>
  <c r="C35" i="49"/>
  <c r="C31" i="49"/>
  <c r="C29" i="49"/>
  <c r="C27" i="49"/>
  <c r="C21" i="49"/>
  <c r="C59" i="49"/>
  <c r="C57" i="49"/>
  <c r="C52" i="49"/>
  <c r="C50" i="49"/>
  <c r="C48" i="49"/>
  <c r="C46" i="49"/>
  <c r="C44" i="49"/>
  <c r="C42" i="49"/>
  <c r="C40" i="49"/>
  <c r="C36" i="49"/>
  <c r="C32" i="49"/>
  <c r="C30" i="49"/>
  <c r="C28" i="49"/>
  <c r="C26" i="49"/>
  <c r="C23" i="49"/>
  <c r="C14" i="49"/>
  <c r="C16" i="49"/>
  <c r="C15" i="49"/>
  <c r="C22" i="49"/>
  <c r="C18" i="49"/>
  <c r="C17" i="49"/>
  <c r="H58" i="76"/>
  <c r="H53" i="76"/>
  <c r="H51" i="76"/>
  <c r="H49" i="76"/>
  <c r="H47" i="76"/>
  <c r="H45" i="76"/>
  <c r="H43" i="76"/>
  <c r="H41" i="76"/>
  <c r="H39" i="76"/>
  <c r="H35" i="76"/>
  <c r="H31" i="76"/>
  <c r="H29" i="76"/>
  <c r="H26" i="76"/>
  <c r="H22" i="76"/>
  <c r="H14" i="76"/>
  <c r="H15" i="76"/>
  <c r="H17" i="76"/>
  <c r="H27" i="76"/>
  <c r="H59" i="76"/>
  <c r="H57" i="76"/>
  <c r="H52" i="76"/>
  <c r="H50" i="76"/>
  <c r="H48" i="76"/>
  <c r="H46" i="76"/>
  <c r="H44" i="76"/>
  <c r="H42" i="76"/>
  <c r="H40" i="76"/>
  <c r="H36" i="76"/>
  <c r="H32" i="76"/>
  <c r="H30" i="76"/>
  <c r="H28" i="76"/>
  <c r="H23" i="76"/>
  <c r="H21" i="76"/>
  <c r="H16" i="76"/>
  <c r="H18" i="76"/>
  <c r="A4" i="76"/>
  <c r="C27" i="76"/>
  <c r="C59" i="76"/>
  <c r="C53" i="76"/>
  <c r="C51" i="76"/>
  <c r="C49" i="76"/>
  <c r="C47" i="76"/>
  <c r="C45" i="76"/>
  <c r="C58" i="76"/>
  <c r="C42" i="76"/>
  <c r="C40" i="76"/>
  <c r="C36" i="76"/>
  <c r="C32" i="76"/>
  <c r="C30" i="76"/>
  <c r="C28" i="76"/>
  <c r="E28" i="76" s="1"/>
  <c r="C23" i="76"/>
  <c r="C21" i="76"/>
  <c r="C15" i="76"/>
  <c r="C17" i="76"/>
  <c r="C16" i="76"/>
  <c r="C18" i="76"/>
  <c r="C57" i="76"/>
  <c r="F57" i="76" s="1"/>
  <c r="C52" i="76"/>
  <c r="C50" i="76"/>
  <c r="C48" i="76"/>
  <c r="F48" i="76" s="1"/>
  <c r="C46" i="76"/>
  <c r="E46" i="76" s="1"/>
  <c r="C44" i="76"/>
  <c r="C43" i="76"/>
  <c r="E43" i="76" s="1"/>
  <c r="C41" i="76"/>
  <c r="F41" i="76" s="1"/>
  <c r="C39" i="76"/>
  <c r="E39" i="76" s="1"/>
  <c r="C35" i="76"/>
  <c r="C34" i="76" s="1"/>
  <c r="C31" i="76"/>
  <c r="E31" i="76" s="1"/>
  <c r="C29" i="76"/>
  <c r="E29" i="76" s="1"/>
  <c r="C26" i="76"/>
  <c r="E26" i="76" s="1"/>
  <c r="C22" i="76"/>
  <c r="E22" i="76" s="1"/>
  <c r="C14" i="76"/>
  <c r="E14" i="76" s="1"/>
  <c r="F18" i="76"/>
  <c r="G7" i="76"/>
  <c r="F27" i="49"/>
  <c r="D13" i="76"/>
  <c r="D34" i="76"/>
  <c r="D25" i="76"/>
  <c r="F51" i="76"/>
  <c r="F47" i="76"/>
  <c r="F58" i="76"/>
  <c r="F40" i="76"/>
  <c r="F50" i="76"/>
  <c r="F46" i="76"/>
  <c r="F36" i="76"/>
  <c r="L7" i="76"/>
  <c r="L27" i="76" s="1"/>
  <c r="F23" i="76"/>
  <c r="E30" i="76"/>
  <c r="F44" i="76"/>
  <c r="F52" i="76"/>
  <c r="F15" i="76"/>
  <c r="F16" i="76"/>
  <c r="F17" i="76"/>
  <c r="E23" i="76"/>
  <c r="F30" i="76"/>
  <c r="E32" i="76"/>
  <c r="E36" i="76"/>
  <c r="E40" i="76"/>
  <c r="E42" i="76"/>
  <c r="E45" i="76"/>
  <c r="E49" i="76"/>
  <c r="E53" i="76"/>
  <c r="F42" i="76"/>
  <c r="F45" i="76"/>
  <c r="F49" i="76"/>
  <c r="E50" i="76"/>
  <c r="F53" i="76"/>
  <c r="E58" i="76"/>
  <c r="E47" i="76"/>
  <c r="E51" i="76"/>
  <c r="F59" i="76"/>
  <c r="E59" i="76"/>
  <c r="E44" i="76"/>
  <c r="E48" i="76"/>
  <c r="E52" i="76"/>
  <c r="E57" i="76"/>
  <c r="E41" i="76" l="1"/>
  <c r="F29" i="76"/>
  <c r="F43" i="76"/>
  <c r="K7" i="76"/>
  <c r="K27" i="76" s="1"/>
  <c r="G15" i="76"/>
  <c r="G17" i="76"/>
  <c r="G58" i="76"/>
  <c r="G53" i="76"/>
  <c r="G51" i="76"/>
  <c r="G49" i="76"/>
  <c r="G47" i="76"/>
  <c r="G45" i="76"/>
  <c r="G43" i="76"/>
  <c r="G41" i="76"/>
  <c r="G39" i="76"/>
  <c r="G35" i="76"/>
  <c r="G31" i="76"/>
  <c r="G29" i="76"/>
  <c r="G26" i="76"/>
  <c r="G22" i="76"/>
  <c r="G14" i="76"/>
  <c r="G16" i="76"/>
  <c r="G18" i="76"/>
  <c r="G27" i="76"/>
  <c r="G59" i="76"/>
  <c r="G57" i="76"/>
  <c r="G52" i="76"/>
  <c r="G50" i="76"/>
  <c r="G48" i="76"/>
  <c r="G46" i="76"/>
  <c r="G44" i="76"/>
  <c r="G42" i="76"/>
  <c r="G40" i="76"/>
  <c r="G36" i="76"/>
  <c r="I36" i="76" s="1"/>
  <c r="G32" i="76"/>
  <c r="G30" i="76"/>
  <c r="G28" i="76"/>
  <c r="I28" i="76" s="1"/>
  <c r="G23" i="76"/>
  <c r="I23" i="76" s="1"/>
  <c r="G21" i="76"/>
  <c r="I21" i="76" s="1"/>
  <c r="J27" i="76"/>
  <c r="I27" i="76"/>
  <c r="M27" i="76"/>
  <c r="N27" i="76"/>
  <c r="F27" i="76"/>
  <c r="E27" i="76"/>
  <c r="F31" i="76"/>
  <c r="D55" i="76"/>
  <c r="D60" i="76" s="1"/>
  <c r="E18" i="76"/>
  <c r="L59" i="76"/>
  <c r="L51" i="76"/>
  <c r="L45" i="76"/>
  <c r="L58" i="76"/>
  <c r="L42" i="76"/>
  <c r="L40" i="76"/>
  <c r="L32" i="76"/>
  <c r="L30" i="76"/>
  <c r="L28" i="76"/>
  <c r="L21" i="76"/>
  <c r="L52" i="76"/>
  <c r="L50" i="76"/>
  <c r="L35" i="76"/>
  <c r="L26" i="76"/>
  <c r="L18" i="76"/>
  <c r="L57" i="76"/>
  <c r="L48" i="76"/>
  <c r="L46" i="76"/>
  <c r="L44" i="76"/>
  <c r="L43" i="76"/>
  <c r="L41" i="76"/>
  <c r="L39" i="76"/>
  <c r="L31" i="76"/>
  <c r="L29" i="76"/>
  <c r="L22" i="76"/>
  <c r="L53" i="76"/>
  <c r="L49" i="76"/>
  <c r="L47" i="76"/>
  <c r="L36" i="76"/>
  <c r="L23" i="76"/>
  <c r="L17" i="76"/>
  <c r="L15" i="76"/>
  <c r="L16" i="76"/>
  <c r="L14" i="76"/>
  <c r="K59" i="76"/>
  <c r="K53" i="76"/>
  <c r="K51" i="76"/>
  <c r="K49" i="76"/>
  <c r="K47" i="76"/>
  <c r="K45" i="76"/>
  <c r="K58" i="76"/>
  <c r="K42" i="76"/>
  <c r="K40" i="76"/>
  <c r="K36" i="76"/>
  <c r="K32" i="76"/>
  <c r="K30" i="76"/>
  <c r="K28" i="76"/>
  <c r="K23" i="76"/>
  <c r="K21" i="76"/>
  <c r="K17" i="76"/>
  <c r="K15" i="76"/>
  <c r="K57" i="76"/>
  <c r="K52" i="76"/>
  <c r="K50" i="76"/>
  <c r="K48" i="76"/>
  <c r="K46" i="76"/>
  <c r="K44" i="76"/>
  <c r="K43" i="76"/>
  <c r="K41" i="76"/>
  <c r="K39" i="76"/>
  <c r="K35" i="76"/>
  <c r="K31" i="76"/>
  <c r="K29" i="76"/>
  <c r="K26" i="76"/>
  <c r="K22" i="76"/>
  <c r="K18" i="76"/>
  <c r="K16" i="76"/>
  <c r="K14" i="76"/>
  <c r="F22" i="76"/>
  <c r="J47" i="76"/>
  <c r="J40" i="76"/>
  <c r="J32" i="76"/>
  <c r="I30" i="76"/>
  <c r="I15" i="76"/>
  <c r="E27" i="49"/>
  <c r="F58" i="49"/>
  <c r="E58" i="49"/>
  <c r="C25" i="76"/>
  <c r="E25" i="76" s="1"/>
  <c r="F26" i="76"/>
  <c r="I18" i="76"/>
  <c r="J18" i="76"/>
  <c r="F35" i="76"/>
  <c r="J16" i="76"/>
  <c r="I16" i="76"/>
  <c r="I43" i="76"/>
  <c r="J43" i="76"/>
  <c r="J57" i="76"/>
  <c r="I57" i="76"/>
  <c r="I51" i="76"/>
  <c r="J51" i="76"/>
  <c r="I48" i="76"/>
  <c r="J48" i="76"/>
  <c r="I49" i="76"/>
  <c r="J49" i="76"/>
  <c r="H13" i="76"/>
  <c r="L13" i="76" s="1"/>
  <c r="J14" i="76"/>
  <c r="I14" i="76"/>
  <c r="E34" i="76"/>
  <c r="F34" i="76"/>
  <c r="I22" i="76"/>
  <c r="J22" i="76"/>
  <c r="E17" i="76"/>
  <c r="I29" i="76"/>
  <c r="J29" i="76"/>
  <c r="I46" i="76"/>
  <c r="J46" i="76"/>
  <c r="I52" i="76"/>
  <c r="J52" i="76"/>
  <c r="I53" i="76"/>
  <c r="J53" i="76"/>
  <c r="I35" i="76"/>
  <c r="J35" i="76"/>
  <c r="C13" i="76"/>
  <c r="E13" i="76" s="1"/>
  <c r="C38" i="76"/>
  <c r="F39" i="76"/>
  <c r="F32" i="76"/>
  <c r="F28" i="76"/>
  <c r="E16" i="76"/>
  <c r="E35" i="76"/>
  <c r="I50" i="76"/>
  <c r="J50" i="76"/>
  <c r="I58" i="76"/>
  <c r="J58" i="76"/>
  <c r="I41" i="76"/>
  <c r="J41" i="76"/>
  <c r="I42" i="76"/>
  <c r="J42" i="76"/>
  <c r="F14" i="76"/>
  <c r="I32" i="76"/>
  <c r="I31" i="76"/>
  <c r="J31" i="76"/>
  <c r="I26" i="76"/>
  <c r="J26" i="76"/>
  <c r="F21" i="76"/>
  <c r="C20" i="76"/>
  <c r="E21" i="76"/>
  <c r="E15" i="76"/>
  <c r="I39" i="76"/>
  <c r="J39" i="76"/>
  <c r="I47" i="76"/>
  <c r="I44" i="76"/>
  <c r="J44" i="76"/>
  <c r="I45" i="76"/>
  <c r="J45" i="76"/>
  <c r="J59" i="76"/>
  <c r="I59" i="76"/>
  <c r="H8" i="49"/>
  <c r="L8" i="49" s="1"/>
  <c r="G8" i="49"/>
  <c r="K8" i="49" s="1"/>
  <c r="H7" i="49"/>
  <c r="G7" i="49"/>
  <c r="G52" i="49" l="1"/>
  <c r="G50" i="49"/>
  <c r="G48" i="49"/>
  <c r="G46" i="49"/>
  <c r="G44" i="49"/>
  <c r="G42" i="49"/>
  <c r="G40" i="49"/>
  <c r="G36" i="49"/>
  <c r="G32" i="49"/>
  <c r="G30" i="49"/>
  <c r="G28" i="49"/>
  <c r="G26" i="49"/>
  <c r="G22" i="49"/>
  <c r="G14" i="49"/>
  <c r="G59" i="49"/>
  <c r="G16" i="49"/>
  <c r="G18" i="49"/>
  <c r="G53" i="49"/>
  <c r="G51" i="49"/>
  <c r="G49" i="49"/>
  <c r="G47" i="49"/>
  <c r="G45" i="49"/>
  <c r="G43" i="49"/>
  <c r="G41" i="49"/>
  <c r="G39" i="49"/>
  <c r="G35" i="49"/>
  <c r="G31" i="49"/>
  <c r="G29" i="49"/>
  <c r="G27" i="49"/>
  <c r="G23" i="49"/>
  <c r="G21" i="49"/>
  <c r="G57" i="49"/>
  <c r="G58" i="49"/>
  <c r="G15" i="49"/>
  <c r="G17" i="49"/>
  <c r="H59" i="49"/>
  <c r="H57" i="49"/>
  <c r="H15" i="49"/>
  <c r="H17" i="49"/>
  <c r="H53" i="49"/>
  <c r="H51" i="49"/>
  <c r="H49" i="49"/>
  <c r="H47" i="49"/>
  <c r="H45" i="49"/>
  <c r="H43" i="49"/>
  <c r="H41" i="49"/>
  <c r="H39" i="49"/>
  <c r="H35" i="49"/>
  <c r="H31" i="49"/>
  <c r="H29" i="49"/>
  <c r="H27" i="49"/>
  <c r="H23" i="49"/>
  <c r="H21" i="49"/>
  <c r="H58" i="49"/>
  <c r="H16" i="49"/>
  <c r="H18" i="49"/>
  <c r="H52" i="49"/>
  <c r="H50" i="49"/>
  <c r="H48" i="49"/>
  <c r="H46" i="49"/>
  <c r="H44" i="49"/>
  <c r="H42" i="49"/>
  <c r="H40" i="49"/>
  <c r="H36" i="49"/>
  <c r="H32" i="49"/>
  <c r="H30" i="49"/>
  <c r="H28" i="49"/>
  <c r="H26" i="49"/>
  <c r="H22" i="49"/>
  <c r="H14" i="49"/>
  <c r="J28" i="76"/>
  <c r="I40" i="76"/>
  <c r="J15" i="76"/>
  <c r="J23" i="76"/>
  <c r="F25" i="76"/>
  <c r="J36" i="76"/>
  <c r="G13" i="76"/>
  <c r="J13" i="76" s="1"/>
  <c r="F13" i="76"/>
  <c r="J30" i="76"/>
  <c r="J21" i="76"/>
  <c r="K13" i="76"/>
  <c r="M13" i="76" s="1"/>
  <c r="I17" i="76"/>
  <c r="J17" i="76"/>
  <c r="N17" i="76"/>
  <c r="M17" i="76"/>
  <c r="M35" i="76"/>
  <c r="N35" i="76"/>
  <c r="M28" i="76"/>
  <c r="N28" i="76"/>
  <c r="M18" i="76"/>
  <c r="N18" i="76"/>
  <c r="M40" i="76"/>
  <c r="N40" i="76"/>
  <c r="N59" i="76"/>
  <c r="M59" i="76"/>
  <c r="M48" i="76"/>
  <c r="N48" i="76"/>
  <c r="M45" i="76"/>
  <c r="N45" i="76"/>
  <c r="C55" i="76"/>
  <c r="C60" i="76" s="1"/>
  <c r="F38" i="76"/>
  <c r="E38" i="76"/>
  <c r="M23" i="76"/>
  <c r="N23" i="76"/>
  <c r="N14" i="76"/>
  <c r="M14" i="76"/>
  <c r="M32" i="76"/>
  <c r="N32" i="76"/>
  <c r="M21" i="76"/>
  <c r="N21" i="76"/>
  <c r="M58" i="76"/>
  <c r="N58" i="76"/>
  <c r="M52" i="76"/>
  <c r="N52" i="76"/>
  <c r="M49" i="76"/>
  <c r="N49" i="76"/>
  <c r="M43" i="76"/>
  <c r="N43" i="76"/>
  <c r="N16" i="76"/>
  <c r="M16" i="76"/>
  <c r="M26" i="76"/>
  <c r="N26" i="76"/>
  <c r="M22" i="76"/>
  <c r="N22" i="76"/>
  <c r="M39" i="76"/>
  <c r="N39" i="76"/>
  <c r="M29" i="76"/>
  <c r="N29" i="76"/>
  <c r="M47" i="76"/>
  <c r="N47" i="76"/>
  <c r="M41" i="76"/>
  <c r="N41" i="76"/>
  <c r="N57" i="76"/>
  <c r="M57" i="76"/>
  <c r="M53" i="76"/>
  <c r="N53" i="76"/>
  <c r="M46" i="76"/>
  <c r="N46" i="76"/>
  <c r="F20" i="76"/>
  <c r="E20" i="76"/>
  <c r="M30" i="76"/>
  <c r="N30" i="76"/>
  <c r="M31" i="76"/>
  <c r="N31" i="76"/>
  <c r="N15" i="76"/>
  <c r="M15" i="76"/>
  <c r="M36" i="76"/>
  <c r="N36" i="76"/>
  <c r="M51" i="76"/>
  <c r="N51" i="76"/>
  <c r="M44" i="76"/>
  <c r="N44" i="76"/>
  <c r="M42" i="76"/>
  <c r="N42" i="76"/>
  <c r="M50" i="76"/>
  <c r="N50" i="76"/>
  <c r="L7" i="49"/>
  <c r="L58" i="49" s="1"/>
  <c r="K7" i="49"/>
  <c r="K58" i="49" s="1"/>
  <c r="L23" i="49"/>
  <c r="I58" i="49" l="1"/>
  <c r="J58" i="49"/>
  <c r="N13" i="76"/>
  <c r="I13" i="76"/>
  <c r="L21" i="49"/>
  <c r="L15" i="49"/>
  <c r="L18" i="49"/>
  <c r="L39" i="49"/>
  <c r="L14" i="49"/>
  <c r="L17" i="49"/>
  <c r="L16" i="49"/>
  <c r="L22" i="49"/>
  <c r="L50" i="49"/>
  <c r="M58" i="49"/>
  <c r="N58" i="49"/>
  <c r="K27" i="49"/>
  <c r="K14" i="49"/>
  <c r="L27" i="49"/>
  <c r="I27" i="49"/>
  <c r="J27" i="49"/>
  <c r="E55" i="76"/>
  <c r="E60" i="76" s="1"/>
  <c r="F55" i="76"/>
  <c r="I51" i="49"/>
  <c r="L31" i="49"/>
  <c r="L32" i="49"/>
  <c r="L36" i="49"/>
  <c r="L48" i="49"/>
  <c r="L43" i="49"/>
  <c r="L51" i="49"/>
  <c r="L26" i="49"/>
  <c r="L44" i="49"/>
  <c r="L52" i="49"/>
  <c r="L41" i="49"/>
  <c r="L28" i="49"/>
  <c r="L35" i="49"/>
  <c r="L46" i="49"/>
  <c r="L57" i="49"/>
  <c r="L53" i="49"/>
  <c r="L42" i="49"/>
  <c r="L29" i="49"/>
  <c r="L59" i="49"/>
  <c r="L47" i="49"/>
  <c r="C34" i="49"/>
  <c r="I23" i="49"/>
  <c r="L40" i="49"/>
  <c r="L30" i="49"/>
  <c r="L45" i="49"/>
  <c r="L49" i="49"/>
  <c r="C25" i="49"/>
  <c r="F16" i="49"/>
  <c r="E16" i="49"/>
  <c r="D13" i="49"/>
  <c r="F14" i="49"/>
  <c r="E14" i="49"/>
  <c r="E23" i="49"/>
  <c r="F23" i="49"/>
  <c r="C13" i="49"/>
  <c r="J49" i="49"/>
  <c r="I49" i="49"/>
  <c r="I30" i="49"/>
  <c r="J30" i="49"/>
  <c r="J36" i="49"/>
  <c r="I36" i="49"/>
  <c r="J42" i="49"/>
  <c r="I42" i="49"/>
  <c r="J46" i="49"/>
  <c r="I46" i="49"/>
  <c r="J59" i="49"/>
  <c r="I59" i="49"/>
  <c r="J51" i="49"/>
  <c r="E36" i="49"/>
  <c r="F36" i="49"/>
  <c r="F42" i="49"/>
  <c r="E42" i="49"/>
  <c r="E30" i="49"/>
  <c r="F30" i="49"/>
  <c r="F57" i="49"/>
  <c r="E57" i="49"/>
  <c r="F47" i="49"/>
  <c r="E47" i="49"/>
  <c r="F59" i="49"/>
  <c r="E59" i="49"/>
  <c r="F53" i="49"/>
  <c r="E53" i="49"/>
  <c r="I22" i="49"/>
  <c r="J22" i="49"/>
  <c r="I17" i="49"/>
  <c r="J17" i="49"/>
  <c r="J15" i="49"/>
  <c r="I15" i="49"/>
  <c r="E18" i="49"/>
  <c r="F18" i="49"/>
  <c r="K53" i="49"/>
  <c r="K52" i="49"/>
  <c r="K51" i="49"/>
  <c r="N51" i="49" s="1"/>
  <c r="K57" i="49"/>
  <c r="K50" i="49"/>
  <c r="N50" i="49" s="1"/>
  <c r="K49" i="49"/>
  <c r="K48" i="49"/>
  <c r="K47" i="49"/>
  <c r="K46" i="49"/>
  <c r="N46" i="49" s="1"/>
  <c r="K45" i="49"/>
  <c r="K44" i="49"/>
  <c r="K59" i="49"/>
  <c r="K35" i="49"/>
  <c r="K32" i="49"/>
  <c r="K31" i="49"/>
  <c r="M31" i="49" s="1"/>
  <c r="K30" i="49"/>
  <c r="K29" i="49"/>
  <c r="M29" i="49" s="1"/>
  <c r="K28" i="49"/>
  <c r="K26" i="49"/>
  <c r="K43" i="49"/>
  <c r="K42" i="49"/>
  <c r="N42" i="49" s="1"/>
  <c r="K41" i="49"/>
  <c r="N41" i="49" s="1"/>
  <c r="K40" i="49"/>
  <c r="K39" i="49"/>
  <c r="N39" i="49" s="1"/>
  <c r="K36" i="49"/>
  <c r="N36" i="49" s="1"/>
  <c r="K16" i="49"/>
  <c r="N16" i="49" s="1"/>
  <c r="K15" i="49"/>
  <c r="M15" i="49" s="1"/>
  <c r="M14" i="49"/>
  <c r="K23" i="49"/>
  <c r="M23" i="49" s="1"/>
  <c r="K22" i="49"/>
  <c r="M22" i="49" s="1"/>
  <c r="K21" i="49"/>
  <c r="M21" i="49" s="1"/>
  <c r="K18" i="49"/>
  <c r="N18" i="49" s="1"/>
  <c r="K17" i="49"/>
  <c r="M17" i="49" s="1"/>
  <c r="I26" i="49"/>
  <c r="J26" i="49"/>
  <c r="I31" i="49"/>
  <c r="J31" i="49"/>
  <c r="J39" i="49"/>
  <c r="I39" i="49"/>
  <c r="J43" i="49"/>
  <c r="I43" i="49"/>
  <c r="J48" i="49"/>
  <c r="I48" i="49"/>
  <c r="J52" i="49"/>
  <c r="I52" i="49"/>
  <c r="F39" i="49"/>
  <c r="E39" i="49"/>
  <c r="D38" i="49"/>
  <c r="F43" i="49"/>
  <c r="E43" i="49"/>
  <c r="E26" i="49"/>
  <c r="F26" i="49"/>
  <c r="D25" i="49"/>
  <c r="E31" i="49"/>
  <c r="F31" i="49"/>
  <c r="F44" i="49"/>
  <c r="E44" i="49"/>
  <c r="F48" i="49"/>
  <c r="E48" i="49"/>
  <c r="M32" i="49"/>
  <c r="N32" i="49"/>
  <c r="N57" i="49"/>
  <c r="N52" i="49"/>
  <c r="M52" i="49"/>
  <c r="F17" i="49"/>
  <c r="E17" i="49"/>
  <c r="F15" i="49"/>
  <c r="E15" i="49"/>
  <c r="E21" i="49"/>
  <c r="F21" i="49"/>
  <c r="D20" i="49"/>
  <c r="J45" i="49"/>
  <c r="I45" i="49"/>
  <c r="I28" i="49"/>
  <c r="J28" i="49"/>
  <c r="I32" i="49"/>
  <c r="J32" i="49"/>
  <c r="J40" i="49"/>
  <c r="I40" i="49"/>
  <c r="J50" i="49"/>
  <c r="I50" i="49"/>
  <c r="J53" i="49"/>
  <c r="I53" i="49"/>
  <c r="C38" i="49"/>
  <c r="C20" i="49"/>
  <c r="F40" i="49"/>
  <c r="E40" i="49"/>
  <c r="E28" i="49"/>
  <c r="F28" i="49"/>
  <c r="E32" i="49"/>
  <c r="F32" i="49"/>
  <c r="F45" i="49"/>
  <c r="E45" i="49"/>
  <c r="F49" i="49"/>
  <c r="E49" i="49"/>
  <c r="F51" i="49"/>
  <c r="E51" i="49"/>
  <c r="I18" i="49"/>
  <c r="J18" i="49"/>
  <c r="N43" i="49"/>
  <c r="M43" i="49"/>
  <c r="N29" i="49"/>
  <c r="M35" i="49"/>
  <c r="N35" i="49"/>
  <c r="N44" i="49"/>
  <c r="M44" i="49"/>
  <c r="N48" i="49"/>
  <c r="M48" i="49"/>
  <c r="J23" i="49"/>
  <c r="J16" i="49"/>
  <c r="I16" i="49"/>
  <c r="H13" i="49"/>
  <c r="J14" i="49"/>
  <c r="I14" i="49"/>
  <c r="E22" i="49"/>
  <c r="F22" i="49"/>
  <c r="G13" i="49"/>
  <c r="J47" i="49"/>
  <c r="I47" i="49"/>
  <c r="I29" i="49"/>
  <c r="J29" i="49"/>
  <c r="I35" i="49"/>
  <c r="J35" i="49"/>
  <c r="J41" i="49"/>
  <c r="I41" i="49"/>
  <c r="J44" i="49"/>
  <c r="I44" i="49"/>
  <c r="J57" i="49"/>
  <c r="I57" i="49"/>
  <c r="F41" i="49"/>
  <c r="E41" i="49"/>
  <c r="E29" i="49"/>
  <c r="F29" i="49"/>
  <c r="E35" i="49"/>
  <c r="D34" i="49"/>
  <c r="F35" i="49"/>
  <c r="F46" i="49"/>
  <c r="E46" i="49"/>
  <c r="F50" i="49"/>
  <c r="E50" i="49"/>
  <c r="F52" i="49"/>
  <c r="E52" i="49"/>
  <c r="I21" i="49"/>
  <c r="J21" i="49"/>
  <c r="N45" i="49"/>
  <c r="M45" i="49"/>
  <c r="M57" i="49" l="1"/>
  <c r="M26" i="49"/>
  <c r="M30" i="49"/>
  <c r="M47" i="49"/>
  <c r="N53" i="49"/>
  <c r="M40" i="49"/>
  <c r="N49" i="49"/>
  <c r="N47" i="49"/>
  <c r="M53" i="49"/>
  <c r="M49" i="49"/>
  <c r="N40" i="49"/>
  <c r="N30" i="49"/>
  <c r="N59" i="49"/>
  <c r="M39" i="49"/>
  <c r="M42" i="49"/>
  <c r="M27" i="49"/>
  <c r="N27" i="49"/>
  <c r="M28" i="49"/>
  <c r="N28" i="49"/>
  <c r="K13" i="49"/>
  <c r="L13" i="49"/>
  <c r="M36" i="49"/>
  <c r="N22" i="49"/>
  <c r="N23" i="49"/>
  <c r="M16" i="49"/>
  <c r="N14" i="49"/>
  <c r="N17" i="49"/>
  <c r="J13" i="49"/>
  <c r="I13" i="49"/>
  <c r="E25" i="49"/>
  <c r="F25" i="49"/>
  <c r="M50" i="49"/>
  <c r="M59" i="49"/>
  <c r="N26" i="49"/>
  <c r="M18" i="49"/>
  <c r="N15" i="49"/>
  <c r="D55" i="49"/>
  <c r="D60" i="49" s="1"/>
  <c r="F38" i="49"/>
  <c r="E38" i="49"/>
  <c r="E34" i="49"/>
  <c r="F34" i="49"/>
  <c r="E20" i="49"/>
  <c r="F20" i="49"/>
  <c r="N21" i="49"/>
  <c r="M51" i="49"/>
  <c r="M46" i="49"/>
  <c r="N31" i="49"/>
  <c r="M41" i="49"/>
  <c r="C55" i="49"/>
  <c r="C60" i="49" s="1"/>
  <c r="F13" i="49"/>
  <c r="E13" i="49"/>
  <c r="F60" i="76" l="1"/>
  <c r="F55" i="49"/>
  <c r="E55" i="49"/>
  <c r="E60" i="49" s="1"/>
  <c r="N13" i="49"/>
  <c r="M13" i="49"/>
  <c r="F60" i="49" l="1"/>
</calcChain>
</file>

<file path=xl/sharedStrings.xml><?xml version="1.0" encoding="utf-8"?>
<sst xmlns="http://schemas.openxmlformats.org/spreadsheetml/2006/main" count="224" uniqueCount="106">
  <si>
    <t>Pharmacy</t>
  </si>
  <si>
    <t>Podiatry</t>
  </si>
  <si>
    <t>Personal Emergency Response System</t>
  </si>
  <si>
    <t>PERS</t>
  </si>
  <si>
    <t>Para_Professional_Care</t>
  </si>
  <si>
    <t>Outpatient Pharmacy</t>
  </si>
  <si>
    <t>Outpatient_Pharmacy</t>
  </si>
  <si>
    <t>Other Medical</t>
  </si>
  <si>
    <t>Other_Medical</t>
  </si>
  <si>
    <t>Non Emergency Transport</t>
  </si>
  <si>
    <t>Non_Emergency_Transport</t>
  </si>
  <si>
    <t>Home Health Care</t>
  </si>
  <si>
    <t>Home_Health_Care</t>
  </si>
  <si>
    <t>Home Delivered Meal</t>
  </si>
  <si>
    <t>Home_Delivered_Meal</t>
  </si>
  <si>
    <t>Emergency Transport</t>
  </si>
  <si>
    <t>Emergency_Transport</t>
  </si>
  <si>
    <t>Durable Medical Equipment</t>
  </si>
  <si>
    <t>Durable_Medical_Equipment</t>
  </si>
  <si>
    <t>Dialysis</t>
  </si>
  <si>
    <t>Audiology</t>
  </si>
  <si>
    <t>Adult Day Health Care</t>
  </si>
  <si>
    <t>Adult_Day_Health_Care</t>
  </si>
  <si>
    <t>Other</t>
  </si>
  <si>
    <t>Primary Care</t>
  </si>
  <si>
    <t>Primary_Care</t>
  </si>
  <si>
    <t>Physician Specialist</t>
  </si>
  <si>
    <t>Physician_Specialist</t>
  </si>
  <si>
    <t>Physician</t>
  </si>
  <si>
    <t>Prenatal / Postpartum Care</t>
  </si>
  <si>
    <t>Pre_Nat_Post_Part_Care</t>
  </si>
  <si>
    <t>Substance Use Disorder</t>
  </si>
  <si>
    <t>Outpatient_SUD</t>
  </si>
  <si>
    <t>Rehabilitation</t>
  </si>
  <si>
    <t>Outpatient_Rehabilitation</t>
  </si>
  <si>
    <t>Mental Health</t>
  </si>
  <si>
    <t>Outpatient_Mental_Health</t>
  </si>
  <si>
    <t>Ambulatory Surgery</t>
  </si>
  <si>
    <t>Ambulatory_Surgery</t>
  </si>
  <si>
    <t>Outpatient</t>
  </si>
  <si>
    <t>Low Birth Weight</t>
  </si>
  <si>
    <t>Inpatient_Newborn_LBW</t>
  </si>
  <si>
    <t>Newborn</t>
  </si>
  <si>
    <t>Inpatient_Newborn_&gt;=1200</t>
  </si>
  <si>
    <t>Maternity</t>
  </si>
  <si>
    <t>Inpatient_Maternity</t>
  </si>
  <si>
    <t>Inpatient Newborn\Maternity</t>
  </si>
  <si>
    <t>Inpatient_SUD</t>
  </si>
  <si>
    <t>Skilled Nursing Facility</t>
  </si>
  <si>
    <t>Inpatient_SNF</t>
  </si>
  <si>
    <t>Inpatient_Mental_Health</t>
  </si>
  <si>
    <t>Medical Surgical</t>
  </si>
  <si>
    <t>Inpatient_Med_Surg</t>
  </si>
  <si>
    <t>Hospice</t>
  </si>
  <si>
    <t>Inpatient_Hospice</t>
  </si>
  <si>
    <t>Inpatient</t>
  </si>
  <si>
    <t>Member_Months</t>
  </si>
  <si>
    <t>Annual Trend</t>
  </si>
  <si>
    <t>Current</t>
  </si>
  <si>
    <t>Prior</t>
  </si>
  <si>
    <t>Cost Per Claim</t>
  </si>
  <si>
    <t>Fidelis Care</t>
  </si>
  <si>
    <t>NYM</t>
  </si>
  <si>
    <t>CHP</t>
  </si>
  <si>
    <t>MCR</t>
  </si>
  <si>
    <t>DUAL</t>
  </si>
  <si>
    <t>MAP</t>
  </si>
  <si>
    <t>HBX</t>
  </si>
  <si>
    <t>HARP</t>
  </si>
  <si>
    <t>MLTC</t>
  </si>
  <si>
    <t>EPP</t>
  </si>
  <si>
    <t>Sub-Total</t>
  </si>
  <si>
    <t>Personal Care Services</t>
  </si>
  <si>
    <t>All LOBs</t>
  </si>
  <si>
    <t>Product:</t>
  </si>
  <si>
    <t>All</t>
  </si>
  <si>
    <t>Clotting Factor</t>
  </si>
  <si>
    <t>Clotting_Factor</t>
  </si>
  <si>
    <t>Private_Duty_Nursing</t>
  </si>
  <si>
    <t>Home_Health</t>
  </si>
  <si>
    <t>Private Duty Nursing</t>
  </si>
  <si>
    <t>Urgent_Care</t>
  </si>
  <si>
    <t>Urgent Care</t>
  </si>
  <si>
    <t>Variance</t>
  </si>
  <si>
    <t>Region: (NYC and ROS Only)</t>
  </si>
  <si>
    <t>Health Home</t>
  </si>
  <si>
    <t>Family Planning</t>
  </si>
  <si>
    <t>Family_planning</t>
  </si>
  <si>
    <t>Total Cost + Carve-Ins</t>
  </si>
  <si>
    <t>Paid Through: 03/29/2018</t>
  </si>
  <si>
    <t>Average Cost Per Week</t>
  </si>
  <si>
    <t>Average Claims per Week</t>
  </si>
  <si>
    <t>New Institutional Claims Only</t>
  </si>
  <si>
    <t>ER_Non_OB</t>
  </si>
  <si>
    <t>Emergency Room w/o Observation</t>
  </si>
  <si>
    <t>Emergency Room w/ Observation</t>
  </si>
  <si>
    <t>ER_OB</t>
  </si>
  <si>
    <t>New Professional Claims Only</t>
  </si>
  <si>
    <t>Average Weekly Cost and Utilization</t>
  </si>
  <si>
    <t>Medical Economics</t>
  </si>
  <si>
    <t>Current Period:</t>
  </si>
  <si>
    <t>Prior Period:</t>
  </si>
  <si>
    <t>SSI_NYM</t>
  </si>
  <si>
    <t>TANF_NYM</t>
  </si>
  <si>
    <t>NH_MLTC</t>
  </si>
  <si>
    <t>COMM_MLTC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</si>
</sst>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</numFmts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color theme="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8" fillId="2" borderId="0" xfId="0" applyFont="1" applyFill="1"/>
    <xf numFmtId="0" fontId="3" fillId="2" borderId="0" xfId="0" applyFont="1" applyFill="1"/>
    <xf numFmtId="166" fontId="3" fillId="2" borderId="0" xfId="0" applyNumberFormat="1" applyFont="1" applyFill="1"/>
    <xf numFmtId="0" fontId="2" fillId="2" borderId="0" xfId="0" applyFont="1" applyFill="1"/>
    <xf numFmtId="14" fontId="3" fillId="2" borderId="0" xfId="0" applyNumberFormat="1" applyFont="1" applyFill="1"/>
    <xf numFmtId="0" fontId="5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5" xfId="0" applyFont="1" applyFill="1" applyBorder="1" applyAlignment="1">
      <alignment horizontal="left" indent="2"/>
    </xf>
    <xf numFmtId="44" fontId="3" fillId="2" borderId="4" xfId="2" applyFont="1" applyFill="1" applyBorder="1"/>
    <xf numFmtId="164" fontId="3" fillId="2" borderId="4" xfId="2" applyNumberFormat="1" applyFont="1" applyFill="1" applyBorder="1"/>
    <xf numFmtId="165" fontId="3" fillId="2" borderId="7" xfId="2" applyNumberFormat="1" applyFont="1" applyFill="1" applyBorder="1"/>
    <xf numFmtId="165" fontId="3" fillId="2" borderId="4" xfId="2" applyNumberFormat="1" applyFont="1" applyFill="1" applyBorder="1"/>
    <xf numFmtId="164" fontId="3" fillId="2" borderId="5" xfId="2" applyNumberFormat="1" applyFont="1" applyFill="1" applyBorder="1"/>
    <xf numFmtId="0" fontId="3" fillId="2" borderId="1" xfId="0" applyFont="1" applyFill="1" applyBorder="1" applyAlignment="1">
      <alignment horizontal="left" indent="2"/>
    </xf>
    <xf numFmtId="165" fontId="3" fillId="2" borderId="8" xfId="2" applyNumberFormat="1" applyFont="1" applyFill="1" applyBorder="1"/>
    <xf numFmtId="165" fontId="3" fillId="2" borderId="0" xfId="2" applyNumberFormat="1" applyFont="1" applyFill="1" applyBorder="1"/>
    <xf numFmtId="0" fontId="3" fillId="2" borderId="0" xfId="0" applyFont="1" applyFill="1" applyAlignment="1">
      <alignment horizontal="left" indent="2"/>
    </xf>
    <xf numFmtId="44" fontId="3" fillId="2" borderId="0" xfId="2" applyFont="1" applyFill="1" applyBorder="1"/>
    <xf numFmtId="44" fontId="3" fillId="2" borderId="6" xfId="2" applyFont="1" applyFill="1" applyBorder="1"/>
    <xf numFmtId="0" fontId="3" fillId="2" borderId="4" xfId="0" applyFont="1" applyFill="1" applyBorder="1" applyAlignment="1">
      <alignment horizontal="left" indent="2"/>
    </xf>
    <xf numFmtId="0" fontId="3" fillId="2" borderId="2" xfId="0" applyFont="1" applyFill="1" applyBorder="1" applyAlignment="1">
      <alignment horizontal="left" indent="2"/>
    </xf>
    <xf numFmtId="44" fontId="3" fillId="2" borderId="2" xfId="2" applyFont="1" applyFill="1" applyBorder="1"/>
    <xf numFmtId="165" fontId="3" fillId="2" borderId="3" xfId="2" applyNumberFormat="1" applyFont="1" applyFill="1" applyBorder="1"/>
    <xf numFmtId="165" fontId="3" fillId="2" borderId="2" xfId="2" applyNumberFormat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2" fillId="4" borderId="0" xfId="0" applyFont="1" applyFill="1"/>
    <xf numFmtId="164" fontId="2" fillId="4" borderId="0" xfId="3" applyNumberFormat="1" applyFont="1" applyFill="1" applyBorder="1"/>
    <xf numFmtId="164" fontId="2" fillId="4" borderId="6" xfId="3" applyNumberFormat="1" applyFont="1" applyFill="1" applyBorder="1"/>
    <xf numFmtId="165" fontId="2" fillId="4" borderId="8" xfId="2" applyNumberFormat="1" applyFont="1" applyFill="1" applyBorder="1"/>
    <xf numFmtId="165" fontId="2" fillId="4" borderId="0" xfId="2" applyNumberFormat="1" applyFont="1" applyFill="1" applyBorder="1"/>
    <xf numFmtId="0" fontId="2" fillId="4" borderId="8" xfId="0" applyFont="1" applyFill="1" applyBorder="1"/>
    <xf numFmtId="0" fontId="2" fillId="4" borderId="0" xfId="0" applyFont="1" applyFill="1" applyBorder="1"/>
    <xf numFmtId="0" fontId="2" fillId="4" borderId="0" xfId="0" applyFont="1" applyFill="1" applyAlignment="1">
      <alignment horizontal="left"/>
    </xf>
    <xf numFmtId="164" fontId="2" fillId="4" borderId="2" xfId="2" applyNumberFormat="1" applyFont="1" applyFill="1" applyBorder="1"/>
    <xf numFmtId="165" fontId="3" fillId="4" borderId="3" xfId="2" applyNumberFormat="1" applyFont="1" applyFill="1" applyBorder="1"/>
    <xf numFmtId="165" fontId="3" fillId="4" borderId="2" xfId="2" applyNumberFormat="1" applyFont="1" applyFill="1" applyBorder="1"/>
    <xf numFmtId="164" fontId="2" fillId="4" borderId="1" xfId="2" applyNumberFormat="1" applyFont="1" applyFill="1" applyBorder="1"/>
    <xf numFmtId="0" fontId="5" fillId="0" borderId="0" xfId="0" applyFont="1" applyFill="1"/>
    <xf numFmtId="0" fontId="3" fillId="0" borderId="4" xfId="0" applyFont="1" applyFill="1" applyBorder="1" applyAlignment="1">
      <alignment horizontal="left" indent="2"/>
    </xf>
    <xf numFmtId="164" fontId="3" fillId="0" borderId="4" xfId="2" applyNumberFormat="1" applyFont="1" applyFill="1" applyBorder="1"/>
    <xf numFmtId="165" fontId="3" fillId="0" borderId="7" xfId="2" applyNumberFormat="1" applyFont="1" applyFill="1" applyBorder="1"/>
    <xf numFmtId="165" fontId="3" fillId="0" borderId="4" xfId="2" applyNumberFormat="1" applyFont="1" applyFill="1" applyBorder="1"/>
    <xf numFmtId="164" fontId="3" fillId="0" borderId="5" xfId="2" applyNumberFormat="1" applyFont="1" applyFill="1" applyBorder="1"/>
    <xf numFmtId="0" fontId="3" fillId="0" borderId="0" xfId="0" applyFont="1" applyFill="1"/>
    <xf numFmtId="0" fontId="3" fillId="0" borderId="2" xfId="0" applyFont="1" applyFill="1" applyBorder="1" applyAlignment="1">
      <alignment horizontal="left" indent="2"/>
    </xf>
    <xf numFmtId="0" fontId="7" fillId="2" borderId="0" xfId="0" applyFont="1" applyFill="1"/>
    <xf numFmtId="14" fontId="10" fillId="2" borderId="0" xfId="0" applyNumberFormat="1" applyFont="1" applyFill="1"/>
    <xf numFmtId="0" fontId="4" fillId="2" borderId="0" xfId="0" applyFont="1" applyFill="1" applyAlignment="1">
      <alignment horizontal="left"/>
    </xf>
    <xf numFmtId="43" fontId="3" fillId="2" borderId="0" xfId="0" applyNumberFormat="1" applyFont="1" applyFill="1" applyBorder="1"/>
    <xf numFmtId="164" fontId="3" fillId="2" borderId="2" xfId="2" applyNumberFormat="1" applyFont="1" applyFill="1" applyBorder="1"/>
    <xf numFmtId="164" fontId="3" fillId="2" borderId="1" xfId="2" applyNumberFormat="1" applyFont="1" applyFill="1" applyBorder="1"/>
    <xf numFmtId="44" fontId="3" fillId="2" borderId="8" xfId="0" applyNumberFormat="1" applyFont="1" applyFill="1" applyBorder="1"/>
    <xf numFmtId="165" fontId="3" fillId="2" borderId="8" xfId="0" applyNumberFormat="1" applyFont="1" applyFill="1" applyBorder="1"/>
    <xf numFmtId="44" fontId="3" fillId="2" borderId="0" xfId="0" applyNumberFormat="1" applyFont="1" applyFill="1" applyBorder="1"/>
    <xf numFmtId="0" fontId="3" fillId="0" borderId="1" xfId="0" applyFont="1" applyFill="1" applyBorder="1" applyAlignment="1">
      <alignment horizontal="left" indent="2"/>
    </xf>
    <xf numFmtId="14" fontId="5" fillId="2" borderId="0" xfId="0" applyNumberFormat="1" applyFont="1" applyFill="1"/>
    <xf numFmtId="164" fontId="2" fillId="4" borderId="21" xfId="2" applyNumberFormat="1" applyFont="1" applyFill="1" applyBorder="1"/>
    <xf numFmtId="165" fontId="3" fillId="2" borderId="0" xfId="0" applyNumberFormat="1" applyFont="1" applyFill="1" applyBorder="1"/>
    <xf numFmtId="0" fontId="11" fillId="2" borderId="0" xfId="0" applyFont="1" applyFill="1"/>
    <xf numFmtId="0" fontId="10" fillId="2" borderId="0" xfId="0" applyFont="1" applyFill="1"/>
    <xf numFmtId="44" fontId="3" fillId="2" borderId="0" xfId="2" applyFont="1" applyFill="1"/>
    <xf numFmtId="165" fontId="3" fillId="2" borderId="0" xfId="2" applyNumberFormat="1" applyFont="1" applyFill="1"/>
    <xf numFmtId="44" fontId="3" fillId="2" borderId="0" xfId="0" applyNumberFormat="1" applyFont="1" applyFill="1"/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3" fillId="2" borderId="0" xfId="3" applyNumberFormat="1" applyFont="1" applyFill="1"/>
    <xf numFmtId="10" fontId="3" fillId="2" borderId="0" xfId="3" applyNumberFormat="1" applyFont="1" applyFill="1"/>
    <xf numFmtId="165" fontId="2" fillId="4" borderId="8" xfId="0" applyNumberFormat="1" applyFont="1" applyFill="1" applyBorder="1"/>
    <xf numFmtId="165" fontId="2" fillId="4" borderId="0" xfId="0" applyNumberFormat="1" applyFont="1" applyFill="1" applyBorder="1"/>
    <xf numFmtId="165" fontId="2" fillId="4" borderId="3" xfId="2" applyNumberFormat="1" applyFont="1" applyFill="1" applyBorder="1"/>
    <xf numFmtId="166" fontId="2" fillId="4" borderId="8" xfId="0" applyNumberFormat="1" applyFont="1" applyFill="1" applyBorder="1"/>
    <xf numFmtId="166" fontId="2" fillId="4" borderId="0" xfId="0" applyNumberFormat="1" applyFont="1" applyFill="1" applyBorder="1"/>
    <xf numFmtId="166" fontId="3" fillId="2" borderId="7" xfId="1" applyNumberFormat="1" applyFont="1" applyFill="1" applyBorder="1"/>
    <xf numFmtId="166" fontId="3" fillId="2" borderId="4" xfId="1" applyNumberFormat="1" applyFont="1" applyFill="1" applyBorder="1"/>
    <xf numFmtId="166" fontId="3" fillId="0" borderId="4" xfId="1" applyNumberFormat="1" applyFont="1" applyFill="1" applyBorder="1"/>
    <xf numFmtId="166" fontId="3" fillId="2" borderId="8" xfId="0" applyNumberFormat="1" applyFont="1" applyFill="1" applyBorder="1"/>
    <xf numFmtId="166" fontId="3" fillId="2" borderId="0" xfId="0" applyNumberFormat="1" applyFont="1" applyFill="1" applyBorder="1"/>
    <xf numFmtId="166" fontId="3" fillId="2" borderId="0" xfId="1" applyNumberFormat="1" applyFont="1" applyFill="1" applyBorder="1"/>
    <xf numFmtId="166" fontId="3" fillId="2" borderId="2" xfId="1" applyNumberFormat="1" applyFont="1" applyFill="1" applyBorder="1"/>
    <xf numFmtId="166" fontId="3" fillId="4" borderId="20" xfId="1" applyNumberFormat="1" applyFont="1" applyFill="1" applyBorder="1"/>
    <xf numFmtId="166" fontId="3" fillId="4" borderId="2" xfId="1" applyNumberFormat="1" applyFont="1" applyFill="1" applyBorder="1"/>
    <xf numFmtId="166" fontId="3" fillId="4" borderId="3" xfId="1" applyNumberFormat="1" applyFont="1" applyFill="1" applyBorder="1"/>
    <xf numFmtId="14" fontId="8" fillId="2" borderId="0" xfId="0" applyNumberFormat="1" applyFont="1" applyFill="1" applyBorder="1"/>
    <xf numFmtId="0" fontId="2" fillId="2" borderId="0" xfId="0" applyFont="1" applyFill="1" applyBorder="1"/>
    <xf numFmtId="14" fontId="2" fillId="2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14" fontId="8" fillId="2" borderId="0" xfId="0" applyNumberFormat="1" applyFon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left"/>
    </xf>
    <xf numFmtId="165" fontId="2" fillId="4" borderId="20" xfId="2" applyNumberFormat="1" applyFont="1" applyFill="1" applyBorder="1"/>
    <xf numFmtId="0" fontId="7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numFmt numFmtId="167" formatCode=";;;"/>
    </dxf>
    <dxf>
      <numFmt numFmtId="167" formatCode=";;;"/>
    </dxf>
    <dxf>
      <numFmt numFmtId="167" formatCode=";;;"/>
    </dxf>
    <dxf>
      <numFmt numFmtId="16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81"/>
  <sheetViews>
    <sheetView showGridLines="0" tabSelected="1" zoomScale="80" zoomScaleNormal="80" workbookViewId="0">
      <selection activeCell="B7" sqref="B7"/>
    </sheetView>
  </sheetViews>
  <sheetFormatPr defaultRowHeight="15" x14ac:dyDescent="0.2"/>
  <cols>
    <col min="1" max="1" width="4.125" style="6" customWidth="1"/>
    <col min="2" max="2" width="40.5" style="2" customWidth="1"/>
    <col min="3" max="5" width="20.5" style="2" customWidth="1"/>
    <col min="6" max="6" width="17.125" style="2" bestFit="1" customWidth="1"/>
    <col min="7" max="7" width="14.25" style="2" bestFit="1" customWidth="1"/>
    <col min="8" max="8" width="17.125" style="2" bestFit="1" customWidth="1"/>
    <col min="9" max="14" width="12.625" style="2" customWidth="1"/>
    <col min="15" max="15" width="2.625" style="2" customWidth="1"/>
    <col min="16" max="16384" width="9" style="2"/>
  </cols>
  <sheetData>
    <row r="1" spans="1:15" ht="15.75" x14ac:dyDescent="0.25">
      <c r="A1" s="1" t="s">
        <v>61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hidden="1" x14ac:dyDescent="0.25">
      <c r="A2" s="1" t="s">
        <v>73</v>
      </c>
    </row>
    <row r="3" spans="1:15" ht="15.75" x14ac:dyDescent="0.25">
      <c r="A3" s="1" t="s">
        <v>98</v>
      </c>
    </row>
    <row r="4" spans="1:15" ht="15.75" x14ac:dyDescent="0.25">
      <c r="A4" s="1" t="str">
        <f>CONCATENATE("Date of Service: ",TEXT(C7, "mm/dd/yyyy")," to ",TEXT(D8, "mm/dd/yyyy"))</f>
        <v>Date of Service: 03/01/2018 to 05/01/2019</v>
      </c>
      <c r="B4" s="67"/>
    </row>
    <row r="5" spans="1:15" ht="15.75" x14ac:dyDescent="0.25">
      <c r="A5" s="1" t="s">
        <v>89</v>
      </c>
      <c r="F5" s="3"/>
    </row>
    <row r="6" spans="1:15" ht="15.75" x14ac:dyDescent="0.25">
      <c r="A6" s="4"/>
      <c r="C6" s="4" t="s">
        <v>101</v>
      </c>
      <c r="D6" s="92" t="s">
        <v>100</v>
      </c>
      <c r="M6" s="5"/>
      <c r="O6" s="5"/>
    </row>
    <row r="7" spans="1:15" ht="15.75" x14ac:dyDescent="0.25">
      <c r="C7" s="95">
        <v>43160</v>
      </c>
      <c r="D7" s="96">
        <v>43525</v>
      </c>
      <c r="E7" s="5"/>
      <c r="F7" s="5"/>
      <c r="G7" s="64">
        <f>C7</f>
        <v>43160</v>
      </c>
      <c r="H7" s="64">
        <f>D7</f>
        <v>43525</v>
      </c>
      <c r="I7" s="5"/>
      <c r="J7" s="5"/>
      <c r="K7" s="64">
        <f>G7</f>
        <v>43160</v>
      </c>
      <c r="L7" s="64">
        <f>H7</f>
        <v>43525</v>
      </c>
      <c r="M7" s="5"/>
      <c r="O7" s="5"/>
    </row>
    <row r="8" spans="1:15" ht="15.75" x14ac:dyDescent="0.25">
      <c r="B8" s="92"/>
      <c r="C8" s="95">
        <v>43221</v>
      </c>
      <c r="D8" s="96">
        <v>43586</v>
      </c>
      <c r="E8" s="5"/>
      <c r="F8" s="5"/>
      <c r="G8" s="64">
        <f>C8</f>
        <v>43221</v>
      </c>
      <c r="H8" s="64">
        <f>D8</f>
        <v>43586</v>
      </c>
      <c r="I8" s="5"/>
      <c r="J8" s="5"/>
      <c r="K8" s="64">
        <f>G8</f>
        <v>43221</v>
      </c>
      <c r="L8" s="64">
        <f>H8</f>
        <v>43586</v>
      </c>
      <c r="M8" s="5"/>
      <c r="O8" s="5"/>
    </row>
    <row r="9" spans="1:15" ht="15.75" x14ac:dyDescent="0.25">
      <c r="A9" s="7"/>
      <c r="B9" s="91" t="s">
        <v>74</v>
      </c>
      <c r="C9" s="93"/>
    </row>
    <row r="10" spans="1:15" ht="16.5" thickBot="1" x14ac:dyDescent="0.3">
      <c r="B10" s="94" t="s">
        <v>69</v>
      </c>
      <c r="C10" s="99" t="s">
        <v>92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4"/>
    </row>
    <row r="11" spans="1:15" ht="16.5" thickBot="1" x14ac:dyDescent="0.3">
      <c r="B11" s="56" t="s">
        <v>84</v>
      </c>
      <c r="C11" s="100" t="s">
        <v>90</v>
      </c>
      <c r="D11" s="101"/>
      <c r="E11" s="101"/>
      <c r="F11" s="102"/>
      <c r="G11" s="103" t="s">
        <v>91</v>
      </c>
      <c r="H11" s="101"/>
      <c r="I11" s="101"/>
      <c r="J11" s="102"/>
      <c r="K11" s="103" t="s">
        <v>60</v>
      </c>
      <c r="L11" s="101"/>
      <c r="M11" s="101"/>
      <c r="N11" s="104"/>
      <c r="O11" s="4"/>
    </row>
    <row r="12" spans="1:15" ht="16.5" thickBot="1" x14ac:dyDescent="0.3">
      <c r="B12" s="6" t="s">
        <v>75</v>
      </c>
      <c r="C12" s="28" t="s">
        <v>59</v>
      </c>
      <c r="D12" s="29" t="s">
        <v>58</v>
      </c>
      <c r="E12" s="29" t="s">
        <v>83</v>
      </c>
      <c r="F12" s="30" t="s">
        <v>57</v>
      </c>
      <c r="G12" s="31" t="s">
        <v>59</v>
      </c>
      <c r="H12" s="29" t="s">
        <v>58</v>
      </c>
      <c r="I12" s="29" t="s">
        <v>83</v>
      </c>
      <c r="J12" s="30" t="s">
        <v>57</v>
      </c>
      <c r="K12" s="31" t="s">
        <v>59</v>
      </c>
      <c r="L12" s="29" t="s">
        <v>58</v>
      </c>
      <c r="M12" s="32" t="s">
        <v>83</v>
      </c>
      <c r="N12" s="33" t="s">
        <v>57</v>
      </c>
      <c r="O12" s="4"/>
    </row>
    <row r="13" spans="1:15" s="4" customFormat="1" ht="15.75" x14ac:dyDescent="0.25">
      <c r="A13" s="8"/>
      <c r="B13" s="34" t="s">
        <v>55</v>
      </c>
      <c r="C13" s="76" t="e">
        <f>SUM(C14:C18)</f>
        <v>#DIV/0!</v>
      </c>
      <c r="D13" s="77" t="e">
        <f>SUM(D14:D18)</f>
        <v>#DIV/0!</v>
      </c>
      <c r="E13" s="77" t="e">
        <f>D13-C13</f>
        <v>#DIV/0!</v>
      </c>
      <c r="F13" s="35">
        <f t="shared" ref="F13:F18" si="0">IFERROR(D13/C13-1,0)</f>
        <v>0</v>
      </c>
      <c r="G13" s="79" t="e">
        <f>SUM(G14:G18)</f>
        <v>#DIV/0!</v>
      </c>
      <c r="H13" s="80" t="e">
        <f>SUM(H14:H18)</f>
        <v>#DIV/0!</v>
      </c>
      <c r="I13" s="80" t="e">
        <f t="shared" ref="I13:I23" si="1">H13-G13</f>
        <v>#DIV/0!</v>
      </c>
      <c r="J13" s="36">
        <f t="shared" ref="J13:J18" si="2">IFERROR(H13/G13-1,0)</f>
        <v>0</v>
      </c>
      <c r="K13" s="37" t="e">
        <f>(C13)/(G13)</f>
        <v>#DIV/0!</v>
      </c>
      <c r="L13" s="37" t="e">
        <f>(D13)/(H13)</f>
        <v>#DIV/0!</v>
      </c>
      <c r="M13" s="38" t="e">
        <f t="shared" ref="M13:M18" si="3">L13-K13</f>
        <v>#DIV/0!</v>
      </c>
      <c r="N13" s="36">
        <f t="shared" ref="N13:N18" si="4">IFERROR(L13/K13-1,0)</f>
        <v>0</v>
      </c>
    </row>
    <row r="14" spans="1:15" x14ac:dyDescent="0.2">
      <c r="A14" s="6" t="s">
        <v>54</v>
      </c>
      <c r="B14" s="11" t="s">
        <v>53</v>
      </c>
      <c r="C14" s="14" t="e">
        <f>SUMIFS(INSTITUTIONAL_RAW!$F$2:$F$1048576,INSTITUTIONAL_RAW!$A$2:$A$1048576,"&gt;="&amp;C$7,INSTITUTIONAL_RAW!$A$2:$A$1048576,"&lt;="&amp;C$8,INSTITUTIONAL_RAW!$D$2:$D$1048576,INSTITUTIONAL!$A14,INSTITUTIONAL_RAW!$E$2:$E$1048576,INSTITUTIONAL!$B$12,INSTITUTIONAL_RAW!$H$2:$H$1048576,INSTITUTIONAL!$B$10)/SUMIFS(WEEKS_RAW!$B$2:$B$1048576,WEEKS_RAW!$A$2:$A$1048576,"&gt;="&amp;C$7,WEEKS_RAW!$A$2:$A$1048576,"&lt;="&amp;C$8)</f>
        <v>#DIV/0!</v>
      </c>
      <c r="D14" s="14" t="e">
        <f>SUMIFS(INSTITUTIONAL_RAW!$F$2:$F$1048576,INSTITUTIONAL_RAW!$A$2:$A$1048576,"&gt;="&amp;D$7,INSTITUTIONAL_RAW!$A$2:$A$1048576,"&lt;="&amp;D$8,INSTITUTIONAL_RAW!$D$2:$D$1048576,INSTITUTIONAL!$A14,INSTITUTIONAL_RAW!$E$2:$E$1048576,INSTITUTIONAL!$B$12,INSTITUTIONAL_RAW!$H$2:$H$1048576,INSTITUTIONAL!$B$10)/SUMIFS(WEEKS_RAW!$B$2:$B$1048576,WEEKS_RAW!$A$2:$A$1048576,"&gt;="&amp;D$7,WEEKS_RAW!$A$2:$A$1048576,"&lt;="&amp;D$8)</f>
        <v>#DIV/0!</v>
      </c>
      <c r="E14" s="15" t="e">
        <f t="shared" ref="E14:E55" si="5">D14-C14</f>
        <v>#DIV/0!</v>
      </c>
      <c r="F14" s="13">
        <f t="shared" si="0"/>
        <v>0</v>
      </c>
      <c r="G14" s="81" t="e">
        <f>SUMIFS(INSTITUTIONAL_RAW!$G$2:$G$1048576,INSTITUTIONAL_RAW!$A$2:$A$1048576,"&gt;="&amp;G$7,INSTITUTIONAL_RAW!$A$2:$A$1048576,"&lt;="&amp;G$8,INSTITUTIONAL_RAW!$D$2:$D$1048576,INSTITUTIONAL!$A14,INSTITUTIONAL_RAW!$E$2:$E$1048576,INSTITUTIONAL!$B$12,INSTITUTIONAL_RAW!$H$2:$H$1048576,INSTITUTIONAL!$B$10)/SUMIFS(WEEKS_RAW!$B$2:$B$1048576,WEEKS_RAW!$A$2:$A$1048576,"&gt;="&amp;C$7,WEEKS_RAW!$A$2:$A$1048576,"&lt;="&amp;C$8)</f>
        <v>#DIV/0!</v>
      </c>
      <c r="H14" s="81" t="e">
        <f>SUMIFS(INSTITUTIONAL_RAW!$G$2:$G$1048576,INSTITUTIONAL_RAW!$A$2:$A$1048576,"&gt;="&amp;H$7,INSTITUTIONAL_RAW!$A$2:$A$1048576,"&lt;="&amp;H$8,INSTITUTIONAL_RAW!$D$2:$D$1048576,INSTITUTIONAL!$A14,INSTITUTIONAL_RAW!$E$2:$E$1048576,INSTITUTIONAL!$B$12,INSTITUTIONAL_RAW!$H$2:$H$1048576,INSTITUTIONAL!$B$10)/SUMIFS(WEEKS_RAW!$B$2:$B$1048576,WEEKS_RAW!$A$2:$A$1048576,"&gt;="&amp;D$7,WEEKS_RAW!$A$2:$A$1048576,"&lt;="&amp;D$8)</f>
        <v>#DIV/0!</v>
      </c>
      <c r="I14" s="82" t="e">
        <f t="shared" si="1"/>
        <v>#DIV/0!</v>
      </c>
      <c r="J14" s="13">
        <f t="shared" si="2"/>
        <v>0</v>
      </c>
      <c r="K14" s="14">
        <f>IFERROR(
SUMIFS(INSTITUTIONAL_RAW!$F$2:$F$1048576,INSTITUTIONAL_RAW!$A$2:$A$1048576,"&gt;="&amp;K$7,INSTITUTIONAL_RAW!$A$2:$A$1048576,"&lt;="&amp;K$8,INSTITUTIONAL_RAW!$D$2:$D$1048576,INSTITUTIONAL!$A14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14,INSTITUTIONAL_RAW!$E$2:$E$1048576,INSTITUTIONAL!$B$12,INSTITUTIONAL_RAW!$H$2:$H$1048576,INSTITUTIONAL!$B$10),0)</f>
        <v>0</v>
      </c>
      <c r="L14" s="14">
        <f>IFERROR(
SUMIFS(INSTITUTIONAL_RAW!$F$2:$F$1048576,INSTITUTIONAL_RAW!$A$2:$A$1048576,"&gt;="&amp;L$7,INSTITUTIONAL_RAW!$A$2:$A$1048576,"&lt;="&amp;L$8,INSTITUTIONAL_RAW!$D$2:$D$1048576,INSTITUTIONAL!$A14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14,INSTITUTIONAL_RAW!$E$2:$E$1048576,INSTITUTIONAL!$B$12,INSTITUTIONAL_RAW!$H$2:$H$1048576,INSTITUTIONAL!$B$10),0)</f>
        <v>0</v>
      </c>
      <c r="M14" s="15">
        <f t="shared" si="3"/>
        <v>0</v>
      </c>
      <c r="N14" s="16">
        <f t="shared" si="4"/>
        <v>0</v>
      </c>
    </row>
    <row r="15" spans="1:15" x14ac:dyDescent="0.2">
      <c r="A15" s="6" t="s">
        <v>52</v>
      </c>
      <c r="B15" s="17" t="s">
        <v>51</v>
      </c>
      <c r="C15" s="14" t="e">
        <f>SUMIFS(INSTITUTIONAL_RAW!$F$2:$F$1048576,INSTITUTIONAL_RAW!$A$2:$A$1048576,"&gt;="&amp;C$7,INSTITUTIONAL_RAW!$A$2:$A$1048576,"&lt;="&amp;C$8,INSTITUTIONAL_RAW!$D$2:$D$1048576,INSTITUTIONAL!$A15,INSTITUTIONAL_RAW!$E$2:$E$1048576,INSTITUTIONAL!$B$12,INSTITUTIONAL_RAW!$H$2:$H$1048576,INSTITUTIONAL!$B$10)/SUMIFS(WEEKS_RAW!$B$2:$B$1048576,WEEKS_RAW!$A$2:$A$1048576,"&gt;="&amp;C$7,WEEKS_RAW!$A$2:$A$1048576,"&lt;="&amp;C$8)</f>
        <v>#DIV/0!</v>
      </c>
      <c r="D15" s="14" t="e">
        <f>SUMIFS(INSTITUTIONAL_RAW!$F$2:$F$1048576,INSTITUTIONAL_RAW!$A$2:$A$1048576,"&gt;="&amp;D$7,INSTITUTIONAL_RAW!$A$2:$A$1048576,"&lt;="&amp;D$8,INSTITUTIONAL_RAW!$D$2:$D$1048576,INSTITUTIONAL!$A15,INSTITUTIONAL_RAW!$E$2:$E$1048576,INSTITUTIONAL!$B$12,INSTITUTIONAL_RAW!$H$2:$H$1048576,INSTITUTIONAL!$B$10)/SUMIFS(WEEKS_RAW!$B$2:$B$1048576,WEEKS_RAW!$A$2:$A$1048576,"&gt;="&amp;D$7,WEEKS_RAW!$A$2:$A$1048576,"&lt;="&amp;D$8)</f>
        <v>#DIV/0!</v>
      </c>
      <c r="E15" s="15" t="e">
        <f t="shared" si="5"/>
        <v>#DIV/0!</v>
      </c>
      <c r="F15" s="13">
        <f t="shared" si="0"/>
        <v>0</v>
      </c>
      <c r="G15" s="81" t="e">
        <f>SUMIFS(INSTITUTIONAL_RAW!$G$2:$G$1048576,INSTITUTIONAL_RAW!$A$2:$A$1048576,"&gt;="&amp;G$7,INSTITUTIONAL_RAW!$A$2:$A$1048576,"&lt;="&amp;G$8,INSTITUTIONAL_RAW!$D$2:$D$1048576,INSTITUTIONAL!$A15,INSTITUTIONAL_RAW!$E$2:$E$1048576,INSTITUTIONAL!$B$12,INSTITUTIONAL_RAW!$H$2:$H$1048576,INSTITUTIONAL!$B$10)/SUMIFS(WEEKS_RAW!$B$2:$B$1048576,WEEKS_RAW!$A$2:$A$1048576,"&gt;="&amp;C$7,WEEKS_RAW!$A$2:$A$1048576,"&lt;="&amp;C$8)</f>
        <v>#DIV/0!</v>
      </c>
      <c r="H15" s="81" t="e">
        <f>SUMIFS(INSTITUTIONAL_RAW!$G$2:$G$1048576,INSTITUTIONAL_RAW!$A$2:$A$1048576,"&gt;="&amp;H$7,INSTITUTIONAL_RAW!$A$2:$A$1048576,"&lt;="&amp;H$8,INSTITUTIONAL_RAW!$D$2:$D$1048576,INSTITUTIONAL!$A15,INSTITUTIONAL_RAW!$E$2:$E$1048576,INSTITUTIONAL!$B$12,INSTITUTIONAL_RAW!$H$2:$H$1048576,INSTITUTIONAL!$B$10)/SUMIFS(WEEKS_RAW!$B$2:$B$1048576,WEEKS_RAW!$A$2:$A$1048576,"&gt;="&amp;D$7,WEEKS_RAW!$A$2:$A$1048576,"&lt;="&amp;D$8)</f>
        <v>#DIV/0!</v>
      </c>
      <c r="I15" s="82" t="e">
        <f t="shared" si="1"/>
        <v>#DIV/0!</v>
      </c>
      <c r="J15" s="13">
        <f t="shared" si="2"/>
        <v>0</v>
      </c>
      <c r="K15" s="14">
        <f>IFERROR(
SUMIFS(INSTITUTIONAL_RAW!$F$2:$F$1048576,INSTITUTIONAL_RAW!$A$2:$A$1048576,"&gt;="&amp;K$7,INSTITUTIONAL_RAW!$A$2:$A$1048576,"&lt;="&amp;K$8,INSTITUTIONAL_RAW!$D$2:$D$1048576,INSTITUTIONAL!$A15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15,INSTITUTIONAL_RAW!$E$2:$E$1048576,INSTITUTIONAL!$B$12,INSTITUTIONAL_RAW!$H$2:$H$1048576,INSTITUTIONAL!$B$10),0)</f>
        <v>0</v>
      </c>
      <c r="L15" s="15">
        <f>IFERROR(
SUMIFS(INSTITUTIONAL_RAW!$F$2:$F$1048576,INSTITUTIONAL_RAW!$A$2:$A$1048576,"&gt;="&amp;L$7,INSTITUTIONAL_RAW!$A$2:$A$1048576,"&lt;="&amp;L$8,INSTITUTIONAL_RAW!$D$2:$D$1048576,INSTITUTIONAL!$A15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15,INSTITUTIONAL_RAW!$E$2:$E$1048576,INSTITUTIONAL!$B$12,INSTITUTIONAL_RAW!$H$2:$H$1048576,INSTITUTIONAL!$B$10),0)</f>
        <v>0</v>
      </c>
      <c r="M15" s="15">
        <f t="shared" si="3"/>
        <v>0</v>
      </c>
      <c r="N15" s="16">
        <f t="shared" si="4"/>
        <v>0</v>
      </c>
    </row>
    <row r="16" spans="1:15" s="52" customFormat="1" x14ac:dyDescent="0.2">
      <c r="A16" s="46" t="s">
        <v>50</v>
      </c>
      <c r="B16" s="63" t="s">
        <v>35</v>
      </c>
      <c r="C16" s="14" t="e">
        <f>SUMIFS(INSTITUTIONAL_RAW!$F$2:$F$1048576,INSTITUTIONAL_RAW!$A$2:$A$1048576,"&gt;="&amp;C$7,INSTITUTIONAL_RAW!$A$2:$A$1048576,"&lt;="&amp;C$8,INSTITUTIONAL_RAW!$D$2:$D$1048576,INSTITUTIONAL!$A16,INSTITUTIONAL_RAW!$E$2:$E$1048576,INSTITUTIONAL!$B$12,INSTITUTIONAL_RAW!$H$2:$H$1048576,INSTITUTIONAL!$B$10)/SUMIFS(WEEKS_RAW!$B$2:$B$1048576,WEEKS_RAW!$A$2:$A$1048576,"&gt;="&amp;C$7,WEEKS_RAW!$A$2:$A$1048576,"&lt;="&amp;C$8)</f>
        <v>#DIV/0!</v>
      </c>
      <c r="D16" s="14" t="e">
        <f>SUMIFS(INSTITUTIONAL_RAW!$F$2:$F$1048576,INSTITUTIONAL_RAW!$A$2:$A$1048576,"&gt;="&amp;D$7,INSTITUTIONAL_RAW!$A$2:$A$1048576,"&lt;="&amp;D$8,INSTITUTIONAL_RAW!$D$2:$D$1048576,INSTITUTIONAL!$A16,INSTITUTIONAL_RAW!$E$2:$E$1048576,INSTITUTIONAL!$B$12,INSTITUTIONAL_RAW!$H$2:$H$1048576,INSTITUTIONAL!$B$10)/SUMIFS(WEEKS_RAW!$B$2:$B$1048576,WEEKS_RAW!$A$2:$A$1048576,"&gt;="&amp;D$7,WEEKS_RAW!$A$2:$A$1048576,"&lt;="&amp;D$8)</f>
        <v>#DIV/0!</v>
      </c>
      <c r="E16" s="50" t="e">
        <f t="shared" si="5"/>
        <v>#DIV/0!</v>
      </c>
      <c r="F16" s="48">
        <f t="shared" si="0"/>
        <v>0</v>
      </c>
      <c r="G16" s="81" t="e">
        <f>SUMIFS(INSTITUTIONAL_RAW!$G$2:$G$1048576,INSTITUTIONAL_RAW!$A$2:$A$1048576,"&gt;="&amp;G$7,INSTITUTIONAL_RAW!$A$2:$A$1048576,"&lt;="&amp;G$8,INSTITUTIONAL_RAW!$D$2:$D$1048576,INSTITUTIONAL!$A16,INSTITUTIONAL_RAW!$E$2:$E$1048576,INSTITUTIONAL!$B$12,INSTITUTIONAL_RAW!$H$2:$H$1048576,INSTITUTIONAL!$B$10)/SUMIFS(WEEKS_RAW!$B$2:$B$1048576,WEEKS_RAW!$A$2:$A$1048576,"&gt;="&amp;C$7,WEEKS_RAW!$A$2:$A$1048576,"&lt;="&amp;C$8)</f>
        <v>#DIV/0!</v>
      </c>
      <c r="H16" s="81" t="e">
        <f>SUMIFS(INSTITUTIONAL_RAW!$G$2:$G$1048576,INSTITUTIONAL_RAW!$A$2:$A$1048576,"&gt;="&amp;H$7,INSTITUTIONAL_RAW!$A$2:$A$1048576,"&lt;="&amp;H$8,INSTITUTIONAL_RAW!$D$2:$D$1048576,INSTITUTIONAL!$A16,INSTITUTIONAL_RAW!$E$2:$E$1048576,INSTITUTIONAL!$B$12,INSTITUTIONAL_RAW!$H$2:$H$1048576,INSTITUTIONAL!$B$10)/SUMIFS(WEEKS_RAW!$B$2:$B$1048576,WEEKS_RAW!$A$2:$A$1048576,"&gt;="&amp;D$7,WEEKS_RAW!$A$2:$A$1048576,"&lt;="&amp;D$8)</f>
        <v>#DIV/0!</v>
      </c>
      <c r="I16" s="83" t="e">
        <f t="shared" si="1"/>
        <v>#DIV/0!</v>
      </c>
      <c r="J16" s="48">
        <f t="shared" si="2"/>
        <v>0</v>
      </c>
      <c r="K16" s="49">
        <f>IFERROR(
SUMIFS(INSTITUTIONAL_RAW!$F$2:$F$1048576,INSTITUTIONAL_RAW!$A$2:$A$1048576,"&gt;="&amp;K$7,INSTITUTIONAL_RAW!$A$2:$A$1048576,"&lt;="&amp;K$8,INSTITUTIONAL_RAW!$D$2:$D$1048576,INSTITUTIONAL!$A16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16,INSTITUTIONAL_RAW!$E$2:$E$1048576,INSTITUTIONAL!$B$12,INSTITUTIONAL_RAW!$H$2:$H$1048576,INSTITUTIONAL!$B$10),0)</f>
        <v>0</v>
      </c>
      <c r="L16" s="50">
        <f>IFERROR(
SUMIFS(INSTITUTIONAL_RAW!$F$2:$F$1048576,INSTITUTIONAL_RAW!$A$2:$A$1048576,"&gt;="&amp;L$7,INSTITUTIONAL_RAW!$A$2:$A$1048576,"&lt;="&amp;L$8,INSTITUTIONAL_RAW!$D$2:$D$1048576,INSTITUTIONAL!$A16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16,INSTITUTIONAL_RAW!$E$2:$E$1048576,INSTITUTIONAL!$B$12,INSTITUTIONAL_RAW!$H$2:$H$1048576,INSTITUTIONAL!$B$10),0)</f>
        <v>0</v>
      </c>
      <c r="M16" s="50">
        <f t="shared" si="3"/>
        <v>0</v>
      </c>
      <c r="N16" s="51">
        <f t="shared" si="4"/>
        <v>0</v>
      </c>
    </row>
    <row r="17" spans="1:15" x14ac:dyDescent="0.2">
      <c r="A17" s="6" t="s">
        <v>49</v>
      </c>
      <c r="B17" s="17" t="s">
        <v>48</v>
      </c>
      <c r="C17" s="14" t="e">
        <f>SUMIFS(INSTITUTIONAL_RAW!$F$2:$F$1048576,INSTITUTIONAL_RAW!$A$2:$A$1048576,"&gt;="&amp;C$7,INSTITUTIONAL_RAW!$A$2:$A$1048576,"&lt;="&amp;C$8,INSTITUTIONAL_RAW!$D$2:$D$1048576,INSTITUTIONAL!$A17,INSTITUTIONAL_RAW!$E$2:$E$1048576,INSTITUTIONAL!$B$12,INSTITUTIONAL_RAW!$H$2:$H$1048576,INSTITUTIONAL!$B$10)/SUMIFS(WEEKS_RAW!$B$2:$B$1048576,WEEKS_RAW!$A$2:$A$1048576,"&gt;="&amp;C$7,WEEKS_RAW!$A$2:$A$1048576,"&lt;="&amp;C$8)</f>
        <v>#DIV/0!</v>
      </c>
      <c r="D17" s="14" t="e">
        <f>SUMIFS(INSTITUTIONAL_RAW!$F$2:$F$1048576,INSTITUTIONAL_RAW!$A$2:$A$1048576,"&gt;="&amp;D$7,INSTITUTIONAL_RAW!$A$2:$A$1048576,"&lt;="&amp;D$8,INSTITUTIONAL_RAW!$D$2:$D$1048576,INSTITUTIONAL!$A17,INSTITUTIONAL_RAW!$E$2:$E$1048576,INSTITUTIONAL!$B$12,INSTITUTIONAL_RAW!$H$2:$H$1048576,INSTITUTIONAL!$B$10)/SUMIFS(WEEKS_RAW!$B$2:$B$1048576,WEEKS_RAW!$A$2:$A$1048576,"&gt;="&amp;D$7,WEEKS_RAW!$A$2:$A$1048576,"&lt;="&amp;D$8)</f>
        <v>#DIV/0!</v>
      </c>
      <c r="E17" s="15" t="e">
        <f t="shared" si="5"/>
        <v>#DIV/0!</v>
      </c>
      <c r="F17" s="13">
        <f t="shared" si="0"/>
        <v>0</v>
      </c>
      <c r="G17" s="81" t="e">
        <f>SUMIFS(INSTITUTIONAL_RAW!$G$2:$G$1048576,INSTITUTIONAL_RAW!$A$2:$A$1048576,"&gt;="&amp;G$7,INSTITUTIONAL_RAW!$A$2:$A$1048576,"&lt;="&amp;G$8,INSTITUTIONAL_RAW!$D$2:$D$1048576,INSTITUTIONAL!$A17,INSTITUTIONAL_RAW!$E$2:$E$1048576,INSTITUTIONAL!$B$12,INSTITUTIONAL_RAW!$H$2:$H$1048576,INSTITUTIONAL!$B$10)/SUMIFS(WEEKS_RAW!$B$2:$B$1048576,WEEKS_RAW!$A$2:$A$1048576,"&gt;="&amp;C$7,WEEKS_RAW!$A$2:$A$1048576,"&lt;="&amp;C$8)</f>
        <v>#DIV/0!</v>
      </c>
      <c r="H17" s="81" t="e">
        <f>SUMIFS(INSTITUTIONAL_RAW!$G$2:$G$1048576,INSTITUTIONAL_RAW!$A$2:$A$1048576,"&gt;="&amp;H$7,INSTITUTIONAL_RAW!$A$2:$A$1048576,"&lt;="&amp;H$8,INSTITUTIONAL_RAW!$D$2:$D$1048576,INSTITUTIONAL!$A17,INSTITUTIONAL_RAW!$E$2:$E$1048576,INSTITUTIONAL!$B$12,INSTITUTIONAL_RAW!$H$2:$H$1048576,INSTITUTIONAL!$B$10)/SUMIFS(WEEKS_RAW!$B$2:$B$1048576,WEEKS_RAW!$A$2:$A$1048576,"&gt;="&amp;D$7,WEEKS_RAW!$A$2:$A$1048576,"&lt;="&amp;D$8)</f>
        <v>#DIV/0!</v>
      </c>
      <c r="I17" s="82" t="e">
        <f t="shared" si="1"/>
        <v>#DIV/0!</v>
      </c>
      <c r="J17" s="13">
        <f t="shared" si="2"/>
        <v>0</v>
      </c>
      <c r="K17" s="14">
        <f>IFERROR(
SUMIFS(INSTITUTIONAL_RAW!$F$2:$F$1048576,INSTITUTIONAL_RAW!$A$2:$A$1048576,"&gt;="&amp;K$7,INSTITUTIONAL_RAW!$A$2:$A$1048576,"&lt;="&amp;K$8,INSTITUTIONAL_RAW!$D$2:$D$1048576,INSTITUTIONAL!$A17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17,INSTITUTIONAL_RAW!$E$2:$E$1048576,INSTITUTIONAL!$B$12,INSTITUTIONAL_RAW!$H$2:$H$1048576,INSTITUTIONAL!$B$10),0)</f>
        <v>0</v>
      </c>
      <c r="L17" s="15">
        <f>IFERROR(
SUMIFS(INSTITUTIONAL_RAW!$F$2:$F$1048576,INSTITUTIONAL_RAW!$A$2:$A$1048576,"&gt;="&amp;L$7,INSTITUTIONAL_RAW!$A$2:$A$1048576,"&lt;="&amp;L$8,INSTITUTIONAL_RAW!$D$2:$D$1048576,INSTITUTIONAL!$A17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17,INSTITUTIONAL_RAW!$E$2:$E$1048576,INSTITUTIONAL!$B$12,INSTITUTIONAL_RAW!$H$2:$H$1048576,INSTITUTIONAL!$B$10),0)</f>
        <v>0</v>
      </c>
      <c r="M17" s="15">
        <f t="shared" si="3"/>
        <v>0</v>
      </c>
      <c r="N17" s="16">
        <f t="shared" si="4"/>
        <v>0</v>
      </c>
    </row>
    <row r="18" spans="1:15" x14ac:dyDescent="0.2">
      <c r="A18" s="6" t="s">
        <v>47</v>
      </c>
      <c r="B18" s="17" t="s">
        <v>31</v>
      </c>
      <c r="C18" s="14" t="e">
        <f>SUMIFS(INSTITUTIONAL_RAW!$F$2:$F$1048576,INSTITUTIONAL_RAW!$A$2:$A$1048576,"&gt;="&amp;C$7,INSTITUTIONAL_RAW!$A$2:$A$1048576,"&lt;="&amp;C$8,INSTITUTIONAL_RAW!$D$2:$D$1048576,INSTITUTIONAL!$A18,INSTITUTIONAL_RAW!$E$2:$E$1048576,INSTITUTIONAL!$B$12,INSTITUTIONAL_RAW!$H$2:$H$1048576,INSTITUTIONAL!$B$10)/SUMIFS(WEEKS_RAW!$B$2:$B$1048576,WEEKS_RAW!$A$2:$A$1048576,"&gt;="&amp;C$7,WEEKS_RAW!$A$2:$A$1048576,"&lt;="&amp;C$8)</f>
        <v>#DIV/0!</v>
      </c>
      <c r="D18" s="14" t="e">
        <f>SUMIFS(INSTITUTIONAL_RAW!$F$2:$F$1048576,INSTITUTIONAL_RAW!$A$2:$A$1048576,"&gt;="&amp;D$7,INSTITUTIONAL_RAW!$A$2:$A$1048576,"&lt;="&amp;D$8,INSTITUTIONAL_RAW!$D$2:$D$1048576,INSTITUTIONAL!$A18,INSTITUTIONAL_RAW!$E$2:$E$1048576,INSTITUTIONAL!$B$12,INSTITUTIONAL_RAW!$H$2:$H$1048576,INSTITUTIONAL!$B$10)/SUMIFS(WEEKS_RAW!$B$2:$B$1048576,WEEKS_RAW!$A$2:$A$1048576,"&gt;="&amp;D$7,WEEKS_RAW!$A$2:$A$1048576,"&lt;="&amp;D$8)</f>
        <v>#DIV/0!</v>
      </c>
      <c r="E18" s="15" t="e">
        <f t="shared" si="5"/>
        <v>#DIV/0!</v>
      </c>
      <c r="F18" s="13">
        <f t="shared" si="0"/>
        <v>0</v>
      </c>
      <c r="G18" s="81" t="e">
        <f>SUMIFS(INSTITUTIONAL_RAW!$G$2:$G$1048576,INSTITUTIONAL_RAW!$A$2:$A$1048576,"&gt;="&amp;G$7,INSTITUTIONAL_RAW!$A$2:$A$1048576,"&lt;="&amp;G$8,INSTITUTIONAL_RAW!$D$2:$D$1048576,INSTITUTIONAL!$A18,INSTITUTIONAL_RAW!$E$2:$E$1048576,INSTITUTIONAL!$B$12,INSTITUTIONAL_RAW!$H$2:$H$1048576,INSTITUTIONAL!$B$10)/SUMIFS(WEEKS_RAW!$B$2:$B$1048576,WEEKS_RAW!$A$2:$A$1048576,"&gt;="&amp;C$7,WEEKS_RAW!$A$2:$A$1048576,"&lt;="&amp;C$8)</f>
        <v>#DIV/0!</v>
      </c>
      <c r="H18" s="81" t="e">
        <f>SUMIFS(INSTITUTIONAL_RAW!$G$2:$G$1048576,INSTITUTIONAL_RAW!$A$2:$A$1048576,"&gt;="&amp;H$7,INSTITUTIONAL_RAW!$A$2:$A$1048576,"&lt;="&amp;H$8,INSTITUTIONAL_RAW!$D$2:$D$1048576,INSTITUTIONAL!$A18,INSTITUTIONAL_RAW!$E$2:$E$1048576,INSTITUTIONAL!$B$12,INSTITUTIONAL_RAW!$H$2:$H$1048576,INSTITUTIONAL!$B$10)/SUMIFS(WEEKS_RAW!$B$2:$B$1048576,WEEKS_RAW!$A$2:$A$1048576,"&gt;="&amp;D$7,WEEKS_RAW!$A$2:$A$1048576,"&lt;="&amp;D$8)</f>
        <v>#DIV/0!</v>
      </c>
      <c r="I18" s="82" t="e">
        <f t="shared" si="1"/>
        <v>#DIV/0!</v>
      </c>
      <c r="J18" s="13">
        <f t="shared" si="2"/>
        <v>0</v>
      </c>
      <c r="K18" s="14">
        <f>IFERROR(
SUMIFS(INSTITUTIONAL_RAW!$F$2:$F$1048576,INSTITUTIONAL_RAW!$A$2:$A$1048576,"&gt;="&amp;K$7,INSTITUTIONAL_RAW!$A$2:$A$1048576,"&lt;="&amp;K$8,INSTITUTIONAL_RAW!$D$2:$D$1048576,INSTITUTIONAL!$A18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18,INSTITUTIONAL_RAW!$E$2:$E$1048576,INSTITUTIONAL!$B$12,INSTITUTIONAL_RAW!$H$2:$H$1048576,INSTITUTIONAL!$B$10),0)</f>
        <v>0</v>
      </c>
      <c r="L18" s="15">
        <f>IFERROR(
SUMIFS(INSTITUTIONAL_RAW!$F$2:$F$1048576,INSTITUTIONAL_RAW!$A$2:$A$1048576,"&gt;="&amp;L$7,INSTITUTIONAL_RAW!$A$2:$A$1048576,"&lt;="&amp;L$8,INSTITUTIONAL_RAW!$D$2:$D$1048576,INSTITUTIONAL!$A18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18,INSTITUTIONAL_RAW!$E$2:$E$1048576,INSTITUTIONAL!$B$12,INSTITUTIONAL_RAW!$H$2:$H$1048576,INSTITUTIONAL!$B$10),0)</f>
        <v>0</v>
      </c>
      <c r="M18" s="15">
        <f t="shared" si="3"/>
        <v>0</v>
      </c>
      <c r="N18" s="16">
        <f t="shared" si="4"/>
        <v>0</v>
      </c>
    </row>
    <row r="19" spans="1:15" x14ac:dyDescent="0.2">
      <c r="C19" s="61"/>
      <c r="D19" s="66"/>
      <c r="E19" s="19"/>
      <c r="F19" s="19"/>
      <c r="G19" s="84"/>
      <c r="H19" s="85"/>
      <c r="I19" s="86"/>
      <c r="J19" s="9"/>
      <c r="K19" s="18"/>
      <c r="L19" s="19"/>
      <c r="M19" s="19"/>
      <c r="N19" s="10"/>
    </row>
    <row r="20" spans="1:15" s="4" customFormat="1" ht="15.75" x14ac:dyDescent="0.25">
      <c r="A20" s="8"/>
      <c r="B20" s="34" t="s">
        <v>46</v>
      </c>
      <c r="C20" s="76" t="e">
        <f>SUM(C21:C23)</f>
        <v>#DIV/0!</v>
      </c>
      <c r="D20" s="77" t="e">
        <f>SUM(D21:D23)</f>
        <v>#DIV/0!</v>
      </c>
      <c r="E20" s="77" t="e">
        <f t="shared" si="5"/>
        <v>#DIV/0!</v>
      </c>
      <c r="F20" s="35">
        <f>IFERROR(D20/C20-1,0)</f>
        <v>0</v>
      </c>
      <c r="G20" s="79"/>
      <c r="H20" s="80"/>
      <c r="I20" s="80"/>
      <c r="J20" s="36"/>
      <c r="K20" s="37"/>
      <c r="L20" s="37"/>
      <c r="M20" s="38"/>
      <c r="N20" s="36"/>
    </row>
    <row r="21" spans="1:15" x14ac:dyDescent="0.2">
      <c r="A21" s="6" t="s">
        <v>45</v>
      </c>
      <c r="B21" s="11" t="s">
        <v>44</v>
      </c>
      <c r="C21" s="14" t="e">
        <f>SUMIFS(INSTITUTIONAL_RAW!$F$2:$F$1048576,INSTITUTIONAL_RAW!$A$2:$A$1048576,"&gt;="&amp;C$7,INSTITUTIONAL_RAW!$A$2:$A$1048576,"&lt;="&amp;C$8,INSTITUTIONAL_RAW!$D$2:$D$1048576,INSTITUTIONAL!$A21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1" s="14" t="e">
        <f>SUMIFS(INSTITUTIONAL_RAW!$F$2:$F$1048576,INSTITUTIONAL_RAW!$A$2:$A$1048576,"&gt;="&amp;D$7,INSTITUTIONAL_RAW!$A$2:$A$1048576,"&lt;="&amp;D$8,INSTITUTIONAL_RAW!$D$2:$D$1048576,INSTITUTIONAL!$A21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1" s="15" t="e">
        <f t="shared" si="5"/>
        <v>#DIV/0!</v>
      </c>
      <c r="F21" s="13">
        <f t="shared" ref="F21:F23" si="6">IFERROR(D21/C21-1,0)</f>
        <v>0</v>
      </c>
      <c r="G21" s="81" t="e">
        <f>SUMIFS(INSTITUTIONAL_RAW!$G$2:$G$1048576,INSTITUTIONAL_RAW!$A$2:$A$1048576,"&gt;="&amp;G$7,INSTITUTIONAL_RAW!$A$2:$A$1048576,"&lt;="&amp;G$8,INSTITUTIONAL_RAW!$D$2:$D$1048576,INSTITUTIONAL!$A21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1" s="81" t="e">
        <f>SUMIFS(INSTITUTIONAL_RAW!$G$2:$G$1048576,INSTITUTIONAL_RAW!$A$2:$A$1048576,"&gt;="&amp;H$7,INSTITUTIONAL_RAW!$A$2:$A$1048576,"&lt;="&amp;H$8,INSTITUTIONAL_RAW!$D$2:$D$1048576,INSTITUTIONAL!$A21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1" s="82" t="e">
        <f t="shared" si="1"/>
        <v>#DIV/0!</v>
      </c>
      <c r="J21" s="13">
        <f t="shared" ref="J21:J23" si="7">IFERROR(H21/G21-1,0)</f>
        <v>0</v>
      </c>
      <c r="K21" s="14">
        <f>IFERROR(
SUMIFS(INSTITUTIONAL_RAW!$F$2:$F$1048576,INSTITUTIONAL_RAW!$A$2:$A$1048576,"&gt;="&amp;K$7,INSTITUTIONAL_RAW!$A$2:$A$1048576,"&lt;="&amp;K$8,INSTITUTIONAL_RAW!$D$2:$D$1048576,INSTITUTIONAL!$A21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21,INSTITUTIONAL_RAW!$E$2:$E$1048576,INSTITUTIONAL!$B$12,INSTITUTIONAL_RAW!$H$2:$H$1048576,INSTITUTIONAL!$B$10),0)</f>
        <v>0</v>
      </c>
      <c r="L21" s="15">
        <f>IFERROR(
SUMIFS(INSTITUTIONAL_RAW!$F$2:$F$1048576,INSTITUTIONAL_RAW!$A$2:$A$1048576,"&gt;="&amp;L$7,INSTITUTIONAL_RAW!$A$2:$A$1048576,"&lt;="&amp;L$8,INSTITUTIONAL_RAW!$D$2:$D$1048576,INSTITUTIONAL!$A21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21,INSTITUTIONAL_RAW!$E$2:$E$1048576,INSTITUTIONAL!$B$12,INSTITUTIONAL_RAW!$H$2:$H$1048576,INSTITUTIONAL!$B$10),0)</f>
        <v>0</v>
      </c>
      <c r="M21" s="15">
        <f t="shared" ref="M21:M23" si="8">L21-K21</f>
        <v>0</v>
      </c>
      <c r="N21" s="16">
        <f t="shared" ref="N21:N23" si="9">IFERROR(L21/K21-1,0)</f>
        <v>0</v>
      </c>
    </row>
    <row r="22" spans="1:15" x14ac:dyDescent="0.2">
      <c r="A22" s="6" t="s">
        <v>43</v>
      </c>
      <c r="B22" s="17" t="s">
        <v>42</v>
      </c>
      <c r="C22" s="14" t="e">
        <f>SUMIFS(INSTITUTIONAL_RAW!$F$2:$F$1048576,INSTITUTIONAL_RAW!$A$2:$A$1048576,"&gt;="&amp;C$7,INSTITUTIONAL_RAW!$A$2:$A$1048576,"&lt;="&amp;C$8,INSTITUTIONAL_RAW!$D$2:$D$1048576,INSTITUTIONAL!$A22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2" s="14" t="e">
        <f>SUMIFS(INSTITUTIONAL_RAW!$F$2:$F$1048576,INSTITUTIONAL_RAW!$A$2:$A$1048576,"&gt;="&amp;D$7,INSTITUTIONAL_RAW!$A$2:$A$1048576,"&lt;="&amp;D$8,INSTITUTIONAL_RAW!$D$2:$D$1048576,INSTITUTIONAL!$A22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2" s="15" t="e">
        <f t="shared" si="5"/>
        <v>#DIV/0!</v>
      </c>
      <c r="F22" s="13">
        <f t="shared" si="6"/>
        <v>0</v>
      </c>
      <c r="G22" s="81" t="e">
        <f>SUMIFS(INSTITUTIONAL_RAW!$G$2:$G$1048576,INSTITUTIONAL_RAW!$A$2:$A$1048576,"&gt;="&amp;G$7,INSTITUTIONAL_RAW!$A$2:$A$1048576,"&lt;="&amp;G$8,INSTITUTIONAL_RAW!$D$2:$D$1048576,INSTITUTIONAL!$A22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2" s="81" t="e">
        <f>SUMIFS(INSTITUTIONAL_RAW!$G$2:$G$1048576,INSTITUTIONAL_RAW!$A$2:$A$1048576,"&gt;="&amp;H$7,INSTITUTIONAL_RAW!$A$2:$A$1048576,"&lt;="&amp;H$8,INSTITUTIONAL_RAW!$D$2:$D$1048576,INSTITUTIONAL!$A22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2" s="82" t="e">
        <f t="shared" si="1"/>
        <v>#DIV/0!</v>
      </c>
      <c r="J22" s="13">
        <f t="shared" si="7"/>
        <v>0</v>
      </c>
      <c r="K22" s="14">
        <f>IFERROR(
SUMIFS(INSTITUTIONAL_RAW!$F$2:$F$1048576,INSTITUTIONAL_RAW!$A$2:$A$1048576,"&gt;="&amp;K$7,INSTITUTIONAL_RAW!$A$2:$A$1048576,"&lt;="&amp;K$8,INSTITUTIONAL_RAW!$D$2:$D$1048576,INSTITUTIONAL!$A22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22,INSTITUTIONAL_RAW!$E$2:$E$1048576,INSTITUTIONAL!$B$12,INSTITUTIONAL_RAW!$H$2:$H$1048576,INSTITUTIONAL!$B$10),0)</f>
        <v>0</v>
      </c>
      <c r="L22" s="15">
        <f>IFERROR(
SUMIFS(INSTITUTIONAL_RAW!$F$2:$F$1048576,INSTITUTIONAL_RAW!$A$2:$A$1048576,"&gt;="&amp;L$7,INSTITUTIONAL_RAW!$A$2:$A$1048576,"&lt;="&amp;L$8,INSTITUTIONAL_RAW!$D$2:$D$1048576,INSTITUTIONAL!$A22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22,INSTITUTIONAL_RAW!$E$2:$E$1048576,INSTITUTIONAL!$B$12,INSTITUTIONAL_RAW!$H$2:$H$1048576,INSTITUTIONAL!$B$10),0)</f>
        <v>0</v>
      </c>
      <c r="M22" s="15">
        <f t="shared" si="8"/>
        <v>0</v>
      </c>
      <c r="N22" s="16">
        <f t="shared" si="9"/>
        <v>0</v>
      </c>
    </row>
    <row r="23" spans="1:15" x14ac:dyDescent="0.2">
      <c r="A23" s="6" t="s">
        <v>41</v>
      </c>
      <c r="B23" s="17" t="s">
        <v>40</v>
      </c>
      <c r="C23" s="14" t="e">
        <f>SUMIFS(INSTITUTIONAL_RAW!$F$2:$F$1048576,INSTITUTIONAL_RAW!$A$2:$A$1048576,"&gt;="&amp;C$7,INSTITUTIONAL_RAW!$A$2:$A$1048576,"&lt;="&amp;C$8,INSTITUTIONAL_RAW!$D$2:$D$1048576,INSTITUTIONAL!$A23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3" s="14" t="e">
        <f>SUMIFS(INSTITUTIONAL_RAW!$F$2:$F$1048576,INSTITUTIONAL_RAW!$A$2:$A$1048576,"&gt;="&amp;D$7,INSTITUTIONAL_RAW!$A$2:$A$1048576,"&lt;="&amp;D$8,INSTITUTIONAL_RAW!$D$2:$D$1048576,INSTITUTIONAL!$A23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3" s="15" t="e">
        <f t="shared" si="5"/>
        <v>#DIV/0!</v>
      </c>
      <c r="F23" s="13">
        <f t="shared" si="6"/>
        <v>0</v>
      </c>
      <c r="G23" s="81" t="e">
        <f>SUMIFS(INSTITUTIONAL_RAW!$G$2:$G$1048576,INSTITUTIONAL_RAW!$A$2:$A$1048576,"&gt;="&amp;G$7,INSTITUTIONAL_RAW!$A$2:$A$1048576,"&lt;="&amp;G$8,INSTITUTIONAL_RAW!$D$2:$D$1048576,INSTITUTIONAL!$A23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3" s="81" t="e">
        <f>SUMIFS(INSTITUTIONAL_RAW!$G$2:$G$1048576,INSTITUTIONAL_RAW!$A$2:$A$1048576,"&gt;="&amp;H$7,INSTITUTIONAL_RAW!$A$2:$A$1048576,"&lt;="&amp;H$8,INSTITUTIONAL_RAW!$D$2:$D$1048576,INSTITUTIONAL!$A23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3" s="82" t="e">
        <f t="shared" si="1"/>
        <v>#DIV/0!</v>
      </c>
      <c r="J23" s="13">
        <f t="shared" si="7"/>
        <v>0</v>
      </c>
      <c r="K23" s="14">
        <f>IFERROR(
SUMIFS(INSTITUTIONAL_RAW!$F$2:$F$1048576,INSTITUTIONAL_RAW!$A$2:$A$1048576,"&gt;="&amp;K$7,INSTITUTIONAL_RAW!$A$2:$A$1048576,"&lt;="&amp;K$8,INSTITUTIONAL_RAW!$D$2:$D$1048576,INSTITUTIONAL!$A23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23,INSTITUTIONAL_RAW!$E$2:$E$1048576,INSTITUTIONAL!$B$12,INSTITUTIONAL_RAW!$H$2:$H$1048576,INSTITUTIONAL!$B$10),0)</f>
        <v>0</v>
      </c>
      <c r="L23" s="15">
        <f>IFERROR(
SUMIFS(INSTITUTIONAL_RAW!$F$2:$F$1048576,INSTITUTIONAL_RAW!$A$2:$A$1048576,"&gt;="&amp;L$7,INSTITUTIONAL_RAW!$A$2:$A$1048576,"&lt;="&amp;L$8,INSTITUTIONAL_RAW!$D$2:$D$1048576,INSTITUTIONAL!$A23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23,INSTITUTIONAL_RAW!$E$2:$E$1048576,INSTITUTIONAL!$B$12,INSTITUTIONAL_RAW!$H$2:$H$1048576,INSTITUTIONAL!$B$10),0)</f>
        <v>0</v>
      </c>
      <c r="M23" s="15">
        <f t="shared" si="8"/>
        <v>0</v>
      </c>
      <c r="N23" s="16">
        <f t="shared" si="9"/>
        <v>0</v>
      </c>
    </row>
    <row r="24" spans="1:15" x14ac:dyDescent="0.2">
      <c r="B24" s="20"/>
      <c r="C24" s="61"/>
      <c r="D24" s="66"/>
      <c r="E24" s="19"/>
      <c r="F24" s="19"/>
      <c r="G24" s="84"/>
      <c r="H24" s="85"/>
      <c r="I24" s="86"/>
      <c r="J24" s="21"/>
      <c r="K24" s="18"/>
      <c r="L24" s="19"/>
      <c r="M24" s="19"/>
      <c r="N24" s="22"/>
    </row>
    <row r="25" spans="1:15" ht="15.75" x14ac:dyDescent="0.25">
      <c r="A25" s="8"/>
      <c r="B25" s="34" t="s">
        <v>39</v>
      </c>
      <c r="C25" s="76" t="e">
        <f>SUM(C26:C32)</f>
        <v>#DIV/0!</v>
      </c>
      <c r="D25" s="77" t="e">
        <f>SUM(D26:D32)</f>
        <v>#DIV/0!</v>
      </c>
      <c r="E25" s="77" t="e">
        <f t="shared" si="5"/>
        <v>#DIV/0!</v>
      </c>
      <c r="F25" s="35">
        <f>IFERROR(D25/C25-1,0)</f>
        <v>0</v>
      </c>
      <c r="G25" s="79"/>
      <c r="H25" s="80"/>
      <c r="I25" s="80"/>
      <c r="J25" s="35"/>
      <c r="K25" s="39"/>
      <c r="L25" s="40"/>
      <c r="M25" s="40"/>
      <c r="N25" s="36"/>
      <c r="O25" s="4"/>
    </row>
    <row r="26" spans="1:15" x14ac:dyDescent="0.2">
      <c r="A26" s="6" t="s">
        <v>38</v>
      </c>
      <c r="B26" s="23" t="s">
        <v>37</v>
      </c>
      <c r="C26" s="14" t="e">
        <f>SUMIFS(INSTITUTIONAL_RAW!$F$2:$F$1048576,INSTITUTIONAL_RAW!$A$2:$A$1048576,"&gt;="&amp;C$7,INSTITUTIONAL_RAW!$A$2:$A$1048576,"&lt;="&amp;C$8,INSTITUTIONAL_RAW!$D$2:$D$1048576,INSTITUTIONAL!$A26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6" s="14" t="e">
        <f>SUMIFS(INSTITUTIONAL_RAW!$F$2:$F$1048576,INSTITUTIONAL_RAW!$A$2:$A$1048576,"&gt;="&amp;D$7,INSTITUTIONAL_RAW!$A$2:$A$1048576,"&lt;="&amp;D$8,INSTITUTIONAL_RAW!$D$2:$D$1048576,INSTITUTIONAL!$A26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6" s="15" t="e">
        <f t="shared" si="5"/>
        <v>#DIV/0!</v>
      </c>
      <c r="F26" s="13">
        <f>IFERROR(D26/C26-1,0)</f>
        <v>0</v>
      </c>
      <c r="G26" s="81" t="e">
        <f>SUMIFS(INSTITUTIONAL_RAW!$G$2:$G$1048576,INSTITUTIONAL_RAW!$A$2:$A$1048576,"&gt;="&amp;G$7,INSTITUTIONAL_RAW!$A$2:$A$1048576,"&lt;="&amp;G$8,INSTITUTIONAL_RAW!$D$2:$D$1048576,INSTITUTIONAL!$A26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6" s="81" t="e">
        <f>SUMIFS(INSTITUTIONAL_RAW!$G$2:$G$1048576,INSTITUTIONAL_RAW!$A$2:$A$1048576,"&gt;="&amp;H$7,INSTITUTIONAL_RAW!$A$2:$A$1048576,"&lt;="&amp;H$8,INSTITUTIONAL_RAW!$D$2:$D$1048576,INSTITUTIONAL!$A26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6" s="82" t="e">
        <f t="shared" ref="I26:I32" si="10">H26-G26</f>
        <v>#DIV/0!</v>
      </c>
      <c r="J26" s="13">
        <f t="shared" ref="J26:J32" si="11">IFERROR(H26/G26-1,0)</f>
        <v>0</v>
      </c>
      <c r="K26" s="14">
        <f>IFERROR(
SUMIFS(INSTITUTIONAL_RAW!$F$2:$F$1048576,INSTITUTIONAL_RAW!$A$2:$A$1048576,"&gt;="&amp;K$7,INSTITUTIONAL_RAW!$A$2:$A$1048576,"&lt;="&amp;K$8,INSTITUTIONAL_RAW!$D$2:$D$1048576,INSTITUTIONAL!$A26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26,INSTITUTIONAL_RAW!$E$2:$E$1048576,INSTITUTIONAL!$B$12,INSTITUTIONAL_RAW!$H$2:$H$1048576,INSTITUTIONAL!$B$10),0)</f>
        <v>0</v>
      </c>
      <c r="L26" s="15">
        <f>IFERROR(
SUMIFS(INSTITUTIONAL_RAW!$F$2:$F$1048576,INSTITUTIONAL_RAW!$A$2:$A$1048576,"&gt;="&amp;L$7,INSTITUTIONAL_RAW!$A$2:$A$1048576,"&lt;="&amp;L$8,INSTITUTIONAL_RAW!$D$2:$D$1048576,INSTITUTIONAL!$A26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26,INSTITUTIONAL_RAW!$E$2:$E$1048576,INSTITUTIONAL!$B$12,INSTITUTIONAL_RAW!$H$2:$H$1048576,INSTITUTIONAL!$B$10),0)</f>
        <v>0</v>
      </c>
      <c r="M26" s="15">
        <f t="shared" ref="M26:M32" si="12">L26-K26</f>
        <v>0</v>
      </c>
      <c r="N26" s="16">
        <f t="shared" ref="N26:N32" si="13">IFERROR(L26/K26-1,0)</f>
        <v>0</v>
      </c>
    </row>
    <row r="27" spans="1:15" x14ac:dyDescent="0.2">
      <c r="A27" s="6" t="s">
        <v>93</v>
      </c>
      <c r="B27" s="24" t="s">
        <v>94</v>
      </c>
      <c r="C27" s="14" t="e">
        <f>SUMIFS(INSTITUTIONAL_RAW!$F$2:$F$1048576,INSTITUTIONAL_RAW!$A$2:$A$1048576,"&gt;="&amp;C$7,INSTITUTIONAL_RAW!$A$2:$A$1048576,"&lt;="&amp;C$8,INSTITUTIONAL_RAW!$D$2:$D$1048576,INSTITUTIONAL!$A27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7" s="14" t="e">
        <f>SUMIFS(INSTITUTIONAL_RAW!$F$2:$F$1048576,INSTITUTIONAL_RAW!$A$2:$A$1048576,"&gt;="&amp;D$7,INSTITUTIONAL_RAW!$A$2:$A$1048576,"&lt;="&amp;D$8,INSTITUTIONAL_RAW!$D$2:$D$1048576,INSTITUTIONAL!$A27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7" s="15" t="e">
        <f t="shared" ref="E27" si="14">D27-C27</f>
        <v>#DIV/0!</v>
      </c>
      <c r="F27" s="13">
        <f t="shared" ref="F27" si="15">IFERROR(D27/C27-1,0)</f>
        <v>0</v>
      </c>
      <c r="G27" s="81" t="e">
        <f>SUMIFS(INSTITUTIONAL_RAW!$G$2:$G$1048576,INSTITUTIONAL_RAW!$A$2:$A$1048576,"&gt;="&amp;G$7,INSTITUTIONAL_RAW!$A$2:$A$1048576,"&lt;="&amp;G$8,INSTITUTIONAL_RAW!$D$2:$D$1048576,INSTITUTIONAL!$A27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7" s="81" t="e">
        <f>SUMIFS(INSTITUTIONAL_RAW!$G$2:$G$1048576,INSTITUTIONAL_RAW!$A$2:$A$1048576,"&gt;="&amp;H$7,INSTITUTIONAL_RAW!$A$2:$A$1048576,"&lt;="&amp;H$8,INSTITUTIONAL_RAW!$D$2:$D$1048576,INSTITUTIONAL!$A27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7" s="82" t="e">
        <f t="shared" ref="I27" si="16">H27-G27</f>
        <v>#DIV/0!</v>
      </c>
      <c r="J27" s="13">
        <f t="shared" ref="J27" si="17">IFERROR(H27/G27-1,0)</f>
        <v>0</v>
      </c>
      <c r="K27" s="14">
        <f>IFERROR(
SUMIFS(INSTITUTIONAL_RAW!$F$2:$F$1048576,INSTITUTIONAL_RAW!$A$2:$A$1048576,"&gt;="&amp;K$7,INSTITUTIONAL_RAW!$A$2:$A$1048576,"&lt;="&amp;K$8,INSTITUTIONAL_RAW!$D$2:$D$1048576,INSTITUTIONAL!$A27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27,INSTITUTIONAL_RAW!$E$2:$E$1048576,INSTITUTIONAL!$B$12,INSTITUTIONAL_RAW!$H$2:$H$1048576,INSTITUTIONAL!$B$10),0)</f>
        <v>0</v>
      </c>
      <c r="L27" s="15">
        <f>IFERROR(
SUMIFS(INSTITUTIONAL_RAW!$F$2:$F$1048576,INSTITUTIONAL_RAW!$A$2:$A$1048576,"&gt;="&amp;L$7,INSTITUTIONAL_RAW!$A$2:$A$1048576,"&lt;="&amp;L$8,INSTITUTIONAL_RAW!$D$2:$D$1048576,INSTITUTIONAL!$A27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27,INSTITUTIONAL_RAW!$E$2:$E$1048576,INSTITUTIONAL!$B$12,INSTITUTIONAL_RAW!$H$2:$H$1048576,INSTITUTIONAL!$B$10),0)</f>
        <v>0</v>
      </c>
      <c r="M27" s="15">
        <f t="shared" ref="M27" si="18">L27-K27</f>
        <v>0</v>
      </c>
      <c r="N27" s="16">
        <f t="shared" ref="N27" si="19">IFERROR(L27/K27-1,0)</f>
        <v>0</v>
      </c>
    </row>
    <row r="28" spans="1:15" x14ac:dyDescent="0.2">
      <c r="A28" s="6" t="s">
        <v>96</v>
      </c>
      <c r="B28" s="24" t="s">
        <v>95</v>
      </c>
      <c r="C28" s="14" t="e">
        <f>SUMIFS(INSTITUTIONAL_RAW!$F$2:$F$1048576,INSTITUTIONAL_RAW!$A$2:$A$1048576,"&gt;="&amp;C$7,INSTITUTIONAL_RAW!$A$2:$A$1048576,"&lt;="&amp;C$8,INSTITUTIONAL_RAW!$D$2:$D$1048576,INSTITUTIONAL!$A28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8" s="14" t="e">
        <f>SUMIFS(INSTITUTIONAL_RAW!$F$2:$F$1048576,INSTITUTIONAL_RAW!$A$2:$A$1048576,"&gt;="&amp;D$7,INSTITUTIONAL_RAW!$A$2:$A$1048576,"&lt;="&amp;D$8,INSTITUTIONAL_RAW!$D$2:$D$1048576,INSTITUTIONAL!$A28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8" s="15" t="e">
        <f t="shared" si="5"/>
        <v>#DIV/0!</v>
      </c>
      <c r="F28" s="13">
        <f t="shared" ref="F28:F32" si="20">IFERROR(D28/C28-1,0)</f>
        <v>0</v>
      </c>
      <c r="G28" s="81" t="e">
        <f>SUMIFS(INSTITUTIONAL_RAW!$G$2:$G$1048576,INSTITUTIONAL_RAW!$A$2:$A$1048576,"&gt;="&amp;G$7,INSTITUTIONAL_RAW!$A$2:$A$1048576,"&lt;="&amp;G$8,INSTITUTIONAL_RAW!$D$2:$D$1048576,INSTITUTIONAL!$A28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8" s="81" t="e">
        <f>SUMIFS(INSTITUTIONAL_RAW!$G$2:$G$1048576,INSTITUTIONAL_RAW!$A$2:$A$1048576,"&gt;="&amp;H$7,INSTITUTIONAL_RAW!$A$2:$A$1048576,"&lt;="&amp;H$8,INSTITUTIONAL_RAW!$D$2:$D$1048576,INSTITUTIONAL!$A28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8" s="82" t="e">
        <f t="shared" si="10"/>
        <v>#DIV/0!</v>
      </c>
      <c r="J28" s="13">
        <f t="shared" si="11"/>
        <v>0</v>
      </c>
      <c r="K28" s="14">
        <f>IFERROR(
SUMIFS(INSTITUTIONAL_RAW!$F$2:$F$1048576,INSTITUTIONAL_RAW!$A$2:$A$1048576,"&gt;="&amp;K$7,INSTITUTIONAL_RAW!$A$2:$A$1048576,"&lt;="&amp;K$8,INSTITUTIONAL_RAW!$D$2:$D$1048576,INSTITUTIONAL!$A28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28,INSTITUTIONAL_RAW!$E$2:$E$1048576,INSTITUTIONAL!$B$12,INSTITUTIONAL_RAW!$H$2:$H$1048576,INSTITUTIONAL!$B$10),0)</f>
        <v>0</v>
      </c>
      <c r="L28" s="15">
        <f>IFERROR(
SUMIFS(INSTITUTIONAL_RAW!$F$2:$F$1048576,INSTITUTIONAL_RAW!$A$2:$A$1048576,"&gt;="&amp;L$7,INSTITUTIONAL_RAW!$A$2:$A$1048576,"&lt;="&amp;L$8,INSTITUTIONAL_RAW!$D$2:$D$1048576,INSTITUTIONAL!$A28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28,INSTITUTIONAL_RAW!$E$2:$E$1048576,INSTITUTIONAL!$B$12,INSTITUTIONAL_RAW!$H$2:$H$1048576,INSTITUTIONAL!$B$10),0)</f>
        <v>0</v>
      </c>
      <c r="M28" s="15">
        <f t="shared" si="12"/>
        <v>0</v>
      </c>
      <c r="N28" s="16">
        <f t="shared" si="13"/>
        <v>0</v>
      </c>
    </row>
    <row r="29" spans="1:15" x14ac:dyDescent="0.2">
      <c r="A29" s="6" t="s">
        <v>36</v>
      </c>
      <c r="B29" s="24" t="s">
        <v>35</v>
      </c>
      <c r="C29" s="14" t="e">
        <f>SUMIFS(INSTITUTIONAL_RAW!$F$2:$F$1048576,INSTITUTIONAL_RAW!$A$2:$A$1048576,"&gt;="&amp;C$7,INSTITUTIONAL_RAW!$A$2:$A$1048576,"&lt;="&amp;C$8,INSTITUTIONAL_RAW!$D$2:$D$1048576,INSTITUTIONAL!$A29,INSTITUTIONAL_RAW!$E$2:$E$1048576,INSTITUTIONAL!$B$12,INSTITUTIONAL_RAW!$H$2:$H$1048576,INSTITUTIONAL!$B$10)/SUMIFS(WEEKS_RAW!$B$2:$B$1048576,WEEKS_RAW!$A$2:$A$1048576,"&gt;="&amp;C$7,WEEKS_RAW!$A$2:$A$1048576,"&lt;="&amp;C$8)</f>
        <v>#DIV/0!</v>
      </c>
      <c r="D29" s="14" t="e">
        <f>SUMIFS(INSTITUTIONAL_RAW!$F$2:$F$1048576,INSTITUTIONAL_RAW!$A$2:$A$1048576,"&gt;="&amp;D$7,INSTITUTIONAL_RAW!$A$2:$A$1048576,"&lt;="&amp;D$8,INSTITUTIONAL_RAW!$D$2:$D$1048576,INSTITUTIONAL!$A29,INSTITUTIONAL_RAW!$E$2:$E$1048576,INSTITUTIONAL!$B$12,INSTITUTIONAL_RAW!$H$2:$H$1048576,INSTITUTIONAL!$B$10)/SUMIFS(WEEKS_RAW!$B$2:$B$1048576,WEEKS_RAW!$A$2:$A$1048576,"&gt;="&amp;D$7,WEEKS_RAW!$A$2:$A$1048576,"&lt;="&amp;D$8)</f>
        <v>#DIV/0!</v>
      </c>
      <c r="E29" s="15" t="e">
        <f t="shared" si="5"/>
        <v>#DIV/0!</v>
      </c>
      <c r="F29" s="13">
        <f t="shared" si="20"/>
        <v>0</v>
      </c>
      <c r="G29" s="81" t="e">
        <f>SUMIFS(INSTITUTIONAL_RAW!$G$2:$G$1048576,INSTITUTIONAL_RAW!$A$2:$A$1048576,"&gt;="&amp;G$7,INSTITUTIONAL_RAW!$A$2:$A$1048576,"&lt;="&amp;G$8,INSTITUTIONAL_RAW!$D$2:$D$1048576,INSTITUTIONAL!$A29,INSTITUTIONAL_RAW!$E$2:$E$1048576,INSTITUTIONAL!$B$12,INSTITUTIONAL_RAW!$H$2:$H$1048576,INSTITUTIONAL!$B$10)/SUMIFS(WEEKS_RAW!$B$2:$B$1048576,WEEKS_RAW!$A$2:$A$1048576,"&gt;="&amp;C$7,WEEKS_RAW!$A$2:$A$1048576,"&lt;="&amp;C$8)</f>
        <v>#DIV/0!</v>
      </c>
      <c r="H29" s="81" t="e">
        <f>SUMIFS(INSTITUTIONAL_RAW!$G$2:$G$1048576,INSTITUTIONAL_RAW!$A$2:$A$1048576,"&gt;="&amp;H$7,INSTITUTIONAL_RAW!$A$2:$A$1048576,"&lt;="&amp;H$8,INSTITUTIONAL_RAW!$D$2:$D$1048576,INSTITUTIONAL!$A29,INSTITUTIONAL_RAW!$E$2:$E$1048576,INSTITUTIONAL!$B$12,INSTITUTIONAL_RAW!$H$2:$H$1048576,INSTITUTIONAL!$B$10)/SUMIFS(WEEKS_RAW!$B$2:$B$1048576,WEEKS_RAW!$A$2:$A$1048576,"&gt;="&amp;D$7,WEEKS_RAW!$A$2:$A$1048576,"&lt;="&amp;D$8)</f>
        <v>#DIV/0!</v>
      </c>
      <c r="I29" s="82" t="e">
        <f t="shared" si="10"/>
        <v>#DIV/0!</v>
      </c>
      <c r="J29" s="13">
        <f t="shared" si="11"/>
        <v>0</v>
      </c>
      <c r="K29" s="14">
        <f>IFERROR(
SUMIFS(INSTITUTIONAL_RAW!$F$2:$F$1048576,INSTITUTIONAL_RAW!$A$2:$A$1048576,"&gt;="&amp;K$7,INSTITUTIONAL_RAW!$A$2:$A$1048576,"&lt;="&amp;K$8,INSTITUTIONAL_RAW!$D$2:$D$1048576,INSTITUTIONAL!$A29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29,INSTITUTIONAL_RAW!$E$2:$E$1048576,INSTITUTIONAL!$B$12,INSTITUTIONAL_RAW!$H$2:$H$1048576,INSTITUTIONAL!$B$10),0)</f>
        <v>0</v>
      </c>
      <c r="L29" s="15">
        <f>IFERROR(
SUMIFS(INSTITUTIONAL_RAW!$F$2:$F$1048576,INSTITUTIONAL_RAW!$A$2:$A$1048576,"&gt;="&amp;L$7,INSTITUTIONAL_RAW!$A$2:$A$1048576,"&lt;="&amp;L$8,INSTITUTIONAL_RAW!$D$2:$D$1048576,INSTITUTIONAL!$A29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29,INSTITUTIONAL_RAW!$E$2:$E$1048576,INSTITUTIONAL!$B$12,INSTITUTIONAL_RAW!$H$2:$H$1048576,INSTITUTIONAL!$B$10),0)</f>
        <v>0</v>
      </c>
      <c r="M29" s="15">
        <f t="shared" si="12"/>
        <v>0</v>
      </c>
      <c r="N29" s="16">
        <f t="shared" si="13"/>
        <v>0</v>
      </c>
    </row>
    <row r="30" spans="1:15" x14ac:dyDescent="0.2">
      <c r="A30" s="6" t="s">
        <v>34</v>
      </c>
      <c r="B30" s="24" t="s">
        <v>33</v>
      </c>
      <c r="C30" s="14" t="e">
        <f>SUMIFS(INSTITUTIONAL_RAW!$F$2:$F$1048576,INSTITUTIONAL_RAW!$A$2:$A$1048576,"&gt;="&amp;C$7,INSTITUTIONAL_RAW!$A$2:$A$1048576,"&lt;="&amp;C$8,INSTITUTIONAL_RAW!$D$2:$D$1048576,INSTITUTIONAL!$A30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0" s="14" t="e">
        <f>SUMIFS(INSTITUTIONAL_RAW!$F$2:$F$1048576,INSTITUTIONAL_RAW!$A$2:$A$1048576,"&gt;="&amp;D$7,INSTITUTIONAL_RAW!$A$2:$A$1048576,"&lt;="&amp;D$8,INSTITUTIONAL_RAW!$D$2:$D$1048576,INSTITUTIONAL!$A30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0" s="15" t="e">
        <f t="shared" si="5"/>
        <v>#DIV/0!</v>
      </c>
      <c r="F30" s="13">
        <f t="shared" si="20"/>
        <v>0</v>
      </c>
      <c r="G30" s="81" t="e">
        <f>SUMIFS(INSTITUTIONAL_RAW!$G$2:$G$1048576,INSTITUTIONAL_RAW!$A$2:$A$1048576,"&gt;="&amp;G$7,INSTITUTIONAL_RAW!$A$2:$A$1048576,"&lt;="&amp;G$8,INSTITUTIONAL_RAW!$D$2:$D$1048576,INSTITUTIONAL!$A30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0" s="81" t="e">
        <f>SUMIFS(INSTITUTIONAL_RAW!$G$2:$G$1048576,INSTITUTIONAL_RAW!$A$2:$A$1048576,"&gt;="&amp;H$7,INSTITUTIONAL_RAW!$A$2:$A$1048576,"&lt;="&amp;H$8,INSTITUTIONAL_RAW!$D$2:$D$1048576,INSTITUTIONAL!$A30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0" s="82" t="e">
        <f t="shared" si="10"/>
        <v>#DIV/0!</v>
      </c>
      <c r="J30" s="13">
        <f t="shared" si="11"/>
        <v>0</v>
      </c>
      <c r="K30" s="14">
        <f>IFERROR(
SUMIFS(INSTITUTIONAL_RAW!$F$2:$F$1048576,INSTITUTIONAL_RAW!$A$2:$A$1048576,"&gt;="&amp;K$7,INSTITUTIONAL_RAW!$A$2:$A$1048576,"&lt;="&amp;K$8,INSTITUTIONAL_RAW!$D$2:$D$1048576,INSTITUTIONAL!$A30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30,INSTITUTIONAL_RAW!$E$2:$E$1048576,INSTITUTIONAL!$B$12,INSTITUTIONAL_RAW!$H$2:$H$1048576,INSTITUTIONAL!$B$10),0)</f>
        <v>0</v>
      </c>
      <c r="L30" s="15">
        <f>IFERROR(
SUMIFS(INSTITUTIONAL_RAW!$F$2:$F$1048576,INSTITUTIONAL_RAW!$A$2:$A$1048576,"&gt;="&amp;L$7,INSTITUTIONAL_RAW!$A$2:$A$1048576,"&lt;="&amp;L$8,INSTITUTIONAL_RAW!$D$2:$D$1048576,INSTITUTIONAL!$A30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30,INSTITUTIONAL_RAW!$E$2:$E$1048576,INSTITUTIONAL!$B$12,INSTITUTIONAL_RAW!$H$2:$H$1048576,INSTITUTIONAL!$B$10),0)</f>
        <v>0</v>
      </c>
      <c r="M30" s="15">
        <f t="shared" si="12"/>
        <v>0</v>
      </c>
      <c r="N30" s="16">
        <f t="shared" si="13"/>
        <v>0</v>
      </c>
    </row>
    <row r="31" spans="1:15" x14ac:dyDescent="0.2">
      <c r="A31" s="6" t="s">
        <v>32</v>
      </c>
      <c r="B31" s="24" t="s">
        <v>31</v>
      </c>
      <c r="C31" s="14" t="e">
        <f>SUMIFS(INSTITUTIONAL_RAW!$F$2:$F$1048576,INSTITUTIONAL_RAW!$A$2:$A$1048576,"&gt;="&amp;C$7,INSTITUTIONAL_RAW!$A$2:$A$1048576,"&lt;="&amp;C$8,INSTITUTIONAL_RAW!$D$2:$D$1048576,INSTITUTIONAL!$A31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1" s="14" t="e">
        <f>SUMIFS(INSTITUTIONAL_RAW!$F$2:$F$1048576,INSTITUTIONAL_RAW!$A$2:$A$1048576,"&gt;="&amp;D$7,INSTITUTIONAL_RAW!$A$2:$A$1048576,"&lt;="&amp;D$8,INSTITUTIONAL_RAW!$D$2:$D$1048576,INSTITUTIONAL!$A31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1" s="15" t="e">
        <f t="shared" si="5"/>
        <v>#DIV/0!</v>
      </c>
      <c r="F31" s="13">
        <f t="shared" si="20"/>
        <v>0</v>
      </c>
      <c r="G31" s="81" t="e">
        <f>SUMIFS(INSTITUTIONAL_RAW!$G$2:$G$1048576,INSTITUTIONAL_RAW!$A$2:$A$1048576,"&gt;="&amp;G$7,INSTITUTIONAL_RAW!$A$2:$A$1048576,"&lt;="&amp;G$8,INSTITUTIONAL_RAW!$D$2:$D$1048576,INSTITUTIONAL!$A31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1" s="81" t="e">
        <f>SUMIFS(INSTITUTIONAL_RAW!$G$2:$G$1048576,INSTITUTIONAL_RAW!$A$2:$A$1048576,"&gt;="&amp;H$7,INSTITUTIONAL_RAW!$A$2:$A$1048576,"&lt;="&amp;H$8,INSTITUTIONAL_RAW!$D$2:$D$1048576,INSTITUTIONAL!$A31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1" s="82" t="e">
        <f t="shared" si="10"/>
        <v>#DIV/0!</v>
      </c>
      <c r="J31" s="13">
        <f t="shared" si="11"/>
        <v>0</v>
      </c>
      <c r="K31" s="14">
        <f>IFERROR(
SUMIFS(INSTITUTIONAL_RAW!$F$2:$F$1048576,INSTITUTIONAL_RAW!$A$2:$A$1048576,"&gt;="&amp;K$7,INSTITUTIONAL_RAW!$A$2:$A$1048576,"&lt;="&amp;K$8,INSTITUTIONAL_RAW!$D$2:$D$1048576,INSTITUTIONAL!$A31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31,INSTITUTIONAL_RAW!$E$2:$E$1048576,INSTITUTIONAL!$B$12,INSTITUTIONAL_RAW!$H$2:$H$1048576,INSTITUTIONAL!$B$10),0)</f>
        <v>0</v>
      </c>
      <c r="L31" s="15">
        <f>IFERROR(
SUMIFS(INSTITUTIONAL_RAW!$F$2:$F$1048576,INSTITUTIONAL_RAW!$A$2:$A$1048576,"&gt;="&amp;L$7,INSTITUTIONAL_RAW!$A$2:$A$1048576,"&lt;="&amp;L$8,INSTITUTIONAL_RAW!$D$2:$D$1048576,INSTITUTIONAL!$A31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31,INSTITUTIONAL_RAW!$E$2:$E$1048576,INSTITUTIONAL!$B$12,INSTITUTIONAL_RAW!$H$2:$H$1048576,INSTITUTIONAL!$B$10),0)</f>
        <v>0</v>
      </c>
      <c r="M31" s="15">
        <f t="shared" si="12"/>
        <v>0</v>
      </c>
      <c r="N31" s="16">
        <f t="shared" si="13"/>
        <v>0</v>
      </c>
    </row>
    <row r="32" spans="1:15" x14ac:dyDescent="0.2">
      <c r="A32" s="6" t="s">
        <v>30</v>
      </c>
      <c r="B32" s="24" t="s">
        <v>29</v>
      </c>
      <c r="C32" s="14" t="e">
        <f>SUMIFS(INSTITUTIONAL_RAW!$F$2:$F$1048576,INSTITUTIONAL_RAW!$A$2:$A$1048576,"&gt;="&amp;C$7,INSTITUTIONAL_RAW!$A$2:$A$1048576,"&lt;="&amp;C$8,INSTITUTIONAL_RAW!$D$2:$D$1048576,INSTITUTIONAL!$A32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2" s="14" t="e">
        <f>SUMIFS(INSTITUTIONAL_RAW!$F$2:$F$1048576,INSTITUTIONAL_RAW!$A$2:$A$1048576,"&gt;="&amp;D$7,INSTITUTIONAL_RAW!$A$2:$A$1048576,"&lt;="&amp;D$8,INSTITUTIONAL_RAW!$D$2:$D$1048576,INSTITUTIONAL!$A32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2" s="15" t="e">
        <f t="shared" si="5"/>
        <v>#DIV/0!</v>
      </c>
      <c r="F32" s="13">
        <f t="shared" si="20"/>
        <v>0</v>
      </c>
      <c r="G32" s="81" t="e">
        <f>SUMIFS(INSTITUTIONAL_RAW!$G$2:$G$1048576,INSTITUTIONAL_RAW!$A$2:$A$1048576,"&gt;="&amp;G$7,INSTITUTIONAL_RAW!$A$2:$A$1048576,"&lt;="&amp;G$8,INSTITUTIONAL_RAW!$D$2:$D$1048576,INSTITUTIONAL!$A32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2" s="81" t="e">
        <f>SUMIFS(INSTITUTIONAL_RAW!$G$2:$G$1048576,INSTITUTIONAL_RAW!$A$2:$A$1048576,"&gt;="&amp;H$7,INSTITUTIONAL_RAW!$A$2:$A$1048576,"&lt;="&amp;H$8,INSTITUTIONAL_RAW!$D$2:$D$1048576,INSTITUTIONAL!$A32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2" s="82" t="e">
        <f t="shared" si="10"/>
        <v>#DIV/0!</v>
      </c>
      <c r="J32" s="13">
        <f t="shared" si="11"/>
        <v>0</v>
      </c>
      <c r="K32" s="14">
        <f>IFERROR(
SUMIFS(INSTITUTIONAL_RAW!$F$2:$F$1048576,INSTITUTIONAL_RAW!$A$2:$A$1048576,"&gt;="&amp;K$7,INSTITUTIONAL_RAW!$A$2:$A$1048576,"&lt;="&amp;K$8,INSTITUTIONAL_RAW!$D$2:$D$1048576,INSTITUTIONAL!$A32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32,INSTITUTIONAL_RAW!$E$2:$E$1048576,INSTITUTIONAL!$B$12,INSTITUTIONAL_RAW!$H$2:$H$1048576,INSTITUTIONAL!$B$10),0)</f>
        <v>0</v>
      </c>
      <c r="L32" s="15">
        <f>IFERROR(
SUMIFS(INSTITUTIONAL_RAW!$F$2:$F$1048576,INSTITUTIONAL_RAW!$A$2:$A$1048576,"&gt;="&amp;L$7,INSTITUTIONAL_RAW!$A$2:$A$1048576,"&lt;="&amp;L$8,INSTITUTIONAL_RAW!$D$2:$D$1048576,INSTITUTIONAL!$A32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32,INSTITUTIONAL_RAW!$E$2:$E$1048576,INSTITUTIONAL!$B$12,INSTITUTIONAL_RAW!$H$2:$H$1048576,INSTITUTIONAL!$B$10),0)</f>
        <v>0</v>
      </c>
      <c r="M32" s="15">
        <f t="shared" si="12"/>
        <v>0</v>
      </c>
      <c r="N32" s="16">
        <f t="shared" si="13"/>
        <v>0</v>
      </c>
    </row>
    <row r="33" spans="1:14" x14ac:dyDescent="0.2">
      <c r="C33" s="61"/>
      <c r="D33" s="66"/>
      <c r="E33" s="19"/>
      <c r="F33" s="19"/>
      <c r="G33" s="84"/>
      <c r="H33" s="85"/>
      <c r="I33" s="86"/>
      <c r="J33" s="21"/>
      <c r="K33" s="18"/>
      <c r="L33" s="19"/>
      <c r="M33" s="19"/>
      <c r="N33" s="22"/>
    </row>
    <row r="34" spans="1:14" s="4" customFormat="1" ht="15.75" x14ac:dyDescent="0.25">
      <c r="A34" s="8"/>
      <c r="B34" s="34" t="s">
        <v>28</v>
      </c>
      <c r="C34" s="76" t="e">
        <f>SUM(C35:C36)</f>
        <v>#DIV/0!</v>
      </c>
      <c r="D34" s="77" t="e">
        <f>SUM(D35:D36)</f>
        <v>#DIV/0!</v>
      </c>
      <c r="E34" s="77" t="e">
        <f t="shared" si="5"/>
        <v>#DIV/0!</v>
      </c>
      <c r="F34" s="35">
        <f>IFERROR(D34/C34-1,0)</f>
        <v>0</v>
      </c>
      <c r="G34" s="79"/>
      <c r="H34" s="80"/>
      <c r="I34" s="80"/>
      <c r="J34" s="35"/>
      <c r="K34" s="39"/>
      <c r="L34" s="40"/>
      <c r="M34" s="40"/>
      <c r="N34" s="36"/>
    </row>
    <row r="35" spans="1:14" s="52" customFormat="1" x14ac:dyDescent="0.2">
      <c r="A35" s="46" t="s">
        <v>27</v>
      </c>
      <c r="B35" s="47" t="s">
        <v>26</v>
      </c>
      <c r="C35" s="14" t="e">
        <f>SUMIFS(INSTITUTIONAL_RAW!$F$2:$F$1048576,INSTITUTIONAL_RAW!$A$2:$A$1048576,"&gt;="&amp;C$7,INSTITUTIONAL_RAW!$A$2:$A$1048576,"&lt;="&amp;C$8,INSTITUTIONAL_RAW!$D$2:$D$1048576,INSTITUTIONAL!$A35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5" s="14" t="e">
        <f>SUMIFS(INSTITUTIONAL_RAW!$F$2:$F$1048576,INSTITUTIONAL_RAW!$A$2:$A$1048576,"&gt;="&amp;D$7,INSTITUTIONAL_RAW!$A$2:$A$1048576,"&lt;="&amp;D$8,INSTITUTIONAL_RAW!$D$2:$D$1048576,INSTITUTIONAL!$A35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5" s="50" t="e">
        <f t="shared" si="5"/>
        <v>#DIV/0!</v>
      </c>
      <c r="F35" s="48">
        <f t="shared" ref="F35:F36" si="21">IFERROR(D35/C35-1,0)</f>
        <v>0</v>
      </c>
      <c r="G35" s="81" t="e">
        <f>SUMIFS(INSTITUTIONAL_RAW!$G$2:$G$1048576,INSTITUTIONAL_RAW!$A$2:$A$1048576,"&gt;="&amp;G$7,INSTITUTIONAL_RAW!$A$2:$A$1048576,"&lt;="&amp;G$8,INSTITUTIONAL_RAW!$D$2:$D$1048576,INSTITUTIONAL!$A35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5" s="81" t="e">
        <f>SUMIFS(INSTITUTIONAL_RAW!$G$2:$G$1048576,INSTITUTIONAL_RAW!$A$2:$A$1048576,"&gt;="&amp;H$7,INSTITUTIONAL_RAW!$A$2:$A$1048576,"&lt;="&amp;H$8,INSTITUTIONAL_RAW!$D$2:$D$1048576,INSTITUTIONAL!$A35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5" s="83" t="e">
        <f t="shared" ref="I35:I36" si="22">H35-G35</f>
        <v>#DIV/0!</v>
      </c>
      <c r="J35" s="48">
        <f t="shared" ref="J35:J36" si="23">IFERROR(H35/G35-1,0)</f>
        <v>0</v>
      </c>
      <c r="K35" s="49">
        <f>IFERROR(
SUMIFS(INSTITUTIONAL_RAW!$F$2:$F$1048576,INSTITUTIONAL_RAW!$A$2:$A$1048576,"&gt;="&amp;K$7,INSTITUTIONAL_RAW!$A$2:$A$1048576,"&lt;="&amp;K$8,INSTITUTIONAL_RAW!$D$2:$D$1048576,INSTITUTIONAL!$A35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35,INSTITUTIONAL_RAW!$E$2:$E$1048576,INSTITUTIONAL!$B$12,INSTITUTIONAL_RAW!$H$2:$H$1048576,INSTITUTIONAL!$B$10),0)</f>
        <v>0</v>
      </c>
      <c r="L35" s="50">
        <f>IFERROR(
SUMIFS(INSTITUTIONAL_RAW!$F$2:$F$1048576,INSTITUTIONAL_RAW!$A$2:$A$1048576,"&gt;="&amp;L$7,INSTITUTIONAL_RAW!$A$2:$A$1048576,"&lt;="&amp;L$8,INSTITUTIONAL_RAW!$D$2:$D$1048576,INSTITUTIONAL!$A35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35,INSTITUTIONAL_RAW!$E$2:$E$1048576,INSTITUTIONAL!$B$12,INSTITUTIONAL_RAW!$H$2:$H$1048576,INSTITUTIONAL!$B$10),0)</f>
        <v>0</v>
      </c>
      <c r="M35" s="50">
        <f t="shared" ref="M35:M36" si="24">L35-K35</f>
        <v>0</v>
      </c>
      <c r="N35" s="51">
        <f t="shared" ref="N35:N36" si="25">IFERROR(L35/K35-1,0)</f>
        <v>0</v>
      </c>
    </row>
    <row r="36" spans="1:14" x14ac:dyDescent="0.2">
      <c r="A36" s="6" t="s">
        <v>25</v>
      </c>
      <c r="B36" s="24" t="s">
        <v>24</v>
      </c>
      <c r="C36" s="14" t="e">
        <f>SUMIFS(INSTITUTIONAL_RAW!$F$2:$F$1048576,INSTITUTIONAL_RAW!$A$2:$A$1048576,"&gt;="&amp;C$7,INSTITUTIONAL_RAW!$A$2:$A$1048576,"&lt;="&amp;C$8,INSTITUTIONAL_RAW!$D$2:$D$1048576,INSTITUTIONAL!$A36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6" s="14" t="e">
        <f>SUMIFS(INSTITUTIONAL_RAW!$F$2:$F$1048576,INSTITUTIONAL_RAW!$A$2:$A$1048576,"&gt;="&amp;D$7,INSTITUTIONAL_RAW!$A$2:$A$1048576,"&lt;="&amp;D$8,INSTITUTIONAL_RAW!$D$2:$D$1048576,INSTITUTIONAL!$A36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6" s="15" t="e">
        <f t="shared" si="5"/>
        <v>#DIV/0!</v>
      </c>
      <c r="F36" s="13">
        <f t="shared" si="21"/>
        <v>0</v>
      </c>
      <c r="G36" s="81" t="e">
        <f>SUMIFS(INSTITUTIONAL_RAW!$G$2:$G$1048576,INSTITUTIONAL_RAW!$A$2:$A$1048576,"&gt;="&amp;G$7,INSTITUTIONAL_RAW!$A$2:$A$1048576,"&lt;="&amp;G$8,INSTITUTIONAL_RAW!$D$2:$D$1048576,INSTITUTIONAL!$A36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6" s="81" t="e">
        <f>SUMIFS(INSTITUTIONAL_RAW!$G$2:$G$1048576,INSTITUTIONAL_RAW!$A$2:$A$1048576,"&gt;="&amp;H$7,INSTITUTIONAL_RAW!$A$2:$A$1048576,"&lt;="&amp;H$8,INSTITUTIONAL_RAW!$D$2:$D$1048576,INSTITUTIONAL!$A36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6" s="82" t="e">
        <f t="shared" si="22"/>
        <v>#DIV/0!</v>
      </c>
      <c r="J36" s="13">
        <f t="shared" si="23"/>
        <v>0</v>
      </c>
      <c r="K36" s="14">
        <f>IFERROR(
SUMIFS(INSTITUTIONAL_RAW!$F$2:$F$1048576,INSTITUTIONAL_RAW!$A$2:$A$1048576,"&gt;="&amp;K$7,INSTITUTIONAL_RAW!$A$2:$A$1048576,"&lt;="&amp;K$8,INSTITUTIONAL_RAW!$D$2:$D$1048576,INSTITUTIONAL!$A36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36,INSTITUTIONAL_RAW!$E$2:$E$1048576,INSTITUTIONAL!$B$12,INSTITUTIONAL_RAW!$H$2:$H$1048576,INSTITUTIONAL!$B$10),0)</f>
        <v>0</v>
      </c>
      <c r="L36" s="15">
        <f>IFERROR(
SUMIFS(INSTITUTIONAL_RAW!$F$2:$F$1048576,INSTITUTIONAL_RAW!$A$2:$A$1048576,"&gt;="&amp;L$7,INSTITUTIONAL_RAW!$A$2:$A$1048576,"&lt;="&amp;L$8,INSTITUTIONAL_RAW!$D$2:$D$1048576,INSTITUTIONAL!$A36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36,INSTITUTIONAL_RAW!$E$2:$E$1048576,INSTITUTIONAL!$B$12,INSTITUTIONAL_RAW!$H$2:$H$1048576,INSTITUTIONAL!$B$10),0)</f>
        <v>0</v>
      </c>
      <c r="M36" s="15">
        <f t="shared" si="24"/>
        <v>0</v>
      </c>
      <c r="N36" s="16">
        <f t="shared" si="25"/>
        <v>0</v>
      </c>
    </row>
    <row r="37" spans="1:14" x14ac:dyDescent="0.2">
      <c r="C37" s="61"/>
      <c r="D37" s="66"/>
      <c r="E37" s="19"/>
      <c r="F37" s="19"/>
      <c r="G37" s="84"/>
      <c r="H37" s="85"/>
      <c r="I37" s="86"/>
      <c r="J37" s="9"/>
      <c r="K37" s="18"/>
      <c r="L37" s="19"/>
      <c r="M37" s="19"/>
      <c r="N37" s="10"/>
    </row>
    <row r="38" spans="1:14" s="4" customFormat="1" ht="15.75" x14ac:dyDescent="0.25">
      <c r="A38" s="8"/>
      <c r="B38" s="34" t="s">
        <v>23</v>
      </c>
      <c r="C38" s="77" t="e">
        <f>SUM(C39:C53)</f>
        <v>#DIV/0!</v>
      </c>
      <c r="D38" s="77" t="e">
        <f>SUM(D39:D53)</f>
        <v>#DIV/0!</v>
      </c>
      <c r="E38" s="77" t="e">
        <f t="shared" si="5"/>
        <v>#DIV/0!</v>
      </c>
      <c r="F38" s="35">
        <f t="shared" ref="F38:F53" si="26">IFERROR(D38/C38-1,0)</f>
        <v>0</v>
      </c>
      <c r="G38" s="79"/>
      <c r="H38" s="80"/>
      <c r="I38" s="80"/>
      <c r="J38" s="35"/>
      <c r="K38" s="39"/>
      <c r="L38" s="40"/>
      <c r="M38" s="40"/>
      <c r="N38" s="36"/>
    </row>
    <row r="39" spans="1:14" x14ac:dyDescent="0.2">
      <c r="A39" s="6" t="s">
        <v>22</v>
      </c>
      <c r="B39" s="23" t="s">
        <v>21</v>
      </c>
      <c r="C39" s="14" t="e">
        <f>SUMIFS(INSTITUTIONAL_RAW!$F$2:$F$1048576,INSTITUTIONAL_RAW!$A$2:$A$1048576,"&gt;="&amp;C$7,INSTITUTIONAL_RAW!$A$2:$A$1048576,"&lt;="&amp;C$8,INSTITUTIONAL_RAW!$D$2:$D$1048576,INSTITUTIONAL!$A39,INSTITUTIONAL_RAW!$E$2:$E$1048576,INSTITUTIONAL!$B$12,INSTITUTIONAL_RAW!$H$2:$H$1048576,INSTITUTIONAL!$B$10)/SUMIFS(WEEKS_RAW!$B$2:$B$1048576,WEEKS_RAW!$A$2:$A$1048576,"&gt;="&amp;C$7,WEEKS_RAW!$A$2:$A$1048576,"&lt;="&amp;C$8)</f>
        <v>#DIV/0!</v>
      </c>
      <c r="D39" s="14" t="e">
        <f>SUMIFS(INSTITUTIONAL_RAW!$F$2:$F$1048576,INSTITUTIONAL_RAW!$A$2:$A$1048576,"&gt;="&amp;D$7,INSTITUTIONAL_RAW!$A$2:$A$1048576,"&lt;="&amp;D$8,INSTITUTIONAL_RAW!$D$2:$D$1048576,INSTITUTIONAL!$A39,INSTITUTIONAL_RAW!$E$2:$E$1048576,INSTITUTIONAL!$B$12,INSTITUTIONAL_RAW!$H$2:$H$1048576,INSTITUTIONAL!$B$10)/SUMIFS(WEEKS_RAW!$B$2:$B$1048576,WEEKS_RAW!$A$2:$A$1048576,"&gt;="&amp;D$7,WEEKS_RAW!$A$2:$A$1048576,"&lt;="&amp;D$8)</f>
        <v>#DIV/0!</v>
      </c>
      <c r="E39" s="15" t="e">
        <f t="shared" si="5"/>
        <v>#DIV/0!</v>
      </c>
      <c r="F39" s="13">
        <f t="shared" si="26"/>
        <v>0</v>
      </c>
      <c r="G39" s="81" t="e">
        <f>SUMIFS(INSTITUTIONAL_RAW!$G$2:$G$1048576,INSTITUTIONAL_RAW!$A$2:$A$1048576,"&gt;="&amp;G$7,INSTITUTIONAL_RAW!$A$2:$A$1048576,"&lt;="&amp;G$8,INSTITUTIONAL_RAW!$D$2:$D$1048576,INSTITUTIONAL!$A39,INSTITUTIONAL_RAW!$E$2:$E$1048576,INSTITUTIONAL!$B$12,INSTITUTIONAL_RAW!$H$2:$H$1048576,INSTITUTIONAL!$B$10)/SUMIFS(WEEKS_RAW!$B$2:$B$1048576,WEEKS_RAW!$A$2:$A$1048576,"&gt;="&amp;C$7,WEEKS_RAW!$A$2:$A$1048576,"&lt;="&amp;C$8)</f>
        <v>#DIV/0!</v>
      </c>
      <c r="H39" s="81" t="e">
        <f>SUMIFS(INSTITUTIONAL_RAW!$G$2:$G$1048576,INSTITUTIONAL_RAW!$A$2:$A$1048576,"&gt;="&amp;H$7,INSTITUTIONAL_RAW!$A$2:$A$1048576,"&lt;="&amp;H$8,INSTITUTIONAL_RAW!$D$2:$D$1048576,INSTITUTIONAL!$A39,INSTITUTIONAL_RAW!$E$2:$E$1048576,INSTITUTIONAL!$B$12,INSTITUTIONAL_RAW!$H$2:$H$1048576,INSTITUTIONAL!$B$10)/SUMIFS(WEEKS_RAW!$B$2:$B$1048576,WEEKS_RAW!$A$2:$A$1048576,"&gt;="&amp;D$7,WEEKS_RAW!$A$2:$A$1048576,"&lt;="&amp;D$8)</f>
        <v>#DIV/0!</v>
      </c>
      <c r="I39" s="82" t="e">
        <f t="shared" ref="I39:I53" si="27">H39-G39</f>
        <v>#DIV/0!</v>
      </c>
      <c r="J39" s="13">
        <f t="shared" ref="J39:J53" si="28">IFERROR(H39/G39-1,0)</f>
        <v>0</v>
      </c>
      <c r="K39" s="14">
        <f>IFERROR(
SUMIFS(INSTITUTIONAL_RAW!$F$2:$F$1048576,INSTITUTIONAL_RAW!$A$2:$A$1048576,"&gt;="&amp;K$7,INSTITUTIONAL_RAW!$A$2:$A$1048576,"&lt;="&amp;K$8,INSTITUTIONAL_RAW!$D$2:$D$1048576,INSTITUTIONAL!$A39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39,INSTITUTIONAL_RAW!$E$2:$E$1048576,INSTITUTIONAL!$B$12,INSTITUTIONAL_RAW!$H$2:$H$1048576,INSTITUTIONAL!$B$10),0)</f>
        <v>0</v>
      </c>
      <c r="L39" s="15">
        <f>IFERROR(
SUMIFS(INSTITUTIONAL_RAW!$F$2:$F$1048576,INSTITUTIONAL_RAW!$A$2:$A$1048576,"&gt;="&amp;L$7,INSTITUTIONAL_RAW!$A$2:$A$1048576,"&lt;="&amp;L$8,INSTITUTIONAL_RAW!$D$2:$D$1048576,INSTITUTIONAL!$A39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39,INSTITUTIONAL_RAW!$E$2:$E$1048576,INSTITUTIONAL!$B$12,INSTITUTIONAL_RAW!$H$2:$H$1048576,INSTITUTIONAL!$B$10),0)</f>
        <v>0</v>
      </c>
      <c r="M39" s="15">
        <f t="shared" ref="M39:M53" si="29">L39-K39</f>
        <v>0</v>
      </c>
      <c r="N39" s="16">
        <f t="shared" ref="N39:N53" si="30">IFERROR(L39/K39-1,0)</f>
        <v>0</v>
      </c>
    </row>
    <row r="40" spans="1:14" x14ac:dyDescent="0.2">
      <c r="A40" s="6" t="s">
        <v>20</v>
      </c>
      <c r="B40" s="24" t="s">
        <v>20</v>
      </c>
      <c r="C40" s="14" t="e">
        <f>SUMIFS(INSTITUTIONAL_RAW!$F$2:$F$1048576,INSTITUTIONAL_RAW!$A$2:$A$1048576,"&gt;="&amp;C$7,INSTITUTIONAL_RAW!$A$2:$A$1048576,"&lt;="&amp;C$8,INSTITUTIONAL_RAW!$D$2:$D$1048576,INSTITUTIONAL!$A40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0" s="14" t="e">
        <f>SUMIFS(INSTITUTIONAL_RAW!$F$2:$F$1048576,INSTITUTIONAL_RAW!$A$2:$A$1048576,"&gt;="&amp;D$7,INSTITUTIONAL_RAW!$A$2:$A$1048576,"&lt;="&amp;D$8,INSTITUTIONAL_RAW!$D$2:$D$1048576,INSTITUTIONAL!$A40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0" s="15" t="e">
        <f t="shared" si="5"/>
        <v>#DIV/0!</v>
      </c>
      <c r="F40" s="13">
        <f t="shared" si="26"/>
        <v>0</v>
      </c>
      <c r="G40" s="81" t="e">
        <f>SUMIFS(INSTITUTIONAL_RAW!$G$2:$G$1048576,INSTITUTIONAL_RAW!$A$2:$A$1048576,"&gt;="&amp;G$7,INSTITUTIONAL_RAW!$A$2:$A$1048576,"&lt;="&amp;G$8,INSTITUTIONAL_RAW!$D$2:$D$1048576,INSTITUTIONAL!$A40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0" s="81" t="e">
        <f>SUMIFS(INSTITUTIONAL_RAW!$G$2:$G$1048576,INSTITUTIONAL_RAW!$A$2:$A$1048576,"&gt;="&amp;H$7,INSTITUTIONAL_RAW!$A$2:$A$1048576,"&lt;="&amp;H$8,INSTITUTIONAL_RAW!$D$2:$D$1048576,INSTITUTIONAL!$A40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0" s="82" t="e">
        <f t="shared" si="27"/>
        <v>#DIV/0!</v>
      </c>
      <c r="J40" s="13">
        <f t="shared" si="28"/>
        <v>0</v>
      </c>
      <c r="K40" s="14">
        <f>IFERROR(
SUMIFS(INSTITUTIONAL_RAW!$F$2:$F$1048576,INSTITUTIONAL_RAW!$A$2:$A$1048576,"&gt;="&amp;K$7,INSTITUTIONAL_RAW!$A$2:$A$1048576,"&lt;="&amp;K$8,INSTITUTIONAL_RAW!$D$2:$D$1048576,INSTITUTIONAL!$A40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40,INSTITUTIONAL_RAW!$E$2:$E$1048576,INSTITUTIONAL!$B$12,INSTITUTIONAL_RAW!$H$2:$H$1048576,INSTITUTIONAL!$B$10),0)</f>
        <v>0</v>
      </c>
      <c r="L40" s="15">
        <f>IFERROR(
SUMIFS(INSTITUTIONAL_RAW!$F$2:$F$1048576,INSTITUTIONAL_RAW!$A$2:$A$1048576,"&gt;="&amp;L$7,INSTITUTIONAL_RAW!$A$2:$A$1048576,"&lt;="&amp;L$8,INSTITUTIONAL_RAW!$D$2:$D$1048576,INSTITUTIONAL!$A40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40,INSTITUTIONAL_RAW!$E$2:$E$1048576,INSTITUTIONAL!$B$12,INSTITUTIONAL_RAW!$H$2:$H$1048576,INSTITUTIONAL!$B$10),0)</f>
        <v>0</v>
      </c>
      <c r="M40" s="15">
        <f t="shared" si="29"/>
        <v>0</v>
      </c>
      <c r="N40" s="16">
        <f t="shared" si="30"/>
        <v>0</v>
      </c>
    </row>
    <row r="41" spans="1:14" x14ac:dyDescent="0.2">
      <c r="A41" s="6" t="s">
        <v>19</v>
      </c>
      <c r="B41" s="24" t="s">
        <v>19</v>
      </c>
      <c r="C41" s="14" t="e">
        <f>SUMIFS(INSTITUTIONAL_RAW!$F$2:$F$1048576,INSTITUTIONAL_RAW!$A$2:$A$1048576,"&gt;="&amp;C$7,INSTITUTIONAL_RAW!$A$2:$A$1048576,"&lt;="&amp;C$8,INSTITUTIONAL_RAW!$D$2:$D$1048576,INSTITUTIONAL!$A41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1" s="14" t="e">
        <f>SUMIFS(INSTITUTIONAL_RAW!$F$2:$F$1048576,INSTITUTIONAL_RAW!$A$2:$A$1048576,"&gt;="&amp;D$7,INSTITUTIONAL_RAW!$A$2:$A$1048576,"&lt;="&amp;D$8,INSTITUTIONAL_RAW!$D$2:$D$1048576,INSTITUTIONAL!$A41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1" s="15" t="e">
        <f t="shared" si="5"/>
        <v>#DIV/0!</v>
      </c>
      <c r="F41" s="13">
        <f t="shared" si="26"/>
        <v>0</v>
      </c>
      <c r="G41" s="81" t="e">
        <f>SUMIFS(INSTITUTIONAL_RAW!$G$2:$G$1048576,INSTITUTIONAL_RAW!$A$2:$A$1048576,"&gt;="&amp;G$7,INSTITUTIONAL_RAW!$A$2:$A$1048576,"&lt;="&amp;G$8,INSTITUTIONAL_RAW!$D$2:$D$1048576,INSTITUTIONAL!$A41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1" s="81" t="e">
        <f>SUMIFS(INSTITUTIONAL_RAW!$G$2:$G$1048576,INSTITUTIONAL_RAW!$A$2:$A$1048576,"&gt;="&amp;H$7,INSTITUTIONAL_RAW!$A$2:$A$1048576,"&lt;="&amp;H$8,INSTITUTIONAL_RAW!$D$2:$D$1048576,INSTITUTIONAL!$A41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1" s="82" t="e">
        <f t="shared" si="27"/>
        <v>#DIV/0!</v>
      </c>
      <c r="J41" s="13">
        <f t="shared" si="28"/>
        <v>0</v>
      </c>
      <c r="K41" s="14">
        <f>IFERROR(
SUMIFS(INSTITUTIONAL_RAW!$F$2:$F$1048576,INSTITUTIONAL_RAW!$A$2:$A$1048576,"&gt;="&amp;K$7,INSTITUTIONAL_RAW!$A$2:$A$1048576,"&lt;="&amp;K$8,INSTITUTIONAL_RAW!$D$2:$D$1048576,INSTITUTIONAL!$A41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41,INSTITUTIONAL_RAW!$E$2:$E$1048576,INSTITUTIONAL!$B$12,INSTITUTIONAL_RAW!$H$2:$H$1048576,INSTITUTIONAL!$B$10),0)</f>
        <v>0</v>
      </c>
      <c r="L41" s="15">
        <f>IFERROR(
SUMIFS(INSTITUTIONAL_RAW!$F$2:$F$1048576,INSTITUTIONAL_RAW!$A$2:$A$1048576,"&gt;="&amp;L$7,INSTITUTIONAL_RAW!$A$2:$A$1048576,"&lt;="&amp;L$8,INSTITUTIONAL_RAW!$D$2:$D$1048576,INSTITUTIONAL!$A41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41,INSTITUTIONAL_RAW!$E$2:$E$1048576,INSTITUTIONAL!$B$12,INSTITUTIONAL_RAW!$H$2:$H$1048576,INSTITUTIONAL!$B$10),0)</f>
        <v>0</v>
      </c>
      <c r="M41" s="15">
        <f t="shared" si="29"/>
        <v>0</v>
      </c>
      <c r="N41" s="16">
        <f t="shared" si="30"/>
        <v>0</v>
      </c>
    </row>
    <row r="42" spans="1:14" x14ac:dyDescent="0.2">
      <c r="A42" s="6" t="s">
        <v>18</v>
      </c>
      <c r="B42" s="24" t="s">
        <v>17</v>
      </c>
      <c r="C42" s="14" t="e">
        <f>SUMIFS(INSTITUTIONAL_RAW!$F$2:$F$1048576,INSTITUTIONAL_RAW!$A$2:$A$1048576,"&gt;="&amp;C$7,INSTITUTIONAL_RAW!$A$2:$A$1048576,"&lt;="&amp;C$8,INSTITUTIONAL_RAW!$D$2:$D$1048576,INSTITUTIONAL!$A42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2" s="14" t="e">
        <f>SUMIFS(INSTITUTIONAL_RAW!$F$2:$F$1048576,INSTITUTIONAL_RAW!$A$2:$A$1048576,"&gt;="&amp;D$7,INSTITUTIONAL_RAW!$A$2:$A$1048576,"&lt;="&amp;D$8,INSTITUTIONAL_RAW!$D$2:$D$1048576,INSTITUTIONAL!$A42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2" s="15" t="e">
        <f t="shared" si="5"/>
        <v>#DIV/0!</v>
      </c>
      <c r="F42" s="13">
        <f t="shared" si="26"/>
        <v>0</v>
      </c>
      <c r="G42" s="81" t="e">
        <f>SUMIFS(INSTITUTIONAL_RAW!$G$2:$G$1048576,INSTITUTIONAL_RAW!$A$2:$A$1048576,"&gt;="&amp;G$7,INSTITUTIONAL_RAW!$A$2:$A$1048576,"&lt;="&amp;G$8,INSTITUTIONAL_RAW!$D$2:$D$1048576,INSTITUTIONAL!$A42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2" s="81" t="e">
        <f>SUMIFS(INSTITUTIONAL_RAW!$G$2:$G$1048576,INSTITUTIONAL_RAW!$A$2:$A$1048576,"&gt;="&amp;H$7,INSTITUTIONAL_RAW!$A$2:$A$1048576,"&lt;="&amp;H$8,INSTITUTIONAL_RAW!$D$2:$D$1048576,INSTITUTIONAL!$A42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2" s="82" t="e">
        <f t="shared" si="27"/>
        <v>#DIV/0!</v>
      </c>
      <c r="J42" s="13">
        <f t="shared" si="28"/>
        <v>0</v>
      </c>
      <c r="K42" s="14">
        <f>IFERROR(
SUMIFS(INSTITUTIONAL_RAW!$F$2:$F$1048576,INSTITUTIONAL_RAW!$A$2:$A$1048576,"&gt;="&amp;K$7,INSTITUTIONAL_RAW!$A$2:$A$1048576,"&lt;="&amp;K$8,INSTITUTIONAL_RAW!$D$2:$D$1048576,INSTITUTIONAL!$A42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42,INSTITUTIONAL_RAW!$E$2:$E$1048576,INSTITUTIONAL!$B$12,INSTITUTIONAL_RAW!$H$2:$H$1048576,INSTITUTIONAL!$B$10),0)</f>
        <v>0</v>
      </c>
      <c r="L42" s="15">
        <f>IFERROR(
SUMIFS(INSTITUTIONAL_RAW!$F$2:$F$1048576,INSTITUTIONAL_RAW!$A$2:$A$1048576,"&gt;="&amp;L$7,INSTITUTIONAL_RAW!$A$2:$A$1048576,"&lt;="&amp;L$8,INSTITUTIONAL_RAW!$D$2:$D$1048576,INSTITUTIONAL!$A42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42,INSTITUTIONAL_RAW!$E$2:$E$1048576,INSTITUTIONAL!$B$12,INSTITUTIONAL_RAW!$H$2:$H$1048576,INSTITUTIONAL!$B$10),0)</f>
        <v>0</v>
      </c>
      <c r="M42" s="15">
        <f t="shared" si="29"/>
        <v>0</v>
      </c>
      <c r="N42" s="16">
        <f t="shared" si="30"/>
        <v>0</v>
      </c>
    </row>
    <row r="43" spans="1:14" x14ac:dyDescent="0.2">
      <c r="A43" s="6" t="s">
        <v>16</v>
      </c>
      <c r="B43" s="24" t="s">
        <v>15</v>
      </c>
      <c r="C43" s="14" t="e">
        <f>SUMIFS(INSTITUTIONAL_RAW!$F$2:$F$1048576,INSTITUTIONAL_RAW!$A$2:$A$1048576,"&gt;="&amp;C$7,INSTITUTIONAL_RAW!$A$2:$A$1048576,"&lt;="&amp;C$8,INSTITUTIONAL_RAW!$D$2:$D$1048576,INSTITUTIONAL!$A43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3" s="14" t="e">
        <f>SUMIFS(INSTITUTIONAL_RAW!$F$2:$F$1048576,INSTITUTIONAL_RAW!$A$2:$A$1048576,"&gt;="&amp;D$7,INSTITUTIONAL_RAW!$A$2:$A$1048576,"&lt;="&amp;D$8,INSTITUTIONAL_RAW!$D$2:$D$1048576,INSTITUTIONAL!$A43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3" s="15" t="e">
        <f t="shared" si="5"/>
        <v>#DIV/0!</v>
      </c>
      <c r="F43" s="13">
        <f t="shared" si="26"/>
        <v>0</v>
      </c>
      <c r="G43" s="81" t="e">
        <f>SUMIFS(INSTITUTIONAL_RAW!$G$2:$G$1048576,INSTITUTIONAL_RAW!$A$2:$A$1048576,"&gt;="&amp;G$7,INSTITUTIONAL_RAW!$A$2:$A$1048576,"&lt;="&amp;G$8,INSTITUTIONAL_RAW!$D$2:$D$1048576,INSTITUTIONAL!$A43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3" s="81" t="e">
        <f>SUMIFS(INSTITUTIONAL_RAW!$G$2:$G$1048576,INSTITUTIONAL_RAW!$A$2:$A$1048576,"&gt;="&amp;H$7,INSTITUTIONAL_RAW!$A$2:$A$1048576,"&lt;="&amp;H$8,INSTITUTIONAL_RAW!$D$2:$D$1048576,INSTITUTIONAL!$A43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3" s="82" t="e">
        <f t="shared" si="27"/>
        <v>#DIV/0!</v>
      </c>
      <c r="J43" s="13">
        <f t="shared" si="28"/>
        <v>0</v>
      </c>
      <c r="K43" s="14">
        <f>IFERROR(
SUMIFS(INSTITUTIONAL_RAW!$F$2:$F$1048576,INSTITUTIONAL_RAW!$A$2:$A$1048576,"&gt;="&amp;K$7,INSTITUTIONAL_RAW!$A$2:$A$1048576,"&lt;="&amp;K$8,INSTITUTIONAL_RAW!$D$2:$D$1048576,INSTITUTIONAL!$A43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43,INSTITUTIONAL_RAW!$E$2:$E$1048576,INSTITUTIONAL!$B$12,INSTITUTIONAL_RAW!$H$2:$H$1048576,INSTITUTIONAL!$B$10),0)</f>
        <v>0</v>
      </c>
      <c r="L43" s="15">
        <f>IFERROR(
SUMIFS(INSTITUTIONAL_RAW!$F$2:$F$1048576,INSTITUTIONAL_RAW!$A$2:$A$1048576,"&gt;="&amp;L$7,INSTITUTIONAL_RAW!$A$2:$A$1048576,"&lt;="&amp;L$8,INSTITUTIONAL_RAW!$D$2:$D$1048576,INSTITUTIONAL!$A43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43,INSTITUTIONAL_RAW!$E$2:$E$1048576,INSTITUTIONAL!$B$12,INSTITUTIONAL_RAW!$H$2:$H$1048576,INSTITUTIONAL!$B$10),0)</f>
        <v>0</v>
      </c>
      <c r="M43" s="15">
        <f t="shared" si="29"/>
        <v>0</v>
      </c>
      <c r="N43" s="16">
        <f t="shared" si="30"/>
        <v>0</v>
      </c>
    </row>
    <row r="44" spans="1:14" x14ac:dyDescent="0.2">
      <c r="A44" s="6" t="s">
        <v>14</v>
      </c>
      <c r="B44" s="24" t="s">
        <v>13</v>
      </c>
      <c r="C44" s="14" t="e">
        <f>SUMIFS(INSTITUTIONAL_RAW!$F$2:$F$1048576,INSTITUTIONAL_RAW!$A$2:$A$1048576,"&gt;="&amp;C$7,INSTITUTIONAL_RAW!$A$2:$A$1048576,"&lt;="&amp;C$8,INSTITUTIONAL_RAW!$D$2:$D$1048576,INSTITUTIONAL!$A44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4" s="14" t="e">
        <f>SUMIFS(INSTITUTIONAL_RAW!$F$2:$F$1048576,INSTITUTIONAL_RAW!$A$2:$A$1048576,"&gt;="&amp;D$7,INSTITUTIONAL_RAW!$A$2:$A$1048576,"&lt;="&amp;D$8,INSTITUTIONAL_RAW!$D$2:$D$1048576,INSTITUTIONAL!$A44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4" s="15" t="e">
        <f t="shared" si="5"/>
        <v>#DIV/0!</v>
      </c>
      <c r="F44" s="13">
        <f t="shared" si="26"/>
        <v>0</v>
      </c>
      <c r="G44" s="81" t="e">
        <f>SUMIFS(INSTITUTIONAL_RAW!$G$2:$G$1048576,INSTITUTIONAL_RAW!$A$2:$A$1048576,"&gt;="&amp;G$7,INSTITUTIONAL_RAW!$A$2:$A$1048576,"&lt;="&amp;G$8,INSTITUTIONAL_RAW!$D$2:$D$1048576,INSTITUTIONAL!$A44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4" s="81" t="e">
        <f>SUMIFS(INSTITUTIONAL_RAW!$G$2:$G$1048576,INSTITUTIONAL_RAW!$A$2:$A$1048576,"&gt;="&amp;H$7,INSTITUTIONAL_RAW!$A$2:$A$1048576,"&lt;="&amp;H$8,INSTITUTIONAL_RAW!$D$2:$D$1048576,INSTITUTIONAL!$A44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4" s="82" t="e">
        <f t="shared" si="27"/>
        <v>#DIV/0!</v>
      </c>
      <c r="J44" s="13">
        <f t="shared" si="28"/>
        <v>0</v>
      </c>
      <c r="K44" s="14">
        <f>IFERROR(
SUMIFS(INSTITUTIONAL_RAW!$F$2:$F$1048576,INSTITUTIONAL_RAW!$A$2:$A$1048576,"&gt;="&amp;K$7,INSTITUTIONAL_RAW!$A$2:$A$1048576,"&lt;="&amp;K$8,INSTITUTIONAL_RAW!$D$2:$D$1048576,INSTITUTIONAL!$A44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44,INSTITUTIONAL_RAW!$E$2:$E$1048576,INSTITUTIONAL!$B$12,INSTITUTIONAL_RAW!$H$2:$H$1048576,INSTITUTIONAL!$B$10),0)</f>
        <v>0</v>
      </c>
      <c r="L44" s="15">
        <f>IFERROR(
SUMIFS(INSTITUTIONAL_RAW!$F$2:$F$1048576,INSTITUTIONAL_RAW!$A$2:$A$1048576,"&gt;="&amp;L$7,INSTITUTIONAL_RAW!$A$2:$A$1048576,"&lt;="&amp;L$8,INSTITUTIONAL_RAW!$D$2:$D$1048576,INSTITUTIONAL!$A44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44,INSTITUTIONAL_RAW!$E$2:$E$1048576,INSTITUTIONAL!$B$12,INSTITUTIONAL_RAW!$H$2:$H$1048576,INSTITUTIONAL!$B$10),0)</f>
        <v>0</v>
      </c>
      <c r="M44" s="15">
        <f t="shared" si="29"/>
        <v>0</v>
      </c>
      <c r="N44" s="16">
        <f t="shared" si="30"/>
        <v>0</v>
      </c>
    </row>
    <row r="45" spans="1:14" x14ac:dyDescent="0.2">
      <c r="A45" s="6" t="s">
        <v>12</v>
      </c>
      <c r="B45" s="24" t="s">
        <v>11</v>
      </c>
      <c r="C45" s="14" t="e">
        <f>SUMIFS(INSTITUTIONAL_RAW!$F$2:$F$1048576,INSTITUTIONAL_RAW!$A$2:$A$1048576,"&gt;="&amp;C$7,INSTITUTIONAL_RAW!$A$2:$A$1048576,"&lt;="&amp;C$8,INSTITUTIONAL_RAW!$D$2:$D$1048576,INSTITUTIONAL!$A45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5" s="14" t="e">
        <f>SUMIFS(INSTITUTIONAL_RAW!$F$2:$F$1048576,INSTITUTIONAL_RAW!$A$2:$A$1048576,"&gt;="&amp;D$7,INSTITUTIONAL_RAW!$A$2:$A$1048576,"&lt;="&amp;D$8,INSTITUTIONAL_RAW!$D$2:$D$1048576,INSTITUTIONAL!$A45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5" s="15" t="e">
        <f t="shared" si="5"/>
        <v>#DIV/0!</v>
      </c>
      <c r="F45" s="13">
        <f t="shared" si="26"/>
        <v>0</v>
      </c>
      <c r="G45" s="81" t="e">
        <f>SUMIFS(INSTITUTIONAL_RAW!$G$2:$G$1048576,INSTITUTIONAL_RAW!$A$2:$A$1048576,"&gt;="&amp;G$7,INSTITUTIONAL_RAW!$A$2:$A$1048576,"&lt;="&amp;G$8,INSTITUTIONAL_RAW!$D$2:$D$1048576,INSTITUTIONAL!$A45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5" s="81" t="e">
        <f>SUMIFS(INSTITUTIONAL_RAW!$G$2:$G$1048576,INSTITUTIONAL_RAW!$A$2:$A$1048576,"&gt;="&amp;H$7,INSTITUTIONAL_RAW!$A$2:$A$1048576,"&lt;="&amp;H$8,INSTITUTIONAL_RAW!$D$2:$D$1048576,INSTITUTIONAL!$A45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5" s="82" t="e">
        <f t="shared" si="27"/>
        <v>#DIV/0!</v>
      </c>
      <c r="J45" s="13">
        <f t="shared" si="28"/>
        <v>0</v>
      </c>
      <c r="K45" s="14">
        <f>IFERROR(
SUMIFS(INSTITUTIONAL_RAW!$F$2:$F$1048576,INSTITUTIONAL_RAW!$A$2:$A$1048576,"&gt;="&amp;K$7,INSTITUTIONAL_RAW!$A$2:$A$1048576,"&lt;="&amp;K$8,INSTITUTIONAL_RAW!$D$2:$D$1048576,INSTITUTIONAL!$A45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45,INSTITUTIONAL_RAW!$E$2:$E$1048576,INSTITUTIONAL!$B$12,INSTITUTIONAL_RAW!$H$2:$H$1048576,INSTITUTIONAL!$B$10),0)</f>
        <v>0</v>
      </c>
      <c r="L45" s="15">
        <f>IFERROR(
SUMIFS(INSTITUTIONAL_RAW!$F$2:$F$1048576,INSTITUTIONAL_RAW!$A$2:$A$1048576,"&gt;="&amp;L$7,INSTITUTIONAL_RAW!$A$2:$A$1048576,"&lt;="&amp;L$8,INSTITUTIONAL_RAW!$D$2:$D$1048576,INSTITUTIONAL!$A45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45,INSTITUTIONAL_RAW!$E$2:$E$1048576,INSTITUTIONAL!$B$12,INSTITUTIONAL_RAW!$H$2:$H$1048576,INSTITUTIONAL!$B$10),0)</f>
        <v>0</v>
      </c>
      <c r="M45" s="15">
        <f t="shared" si="29"/>
        <v>0</v>
      </c>
      <c r="N45" s="16">
        <f t="shared" si="30"/>
        <v>0</v>
      </c>
    </row>
    <row r="46" spans="1:14" x14ac:dyDescent="0.2">
      <c r="A46" s="6" t="s">
        <v>10</v>
      </c>
      <c r="B46" s="24" t="s">
        <v>9</v>
      </c>
      <c r="C46" s="14" t="e">
        <f>SUMIFS(INSTITUTIONAL_RAW!$F$2:$F$1048576,INSTITUTIONAL_RAW!$A$2:$A$1048576,"&gt;="&amp;C$7,INSTITUTIONAL_RAW!$A$2:$A$1048576,"&lt;="&amp;C$8,INSTITUTIONAL_RAW!$D$2:$D$1048576,INSTITUTIONAL!$A46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6" s="14" t="e">
        <f>SUMIFS(INSTITUTIONAL_RAW!$F$2:$F$1048576,INSTITUTIONAL_RAW!$A$2:$A$1048576,"&gt;="&amp;D$7,INSTITUTIONAL_RAW!$A$2:$A$1048576,"&lt;="&amp;D$8,INSTITUTIONAL_RAW!$D$2:$D$1048576,INSTITUTIONAL!$A46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6" s="15" t="e">
        <f t="shared" si="5"/>
        <v>#DIV/0!</v>
      </c>
      <c r="F46" s="13">
        <f t="shared" si="26"/>
        <v>0</v>
      </c>
      <c r="G46" s="81" t="e">
        <f>SUMIFS(INSTITUTIONAL_RAW!$G$2:$G$1048576,INSTITUTIONAL_RAW!$A$2:$A$1048576,"&gt;="&amp;G$7,INSTITUTIONAL_RAW!$A$2:$A$1048576,"&lt;="&amp;G$8,INSTITUTIONAL_RAW!$D$2:$D$1048576,INSTITUTIONAL!$A46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6" s="81" t="e">
        <f>SUMIFS(INSTITUTIONAL_RAW!$G$2:$G$1048576,INSTITUTIONAL_RAW!$A$2:$A$1048576,"&gt;="&amp;H$7,INSTITUTIONAL_RAW!$A$2:$A$1048576,"&lt;="&amp;H$8,INSTITUTIONAL_RAW!$D$2:$D$1048576,INSTITUTIONAL!$A46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6" s="82" t="e">
        <f t="shared" si="27"/>
        <v>#DIV/0!</v>
      </c>
      <c r="J46" s="13">
        <f t="shared" si="28"/>
        <v>0</v>
      </c>
      <c r="K46" s="14">
        <f>IFERROR(
SUMIFS(INSTITUTIONAL_RAW!$F$2:$F$1048576,INSTITUTIONAL_RAW!$A$2:$A$1048576,"&gt;="&amp;K$7,INSTITUTIONAL_RAW!$A$2:$A$1048576,"&lt;="&amp;K$8,INSTITUTIONAL_RAW!$D$2:$D$1048576,INSTITUTIONAL!$A46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46,INSTITUTIONAL_RAW!$E$2:$E$1048576,INSTITUTIONAL!$B$12,INSTITUTIONAL_RAW!$H$2:$H$1048576,INSTITUTIONAL!$B$10),0)</f>
        <v>0</v>
      </c>
      <c r="L46" s="15">
        <f>IFERROR(
SUMIFS(INSTITUTIONAL_RAW!$F$2:$F$1048576,INSTITUTIONAL_RAW!$A$2:$A$1048576,"&gt;="&amp;L$7,INSTITUTIONAL_RAW!$A$2:$A$1048576,"&lt;="&amp;L$8,INSTITUTIONAL_RAW!$D$2:$D$1048576,INSTITUTIONAL!$A46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46,INSTITUTIONAL_RAW!$E$2:$E$1048576,INSTITUTIONAL!$B$12,INSTITUTIONAL_RAW!$H$2:$H$1048576,INSTITUTIONAL!$B$10),0)</f>
        <v>0</v>
      </c>
      <c r="M46" s="15">
        <f t="shared" si="29"/>
        <v>0</v>
      </c>
      <c r="N46" s="16">
        <f t="shared" si="30"/>
        <v>0</v>
      </c>
    </row>
    <row r="47" spans="1:14" x14ac:dyDescent="0.2">
      <c r="A47" s="6" t="s">
        <v>8</v>
      </c>
      <c r="B47" s="24" t="s">
        <v>7</v>
      </c>
      <c r="C47" s="14" t="e">
        <f>SUMIFS(INSTITUTIONAL_RAW!$F$2:$F$1048576,INSTITUTIONAL_RAW!$A$2:$A$1048576,"&gt;="&amp;C$7,INSTITUTIONAL_RAW!$A$2:$A$1048576,"&lt;="&amp;C$8,INSTITUTIONAL_RAW!$D$2:$D$1048576,INSTITUTIONAL!$A47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7" s="14" t="e">
        <f>SUMIFS(INSTITUTIONAL_RAW!$F$2:$F$1048576,INSTITUTIONAL_RAW!$A$2:$A$1048576,"&gt;="&amp;D$7,INSTITUTIONAL_RAW!$A$2:$A$1048576,"&lt;="&amp;D$8,INSTITUTIONAL_RAW!$D$2:$D$1048576,INSTITUTIONAL!$A47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7" s="15" t="e">
        <f t="shared" si="5"/>
        <v>#DIV/0!</v>
      </c>
      <c r="F47" s="13">
        <f t="shared" si="26"/>
        <v>0</v>
      </c>
      <c r="G47" s="81" t="e">
        <f>SUMIFS(INSTITUTIONAL_RAW!$G$2:$G$1048576,INSTITUTIONAL_RAW!$A$2:$A$1048576,"&gt;="&amp;G$7,INSTITUTIONAL_RAW!$A$2:$A$1048576,"&lt;="&amp;G$8,INSTITUTIONAL_RAW!$D$2:$D$1048576,INSTITUTIONAL!$A47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7" s="81" t="e">
        <f>SUMIFS(INSTITUTIONAL_RAW!$G$2:$G$1048576,INSTITUTIONAL_RAW!$A$2:$A$1048576,"&gt;="&amp;H$7,INSTITUTIONAL_RAW!$A$2:$A$1048576,"&lt;="&amp;H$8,INSTITUTIONAL_RAW!$D$2:$D$1048576,INSTITUTIONAL!$A47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7" s="82" t="e">
        <f t="shared" si="27"/>
        <v>#DIV/0!</v>
      </c>
      <c r="J47" s="13">
        <f t="shared" si="28"/>
        <v>0</v>
      </c>
      <c r="K47" s="14">
        <f>IFERROR(
SUMIFS(INSTITUTIONAL_RAW!$F$2:$F$1048576,INSTITUTIONAL_RAW!$A$2:$A$1048576,"&gt;="&amp;K$7,INSTITUTIONAL_RAW!$A$2:$A$1048576,"&lt;="&amp;K$8,INSTITUTIONAL_RAW!$D$2:$D$1048576,INSTITUTIONAL!$A47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47,INSTITUTIONAL_RAW!$E$2:$E$1048576,INSTITUTIONAL!$B$12,INSTITUTIONAL_RAW!$H$2:$H$1048576,INSTITUTIONAL!$B$10),0)</f>
        <v>0</v>
      </c>
      <c r="L47" s="15">
        <f>IFERROR(
SUMIFS(INSTITUTIONAL_RAW!$F$2:$F$1048576,INSTITUTIONAL_RAW!$A$2:$A$1048576,"&gt;="&amp;L$7,INSTITUTIONAL_RAW!$A$2:$A$1048576,"&lt;="&amp;L$8,INSTITUTIONAL_RAW!$D$2:$D$1048576,INSTITUTIONAL!$A47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47,INSTITUTIONAL_RAW!$E$2:$E$1048576,INSTITUTIONAL!$B$12,INSTITUTIONAL_RAW!$H$2:$H$1048576,INSTITUTIONAL!$B$10),0)</f>
        <v>0</v>
      </c>
      <c r="M47" s="15">
        <f t="shared" si="29"/>
        <v>0</v>
      </c>
      <c r="N47" s="16">
        <f t="shared" si="30"/>
        <v>0</v>
      </c>
    </row>
    <row r="48" spans="1:14" s="52" customFormat="1" x14ac:dyDescent="0.2">
      <c r="A48" s="46" t="s">
        <v>6</v>
      </c>
      <c r="B48" s="53" t="s">
        <v>5</v>
      </c>
      <c r="C48" s="14" t="e">
        <f>SUMIFS(INSTITUTIONAL_RAW!$F$2:$F$1048576,INSTITUTIONAL_RAW!$A$2:$A$1048576,"&gt;="&amp;C$7,INSTITUTIONAL_RAW!$A$2:$A$1048576,"&lt;="&amp;C$8,INSTITUTIONAL_RAW!$D$2:$D$1048576,INSTITUTIONAL!$A48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8" s="14" t="e">
        <f>SUMIFS(INSTITUTIONAL_RAW!$F$2:$F$1048576,INSTITUTIONAL_RAW!$A$2:$A$1048576,"&gt;="&amp;D$7,INSTITUTIONAL_RAW!$A$2:$A$1048576,"&lt;="&amp;D$8,INSTITUTIONAL_RAW!$D$2:$D$1048576,INSTITUTIONAL!$A48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8" s="50" t="e">
        <f t="shared" si="5"/>
        <v>#DIV/0!</v>
      </c>
      <c r="F48" s="48">
        <f t="shared" si="26"/>
        <v>0</v>
      </c>
      <c r="G48" s="81" t="e">
        <f>SUMIFS(INSTITUTIONAL_RAW!$G$2:$G$1048576,INSTITUTIONAL_RAW!$A$2:$A$1048576,"&gt;="&amp;G$7,INSTITUTIONAL_RAW!$A$2:$A$1048576,"&lt;="&amp;G$8,INSTITUTIONAL_RAW!$D$2:$D$1048576,INSTITUTIONAL!$A48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8" s="81" t="e">
        <f>SUMIFS(INSTITUTIONAL_RAW!$G$2:$G$1048576,INSTITUTIONAL_RAW!$A$2:$A$1048576,"&gt;="&amp;H$7,INSTITUTIONAL_RAW!$A$2:$A$1048576,"&lt;="&amp;H$8,INSTITUTIONAL_RAW!$D$2:$D$1048576,INSTITUTIONAL!$A48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8" s="83" t="e">
        <f t="shared" si="27"/>
        <v>#DIV/0!</v>
      </c>
      <c r="J48" s="48">
        <f t="shared" si="28"/>
        <v>0</v>
      </c>
      <c r="K48" s="49">
        <f>IFERROR(
SUMIFS(INSTITUTIONAL_RAW!$F$2:$F$1048576,INSTITUTIONAL_RAW!$A$2:$A$1048576,"&gt;="&amp;K$7,INSTITUTIONAL_RAW!$A$2:$A$1048576,"&lt;="&amp;K$8,INSTITUTIONAL_RAW!$D$2:$D$1048576,INSTITUTIONAL!$A48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48,INSTITUTIONAL_RAW!$E$2:$E$1048576,INSTITUTIONAL!$B$12,INSTITUTIONAL_RAW!$H$2:$H$1048576,INSTITUTIONAL!$B$10),0)</f>
        <v>0</v>
      </c>
      <c r="L48" s="50">
        <f>IFERROR(
SUMIFS(INSTITUTIONAL_RAW!$F$2:$F$1048576,INSTITUTIONAL_RAW!$A$2:$A$1048576,"&gt;="&amp;L$7,INSTITUTIONAL_RAW!$A$2:$A$1048576,"&lt;="&amp;L$8,INSTITUTIONAL_RAW!$D$2:$D$1048576,INSTITUTIONAL!$A48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48,INSTITUTIONAL_RAW!$E$2:$E$1048576,INSTITUTIONAL!$B$12,INSTITUTIONAL_RAW!$H$2:$H$1048576,INSTITUTIONAL!$B$10),0)</f>
        <v>0</v>
      </c>
      <c r="M48" s="50">
        <f t="shared" si="29"/>
        <v>0</v>
      </c>
      <c r="N48" s="51">
        <f t="shared" si="30"/>
        <v>0</v>
      </c>
    </row>
    <row r="49" spans="1:18" s="52" customFormat="1" x14ac:dyDescent="0.2">
      <c r="A49" s="46" t="s">
        <v>4</v>
      </c>
      <c r="B49" s="53" t="s">
        <v>72</v>
      </c>
      <c r="C49" s="14" t="e">
        <f>SUMIFS(INSTITUTIONAL_RAW!$F$2:$F$1048576,INSTITUTIONAL_RAW!$A$2:$A$1048576,"&gt;="&amp;C$7,INSTITUTIONAL_RAW!$A$2:$A$1048576,"&lt;="&amp;C$8,INSTITUTIONAL_RAW!$D$2:$D$1048576,INSTITUTIONAL!$A49,INSTITUTIONAL_RAW!$E$2:$E$1048576,INSTITUTIONAL!$B$12,INSTITUTIONAL_RAW!$H$2:$H$1048576,INSTITUTIONAL!$B$10)/SUMIFS(WEEKS_RAW!$B$2:$B$1048576,WEEKS_RAW!$A$2:$A$1048576,"&gt;="&amp;C$7,WEEKS_RAW!$A$2:$A$1048576,"&lt;="&amp;C$8)</f>
        <v>#DIV/0!</v>
      </c>
      <c r="D49" s="14" t="e">
        <f>SUMIFS(INSTITUTIONAL_RAW!$F$2:$F$1048576,INSTITUTIONAL_RAW!$A$2:$A$1048576,"&gt;="&amp;D$7,INSTITUTIONAL_RAW!$A$2:$A$1048576,"&lt;="&amp;D$8,INSTITUTIONAL_RAW!$D$2:$D$1048576,INSTITUTIONAL!$A49,INSTITUTIONAL_RAW!$E$2:$E$1048576,INSTITUTIONAL!$B$12,INSTITUTIONAL_RAW!$H$2:$H$1048576,INSTITUTIONAL!$B$10)/SUMIFS(WEEKS_RAW!$B$2:$B$1048576,WEEKS_RAW!$A$2:$A$1048576,"&gt;="&amp;D$7,WEEKS_RAW!$A$2:$A$1048576,"&lt;="&amp;D$8)</f>
        <v>#DIV/0!</v>
      </c>
      <c r="E49" s="50" t="e">
        <f t="shared" si="5"/>
        <v>#DIV/0!</v>
      </c>
      <c r="F49" s="48">
        <f t="shared" si="26"/>
        <v>0</v>
      </c>
      <c r="G49" s="81" t="e">
        <f>SUMIFS(INSTITUTIONAL_RAW!$G$2:$G$1048576,INSTITUTIONAL_RAW!$A$2:$A$1048576,"&gt;="&amp;G$7,INSTITUTIONAL_RAW!$A$2:$A$1048576,"&lt;="&amp;G$8,INSTITUTIONAL_RAW!$D$2:$D$1048576,INSTITUTIONAL!$A49,INSTITUTIONAL_RAW!$E$2:$E$1048576,INSTITUTIONAL!$B$12,INSTITUTIONAL_RAW!$H$2:$H$1048576,INSTITUTIONAL!$B$10)/SUMIFS(WEEKS_RAW!$B$2:$B$1048576,WEEKS_RAW!$A$2:$A$1048576,"&gt;="&amp;C$7,WEEKS_RAW!$A$2:$A$1048576,"&lt;="&amp;C$8)</f>
        <v>#DIV/0!</v>
      </c>
      <c r="H49" s="81" t="e">
        <f>SUMIFS(INSTITUTIONAL_RAW!$G$2:$G$1048576,INSTITUTIONAL_RAW!$A$2:$A$1048576,"&gt;="&amp;H$7,INSTITUTIONAL_RAW!$A$2:$A$1048576,"&lt;="&amp;H$8,INSTITUTIONAL_RAW!$D$2:$D$1048576,INSTITUTIONAL!$A49,INSTITUTIONAL_RAW!$E$2:$E$1048576,INSTITUTIONAL!$B$12,INSTITUTIONAL_RAW!$H$2:$H$1048576,INSTITUTIONAL!$B$10)/SUMIFS(WEEKS_RAW!$B$2:$B$1048576,WEEKS_RAW!$A$2:$A$1048576,"&gt;="&amp;D$7,WEEKS_RAW!$A$2:$A$1048576,"&lt;="&amp;D$8)</f>
        <v>#DIV/0!</v>
      </c>
      <c r="I49" s="83" t="e">
        <f t="shared" si="27"/>
        <v>#DIV/0!</v>
      </c>
      <c r="J49" s="48">
        <f t="shared" si="28"/>
        <v>0</v>
      </c>
      <c r="K49" s="49">
        <f>IFERROR(
SUMIFS(INSTITUTIONAL_RAW!$F$2:$F$1048576,INSTITUTIONAL_RAW!$A$2:$A$1048576,"&gt;="&amp;K$7,INSTITUTIONAL_RAW!$A$2:$A$1048576,"&lt;="&amp;K$8,INSTITUTIONAL_RAW!$D$2:$D$1048576,INSTITUTIONAL!$A49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49,INSTITUTIONAL_RAW!$E$2:$E$1048576,INSTITUTIONAL!$B$12,INSTITUTIONAL_RAW!$H$2:$H$1048576,INSTITUTIONAL!$B$10),0)</f>
        <v>0</v>
      </c>
      <c r="L49" s="50">
        <f>IFERROR(
SUMIFS(INSTITUTIONAL_RAW!$F$2:$F$1048576,INSTITUTIONAL_RAW!$A$2:$A$1048576,"&gt;="&amp;L$7,INSTITUTIONAL_RAW!$A$2:$A$1048576,"&lt;="&amp;L$8,INSTITUTIONAL_RAW!$D$2:$D$1048576,INSTITUTIONAL!$A49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49,INSTITUTIONAL_RAW!$E$2:$E$1048576,INSTITUTIONAL!$B$12,INSTITUTIONAL_RAW!$H$2:$H$1048576,INSTITUTIONAL!$B$10),0)</f>
        <v>0</v>
      </c>
      <c r="M49" s="50">
        <f t="shared" si="29"/>
        <v>0</v>
      </c>
      <c r="N49" s="51">
        <f t="shared" si="30"/>
        <v>0</v>
      </c>
    </row>
    <row r="50" spans="1:18" x14ac:dyDescent="0.2">
      <c r="A50" s="6" t="s">
        <v>3</v>
      </c>
      <c r="B50" s="24" t="s">
        <v>2</v>
      </c>
      <c r="C50" s="14" t="e">
        <f>SUMIFS(INSTITUTIONAL_RAW!$F$2:$F$1048576,INSTITUTIONAL_RAW!$A$2:$A$1048576,"&gt;="&amp;C$7,INSTITUTIONAL_RAW!$A$2:$A$1048576,"&lt;="&amp;C$8,INSTITUTIONAL_RAW!$D$2:$D$1048576,INSTITUTIONAL!$A50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0" s="14" t="e">
        <f>SUMIFS(INSTITUTIONAL_RAW!$F$2:$F$1048576,INSTITUTIONAL_RAW!$A$2:$A$1048576,"&gt;="&amp;D$7,INSTITUTIONAL_RAW!$A$2:$A$1048576,"&lt;="&amp;D$8,INSTITUTIONAL_RAW!$D$2:$D$1048576,INSTITUTIONAL!$A50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0" s="15" t="e">
        <f t="shared" si="5"/>
        <v>#DIV/0!</v>
      </c>
      <c r="F50" s="13">
        <f t="shared" si="26"/>
        <v>0</v>
      </c>
      <c r="G50" s="81" t="e">
        <f>SUMIFS(INSTITUTIONAL_RAW!$G$2:$G$1048576,INSTITUTIONAL_RAW!$A$2:$A$1048576,"&gt;="&amp;G$7,INSTITUTIONAL_RAW!$A$2:$A$1048576,"&lt;="&amp;G$8,INSTITUTIONAL_RAW!$D$2:$D$1048576,INSTITUTIONAL!$A50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0" s="81" t="e">
        <f>SUMIFS(INSTITUTIONAL_RAW!$G$2:$G$1048576,INSTITUTIONAL_RAW!$A$2:$A$1048576,"&gt;="&amp;H$7,INSTITUTIONAL_RAW!$A$2:$A$1048576,"&lt;="&amp;H$8,INSTITUTIONAL_RAW!$D$2:$D$1048576,INSTITUTIONAL!$A50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0" s="82" t="e">
        <f t="shared" si="27"/>
        <v>#DIV/0!</v>
      </c>
      <c r="J50" s="13">
        <f t="shared" si="28"/>
        <v>0</v>
      </c>
      <c r="K50" s="14">
        <f>IFERROR(
SUMIFS(INSTITUTIONAL_RAW!$F$2:$F$1048576,INSTITUTIONAL_RAW!$A$2:$A$1048576,"&gt;="&amp;K$7,INSTITUTIONAL_RAW!$A$2:$A$1048576,"&lt;="&amp;K$8,INSTITUTIONAL_RAW!$D$2:$D$1048576,INSTITUTIONAL!$A50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50,INSTITUTIONAL_RAW!$E$2:$E$1048576,INSTITUTIONAL!$B$12,INSTITUTIONAL_RAW!$H$2:$H$1048576,INSTITUTIONAL!$B$10),0)</f>
        <v>0</v>
      </c>
      <c r="L50" s="15">
        <f>IFERROR(
SUMIFS(INSTITUTIONAL_RAW!$F$2:$F$1048576,INSTITUTIONAL_RAW!$A$2:$A$1048576,"&gt;="&amp;L$7,INSTITUTIONAL_RAW!$A$2:$A$1048576,"&lt;="&amp;L$8,INSTITUTIONAL_RAW!$D$2:$D$1048576,INSTITUTIONAL!$A50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50,INSTITUTIONAL_RAW!$E$2:$E$1048576,INSTITUTIONAL!$B$12,INSTITUTIONAL_RAW!$H$2:$H$1048576,INSTITUTIONAL!$B$10),0)</f>
        <v>0</v>
      </c>
      <c r="M50" s="15">
        <f t="shared" si="29"/>
        <v>0</v>
      </c>
      <c r="N50" s="16">
        <f t="shared" si="30"/>
        <v>0</v>
      </c>
    </row>
    <row r="51" spans="1:18" x14ac:dyDescent="0.2">
      <c r="A51" s="6" t="s">
        <v>1</v>
      </c>
      <c r="B51" s="24" t="s">
        <v>1</v>
      </c>
      <c r="C51" s="14" t="e">
        <f>SUMIFS(INSTITUTIONAL_RAW!$F$2:$F$1048576,INSTITUTIONAL_RAW!$A$2:$A$1048576,"&gt;="&amp;C$7,INSTITUTIONAL_RAW!$A$2:$A$1048576,"&lt;="&amp;C$8,INSTITUTIONAL_RAW!$D$2:$D$1048576,INSTITUTIONAL!$A51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1" s="14" t="e">
        <f>SUMIFS(INSTITUTIONAL_RAW!$F$2:$F$1048576,INSTITUTIONAL_RAW!$A$2:$A$1048576,"&gt;="&amp;D$7,INSTITUTIONAL_RAW!$A$2:$A$1048576,"&lt;="&amp;D$8,INSTITUTIONAL_RAW!$D$2:$D$1048576,INSTITUTIONAL!$A51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1" s="15" t="e">
        <f t="shared" si="5"/>
        <v>#DIV/0!</v>
      </c>
      <c r="F51" s="13">
        <f t="shared" si="26"/>
        <v>0</v>
      </c>
      <c r="G51" s="81" t="e">
        <f>SUMIFS(INSTITUTIONAL_RAW!$G$2:$G$1048576,INSTITUTIONAL_RAW!$A$2:$A$1048576,"&gt;="&amp;G$7,INSTITUTIONAL_RAW!$A$2:$A$1048576,"&lt;="&amp;G$8,INSTITUTIONAL_RAW!$D$2:$D$1048576,INSTITUTIONAL!$A51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1" s="81" t="e">
        <f>SUMIFS(INSTITUTIONAL_RAW!$G$2:$G$1048576,INSTITUTIONAL_RAW!$A$2:$A$1048576,"&gt;="&amp;H$7,INSTITUTIONAL_RAW!$A$2:$A$1048576,"&lt;="&amp;H$8,INSTITUTIONAL_RAW!$D$2:$D$1048576,INSTITUTIONAL!$A51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1" s="82" t="e">
        <f t="shared" si="27"/>
        <v>#DIV/0!</v>
      </c>
      <c r="J51" s="13">
        <f t="shared" si="28"/>
        <v>0</v>
      </c>
      <c r="K51" s="14">
        <f>IFERROR(
SUMIFS(INSTITUTIONAL_RAW!$F$2:$F$1048576,INSTITUTIONAL_RAW!$A$2:$A$1048576,"&gt;="&amp;K$7,INSTITUTIONAL_RAW!$A$2:$A$1048576,"&lt;="&amp;K$8,INSTITUTIONAL_RAW!$D$2:$D$1048576,INSTITUTIONAL!$A51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51,INSTITUTIONAL_RAW!$E$2:$E$1048576,INSTITUTIONAL!$B$12,INSTITUTIONAL_RAW!$H$2:$H$1048576,INSTITUTIONAL!$B$10),0)</f>
        <v>0</v>
      </c>
      <c r="L51" s="15">
        <f>IFERROR(
SUMIFS(INSTITUTIONAL_RAW!$F$2:$F$1048576,INSTITUTIONAL_RAW!$A$2:$A$1048576,"&gt;="&amp;L$7,INSTITUTIONAL_RAW!$A$2:$A$1048576,"&lt;="&amp;L$8,INSTITUTIONAL_RAW!$D$2:$D$1048576,INSTITUTIONAL!$A51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51,INSTITUTIONAL_RAW!$E$2:$E$1048576,INSTITUTIONAL!$B$12,INSTITUTIONAL_RAW!$H$2:$H$1048576,INSTITUTIONAL!$B$10),0)</f>
        <v>0</v>
      </c>
      <c r="M51" s="15">
        <f t="shared" si="29"/>
        <v>0</v>
      </c>
      <c r="N51" s="16">
        <f t="shared" si="30"/>
        <v>0</v>
      </c>
    </row>
    <row r="52" spans="1:18" x14ac:dyDescent="0.2">
      <c r="A52" s="6" t="s">
        <v>78</v>
      </c>
      <c r="B52" s="24" t="s">
        <v>80</v>
      </c>
      <c r="C52" s="14" t="e">
        <f>SUMIFS(INSTITUTIONAL_RAW!$F$2:$F$1048576,INSTITUTIONAL_RAW!$A$2:$A$1048576,"&gt;="&amp;C$7,INSTITUTIONAL_RAW!$A$2:$A$1048576,"&lt;="&amp;C$8,INSTITUTIONAL_RAW!$D$2:$D$1048576,INSTITUTIONAL!$A52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2" s="14" t="e">
        <f>SUMIFS(INSTITUTIONAL_RAW!$F$2:$F$1048576,INSTITUTIONAL_RAW!$A$2:$A$1048576,"&gt;="&amp;D$7,INSTITUTIONAL_RAW!$A$2:$A$1048576,"&lt;="&amp;D$8,INSTITUTIONAL_RAW!$D$2:$D$1048576,INSTITUTIONAL!$A52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2" s="15" t="e">
        <f t="shared" si="5"/>
        <v>#DIV/0!</v>
      </c>
      <c r="F52" s="13">
        <f t="shared" si="26"/>
        <v>0</v>
      </c>
      <c r="G52" s="81" t="e">
        <f>SUMIFS(INSTITUTIONAL_RAW!$G$2:$G$1048576,INSTITUTIONAL_RAW!$A$2:$A$1048576,"&gt;="&amp;G$7,INSTITUTIONAL_RAW!$A$2:$A$1048576,"&lt;="&amp;G$8,INSTITUTIONAL_RAW!$D$2:$D$1048576,INSTITUTIONAL!$A52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2" s="81" t="e">
        <f>SUMIFS(INSTITUTIONAL_RAW!$G$2:$G$1048576,INSTITUTIONAL_RAW!$A$2:$A$1048576,"&gt;="&amp;H$7,INSTITUTIONAL_RAW!$A$2:$A$1048576,"&lt;="&amp;H$8,INSTITUTIONAL_RAW!$D$2:$D$1048576,INSTITUTIONAL!$A52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2" s="82" t="e">
        <f t="shared" si="27"/>
        <v>#DIV/0!</v>
      </c>
      <c r="J52" s="13">
        <f t="shared" si="28"/>
        <v>0</v>
      </c>
      <c r="K52" s="14">
        <f>IFERROR(
SUMIFS(INSTITUTIONAL_RAW!$F$2:$F$1048576,INSTITUTIONAL_RAW!$A$2:$A$1048576,"&gt;="&amp;K$7,INSTITUTIONAL_RAW!$A$2:$A$1048576,"&lt;="&amp;K$8,INSTITUTIONAL_RAW!$D$2:$D$1048576,INSTITUTIONAL!$A52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52,INSTITUTIONAL_RAW!$E$2:$E$1048576,INSTITUTIONAL!$B$12,INSTITUTIONAL_RAW!$H$2:$H$1048576,INSTITUTIONAL!$B$10),0)</f>
        <v>0</v>
      </c>
      <c r="L52" s="15">
        <f>IFERROR(
SUMIFS(INSTITUTIONAL_RAW!$F$2:$F$1048576,INSTITUTIONAL_RAW!$A$2:$A$1048576,"&gt;="&amp;L$7,INSTITUTIONAL_RAW!$A$2:$A$1048576,"&lt;="&amp;L$8,INSTITUTIONAL_RAW!$D$2:$D$1048576,INSTITUTIONAL!$A52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52,INSTITUTIONAL_RAW!$E$2:$E$1048576,INSTITUTIONAL!$B$12,INSTITUTIONAL_RAW!$H$2:$H$1048576,INSTITUTIONAL!$B$10),0)</f>
        <v>0</v>
      </c>
      <c r="M52" s="15">
        <f t="shared" si="29"/>
        <v>0</v>
      </c>
      <c r="N52" s="16">
        <f t="shared" si="30"/>
        <v>0</v>
      </c>
    </row>
    <row r="53" spans="1:18" x14ac:dyDescent="0.2">
      <c r="A53" s="6" t="s">
        <v>81</v>
      </c>
      <c r="B53" s="24" t="s">
        <v>82</v>
      </c>
      <c r="C53" s="14" t="e">
        <f>SUMIFS(INSTITUTIONAL_RAW!$F$2:$F$1048576,INSTITUTIONAL_RAW!$A$2:$A$1048576,"&gt;="&amp;C$7,INSTITUTIONAL_RAW!$A$2:$A$1048576,"&lt;="&amp;C$8,INSTITUTIONAL_RAW!$D$2:$D$1048576,INSTITUTIONAL!$A53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3" s="14" t="e">
        <f>SUMIFS(INSTITUTIONAL_RAW!$F$2:$F$1048576,INSTITUTIONAL_RAW!$A$2:$A$1048576,"&gt;="&amp;D$7,INSTITUTIONAL_RAW!$A$2:$A$1048576,"&lt;="&amp;D$8,INSTITUTIONAL_RAW!$D$2:$D$1048576,INSTITUTIONAL!$A53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3" s="15" t="e">
        <f t="shared" si="5"/>
        <v>#DIV/0!</v>
      </c>
      <c r="F53" s="13">
        <f t="shared" si="26"/>
        <v>0</v>
      </c>
      <c r="G53" s="81" t="e">
        <f>SUMIFS(INSTITUTIONAL_RAW!$G$2:$G$1048576,INSTITUTIONAL_RAW!$A$2:$A$1048576,"&gt;="&amp;G$7,INSTITUTIONAL_RAW!$A$2:$A$1048576,"&lt;="&amp;G$8,INSTITUTIONAL_RAW!$D$2:$D$1048576,INSTITUTIONAL!$A53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3" s="81" t="e">
        <f>SUMIFS(INSTITUTIONAL_RAW!$G$2:$G$1048576,INSTITUTIONAL_RAW!$A$2:$A$1048576,"&gt;="&amp;H$7,INSTITUTIONAL_RAW!$A$2:$A$1048576,"&lt;="&amp;H$8,INSTITUTIONAL_RAW!$D$2:$D$1048576,INSTITUTIONAL!$A53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3" s="82" t="e">
        <f t="shared" si="27"/>
        <v>#DIV/0!</v>
      </c>
      <c r="J53" s="13">
        <f t="shared" si="28"/>
        <v>0</v>
      </c>
      <c r="K53" s="14">
        <f>IFERROR(
SUMIFS(INSTITUTIONAL_RAW!$F$2:$F$1048576,INSTITUTIONAL_RAW!$A$2:$A$1048576,"&gt;="&amp;K$7,INSTITUTIONAL_RAW!$A$2:$A$1048576,"&lt;="&amp;K$8,INSTITUTIONAL_RAW!$D$2:$D$1048576,INSTITUTIONAL!$A53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53,INSTITUTIONAL_RAW!$E$2:$E$1048576,INSTITUTIONAL!$B$12,INSTITUTIONAL_RAW!$H$2:$H$1048576,INSTITUTIONAL!$B$10),0)</f>
        <v>0</v>
      </c>
      <c r="L53" s="15">
        <f>IFERROR(
SUMIFS(INSTITUTIONAL_RAW!$F$2:$F$1048576,INSTITUTIONAL_RAW!$A$2:$A$1048576,"&gt;="&amp;L$7,INSTITUTIONAL_RAW!$A$2:$A$1048576,"&lt;="&amp;L$8,INSTITUTIONAL_RAW!$D$2:$D$1048576,INSTITUTIONAL!$A53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53,INSTITUTIONAL_RAW!$E$2:$E$1048576,INSTITUTIONAL!$B$12,INSTITUTIONAL_RAW!$H$2:$H$1048576,INSTITUTIONAL!$B$10),0)</f>
        <v>0</v>
      </c>
      <c r="M53" s="15">
        <f t="shared" si="29"/>
        <v>0</v>
      </c>
      <c r="N53" s="16">
        <f t="shared" si="30"/>
        <v>0</v>
      </c>
    </row>
    <row r="54" spans="1:18" x14ac:dyDescent="0.2">
      <c r="B54" s="20"/>
      <c r="C54" s="15"/>
      <c r="D54" s="15"/>
      <c r="E54" s="15"/>
      <c r="F54" s="12"/>
      <c r="G54" s="82"/>
      <c r="H54" s="82"/>
      <c r="I54" s="82"/>
      <c r="J54" s="12"/>
      <c r="K54" s="15"/>
      <c r="L54" s="15"/>
      <c r="M54" s="15"/>
      <c r="N54" s="25"/>
    </row>
    <row r="55" spans="1:18" ht="15.75" x14ac:dyDescent="0.25">
      <c r="B55" s="34" t="s">
        <v>71</v>
      </c>
      <c r="C55" s="76" t="e">
        <f>C38+C25+C34+C20+C13</f>
        <v>#DIV/0!</v>
      </c>
      <c r="D55" s="77" t="e">
        <f>D38+D25+D34+D20+D13</f>
        <v>#DIV/0!</v>
      </c>
      <c r="E55" s="77" t="e">
        <f t="shared" si="5"/>
        <v>#DIV/0!</v>
      </c>
      <c r="F55" s="35">
        <f>IFERROR(D55/C55-1,0)</f>
        <v>0</v>
      </c>
      <c r="G55" s="79"/>
      <c r="H55" s="80"/>
      <c r="I55" s="80"/>
      <c r="J55" s="35"/>
      <c r="K55" s="39"/>
      <c r="L55" s="40"/>
      <c r="M55" s="40"/>
      <c r="N55" s="36"/>
      <c r="O55" s="4"/>
    </row>
    <row r="56" spans="1:18" ht="15" customHeight="1" x14ac:dyDescent="0.2">
      <c r="C56" s="27"/>
      <c r="D56" s="27"/>
      <c r="E56" s="27"/>
      <c r="F56" s="25"/>
      <c r="G56" s="87"/>
      <c r="H56" s="87"/>
      <c r="I56" s="87"/>
      <c r="J56" s="25"/>
      <c r="K56" s="27"/>
      <c r="L56" s="27"/>
      <c r="M56" s="27"/>
      <c r="N56" s="25"/>
    </row>
    <row r="57" spans="1:18" s="4" customFormat="1" ht="15.75" x14ac:dyDescent="0.25">
      <c r="A57" s="6" t="s">
        <v>77</v>
      </c>
      <c r="B57" s="24" t="s">
        <v>76</v>
      </c>
      <c r="C57" s="14" t="e">
        <f>SUMIFS(INSTITUTIONAL_RAW!$F$2:$F$1048576,INSTITUTIONAL_RAW!$A$2:$A$1048576,"&gt;="&amp;C$7,INSTITUTIONAL_RAW!$A$2:$A$1048576,"&lt;="&amp;C$8,INSTITUTIONAL_RAW!$D$2:$D$1048576,INSTITUTIONAL!$A57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7" s="14" t="e">
        <f>SUMIFS(INSTITUTIONAL_RAW!$F$2:$F$1048576,INSTITUTIONAL_RAW!$A$2:$A$1048576,"&gt;="&amp;D$7,INSTITUTIONAL_RAW!$A$2:$A$1048576,"&lt;="&amp;D$8,INSTITUTIONAL_RAW!$D$2:$D$1048576,INSTITUTIONAL!$A57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7" s="27" t="e">
        <f>D57-C57</f>
        <v>#DIV/0!</v>
      </c>
      <c r="F57" s="58">
        <f>IFERROR(D57/C57-1,0)</f>
        <v>0</v>
      </c>
      <c r="G57" s="81" t="e">
        <f>SUMIFS(INSTITUTIONAL_RAW!$G$2:$G$1048576,INSTITUTIONAL_RAW!$A$2:$A$1048576,"&gt;="&amp;G$7,INSTITUTIONAL_RAW!$A$2:$A$1048576,"&lt;="&amp;G$8,INSTITUTIONAL_RAW!$D$2:$D$1048576,INSTITUTIONAL!$A57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7" s="81" t="e">
        <f>SUMIFS(INSTITUTIONAL_RAW!$G$2:$G$1048576,INSTITUTIONAL_RAW!$A$2:$A$1048576,"&gt;="&amp;H$7,INSTITUTIONAL_RAW!$A$2:$A$1048576,"&lt;="&amp;H$8,INSTITUTIONAL_RAW!$D$2:$D$1048576,INSTITUTIONAL!$A57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7" s="87" t="e">
        <f>H57-G57</f>
        <v>#DIV/0!</v>
      </c>
      <c r="J57" s="58">
        <f>IFERROR(H57/G57-1,0)</f>
        <v>0</v>
      </c>
      <c r="K57" s="26">
        <f>IFERROR(
SUMIFS(INSTITUTIONAL_RAW!$F$2:$F$1048576,INSTITUTIONAL_RAW!$A$2:$A$1048576,"&gt;="&amp;K$7,INSTITUTIONAL_RAW!$A$2:$A$1048576,"&lt;="&amp;K$8,INSTITUTIONAL_RAW!$D$2:$D$1048576,INSTITUTIONAL!$A57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57,INSTITUTIONAL_RAW!$E$2:$E$1048576,INSTITUTIONAL!$B$12,INSTITUTIONAL_RAW!$H$2:$H$1048576,INSTITUTIONAL!$B$10),0)</f>
        <v>0</v>
      </c>
      <c r="L57" s="27">
        <f>IFERROR(
SUMIFS(INSTITUTIONAL_RAW!$F$2:$F$1048576,INSTITUTIONAL_RAW!$A$2:$A$1048576,"&gt;="&amp;L$7,INSTITUTIONAL_RAW!$A$2:$A$1048576,"&lt;="&amp;L$8,INSTITUTIONAL_RAW!$D$2:$D$1048576,INSTITUTIONAL!$A57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57,INSTITUTIONAL_RAW!$E$2:$E$1048576,INSTITUTIONAL!$B$12,INSTITUTIONAL_RAW!$H$2:$H$1048576,INSTITUTIONAL!$B$10),0)</f>
        <v>0</v>
      </c>
      <c r="M57" s="27">
        <f>L57-K57</f>
        <v>0</v>
      </c>
      <c r="N57" s="59">
        <f>IFERROR(L57/K57-1,0)</f>
        <v>0</v>
      </c>
      <c r="O57" s="2"/>
      <c r="P57" s="2"/>
      <c r="Q57" s="2"/>
    </row>
    <row r="58" spans="1:18" s="4" customFormat="1" ht="15.75" x14ac:dyDescent="0.25">
      <c r="A58" s="6" t="s">
        <v>87</v>
      </c>
      <c r="B58" s="24" t="s">
        <v>86</v>
      </c>
      <c r="C58" s="14" t="e">
        <f>SUMIFS(INSTITUTIONAL_RAW!$F$2:$F$1048576,INSTITUTIONAL_RAW!$A$2:$A$1048576,"&gt;="&amp;C$7,INSTITUTIONAL_RAW!$A$2:$A$1048576,"&lt;="&amp;C$8,INSTITUTIONAL_RAW!$D$2:$D$1048576,INSTITUTIONAL!$A58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8" s="14" t="e">
        <f>SUMIFS(INSTITUTIONAL_RAW!$F$2:$F$1048576,INSTITUTIONAL_RAW!$A$2:$A$1048576,"&gt;="&amp;D$7,INSTITUTIONAL_RAW!$A$2:$A$1048576,"&lt;="&amp;D$8,INSTITUTIONAL_RAW!$D$2:$D$1048576,INSTITUTIONAL!$A58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8" s="27" t="e">
        <f>D58-C58</f>
        <v>#DIV/0!</v>
      </c>
      <c r="F58" s="58">
        <f>IFERROR(D58/C58-1,0)</f>
        <v>0</v>
      </c>
      <c r="G58" s="81" t="e">
        <f>SUMIFS(INSTITUTIONAL_RAW!$G$2:$G$1048576,INSTITUTIONAL_RAW!$A$2:$A$1048576,"&gt;="&amp;G$7,INSTITUTIONAL_RAW!$A$2:$A$1048576,"&lt;="&amp;G$8,INSTITUTIONAL_RAW!$D$2:$D$1048576,INSTITUTIONAL!$A58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8" s="81" t="e">
        <f>SUMIFS(INSTITUTIONAL_RAW!$G$2:$G$1048576,INSTITUTIONAL_RAW!$A$2:$A$1048576,"&gt;="&amp;H$7,INSTITUTIONAL_RAW!$A$2:$A$1048576,"&lt;="&amp;H$8,INSTITUTIONAL_RAW!$D$2:$D$1048576,INSTITUTIONAL!$A58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8" s="87" t="e">
        <f>H58-G58</f>
        <v>#DIV/0!</v>
      </c>
      <c r="J58" s="58">
        <f>IFERROR(H58/G58-1,0)</f>
        <v>0</v>
      </c>
      <c r="K58" s="26">
        <f>IFERROR(
SUMIFS(INSTITUTIONAL_RAW!$F$2:$F$1048576,INSTITUTIONAL_RAW!$A$2:$A$1048576,"&gt;="&amp;K$7,INSTITUTIONAL_RAW!$A$2:$A$1048576,"&lt;="&amp;K$8,INSTITUTIONAL_RAW!$D$2:$D$1048576,INSTITUTIONAL!$A58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58,INSTITUTIONAL_RAW!$E$2:$E$1048576,INSTITUTIONAL!$B$12,INSTITUTIONAL_RAW!$H$2:$H$1048576,INSTITUTIONAL!$B$10),0)</f>
        <v>0</v>
      </c>
      <c r="L58" s="27">
        <f>IFERROR(
SUMIFS(INSTITUTIONAL_RAW!$F$2:$F$1048576,INSTITUTIONAL_RAW!$A$2:$A$1048576,"&gt;="&amp;L$7,INSTITUTIONAL_RAW!$A$2:$A$1048576,"&lt;="&amp;L$8,INSTITUTIONAL_RAW!$D$2:$D$1048576,INSTITUTIONAL!$A58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58,INSTITUTIONAL_RAW!$E$2:$E$1048576,INSTITUTIONAL!$B$12,INSTITUTIONAL_RAW!$H$2:$H$1048576,INSTITUTIONAL!$B$10),0)</f>
        <v>0</v>
      </c>
      <c r="M58" s="27">
        <f>L58-K58</f>
        <v>0</v>
      </c>
      <c r="N58" s="59">
        <f>IFERROR(L58/K58-1,0)</f>
        <v>0</v>
      </c>
      <c r="O58" s="2"/>
      <c r="P58" s="2"/>
      <c r="Q58" s="2"/>
    </row>
    <row r="59" spans="1:18" s="4" customFormat="1" ht="15.75" x14ac:dyDescent="0.25">
      <c r="A59" s="6" t="s">
        <v>79</v>
      </c>
      <c r="B59" s="24" t="s">
        <v>85</v>
      </c>
      <c r="C59" s="14" t="e">
        <f>SUMIFS(INSTITUTIONAL_RAW!$F$2:$F$1048576,INSTITUTIONAL_RAW!$A$2:$A$1048576,"&gt;="&amp;C$7,INSTITUTIONAL_RAW!$A$2:$A$1048576,"&lt;="&amp;C$8,INSTITUTIONAL_RAW!$D$2:$D$1048576,INSTITUTIONAL!$A59,INSTITUTIONAL_RAW!$E$2:$E$1048576,INSTITUTIONAL!$B$12,INSTITUTIONAL_RAW!$H$2:$H$1048576,INSTITUTIONAL!$B$10)/SUMIFS(WEEKS_RAW!$B$2:$B$1048576,WEEKS_RAW!$A$2:$A$1048576,"&gt;="&amp;C$7,WEEKS_RAW!$A$2:$A$1048576,"&lt;="&amp;C$8)</f>
        <v>#DIV/0!</v>
      </c>
      <c r="D59" s="14" t="e">
        <f>SUMIFS(INSTITUTIONAL_RAW!$F$2:$F$1048576,INSTITUTIONAL_RAW!$A$2:$A$1048576,"&gt;="&amp;D$7,INSTITUTIONAL_RAW!$A$2:$A$1048576,"&lt;="&amp;D$8,INSTITUTIONAL_RAW!$D$2:$D$1048576,INSTITUTIONAL!$A59,INSTITUTIONAL_RAW!$E$2:$E$1048576,INSTITUTIONAL!$B$12,INSTITUTIONAL_RAW!$H$2:$H$1048576,INSTITUTIONAL!$B$10)/SUMIFS(WEEKS_RAW!$B$2:$B$1048576,WEEKS_RAW!$A$2:$A$1048576,"&gt;="&amp;D$7,WEEKS_RAW!$A$2:$A$1048576,"&lt;="&amp;D$8)</f>
        <v>#DIV/0!</v>
      </c>
      <c r="E59" s="15" t="e">
        <f>D59-C59</f>
        <v>#DIV/0!</v>
      </c>
      <c r="F59" s="13">
        <f>IFERROR(D59/C59-1,0)</f>
        <v>0</v>
      </c>
      <c r="G59" s="81" t="e">
        <f>SUMIFS(INSTITUTIONAL_RAW!$G$2:$G$1048576,INSTITUTIONAL_RAW!$A$2:$A$1048576,"&gt;="&amp;G$7,INSTITUTIONAL_RAW!$A$2:$A$1048576,"&lt;="&amp;G$8,INSTITUTIONAL_RAW!$D$2:$D$1048576,INSTITUTIONAL!$A59,INSTITUTIONAL_RAW!$E$2:$E$1048576,INSTITUTIONAL!$B$12,INSTITUTIONAL_RAW!$H$2:$H$1048576,INSTITUTIONAL!$B$10)/SUMIFS(WEEKS_RAW!$B$2:$B$1048576,WEEKS_RAW!$A$2:$A$1048576,"&gt;="&amp;C$7,WEEKS_RAW!$A$2:$A$1048576,"&lt;="&amp;C$8)</f>
        <v>#DIV/0!</v>
      </c>
      <c r="H59" s="81" t="e">
        <f>SUMIFS(INSTITUTIONAL_RAW!$G$2:$G$1048576,INSTITUTIONAL_RAW!$A$2:$A$1048576,"&gt;="&amp;H$7,INSTITUTIONAL_RAW!$A$2:$A$1048576,"&lt;="&amp;H$8,INSTITUTIONAL_RAW!$D$2:$D$1048576,INSTITUTIONAL!$A59,INSTITUTIONAL_RAW!$E$2:$E$1048576,INSTITUTIONAL!$B$12,INSTITUTIONAL_RAW!$H$2:$H$1048576,INSTITUTIONAL!$B$10)/SUMIFS(WEEKS_RAW!$B$2:$B$1048576,WEEKS_RAW!$A$2:$A$1048576,"&gt;="&amp;D$7,WEEKS_RAW!$A$2:$A$1048576,"&lt;="&amp;D$8)</f>
        <v>#DIV/0!</v>
      </c>
      <c r="I59" s="82" t="e">
        <f>H59-G59</f>
        <v>#DIV/0!</v>
      </c>
      <c r="J59" s="13">
        <f>IFERROR(H59/G59-1,0)</f>
        <v>0</v>
      </c>
      <c r="K59" s="14">
        <f>IFERROR(
SUMIFS(INSTITUTIONAL_RAW!$F$2:$F$1048576,INSTITUTIONAL_RAW!$A$2:$A$1048576,"&gt;="&amp;K$7,INSTITUTIONAL_RAW!$A$2:$A$1048576,"&lt;="&amp;K$8,INSTITUTIONAL_RAW!$D$2:$D$1048576,INSTITUTIONAL!$A59,INSTITUTIONAL_RAW!$E$2:$E$1048576,INSTITUTIONAL!$B$12,INSTITUTIONAL_RAW!$H$2:$H$1048576,INSTITUTIONAL!$B$10)
/
SUMIFS(INSTITUTIONAL_RAW!$G$2:$G$1048576,INSTITUTIONAL_RAW!$A$2:$A$1048576,"&gt;="&amp;K$7,INSTITUTIONAL_RAW!$A$2:$A$1048576,"&lt;="&amp;K$8,INSTITUTIONAL_RAW!$D$2:$D$1048576,INSTITUTIONAL!$A59,INSTITUTIONAL_RAW!$E$2:$E$1048576,INSTITUTIONAL!$B$12,INSTITUTIONAL_RAW!$H$2:$H$1048576,INSTITUTIONAL!$B$10),0)</f>
        <v>0</v>
      </c>
      <c r="L59" s="15">
        <f>IFERROR(
SUMIFS(INSTITUTIONAL_RAW!$F$2:$F$1048576,INSTITUTIONAL_RAW!$A$2:$A$1048576,"&gt;="&amp;L$7,INSTITUTIONAL_RAW!$A$2:$A$1048576,"&lt;="&amp;L$8,INSTITUTIONAL_RAW!$D$2:$D$1048576,INSTITUTIONAL!$A59,INSTITUTIONAL_RAW!$E$2:$E$1048576,INSTITUTIONAL!$B$12,INSTITUTIONAL_RAW!$H$2:$H$1048576,INSTITUTIONAL!$B$10)
/
SUMIFS(INSTITUTIONAL_RAW!$G$2:$G$1048576,INSTITUTIONAL_RAW!$A$2:$A$1048576,"&gt;="&amp;L$7,INSTITUTIONAL_RAW!$A$2:$A$1048576,"&lt;="&amp;L$8,INSTITUTIONAL_RAW!$D$2:$D$1048576,INSTITUTIONAL!$A59,INSTITUTIONAL_RAW!$E$2:$E$1048576,INSTITUTIONAL!$B$12,INSTITUTIONAL_RAW!$H$2:$H$1048576,INSTITUTIONAL!$B$10),0)</f>
        <v>0</v>
      </c>
      <c r="M59" s="15">
        <f>L59-K59</f>
        <v>0</v>
      </c>
      <c r="N59" s="16">
        <f>IFERROR(L59/K59-1,0)</f>
        <v>0</v>
      </c>
      <c r="O59" s="2"/>
      <c r="P59" s="2"/>
      <c r="Q59" s="2"/>
    </row>
    <row r="60" spans="1:18" s="4" customFormat="1" ht="15.75" x14ac:dyDescent="0.25">
      <c r="A60" s="8"/>
      <c r="B60" s="41" t="s">
        <v>88</v>
      </c>
      <c r="C60" s="97" t="e">
        <f>C55+SUM(C57:C59)</f>
        <v>#DIV/0!</v>
      </c>
      <c r="D60" s="78" t="e">
        <f>D55+SUM(D57:D59)</f>
        <v>#DIV/0!</v>
      </c>
      <c r="E60" s="78" t="e">
        <f>E55+SUM(E57:E59)</f>
        <v>#DIV/0!</v>
      </c>
      <c r="F60" s="65">
        <f>IFERROR(D60/C60-1,0)</f>
        <v>0</v>
      </c>
      <c r="G60" s="88"/>
      <c r="H60" s="89"/>
      <c r="I60" s="89"/>
      <c r="J60" s="42"/>
      <c r="K60" s="43"/>
      <c r="L60" s="44"/>
      <c r="M60" s="44"/>
      <c r="N60" s="45"/>
      <c r="O60" s="2"/>
    </row>
    <row r="61" spans="1:18" s="4" customFormat="1" ht="15.75" x14ac:dyDescent="0.25">
      <c r="A61" s="6"/>
      <c r="B61" s="9"/>
      <c r="C61" s="62"/>
      <c r="D61" s="57"/>
      <c r="E61" s="19"/>
      <c r="F61" s="19"/>
      <c r="G61" s="66"/>
      <c r="H61" s="62"/>
      <c r="I61" s="2"/>
      <c r="J61" s="2"/>
      <c r="K61" s="2"/>
      <c r="L61" s="2"/>
      <c r="M61" s="2"/>
      <c r="N61" s="2"/>
      <c r="O61" s="2"/>
      <c r="P61" s="2"/>
      <c r="Q61" s="2"/>
    </row>
    <row r="62" spans="1:18" s="4" customFormat="1" ht="15.75" x14ac:dyDescent="0.25">
      <c r="A62" s="8" t="s">
        <v>0</v>
      </c>
      <c r="B62" s="2"/>
      <c r="C62" s="2"/>
      <c r="D62" s="2"/>
      <c r="E62" s="69"/>
      <c r="F62" s="69"/>
      <c r="G62" s="70"/>
      <c r="H62" s="70"/>
      <c r="I62" s="71"/>
      <c r="J62" s="71"/>
      <c r="K62" s="71"/>
      <c r="L62" s="2"/>
      <c r="M62" s="2"/>
      <c r="N62" s="2"/>
      <c r="O62" s="2"/>
      <c r="P62" s="2"/>
      <c r="Q62" s="2"/>
      <c r="R62" s="2"/>
    </row>
    <row r="63" spans="1:18" ht="15.75" x14ac:dyDescent="0.25">
      <c r="B63" s="72">
        <f ca="1">TODAY()</f>
        <v>43663</v>
      </c>
      <c r="E63" s="69"/>
      <c r="F63" s="69"/>
      <c r="G63" s="70"/>
      <c r="H63" s="70"/>
      <c r="I63" s="71"/>
      <c r="J63" s="71"/>
      <c r="K63" s="71"/>
    </row>
    <row r="64" spans="1:18" s="4" customFormat="1" ht="15.75" x14ac:dyDescent="0.25">
      <c r="A64" s="6"/>
      <c r="B64" s="73" t="s">
        <v>99</v>
      </c>
      <c r="C64" s="2"/>
      <c r="D64" s="2"/>
      <c r="E64" s="69"/>
      <c r="F64" s="69"/>
      <c r="G64" s="70"/>
      <c r="H64" s="70"/>
      <c r="I64" s="71"/>
      <c r="J64" s="71"/>
      <c r="K64" s="71"/>
      <c r="L64" s="2"/>
      <c r="M64" s="2"/>
      <c r="N64" s="2"/>
      <c r="O64" s="2"/>
      <c r="P64" s="2"/>
      <c r="Q64" s="2"/>
      <c r="R64" s="2"/>
    </row>
    <row r="65" spans="1:18" x14ac:dyDescent="0.2">
      <c r="E65" s="69"/>
      <c r="F65" s="69"/>
      <c r="G65" s="70"/>
      <c r="H65" s="70"/>
      <c r="I65" s="71"/>
      <c r="J65" s="71"/>
      <c r="K65" s="71"/>
    </row>
    <row r="66" spans="1:18" x14ac:dyDescent="0.2">
      <c r="F66" s="74"/>
      <c r="K66" s="71"/>
    </row>
    <row r="67" spans="1:18" x14ac:dyDescent="0.2">
      <c r="F67" s="75"/>
      <c r="R67" s="68"/>
    </row>
    <row r="68" spans="1:18" x14ac:dyDescent="0.2">
      <c r="R68" s="68"/>
    </row>
    <row r="69" spans="1:18" s="4" customFormat="1" ht="15.75" x14ac:dyDescent="0.25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9" spans="1:18" s="68" customFormat="1" hidden="1" x14ac:dyDescent="0.2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s="68" customFormat="1" hidden="1" x14ac:dyDescent="0.2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idden="1" x14ac:dyDescent="0.2"/>
  </sheetData>
  <mergeCells count="5">
    <mergeCell ref="C1:O1"/>
    <mergeCell ref="C10:N10"/>
    <mergeCell ref="C11:F11"/>
    <mergeCell ref="G11:J11"/>
    <mergeCell ref="K11:N11"/>
  </mergeCells>
  <pageMargins left="0.17" right="0.17" top="0.49" bottom="0.38" header="0.3" footer="0.3"/>
  <pageSetup paperSize="5" scale="42" orientation="landscape" r:id="rId1"/>
  <headerFooter scaleWithDoc="0">
    <oddFooter>&amp;L&amp;"Arial,Regular"&amp;8&amp;Z&amp;F-&amp;A
Medical Economics&amp;R&amp;"Arial,Regular"&amp;8Page &amp;P of &amp;N
03/27/2019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LOB!$A$1:$A$16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31417"/>
  <sheetViews>
    <sheetView workbookViewId="0">
      <pane ySplit="1" topLeftCell="A2" activePane="bottomLeft" state="frozen"/>
      <selection activeCell="H9" sqref="H9"/>
      <selection pane="bottomLeft" activeCell="H9" sqref="H9"/>
    </sheetView>
  </sheetViews>
  <sheetFormatPr defaultColWidth="8.875" defaultRowHeight="15.75" x14ac:dyDescent="0.25"/>
  <cols>
    <col min="1" max="1" width="14.875" bestFit="1" customWidth="1"/>
    <col min="2" max="3" width="14.875" customWidth="1"/>
    <col min="4" max="4" width="32.5" customWidth="1"/>
    <col min="5" max="5" width="15" bestFit="1" customWidth="1"/>
    <col min="6" max="6" width="15.75" bestFit="1" customWidth="1"/>
    <col min="7" max="7" width="13.75" bestFit="1" customWidth="1"/>
    <col min="8" max="8" width="18.625" bestFit="1" customWidth="1"/>
    <col min="9" max="9" width="17.5" bestFit="1" customWidth="1"/>
  </cols>
  <sheetData>
    <row r="31417" ht="16.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zoomScale="80" zoomScaleNormal="80" workbookViewId="0">
      <selection activeCell="D4" sqref="D4"/>
    </sheetView>
  </sheetViews>
  <sheetFormatPr defaultRowHeight="15" x14ac:dyDescent="0.2"/>
  <cols>
    <col min="1" max="1" width="4.125" style="6" customWidth="1"/>
    <col min="2" max="2" width="40.5" style="2" customWidth="1"/>
    <col min="3" max="5" width="19" style="2" customWidth="1"/>
    <col min="6" max="6" width="17.125" style="2" bestFit="1" customWidth="1"/>
    <col min="7" max="7" width="14.25" style="2" bestFit="1" customWidth="1"/>
    <col min="8" max="8" width="17.125" style="2" bestFit="1" customWidth="1"/>
    <col min="9" max="14" width="12.625" style="2" customWidth="1"/>
    <col min="15" max="15" width="2.625" style="2" customWidth="1"/>
    <col min="16" max="16384" width="9" style="2"/>
  </cols>
  <sheetData>
    <row r="1" spans="1:15" ht="15.75" x14ac:dyDescent="0.25">
      <c r="A1" s="1" t="s">
        <v>61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15.75" hidden="1" x14ac:dyDescent="0.25">
      <c r="A2" s="1" t="s">
        <v>73</v>
      </c>
    </row>
    <row r="3" spans="1:15" ht="15.75" x14ac:dyDescent="0.25">
      <c r="A3" s="1" t="s">
        <v>98</v>
      </c>
    </row>
    <row r="4" spans="1:15" ht="15.75" x14ac:dyDescent="0.25">
      <c r="A4" s="1" t="str">
        <f>CONCATENATE("Date of Service: ",TEXT(C7, "mm/dd/yyyy")," to ",TEXT(D8, "mm/dd/yyyy"))</f>
        <v>Date of Service: 03/01/2018 to 05/01/2019</v>
      </c>
      <c r="B4" s="67"/>
    </row>
    <row r="5" spans="1:15" ht="15.75" x14ac:dyDescent="0.25">
      <c r="A5" s="1" t="s">
        <v>89</v>
      </c>
      <c r="F5" s="3"/>
    </row>
    <row r="6" spans="1:15" ht="15.75" x14ac:dyDescent="0.25">
      <c r="A6" s="4"/>
      <c r="C6" s="4" t="s">
        <v>101</v>
      </c>
      <c r="D6" s="92" t="s">
        <v>100</v>
      </c>
      <c r="M6" s="5"/>
      <c r="O6" s="5"/>
    </row>
    <row r="7" spans="1:15" ht="15.75" x14ac:dyDescent="0.25">
      <c r="C7" s="95">
        <v>43160</v>
      </c>
      <c r="D7" s="96">
        <v>43525</v>
      </c>
      <c r="E7" s="5"/>
      <c r="F7" s="5"/>
      <c r="G7" s="64">
        <f>C7</f>
        <v>43160</v>
      </c>
      <c r="H7" s="64">
        <f>D7</f>
        <v>43525</v>
      </c>
      <c r="I7" s="5"/>
      <c r="J7" s="5"/>
      <c r="K7" s="64">
        <f>G7</f>
        <v>43160</v>
      </c>
      <c r="L7" s="64">
        <f>H7</f>
        <v>43525</v>
      </c>
      <c r="M7" s="5"/>
      <c r="O7" s="5"/>
    </row>
    <row r="8" spans="1:15" ht="15.75" x14ac:dyDescent="0.25">
      <c r="B8" s="92"/>
      <c r="C8" s="95">
        <v>43221</v>
      </c>
      <c r="D8" s="96">
        <v>43586</v>
      </c>
      <c r="E8" s="5"/>
      <c r="F8" s="5"/>
      <c r="G8" s="64">
        <f>C8</f>
        <v>43221</v>
      </c>
      <c r="H8" s="64">
        <f>D8</f>
        <v>43586</v>
      </c>
      <c r="I8" s="5"/>
      <c r="J8" s="5"/>
      <c r="K8" s="64">
        <f>G8</f>
        <v>43221</v>
      </c>
      <c r="L8" s="64">
        <f>H8</f>
        <v>43586</v>
      </c>
      <c r="M8" s="5"/>
      <c r="O8" s="5"/>
    </row>
    <row r="9" spans="1:15" ht="15.75" x14ac:dyDescent="0.25">
      <c r="A9" s="7"/>
      <c r="B9" s="91" t="s">
        <v>74</v>
      </c>
      <c r="C9" s="93"/>
    </row>
    <row r="10" spans="1:15" ht="16.5" thickBot="1" x14ac:dyDescent="0.3">
      <c r="B10" s="94" t="s">
        <v>69</v>
      </c>
      <c r="C10" s="99" t="s">
        <v>97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4"/>
    </row>
    <row r="11" spans="1:15" ht="16.5" thickBot="1" x14ac:dyDescent="0.3">
      <c r="B11" s="56" t="s">
        <v>84</v>
      </c>
      <c r="C11" s="100" t="s">
        <v>90</v>
      </c>
      <c r="D11" s="101"/>
      <c r="E11" s="101"/>
      <c r="F11" s="102"/>
      <c r="G11" s="103" t="s">
        <v>91</v>
      </c>
      <c r="H11" s="101"/>
      <c r="I11" s="101"/>
      <c r="J11" s="102"/>
      <c r="K11" s="103" t="s">
        <v>60</v>
      </c>
      <c r="L11" s="101"/>
      <c r="M11" s="101"/>
      <c r="N11" s="104"/>
      <c r="O11" s="4"/>
    </row>
    <row r="12" spans="1:15" ht="16.5" thickBot="1" x14ac:dyDescent="0.3">
      <c r="B12" s="6" t="s">
        <v>75</v>
      </c>
      <c r="C12" s="28" t="s">
        <v>59</v>
      </c>
      <c r="D12" s="29" t="s">
        <v>58</v>
      </c>
      <c r="E12" s="29" t="s">
        <v>83</v>
      </c>
      <c r="F12" s="30" t="s">
        <v>57</v>
      </c>
      <c r="G12" s="31" t="s">
        <v>59</v>
      </c>
      <c r="H12" s="29" t="s">
        <v>58</v>
      </c>
      <c r="I12" s="29" t="s">
        <v>83</v>
      </c>
      <c r="J12" s="30" t="s">
        <v>57</v>
      </c>
      <c r="K12" s="31" t="s">
        <v>59</v>
      </c>
      <c r="L12" s="29" t="s">
        <v>58</v>
      </c>
      <c r="M12" s="32" t="s">
        <v>83</v>
      </c>
      <c r="N12" s="33" t="s">
        <v>57</v>
      </c>
      <c r="O12" s="4"/>
    </row>
    <row r="13" spans="1:15" s="4" customFormat="1" ht="15.75" x14ac:dyDescent="0.25">
      <c r="A13" s="8"/>
      <c r="B13" s="34" t="s">
        <v>55</v>
      </c>
      <c r="C13" s="76" t="e">
        <f>SUM(C14:C18)</f>
        <v>#DIV/0!</v>
      </c>
      <c r="D13" s="77" t="e">
        <f>SUM(D14:D18)</f>
        <v>#DIV/0!</v>
      </c>
      <c r="E13" s="77" t="e">
        <f>D13-C13</f>
        <v>#DIV/0!</v>
      </c>
      <c r="F13" s="35">
        <f t="shared" ref="F13:F18" si="0">IFERROR(D13/C13-1,0)</f>
        <v>0</v>
      </c>
      <c r="G13" s="79" t="e">
        <f>SUM(G14:G18)</f>
        <v>#DIV/0!</v>
      </c>
      <c r="H13" s="80" t="e">
        <f>SUM(H14:H18)</f>
        <v>#DIV/0!</v>
      </c>
      <c r="I13" s="80" t="e">
        <f t="shared" ref="I13:I23" si="1">H13-G13</f>
        <v>#DIV/0!</v>
      </c>
      <c r="J13" s="36">
        <f t="shared" ref="J13:J18" si="2">IFERROR(H13/G13-1,0)</f>
        <v>0</v>
      </c>
      <c r="K13" s="37" t="e">
        <f>(C13)/(G13)</f>
        <v>#DIV/0!</v>
      </c>
      <c r="L13" s="37" t="e">
        <f>(D13)/(H13)</f>
        <v>#DIV/0!</v>
      </c>
      <c r="M13" s="38" t="e">
        <f t="shared" ref="M13:M18" si="3">L13-K13</f>
        <v>#DIV/0!</v>
      </c>
      <c r="N13" s="36">
        <f t="shared" ref="N13:N18" si="4">IFERROR(L13/K13-1,0)</f>
        <v>0</v>
      </c>
    </row>
    <row r="14" spans="1:15" x14ac:dyDescent="0.2">
      <c r="A14" s="6" t="s">
        <v>54</v>
      </c>
      <c r="B14" s="11" t="s">
        <v>53</v>
      </c>
      <c r="C14" s="14" t="e">
        <f>SUMIFS(PROFESSIONAL_RAW!$F$2:$F$1048576,PROFESSIONAL_RAW!$A$2:$A$1048576,"&gt;="&amp;C$7,PROFESSIONAL_RAW!$A$2:$A$1048576,"&lt;="&amp;C$8,PROFESSIONAL_RAW!$D$2:$D$1048576,PROFESSIONAL!$A14,PROFESSIONAL_RAW!$E$2:$E$1048576,PROFESSIONAL!$B$12,PROFESSIONAL_RAW!$H$2:$H$1048576,PROFESSIONAL!$B$10)/SUMIFS(WEEKS_RAW!$B$2:$B$1048576,WEEKS_RAW!$A$2:$A$1048576,"&gt;="&amp;C$7,WEEKS_RAW!$A$2:$A$1048576,"&lt;="&amp;C$8)</f>
        <v>#DIV/0!</v>
      </c>
      <c r="D14" s="14" t="e">
        <f>SUMIFS(PROFESSIONAL_RAW!$F$2:$F$1048576,PROFESSIONAL_RAW!$A$2:$A$1048576,"&gt;="&amp;D$7,PROFESSIONAL_RAW!$A$2:$A$1048576,"&lt;="&amp;D$8,PROFESSIONAL_RAW!$D$2:$D$1048576,PROFESSIONAL!$A14,PROFESSIONAL_RAW!$E$2:$E$1048576,PROFESSIONAL!$B$12,PROFESSIONAL_RAW!$H$2:$H$1048576,PROFESSIONAL!$B$10)/SUMIFS(WEEKS_RAW!$B$2:$B$1048576,WEEKS_RAW!$A$2:$A$1048576,"&gt;="&amp;D$7,WEEKS_RAW!$A$2:$A$1048576,"&lt;="&amp;D$8)</f>
        <v>#DIV/0!</v>
      </c>
      <c r="E14" s="15" t="e">
        <f t="shared" ref="E14:E55" si="5">D14-C14</f>
        <v>#DIV/0!</v>
      </c>
      <c r="F14" s="13">
        <f t="shared" si="0"/>
        <v>0</v>
      </c>
      <c r="G14" s="81" t="e">
        <f>SUMIFS(PROFESSIONAL_RAW!$G$2:$G$1048576,PROFESSIONAL_RAW!$A$2:$A$1048576,"&gt;="&amp;G$7,PROFESSIONAL_RAW!$A$2:$A$1048576,"&lt;="&amp;G$8,PROFESSIONAL_RAW!$D$2:$D$1048576,PROFESSIONAL!$A14,PROFESSIONAL_RAW!$E$2:$E$1048576,PROFESSIONAL!$B$12,PROFESSIONAL_RAW!$H$2:$H$1048576,PROFESSIONAL!$B$10)/SUMIFS(WEEKS_RAW!$B$2:$B$1048576,WEEKS_RAW!$A$2:$A$1048576,"&gt;="&amp;C$7,WEEKS_RAW!$A$2:$A$1048576,"&lt;="&amp;C$8)</f>
        <v>#DIV/0!</v>
      </c>
      <c r="H14" s="81" t="e">
        <f>SUMIFS(PROFESSIONAL_RAW!$G$2:$G$1048576,PROFESSIONAL_RAW!$A$2:$A$1048576,"&gt;="&amp;H$7,PROFESSIONAL_RAW!$A$2:$A$1048576,"&lt;="&amp;H$8,PROFESSIONAL_RAW!$D$2:$D$1048576,PROFESSIONAL!$A14,PROFESSIONAL_RAW!$E$2:$E$1048576,PROFESSIONAL!$B$12,PROFESSIONAL_RAW!$H$2:$H$1048576,PROFESSIONAL!$B$10)/SUMIFS(WEEKS_RAW!$B$2:$B$1048576,WEEKS_RAW!$A$2:$A$1048576,"&gt;="&amp;D$7,WEEKS_RAW!$A$2:$A$1048576,"&lt;="&amp;D$8)</f>
        <v>#DIV/0!</v>
      </c>
      <c r="I14" s="82" t="e">
        <f t="shared" si="1"/>
        <v>#DIV/0!</v>
      </c>
      <c r="J14" s="13">
        <f t="shared" si="2"/>
        <v>0</v>
      </c>
      <c r="K14" s="14">
        <f>IFERROR(
SUMIFS(PROFESSIONAL_RAW!$F$2:$F$1048576,PROFESSIONAL_RAW!$A$2:$A$1048576,"&gt;="&amp;K$7,PROFESSIONAL_RAW!$A$2:$A$1048576,"&lt;="&amp;K$8,PROFESSIONAL_RAW!$D$2:$D$1048576,PROFESSIONAL!$A14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14,PROFESSIONAL_RAW!$E$2:$E$1048576,PROFESSIONAL!$B$12,PROFESSIONAL_RAW!$H$2:$H$1048576,PROFESSIONAL!$B$10),0)</f>
        <v>0</v>
      </c>
      <c r="L14" s="14">
        <f>IFERROR(
SUMIFS(PROFESSIONAL_RAW!$F$2:$F$1048576,PROFESSIONAL_RAW!$A$2:$A$1048576,"&gt;="&amp;L$7,PROFESSIONAL_RAW!$A$2:$A$1048576,"&lt;="&amp;L$8,PROFESSIONAL_RAW!$D$2:$D$1048576,PROFESSIONAL!$A14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14,PROFESSIONAL_RAW!$E$2:$E$1048576,PROFESSIONAL!$B$12,PROFESSIONAL_RAW!$H$2:$H$1048576,PROFESSIONAL!$B$10),0)</f>
        <v>0</v>
      </c>
      <c r="M14" s="15">
        <f t="shared" si="3"/>
        <v>0</v>
      </c>
      <c r="N14" s="16">
        <f t="shared" si="4"/>
        <v>0</v>
      </c>
    </row>
    <row r="15" spans="1:15" x14ac:dyDescent="0.2">
      <c r="A15" s="6" t="s">
        <v>52</v>
      </c>
      <c r="B15" s="17" t="s">
        <v>51</v>
      </c>
      <c r="C15" s="14" t="e">
        <f>SUMIFS(PROFESSIONAL_RAW!$F$2:$F$1048576,PROFESSIONAL_RAW!$A$2:$A$1048576,"&gt;="&amp;C$7,PROFESSIONAL_RAW!$A$2:$A$1048576,"&lt;="&amp;C$8,PROFESSIONAL_RAW!$D$2:$D$1048576,PROFESSIONAL!$A15,PROFESSIONAL_RAW!$E$2:$E$1048576,PROFESSIONAL!$B$12,PROFESSIONAL_RAW!$H$2:$H$1048576,PROFESSIONAL!$B$10)/SUMIFS(WEEKS_RAW!$B$2:$B$1048576,WEEKS_RAW!$A$2:$A$1048576,"&gt;="&amp;C$7,WEEKS_RAW!$A$2:$A$1048576,"&lt;="&amp;C$8)</f>
        <v>#DIV/0!</v>
      </c>
      <c r="D15" s="14" t="e">
        <f>SUMIFS(PROFESSIONAL_RAW!$F$2:$F$1048576,PROFESSIONAL_RAW!$A$2:$A$1048576,"&gt;="&amp;D$7,PROFESSIONAL_RAW!$A$2:$A$1048576,"&lt;="&amp;D$8,PROFESSIONAL_RAW!$D$2:$D$1048576,PROFESSIONAL!$A15,PROFESSIONAL_RAW!$E$2:$E$1048576,PROFESSIONAL!$B$12,PROFESSIONAL_RAW!$H$2:$H$1048576,PROFESSIONAL!$B$10)/SUMIFS(WEEKS_RAW!$B$2:$B$1048576,WEEKS_RAW!$A$2:$A$1048576,"&gt;="&amp;D$7,WEEKS_RAW!$A$2:$A$1048576,"&lt;="&amp;D$8)</f>
        <v>#DIV/0!</v>
      </c>
      <c r="E15" s="15" t="e">
        <f t="shared" si="5"/>
        <v>#DIV/0!</v>
      </c>
      <c r="F15" s="13">
        <f t="shared" si="0"/>
        <v>0</v>
      </c>
      <c r="G15" s="81" t="e">
        <f>SUMIFS(PROFESSIONAL_RAW!$G$2:$G$1048576,PROFESSIONAL_RAW!$A$2:$A$1048576,"&gt;="&amp;G$7,PROFESSIONAL_RAW!$A$2:$A$1048576,"&lt;="&amp;G$8,PROFESSIONAL_RAW!$D$2:$D$1048576,PROFESSIONAL!$A15,PROFESSIONAL_RAW!$E$2:$E$1048576,PROFESSIONAL!$B$12,PROFESSIONAL_RAW!$H$2:$H$1048576,PROFESSIONAL!$B$10)/SUMIFS(WEEKS_RAW!$B$2:$B$1048576,WEEKS_RAW!$A$2:$A$1048576,"&gt;="&amp;C$7,WEEKS_RAW!$A$2:$A$1048576,"&lt;="&amp;C$8)</f>
        <v>#DIV/0!</v>
      </c>
      <c r="H15" s="81" t="e">
        <f>SUMIFS(PROFESSIONAL_RAW!$G$2:$G$1048576,PROFESSIONAL_RAW!$A$2:$A$1048576,"&gt;="&amp;H$7,PROFESSIONAL_RAW!$A$2:$A$1048576,"&lt;="&amp;H$8,PROFESSIONAL_RAW!$D$2:$D$1048576,PROFESSIONAL!$A15,PROFESSIONAL_RAW!$E$2:$E$1048576,PROFESSIONAL!$B$12,PROFESSIONAL_RAW!$H$2:$H$1048576,PROFESSIONAL!$B$10)/SUMIFS(WEEKS_RAW!$B$2:$B$1048576,WEEKS_RAW!$A$2:$A$1048576,"&gt;="&amp;D$7,WEEKS_RAW!$A$2:$A$1048576,"&lt;="&amp;D$8)</f>
        <v>#DIV/0!</v>
      </c>
      <c r="I15" s="82" t="e">
        <f t="shared" si="1"/>
        <v>#DIV/0!</v>
      </c>
      <c r="J15" s="13">
        <f t="shared" si="2"/>
        <v>0</v>
      </c>
      <c r="K15" s="14">
        <f>IFERROR(
SUMIFS(PROFESSIONAL_RAW!$F$2:$F$1048576,PROFESSIONAL_RAW!$A$2:$A$1048576,"&gt;="&amp;K$7,PROFESSIONAL_RAW!$A$2:$A$1048576,"&lt;="&amp;K$8,PROFESSIONAL_RAW!$D$2:$D$1048576,PROFESSIONAL!$A15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15,PROFESSIONAL_RAW!$E$2:$E$1048576,PROFESSIONAL!$B$12,PROFESSIONAL_RAW!$H$2:$H$1048576,PROFESSIONAL!$B$10),0)</f>
        <v>0</v>
      </c>
      <c r="L15" s="15">
        <f>IFERROR(
SUMIFS(PROFESSIONAL_RAW!$F$2:$F$1048576,PROFESSIONAL_RAW!$A$2:$A$1048576,"&gt;="&amp;L$7,PROFESSIONAL_RAW!$A$2:$A$1048576,"&lt;="&amp;L$8,PROFESSIONAL_RAW!$D$2:$D$1048576,PROFESSIONAL!$A15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15,PROFESSIONAL_RAW!$E$2:$E$1048576,PROFESSIONAL!$B$12,PROFESSIONAL_RAW!$H$2:$H$1048576,PROFESSIONAL!$B$10),0)</f>
        <v>0</v>
      </c>
      <c r="M15" s="15">
        <f t="shared" si="3"/>
        <v>0</v>
      </c>
      <c r="N15" s="16">
        <f t="shared" si="4"/>
        <v>0</v>
      </c>
    </row>
    <row r="16" spans="1:15" s="52" customFormat="1" x14ac:dyDescent="0.2">
      <c r="A16" s="46" t="s">
        <v>50</v>
      </c>
      <c r="B16" s="63" t="s">
        <v>35</v>
      </c>
      <c r="C16" s="14" t="e">
        <f>SUMIFS(PROFESSIONAL_RAW!$F$2:$F$1048576,PROFESSIONAL_RAW!$A$2:$A$1048576,"&gt;="&amp;C$7,PROFESSIONAL_RAW!$A$2:$A$1048576,"&lt;="&amp;C$8,PROFESSIONAL_RAW!$D$2:$D$1048576,PROFESSIONAL!$A16,PROFESSIONAL_RAW!$E$2:$E$1048576,PROFESSIONAL!$B$12,PROFESSIONAL_RAW!$H$2:$H$1048576,PROFESSIONAL!$B$10)/SUMIFS(WEEKS_RAW!$B$2:$B$1048576,WEEKS_RAW!$A$2:$A$1048576,"&gt;="&amp;C$7,WEEKS_RAW!$A$2:$A$1048576,"&lt;="&amp;C$8)</f>
        <v>#DIV/0!</v>
      </c>
      <c r="D16" s="14" t="e">
        <f>SUMIFS(PROFESSIONAL_RAW!$F$2:$F$1048576,PROFESSIONAL_RAW!$A$2:$A$1048576,"&gt;="&amp;D$7,PROFESSIONAL_RAW!$A$2:$A$1048576,"&lt;="&amp;D$8,PROFESSIONAL_RAW!$D$2:$D$1048576,PROFESSIONAL!$A16,PROFESSIONAL_RAW!$E$2:$E$1048576,PROFESSIONAL!$B$12,PROFESSIONAL_RAW!$H$2:$H$1048576,PROFESSIONAL!$B$10)/SUMIFS(WEEKS_RAW!$B$2:$B$1048576,WEEKS_RAW!$A$2:$A$1048576,"&gt;="&amp;D$7,WEEKS_RAW!$A$2:$A$1048576,"&lt;="&amp;D$8)</f>
        <v>#DIV/0!</v>
      </c>
      <c r="E16" s="50" t="e">
        <f t="shared" si="5"/>
        <v>#DIV/0!</v>
      </c>
      <c r="F16" s="48">
        <f t="shared" si="0"/>
        <v>0</v>
      </c>
      <c r="G16" s="81" t="e">
        <f>SUMIFS(PROFESSIONAL_RAW!$G$2:$G$1048576,PROFESSIONAL_RAW!$A$2:$A$1048576,"&gt;="&amp;G$7,PROFESSIONAL_RAW!$A$2:$A$1048576,"&lt;="&amp;G$8,PROFESSIONAL_RAW!$D$2:$D$1048576,PROFESSIONAL!$A16,PROFESSIONAL_RAW!$E$2:$E$1048576,PROFESSIONAL!$B$12,PROFESSIONAL_RAW!$H$2:$H$1048576,PROFESSIONAL!$B$10)/SUMIFS(WEEKS_RAW!$B$2:$B$1048576,WEEKS_RAW!$A$2:$A$1048576,"&gt;="&amp;C$7,WEEKS_RAW!$A$2:$A$1048576,"&lt;="&amp;C$8)</f>
        <v>#DIV/0!</v>
      </c>
      <c r="H16" s="81" t="e">
        <f>SUMIFS(PROFESSIONAL_RAW!$G$2:$G$1048576,PROFESSIONAL_RAW!$A$2:$A$1048576,"&gt;="&amp;H$7,PROFESSIONAL_RAW!$A$2:$A$1048576,"&lt;="&amp;H$8,PROFESSIONAL_RAW!$D$2:$D$1048576,PROFESSIONAL!$A16,PROFESSIONAL_RAW!$E$2:$E$1048576,PROFESSIONAL!$B$12,PROFESSIONAL_RAW!$H$2:$H$1048576,PROFESSIONAL!$B$10)/SUMIFS(WEEKS_RAW!$B$2:$B$1048576,WEEKS_RAW!$A$2:$A$1048576,"&gt;="&amp;D$7,WEEKS_RAW!$A$2:$A$1048576,"&lt;="&amp;D$8)</f>
        <v>#DIV/0!</v>
      </c>
      <c r="I16" s="83" t="e">
        <f t="shared" si="1"/>
        <v>#DIV/0!</v>
      </c>
      <c r="J16" s="48">
        <f t="shared" si="2"/>
        <v>0</v>
      </c>
      <c r="K16" s="49">
        <f>IFERROR(
SUMIFS(PROFESSIONAL_RAW!$F$2:$F$1048576,PROFESSIONAL_RAW!$A$2:$A$1048576,"&gt;="&amp;K$7,PROFESSIONAL_RAW!$A$2:$A$1048576,"&lt;="&amp;K$8,PROFESSIONAL_RAW!$D$2:$D$1048576,PROFESSIONAL!$A16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16,PROFESSIONAL_RAW!$E$2:$E$1048576,PROFESSIONAL!$B$12,PROFESSIONAL_RAW!$H$2:$H$1048576,PROFESSIONAL!$B$10),0)</f>
        <v>0</v>
      </c>
      <c r="L16" s="50">
        <f>IFERROR(
SUMIFS(PROFESSIONAL_RAW!$F$2:$F$1048576,PROFESSIONAL_RAW!$A$2:$A$1048576,"&gt;="&amp;L$7,PROFESSIONAL_RAW!$A$2:$A$1048576,"&lt;="&amp;L$8,PROFESSIONAL_RAW!$D$2:$D$1048576,PROFESSIONAL!$A16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16,PROFESSIONAL_RAW!$E$2:$E$1048576,PROFESSIONAL!$B$12,PROFESSIONAL_RAW!$H$2:$H$1048576,PROFESSIONAL!$B$10),0)</f>
        <v>0</v>
      </c>
      <c r="M16" s="50">
        <f t="shared" si="3"/>
        <v>0</v>
      </c>
      <c r="N16" s="51">
        <f t="shared" si="4"/>
        <v>0</v>
      </c>
    </row>
    <row r="17" spans="1:15" x14ac:dyDescent="0.2">
      <c r="A17" s="6" t="s">
        <v>49</v>
      </c>
      <c r="B17" s="17" t="s">
        <v>48</v>
      </c>
      <c r="C17" s="14" t="e">
        <f>SUMIFS(PROFESSIONAL_RAW!$F$2:$F$1048576,PROFESSIONAL_RAW!$A$2:$A$1048576,"&gt;="&amp;C$7,PROFESSIONAL_RAW!$A$2:$A$1048576,"&lt;="&amp;C$8,PROFESSIONAL_RAW!$D$2:$D$1048576,PROFESSIONAL!$A17,PROFESSIONAL_RAW!$E$2:$E$1048576,PROFESSIONAL!$B$12,PROFESSIONAL_RAW!$H$2:$H$1048576,PROFESSIONAL!$B$10)/SUMIFS(WEEKS_RAW!$B$2:$B$1048576,WEEKS_RAW!$A$2:$A$1048576,"&gt;="&amp;C$7,WEEKS_RAW!$A$2:$A$1048576,"&lt;="&amp;C$8)</f>
        <v>#DIV/0!</v>
      </c>
      <c r="D17" s="14" t="e">
        <f>SUMIFS(PROFESSIONAL_RAW!$F$2:$F$1048576,PROFESSIONAL_RAW!$A$2:$A$1048576,"&gt;="&amp;D$7,PROFESSIONAL_RAW!$A$2:$A$1048576,"&lt;="&amp;D$8,PROFESSIONAL_RAW!$D$2:$D$1048576,PROFESSIONAL!$A17,PROFESSIONAL_RAW!$E$2:$E$1048576,PROFESSIONAL!$B$12,PROFESSIONAL_RAW!$H$2:$H$1048576,PROFESSIONAL!$B$10)/SUMIFS(WEEKS_RAW!$B$2:$B$1048576,WEEKS_RAW!$A$2:$A$1048576,"&gt;="&amp;D$7,WEEKS_RAW!$A$2:$A$1048576,"&lt;="&amp;D$8)</f>
        <v>#DIV/0!</v>
      </c>
      <c r="E17" s="15" t="e">
        <f t="shared" si="5"/>
        <v>#DIV/0!</v>
      </c>
      <c r="F17" s="13">
        <f t="shared" si="0"/>
        <v>0</v>
      </c>
      <c r="G17" s="81" t="e">
        <f>SUMIFS(PROFESSIONAL_RAW!$G$2:$G$1048576,PROFESSIONAL_RAW!$A$2:$A$1048576,"&gt;="&amp;G$7,PROFESSIONAL_RAW!$A$2:$A$1048576,"&lt;="&amp;G$8,PROFESSIONAL_RAW!$D$2:$D$1048576,PROFESSIONAL!$A17,PROFESSIONAL_RAW!$E$2:$E$1048576,PROFESSIONAL!$B$12,PROFESSIONAL_RAW!$H$2:$H$1048576,PROFESSIONAL!$B$10)/SUMIFS(WEEKS_RAW!$B$2:$B$1048576,WEEKS_RAW!$A$2:$A$1048576,"&gt;="&amp;C$7,WEEKS_RAW!$A$2:$A$1048576,"&lt;="&amp;C$8)</f>
        <v>#DIV/0!</v>
      </c>
      <c r="H17" s="81" t="e">
        <f>SUMIFS(PROFESSIONAL_RAW!$G$2:$G$1048576,PROFESSIONAL_RAW!$A$2:$A$1048576,"&gt;="&amp;H$7,PROFESSIONAL_RAW!$A$2:$A$1048576,"&lt;="&amp;H$8,PROFESSIONAL_RAW!$D$2:$D$1048576,PROFESSIONAL!$A17,PROFESSIONAL_RAW!$E$2:$E$1048576,PROFESSIONAL!$B$12,PROFESSIONAL_RAW!$H$2:$H$1048576,PROFESSIONAL!$B$10)/SUMIFS(WEEKS_RAW!$B$2:$B$1048576,WEEKS_RAW!$A$2:$A$1048576,"&gt;="&amp;D$7,WEEKS_RAW!$A$2:$A$1048576,"&lt;="&amp;D$8)</f>
        <v>#DIV/0!</v>
      </c>
      <c r="I17" s="82" t="e">
        <f t="shared" si="1"/>
        <v>#DIV/0!</v>
      </c>
      <c r="J17" s="13">
        <f t="shared" si="2"/>
        <v>0</v>
      </c>
      <c r="K17" s="14">
        <f>IFERROR(
SUMIFS(PROFESSIONAL_RAW!$F$2:$F$1048576,PROFESSIONAL_RAW!$A$2:$A$1048576,"&gt;="&amp;K$7,PROFESSIONAL_RAW!$A$2:$A$1048576,"&lt;="&amp;K$8,PROFESSIONAL_RAW!$D$2:$D$1048576,PROFESSIONAL!$A17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17,PROFESSIONAL_RAW!$E$2:$E$1048576,PROFESSIONAL!$B$12,PROFESSIONAL_RAW!$H$2:$H$1048576,PROFESSIONAL!$B$10),0)</f>
        <v>0</v>
      </c>
      <c r="L17" s="15">
        <f>IFERROR(
SUMIFS(PROFESSIONAL_RAW!$F$2:$F$1048576,PROFESSIONAL_RAW!$A$2:$A$1048576,"&gt;="&amp;L$7,PROFESSIONAL_RAW!$A$2:$A$1048576,"&lt;="&amp;L$8,PROFESSIONAL_RAW!$D$2:$D$1048576,PROFESSIONAL!$A17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17,PROFESSIONAL_RAW!$E$2:$E$1048576,PROFESSIONAL!$B$12,PROFESSIONAL_RAW!$H$2:$H$1048576,PROFESSIONAL!$B$10),0)</f>
        <v>0</v>
      </c>
      <c r="M17" s="15">
        <f t="shared" si="3"/>
        <v>0</v>
      </c>
      <c r="N17" s="16">
        <f t="shared" si="4"/>
        <v>0</v>
      </c>
    </row>
    <row r="18" spans="1:15" x14ac:dyDescent="0.2">
      <c r="A18" s="6" t="s">
        <v>47</v>
      </c>
      <c r="B18" s="17" t="s">
        <v>31</v>
      </c>
      <c r="C18" s="14" t="e">
        <f>SUMIFS(PROFESSIONAL_RAW!$F$2:$F$1048576,PROFESSIONAL_RAW!$A$2:$A$1048576,"&gt;="&amp;C$7,PROFESSIONAL_RAW!$A$2:$A$1048576,"&lt;="&amp;C$8,PROFESSIONAL_RAW!$D$2:$D$1048576,PROFESSIONAL!$A18,PROFESSIONAL_RAW!$E$2:$E$1048576,PROFESSIONAL!$B$12,PROFESSIONAL_RAW!$H$2:$H$1048576,PROFESSIONAL!$B$10)/SUMIFS(WEEKS_RAW!$B$2:$B$1048576,WEEKS_RAW!$A$2:$A$1048576,"&gt;="&amp;C$7,WEEKS_RAW!$A$2:$A$1048576,"&lt;="&amp;C$8)</f>
        <v>#DIV/0!</v>
      </c>
      <c r="D18" s="14" t="e">
        <f>SUMIFS(PROFESSIONAL_RAW!$F$2:$F$1048576,PROFESSIONAL_RAW!$A$2:$A$1048576,"&gt;="&amp;D$7,PROFESSIONAL_RAW!$A$2:$A$1048576,"&lt;="&amp;D$8,PROFESSIONAL_RAW!$D$2:$D$1048576,PROFESSIONAL!$A18,PROFESSIONAL_RAW!$E$2:$E$1048576,PROFESSIONAL!$B$12,PROFESSIONAL_RAW!$H$2:$H$1048576,PROFESSIONAL!$B$10)/SUMIFS(WEEKS_RAW!$B$2:$B$1048576,WEEKS_RAW!$A$2:$A$1048576,"&gt;="&amp;D$7,WEEKS_RAW!$A$2:$A$1048576,"&lt;="&amp;D$8)</f>
        <v>#DIV/0!</v>
      </c>
      <c r="E18" s="15" t="e">
        <f t="shared" si="5"/>
        <v>#DIV/0!</v>
      </c>
      <c r="F18" s="13">
        <f t="shared" si="0"/>
        <v>0</v>
      </c>
      <c r="G18" s="81" t="e">
        <f>SUMIFS(PROFESSIONAL_RAW!$G$2:$G$1048576,PROFESSIONAL_RAW!$A$2:$A$1048576,"&gt;="&amp;G$7,PROFESSIONAL_RAW!$A$2:$A$1048576,"&lt;="&amp;G$8,PROFESSIONAL_RAW!$D$2:$D$1048576,PROFESSIONAL!$A18,PROFESSIONAL_RAW!$E$2:$E$1048576,PROFESSIONAL!$B$12,PROFESSIONAL_RAW!$H$2:$H$1048576,PROFESSIONAL!$B$10)/SUMIFS(WEEKS_RAW!$B$2:$B$1048576,WEEKS_RAW!$A$2:$A$1048576,"&gt;="&amp;C$7,WEEKS_RAW!$A$2:$A$1048576,"&lt;="&amp;C$8)</f>
        <v>#DIV/0!</v>
      </c>
      <c r="H18" s="81" t="e">
        <f>SUMIFS(PROFESSIONAL_RAW!$G$2:$G$1048576,PROFESSIONAL_RAW!$A$2:$A$1048576,"&gt;="&amp;H$7,PROFESSIONAL_RAW!$A$2:$A$1048576,"&lt;="&amp;H$8,PROFESSIONAL_RAW!$D$2:$D$1048576,PROFESSIONAL!$A18,PROFESSIONAL_RAW!$E$2:$E$1048576,PROFESSIONAL!$B$12,PROFESSIONAL_RAW!$H$2:$H$1048576,PROFESSIONAL!$B$10)/SUMIFS(WEEKS_RAW!$B$2:$B$1048576,WEEKS_RAW!$A$2:$A$1048576,"&gt;="&amp;D$7,WEEKS_RAW!$A$2:$A$1048576,"&lt;="&amp;D$8)</f>
        <v>#DIV/0!</v>
      </c>
      <c r="I18" s="82" t="e">
        <f t="shared" si="1"/>
        <v>#DIV/0!</v>
      </c>
      <c r="J18" s="13">
        <f t="shared" si="2"/>
        <v>0</v>
      </c>
      <c r="K18" s="14">
        <f>IFERROR(
SUMIFS(PROFESSIONAL_RAW!$F$2:$F$1048576,PROFESSIONAL_RAW!$A$2:$A$1048576,"&gt;="&amp;K$7,PROFESSIONAL_RAW!$A$2:$A$1048576,"&lt;="&amp;K$8,PROFESSIONAL_RAW!$D$2:$D$1048576,PROFESSIONAL!$A18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18,PROFESSIONAL_RAW!$E$2:$E$1048576,PROFESSIONAL!$B$12,PROFESSIONAL_RAW!$H$2:$H$1048576,PROFESSIONAL!$B$10),0)</f>
        <v>0</v>
      </c>
      <c r="L18" s="15">
        <f>IFERROR(
SUMIFS(PROFESSIONAL_RAW!$F$2:$F$1048576,PROFESSIONAL_RAW!$A$2:$A$1048576,"&gt;="&amp;L$7,PROFESSIONAL_RAW!$A$2:$A$1048576,"&lt;="&amp;L$8,PROFESSIONAL_RAW!$D$2:$D$1048576,PROFESSIONAL!$A18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18,PROFESSIONAL_RAW!$E$2:$E$1048576,PROFESSIONAL!$B$12,PROFESSIONAL_RAW!$H$2:$H$1048576,PROFESSIONAL!$B$10),0)</f>
        <v>0</v>
      </c>
      <c r="M18" s="15">
        <f t="shared" si="3"/>
        <v>0</v>
      </c>
      <c r="N18" s="16">
        <f t="shared" si="4"/>
        <v>0</v>
      </c>
    </row>
    <row r="19" spans="1:15" x14ac:dyDescent="0.2">
      <c r="C19" s="61"/>
      <c r="D19" s="66"/>
      <c r="E19" s="19"/>
      <c r="F19" s="19"/>
      <c r="G19" s="84"/>
      <c r="H19" s="85"/>
      <c r="I19" s="86"/>
      <c r="J19" s="9"/>
      <c r="K19" s="18"/>
      <c r="L19" s="19"/>
      <c r="M19" s="19"/>
      <c r="N19" s="10"/>
    </row>
    <row r="20" spans="1:15" s="4" customFormat="1" ht="15.75" x14ac:dyDescent="0.25">
      <c r="A20" s="8"/>
      <c r="B20" s="34" t="s">
        <v>46</v>
      </c>
      <c r="C20" s="76" t="e">
        <f>SUM(C21:C23)</f>
        <v>#DIV/0!</v>
      </c>
      <c r="D20" s="77" t="e">
        <f>SUM(D21:D23)</f>
        <v>#DIV/0!</v>
      </c>
      <c r="E20" s="77" t="e">
        <f t="shared" si="5"/>
        <v>#DIV/0!</v>
      </c>
      <c r="F20" s="35">
        <f>IFERROR(D20/C20-1,0)</f>
        <v>0</v>
      </c>
      <c r="G20" s="79"/>
      <c r="H20" s="80"/>
      <c r="I20" s="80"/>
      <c r="J20" s="36"/>
      <c r="K20" s="37"/>
      <c r="L20" s="37"/>
      <c r="M20" s="38"/>
      <c r="N20" s="36"/>
    </row>
    <row r="21" spans="1:15" x14ac:dyDescent="0.2">
      <c r="A21" s="6" t="s">
        <v>45</v>
      </c>
      <c r="B21" s="11" t="s">
        <v>44</v>
      </c>
      <c r="C21" s="14" t="e">
        <f>SUMIFS(PROFESSIONAL_RAW!$F$2:$F$1048576,PROFESSIONAL_RAW!$A$2:$A$1048576,"&gt;="&amp;C$7,PROFESSIONAL_RAW!$A$2:$A$1048576,"&lt;="&amp;C$8,PROFESSIONAL_RAW!$D$2:$D$1048576,PROFESSIONAL!$A21,PROFESSIONAL_RAW!$E$2:$E$1048576,PROFESSIONAL!$B$12,PROFESSIONAL_RAW!$H$2:$H$1048576,PROFESSIONAL!$B$10)/SUMIFS(WEEKS_RAW!$B$2:$B$1048576,WEEKS_RAW!$A$2:$A$1048576,"&gt;="&amp;C$7,WEEKS_RAW!$A$2:$A$1048576,"&lt;="&amp;C$8)</f>
        <v>#DIV/0!</v>
      </c>
      <c r="D21" s="14" t="e">
        <f>SUMIFS(PROFESSIONAL_RAW!$F$2:$F$1048576,PROFESSIONAL_RAW!$A$2:$A$1048576,"&gt;="&amp;D$7,PROFESSIONAL_RAW!$A$2:$A$1048576,"&lt;="&amp;D$8,PROFESSIONAL_RAW!$D$2:$D$1048576,PROFESSIONAL!$A21,PROFESSIONAL_RAW!$E$2:$E$1048576,PROFESSIONAL!$B$12,PROFESSIONAL_RAW!$H$2:$H$1048576,PROFESSIONAL!$B$10)/SUMIFS(WEEKS_RAW!$B$2:$B$1048576,WEEKS_RAW!$A$2:$A$1048576,"&gt;="&amp;D$7,WEEKS_RAW!$A$2:$A$1048576,"&lt;="&amp;D$8)</f>
        <v>#DIV/0!</v>
      </c>
      <c r="E21" s="15" t="e">
        <f t="shared" si="5"/>
        <v>#DIV/0!</v>
      </c>
      <c r="F21" s="13">
        <f t="shared" ref="F21:F23" si="6">IFERROR(D21/C21-1,0)</f>
        <v>0</v>
      </c>
      <c r="G21" s="81" t="e">
        <f>SUMIFS(PROFESSIONAL_RAW!$G$2:$G$1048576,PROFESSIONAL_RAW!$A$2:$A$1048576,"&gt;="&amp;G$7,PROFESSIONAL_RAW!$A$2:$A$1048576,"&lt;="&amp;G$8,PROFESSIONAL_RAW!$D$2:$D$1048576,PROFESSIONAL!$A21,PROFESSIONAL_RAW!$E$2:$E$1048576,PROFESSIONAL!$B$12,PROFESSIONAL_RAW!$H$2:$H$1048576,PROFESSIONAL!$B$10)/SUMIFS(WEEKS_RAW!$B$2:$B$1048576,WEEKS_RAW!$A$2:$A$1048576,"&gt;="&amp;C$7,WEEKS_RAW!$A$2:$A$1048576,"&lt;="&amp;C$8)</f>
        <v>#DIV/0!</v>
      </c>
      <c r="H21" s="81" t="e">
        <f>SUMIFS(PROFESSIONAL_RAW!$G$2:$G$1048576,PROFESSIONAL_RAW!$A$2:$A$1048576,"&gt;="&amp;H$7,PROFESSIONAL_RAW!$A$2:$A$1048576,"&lt;="&amp;H$8,PROFESSIONAL_RAW!$D$2:$D$1048576,PROFESSIONAL!$A21,PROFESSIONAL_RAW!$E$2:$E$1048576,PROFESSIONAL!$B$12,PROFESSIONAL_RAW!$H$2:$H$1048576,PROFESSIONAL!$B$10)/SUMIFS(WEEKS_RAW!$B$2:$B$1048576,WEEKS_RAW!$A$2:$A$1048576,"&gt;="&amp;D$7,WEEKS_RAW!$A$2:$A$1048576,"&lt;="&amp;D$8)</f>
        <v>#DIV/0!</v>
      </c>
      <c r="I21" s="82" t="e">
        <f t="shared" si="1"/>
        <v>#DIV/0!</v>
      </c>
      <c r="J21" s="13">
        <f t="shared" ref="J21:J23" si="7">IFERROR(H21/G21-1,0)</f>
        <v>0</v>
      </c>
      <c r="K21" s="14">
        <f>IFERROR(
SUMIFS(PROFESSIONAL_RAW!$F$2:$F$1048576,PROFESSIONAL_RAW!$A$2:$A$1048576,"&gt;="&amp;K$7,PROFESSIONAL_RAW!$A$2:$A$1048576,"&lt;="&amp;K$8,PROFESSIONAL_RAW!$D$2:$D$1048576,PROFESSIONAL!$A21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21,PROFESSIONAL_RAW!$E$2:$E$1048576,PROFESSIONAL!$B$12,PROFESSIONAL_RAW!$H$2:$H$1048576,PROFESSIONAL!$B$10),0)</f>
        <v>0</v>
      </c>
      <c r="L21" s="15">
        <f>IFERROR(
SUMIFS(PROFESSIONAL_RAW!$F$2:$F$1048576,PROFESSIONAL_RAW!$A$2:$A$1048576,"&gt;="&amp;L$7,PROFESSIONAL_RAW!$A$2:$A$1048576,"&lt;="&amp;L$8,PROFESSIONAL_RAW!$D$2:$D$1048576,PROFESSIONAL!$A21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21,PROFESSIONAL_RAW!$E$2:$E$1048576,PROFESSIONAL!$B$12,PROFESSIONAL_RAW!$H$2:$H$1048576,PROFESSIONAL!$B$10),0)</f>
        <v>0</v>
      </c>
      <c r="M21" s="15">
        <f t="shared" ref="M21:M23" si="8">L21-K21</f>
        <v>0</v>
      </c>
      <c r="N21" s="16">
        <f t="shared" ref="N21:N23" si="9">IFERROR(L21/K21-1,0)</f>
        <v>0</v>
      </c>
    </row>
    <row r="22" spans="1:15" x14ac:dyDescent="0.2">
      <c r="A22" s="6" t="s">
        <v>43</v>
      </c>
      <c r="B22" s="17" t="s">
        <v>42</v>
      </c>
      <c r="C22" s="14" t="e">
        <f>SUMIFS(PROFESSIONAL_RAW!$F$2:$F$1048576,PROFESSIONAL_RAW!$A$2:$A$1048576,"&gt;="&amp;C$7,PROFESSIONAL_RAW!$A$2:$A$1048576,"&lt;="&amp;C$8,PROFESSIONAL_RAW!$D$2:$D$1048576,PROFESSIONAL!$A22,PROFESSIONAL_RAW!$E$2:$E$1048576,PROFESSIONAL!$B$12,PROFESSIONAL_RAW!$H$2:$H$1048576,PROFESSIONAL!$B$10)/SUMIFS(WEEKS_RAW!$B$2:$B$1048576,WEEKS_RAW!$A$2:$A$1048576,"&gt;="&amp;C$7,WEEKS_RAW!$A$2:$A$1048576,"&lt;="&amp;C$8)</f>
        <v>#DIV/0!</v>
      </c>
      <c r="D22" s="14" t="e">
        <f>SUMIFS(PROFESSIONAL_RAW!$F$2:$F$1048576,PROFESSIONAL_RAW!$A$2:$A$1048576,"&gt;="&amp;D$7,PROFESSIONAL_RAW!$A$2:$A$1048576,"&lt;="&amp;D$8,PROFESSIONAL_RAW!$D$2:$D$1048576,PROFESSIONAL!$A22,PROFESSIONAL_RAW!$E$2:$E$1048576,PROFESSIONAL!$B$12,PROFESSIONAL_RAW!$H$2:$H$1048576,PROFESSIONAL!$B$10)/SUMIFS(WEEKS_RAW!$B$2:$B$1048576,WEEKS_RAW!$A$2:$A$1048576,"&gt;="&amp;D$7,WEEKS_RAW!$A$2:$A$1048576,"&lt;="&amp;D$8)</f>
        <v>#DIV/0!</v>
      </c>
      <c r="E22" s="15" t="e">
        <f t="shared" si="5"/>
        <v>#DIV/0!</v>
      </c>
      <c r="F22" s="13">
        <f t="shared" si="6"/>
        <v>0</v>
      </c>
      <c r="G22" s="81" t="e">
        <f>SUMIFS(PROFESSIONAL_RAW!$G$2:$G$1048576,PROFESSIONAL_RAW!$A$2:$A$1048576,"&gt;="&amp;G$7,PROFESSIONAL_RAW!$A$2:$A$1048576,"&lt;="&amp;G$8,PROFESSIONAL_RAW!$D$2:$D$1048576,PROFESSIONAL!$A22,PROFESSIONAL_RAW!$E$2:$E$1048576,PROFESSIONAL!$B$12,PROFESSIONAL_RAW!$H$2:$H$1048576,PROFESSIONAL!$B$10)/SUMIFS(WEEKS_RAW!$B$2:$B$1048576,WEEKS_RAW!$A$2:$A$1048576,"&gt;="&amp;C$7,WEEKS_RAW!$A$2:$A$1048576,"&lt;="&amp;C$8)</f>
        <v>#DIV/0!</v>
      </c>
      <c r="H22" s="81" t="e">
        <f>SUMIFS(PROFESSIONAL_RAW!$G$2:$G$1048576,PROFESSIONAL_RAW!$A$2:$A$1048576,"&gt;="&amp;H$7,PROFESSIONAL_RAW!$A$2:$A$1048576,"&lt;="&amp;H$8,PROFESSIONAL_RAW!$D$2:$D$1048576,PROFESSIONAL!$A22,PROFESSIONAL_RAW!$E$2:$E$1048576,PROFESSIONAL!$B$12,PROFESSIONAL_RAW!$H$2:$H$1048576,PROFESSIONAL!$B$10)/SUMIFS(WEEKS_RAW!$B$2:$B$1048576,WEEKS_RAW!$A$2:$A$1048576,"&gt;="&amp;D$7,WEEKS_RAW!$A$2:$A$1048576,"&lt;="&amp;D$8)</f>
        <v>#DIV/0!</v>
      </c>
      <c r="I22" s="82" t="e">
        <f t="shared" si="1"/>
        <v>#DIV/0!</v>
      </c>
      <c r="J22" s="13">
        <f t="shared" si="7"/>
        <v>0</v>
      </c>
      <c r="K22" s="14">
        <f>IFERROR(
SUMIFS(PROFESSIONAL_RAW!$F$2:$F$1048576,PROFESSIONAL_RAW!$A$2:$A$1048576,"&gt;="&amp;K$7,PROFESSIONAL_RAW!$A$2:$A$1048576,"&lt;="&amp;K$8,PROFESSIONAL_RAW!$D$2:$D$1048576,PROFESSIONAL!$A22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22,PROFESSIONAL_RAW!$E$2:$E$1048576,PROFESSIONAL!$B$12,PROFESSIONAL_RAW!$H$2:$H$1048576,PROFESSIONAL!$B$10),0)</f>
        <v>0</v>
      </c>
      <c r="L22" s="15">
        <f>IFERROR(
SUMIFS(PROFESSIONAL_RAW!$F$2:$F$1048576,PROFESSIONAL_RAW!$A$2:$A$1048576,"&gt;="&amp;L$7,PROFESSIONAL_RAW!$A$2:$A$1048576,"&lt;="&amp;L$8,PROFESSIONAL_RAW!$D$2:$D$1048576,PROFESSIONAL!$A22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22,PROFESSIONAL_RAW!$E$2:$E$1048576,PROFESSIONAL!$B$12,PROFESSIONAL_RAW!$H$2:$H$1048576,PROFESSIONAL!$B$10),0)</f>
        <v>0</v>
      </c>
      <c r="M22" s="15">
        <f t="shared" si="8"/>
        <v>0</v>
      </c>
      <c r="N22" s="16">
        <f t="shared" si="9"/>
        <v>0</v>
      </c>
    </row>
    <row r="23" spans="1:15" x14ac:dyDescent="0.2">
      <c r="A23" s="6" t="s">
        <v>41</v>
      </c>
      <c r="B23" s="17" t="s">
        <v>40</v>
      </c>
      <c r="C23" s="14" t="e">
        <f>SUMIFS(PROFESSIONAL_RAW!$F$2:$F$1048576,PROFESSIONAL_RAW!$A$2:$A$1048576,"&gt;="&amp;C$7,PROFESSIONAL_RAW!$A$2:$A$1048576,"&lt;="&amp;C$8,PROFESSIONAL_RAW!$D$2:$D$1048576,PROFESSIONAL!$A23,PROFESSIONAL_RAW!$E$2:$E$1048576,PROFESSIONAL!$B$12,PROFESSIONAL_RAW!$H$2:$H$1048576,PROFESSIONAL!$B$10)/SUMIFS(WEEKS_RAW!$B$2:$B$1048576,WEEKS_RAW!$A$2:$A$1048576,"&gt;="&amp;C$7,WEEKS_RAW!$A$2:$A$1048576,"&lt;="&amp;C$8)</f>
        <v>#DIV/0!</v>
      </c>
      <c r="D23" s="14" t="e">
        <f>SUMIFS(PROFESSIONAL_RAW!$F$2:$F$1048576,PROFESSIONAL_RAW!$A$2:$A$1048576,"&gt;="&amp;D$7,PROFESSIONAL_RAW!$A$2:$A$1048576,"&lt;="&amp;D$8,PROFESSIONAL_RAW!$D$2:$D$1048576,PROFESSIONAL!$A23,PROFESSIONAL_RAW!$E$2:$E$1048576,PROFESSIONAL!$B$12,PROFESSIONAL_RAW!$H$2:$H$1048576,PROFESSIONAL!$B$10)/SUMIFS(WEEKS_RAW!$B$2:$B$1048576,WEEKS_RAW!$A$2:$A$1048576,"&gt;="&amp;D$7,WEEKS_RAW!$A$2:$A$1048576,"&lt;="&amp;D$8)</f>
        <v>#DIV/0!</v>
      </c>
      <c r="E23" s="15" t="e">
        <f t="shared" si="5"/>
        <v>#DIV/0!</v>
      </c>
      <c r="F23" s="13">
        <f t="shared" si="6"/>
        <v>0</v>
      </c>
      <c r="G23" s="81" t="e">
        <f>SUMIFS(PROFESSIONAL_RAW!$G$2:$G$1048576,PROFESSIONAL_RAW!$A$2:$A$1048576,"&gt;="&amp;G$7,PROFESSIONAL_RAW!$A$2:$A$1048576,"&lt;="&amp;G$8,PROFESSIONAL_RAW!$D$2:$D$1048576,PROFESSIONAL!$A23,PROFESSIONAL_RAW!$E$2:$E$1048576,PROFESSIONAL!$B$12,PROFESSIONAL_RAW!$H$2:$H$1048576,PROFESSIONAL!$B$10)/SUMIFS(WEEKS_RAW!$B$2:$B$1048576,WEEKS_RAW!$A$2:$A$1048576,"&gt;="&amp;C$7,WEEKS_RAW!$A$2:$A$1048576,"&lt;="&amp;C$8)</f>
        <v>#DIV/0!</v>
      </c>
      <c r="H23" s="81" t="e">
        <f>SUMIFS(PROFESSIONAL_RAW!$G$2:$G$1048576,PROFESSIONAL_RAW!$A$2:$A$1048576,"&gt;="&amp;H$7,PROFESSIONAL_RAW!$A$2:$A$1048576,"&lt;="&amp;H$8,PROFESSIONAL_RAW!$D$2:$D$1048576,PROFESSIONAL!$A23,PROFESSIONAL_RAW!$E$2:$E$1048576,PROFESSIONAL!$B$12,PROFESSIONAL_RAW!$H$2:$H$1048576,PROFESSIONAL!$B$10)/SUMIFS(WEEKS_RAW!$B$2:$B$1048576,WEEKS_RAW!$A$2:$A$1048576,"&gt;="&amp;D$7,WEEKS_RAW!$A$2:$A$1048576,"&lt;="&amp;D$8)</f>
        <v>#DIV/0!</v>
      </c>
      <c r="I23" s="82" t="e">
        <f t="shared" si="1"/>
        <v>#DIV/0!</v>
      </c>
      <c r="J23" s="13">
        <f t="shared" si="7"/>
        <v>0</v>
      </c>
      <c r="K23" s="14">
        <f>IFERROR(
SUMIFS(PROFESSIONAL_RAW!$F$2:$F$1048576,PROFESSIONAL_RAW!$A$2:$A$1048576,"&gt;="&amp;K$7,PROFESSIONAL_RAW!$A$2:$A$1048576,"&lt;="&amp;K$8,PROFESSIONAL_RAW!$D$2:$D$1048576,PROFESSIONAL!$A23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23,PROFESSIONAL_RAW!$E$2:$E$1048576,PROFESSIONAL!$B$12,PROFESSIONAL_RAW!$H$2:$H$1048576,PROFESSIONAL!$B$10),0)</f>
        <v>0</v>
      </c>
      <c r="L23" s="15">
        <f>IFERROR(
SUMIFS(PROFESSIONAL_RAW!$F$2:$F$1048576,PROFESSIONAL_RAW!$A$2:$A$1048576,"&gt;="&amp;L$7,PROFESSIONAL_RAW!$A$2:$A$1048576,"&lt;="&amp;L$8,PROFESSIONAL_RAW!$D$2:$D$1048576,PROFESSIONAL!$A23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23,PROFESSIONAL_RAW!$E$2:$E$1048576,PROFESSIONAL!$B$12,PROFESSIONAL_RAW!$H$2:$H$1048576,PROFESSIONAL!$B$10),0)</f>
        <v>0</v>
      </c>
      <c r="M23" s="15">
        <f t="shared" si="8"/>
        <v>0</v>
      </c>
      <c r="N23" s="16">
        <f t="shared" si="9"/>
        <v>0</v>
      </c>
    </row>
    <row r="24" spans="1:15" x14ac:dyDescent="0.2">
      <c r="B24" s="20"/>
      <c r="C24" s="61"/>
      <c r="D24" s="66"/>
      <c r="E24" s="19"/>
      <c r="F24" s="19"/>
      <c r="G24" s="84"/>
      <c r="H24" s="85"/>
      <c r="I24" s="86"/>
      <c r="J24" s="21"/>
      <c r="K24" s="18"/>
      <c r="L24" s="19"/>
      <c r="M24" s="19"/>
      <c r="N24" s="22"/>
    </row>
    <row r="25" spans="1:15" ht="15.75" x14ac:dyDescent="0.25">
      <c r="A25" s="8"/>
      <c r="B25" s="34" t="s">
        <v>39</v>
      </c>
      <c r="C25" s="76" t="e">
        <f>SUM(C26:C32)</f>
        <v>#DIV/0!</v>
      </c>
      <c r="D25" s="77" t="e">
        <f>SUM(D26:D32)</f>
        <v>#DIV/0!</v>
      </c>
      <c r="E25" s="77" t="e">
        <f t="shared" si="5"/>
        <v>#DIV/0!</v>
      </c>
      <c r="F25" s="35">
        <f>IFERROR(D25/C25-1,0)</f>
        <v>0</v>
      </c>
      <c r="G25" s="79"/>
      <c r="H25" s="80"/>
      <c r="I25" s="80"/>
      <c r="J25" s="35"/>
      <c r="K25" s="39"/>
      <c r="L25" s="40"/>
      <c r="M25" s="40"/>
      <c r="N25" s="36"/>
      <c r="O25" s="4"/>
    </row>
    <row r="26" spans="1:15" x14ac:dyDescent="0.2">
      <c r="A26" s="6" t="s">
        <v>38</v>
      </c>
      <c r="B26" s="23" t="s">
        <v>37</v>
      </c>
      <c r="C26" s="14" t="e">
        <f>SUMIFS(PROFESSIONAL_RAW!$F$2:$F$1048576,PROFESSIONAL_RAW!$A$2:$A$1048576,"&gt;="&amp;C$7,PROFESSIONAL_RAW!$A$2:$A$1048576,"&lt;="&amp;C$8,PROFESSIONAL_RAW!$D$2:$D$1048576,PROFESSIONAL!$A26,PROFESSIONAL_RAW!$E$2:$E$1048576,PROFESSIONAL!$B$12,PROFESSIONAL_RAW!$H$2:$H$1048576,PROFESSIONAL!$B$10)/SUMIFS(WEEKS_RAW!$B$2:$B$1048576,WEEKS_RAW!$A$2:$A$1048576,"&gt;="&amp;C$7,WEEKS_RAW!$A$2:$A$1048576,"&lt;="&amp;C$8)</f>
        <v>#DIV/0!</v>
      </c>
      <c r="D26" s="14" t="e">
        <f>SUMIFS(PROFESSIONAL_RAW!$F$2:$F$1048576,PROFESSIONAL_RAW!$A$2:$A$1048576,"&gt;="&amp;D$7,PROFESSIONAL_RAW!$A$2:$A$1048576,"&lt;="&amp;D$8,PROFESSIONAL_RAW!$D$2:$D$1048576,PROFESSIONAL!$A26,PROFESSIONAL_RAW!$E$2:$E$1048576,PROFESSIONAL!$B$12,PROFESSIONAL_RAW!$H$2:$H$1048576,PROFESSIONAL!$B$10)/SUMIFS(WEEKS_RAW!$B$2:$B$1048576,WEEKS_RAW!$A$2:$A$1048576,"&gt;="&amp;D$7,WEEKS_RAW!$A$2:$A$1048576,"&lt;="&amp;D$8)</f>
        <v>#DIV/0!</v>
      </c>
      <c r="E26" s="15" t="e">
        <f t="shared" si="5"/>
        <v>#DIV/0!</v>
      </c>
      <c r="F26" s="13">
        <f>IFERROR(D26/C26-1,0)</f>
        <v>0</v>
      </c>
      <c r="G26" s="81" t="e">
        <f>SUMIFS(PROFESSIONAL_RAW!$G$2:$G$1048576,PROFESSIONAL_RAW!$A$2:$A$1048576,"&gt;="&amp;G$7,PROFESSIONAL_RAW!$A$2:$A$1048576,"&lt;="&amp;G$8,PROFESSIONAL_RAW!$D$2:$D$1048576,PROFESSIONAL!$A26,PROFESSIONAL_RAW!$E$2:$E$1048576,PROFESSIONAL!$B$12,PROFESSIONAL_RAW!$H$2:$H$1048576,PROFESSIONAL!$B$10)/SUMIFS(WEEKS_RAW!$B$2:$B$1048576,WEEKS_RAW!$A$2:$A$1048576,"&gt;="&amp;C$7,WEEKS_RAW!$A$2:$A$1048576,"&lt;="&amp;C$8)</f>
        <v>#DIV/0!</v>
      </c>
      <c r="H26" s="81" t="e">
        <f>SUMIFS(PROFESSIONAL_RAW!$G$2:$G$1048576,PROFESSIONAL_RAW!$A$2:$A$1048576,"&gt;="&amp;H$7,PROFESSIONAL_RAW!$A$2:$A$1048576,"&lt;="&amp;H$8,PROFESSIONAL_RAW!$D$2:$D$1048576,PROFESSIONAL!$A26,PROFESSIONAL_RAW!$E$2:$E$1048576,PROFESSIONAL!$B$12,PROFESSIONAL_RAW!$H$2:$H$1048576,PROFESSIONAL!$B$10)/SUMIFS(WEEKS_RAW!$B$2:$B$1048576,WEEKS_RAW!$A$2:$A$1048576,"&gt;="&amp;D$7,WEEKS_RAW!$A$2:$A$1048576,"&lt;="&amp;D$8)</f>
        <v>#DIV/0!</v>
      </c>
      <c r="I26" s="82" t="e">
        <f t="shared" ref="I26:I32" si="10">H26-G26</f>
        <v>#DIV/0!</v>
      </c>
      <c r="J26" s="13">
        <f t="shared" ref="J26:J32" si="11">IFERROR(H26/G26-1,0)</f>
        <v>0</v>
      </c>
      <c r="K26" s="14">
        <f>IFERROR(
SUMIFS(PROFESSIONAL_RAW!$F$2:$F$1048576,PROFESSIONAL_RAW!$A$2:$A$1048576,"&gt;="&amp;K$7,PROFESSIONAL_RAW!$A$2:$A$1048576,"&lt;="&amp;K$8,PROFESSIONAL_RAW!$D$2:$D$1048576,PROFESSIONAL!$A26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26,PROFESSIONAL_RAW!$E$2:$E$1048576,PROFESSIONAL!$B$12,PROFESSIONAL_RAW!$H$2:$H$1048576,PROFESSIONAL!$B$10),0)</f>
        <v>0</v>
      </c>
      <c r="L26" s="15">
        <f>IFERROR(
SUMIFS(PROFESSIONAL_RAW!$F$2:$F$1048576,PROFESSIONAL_RAW!$A$2:$A$1048576,"&gt;="&amp;L$7,PROFESSIONAL_RAW!$A$2:$A$1048576,"&lt;="&amp;L$8,PROFESSIONAL_RAW!$D$2:$D$1048576,PROFESSIONAL!$A26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26,PROFESSIONAL_RAW!$E$2:$E$1048576,PROFESSIONAL!$B$12,PROFESSIONAL_RAW!$H$2:$H$1048576,PROFESSIONAL!$B$10),0)</f>
        <v>0</v>
      </c>
      <c r="M26" s="15">
        <f t="shared" ref="M26:M32" si="12">L26-K26</f>
        <v>0</v>
      </c>
      <c r="N26" s="16">
        <f t="shared" ref="N26:N32" si="13">IFERROR(L26/K26-1,0)</f>
        <v>0</v>
      </c>
    </row>
    <row r="27" spans="1:15" x14ac:dyDescent="0.2">
      <c r="A27" s="6" t="s">
        <v>93</v>
      </c>
      <c r="B27" s="24" t="s">
        <v>94</v>
      </c>
      <c r="C27" s="14" t="e">
        <f>SUMIFS(PROFESSIONAL_RAW!$F$2:$F$1048576,PROFESSIONAL_RAW!$A$2:$A$1048576,"&gt;="&amp;C$7,PROFESSIONAL_RAW!$A$2:$A$1048576,"&lt;="&amp;C$8,PROFESSIONAL_RAW!$D$2:$D$1048576,PROFESSIONAL!$A27,PROFESSIONAL_RAW!$E$2:$E$1048576,PROFESSIONAL!$B$12,PROFESSIONAL_RAW!$H$2:$H$1048576,PROFESSIONAL!$B$10)/SUMIFS(WEEKS_RAW!$B$2:$B$1048576,WEEKS_RAW!$A$2:$A$1048576,"&gt;="&amp;C$7,WEEKS_RAW!$A$2:$A$1048576,"&lt;="&amp;C$8)</f>
        <v>#DIV/0!</v>
      </c>
      <c r="D27" s="14" t="e">
        <f>SUMIFS(PROFESSIONAL_RAW!$F$2:$F$1048576,PROFESSIONAL_RAW!$A$2:$A$1048576,"&gt;="&amp;D$7,PROFESSIONAL_RAW!$A$2:$A$1048576,"&lt;="&amp;D$8,PROFESSIONAL_RAW!$D$2:$D$1048576,PROFESSIONAL!$A27,PROFESSIONAL_RAW!$E$2:$E$1048576,PROFESSIONAL!$B$12,PROFESSIONAL_RAW!$H$2:$H$1048576,PROFESSIONAL!$B$10)/SUMIFS(WEEKS_RAW!$B$2:$B$1048576,WEEKS_RAW!$A$2:$A$1048576,"&gt;="&amp;D$7,WEEKS_RAW!$A$2:$A$1048576,"&lt;="&amp;D$8)</f>
        <v>#DIV/0!</v>
      </c>
      <c r="E27" s="15" t="e">
        <f t="shared" ref="E27" si="14">D27-C27</f>
        <v>#DIV/0!</v>
      </c>
      <c r="F27" s="13">
        <f t="shared" ref="F27" si="15">IFERROR(D27/C27-1,0)</f>
        <v>0</v>
      </c>
      <c r="G27" s="81" t="e">
        <f>SUMIFS(PROFESSIONAL_RAW!$G$2:$G$1048576,PROFESSIONAL_RAW!$A$2:$A$1048576,"&gt;="&amp;G$7,PROFESSIONAL_RAW!$A$2:$A$1048576,"&lt;="&amp;G$8,PROFESSIONAL_RAW!$D$2:$D$1048576,PROFESSIONAL!$A27,PROFESSIONAL_RAW!$E$2:$E$1048576,PROFESSIONAL!$B$12,PROFESSIONAL_RAW!$H$2:$H$1048576,PROFESSIONAL!$B$10)/SUMIFS(WEEKS_RAW!$B$2:$B$1048576,WEEKS_RAW!$A$2:$A$1048576,"&gt;="&amp;C$7,WEEKS_RAW!$A$2:$A$1048576,"&lt;="&amp;C$8)</f>
        <v>#DIV/0!</v>
      </c>
      <c r="H27" s="81" t="e">
        <f>SUMIFS(PROFESSIONAL_RAW!$G$2:$G$1048576,PROFESSIONAL_RAW!$A$2:$A$1048576,"&gt;="&amp;H$7,PROFESSIONAL_RAW!$A$2:$A$1048576,"&lt;="&amp;H$8,PROFESSIONAL_RAW!$D$2:$D$1048576,PROFESSIONAL!$A27,PROFESSIONAL_RAW!$E$2:$E$1048576,PROFESSIONAL!$B$12,PROFESSIONAL_RAW!$H$2:$H$1048576,PROFESSIONAL!$B$10)/SUMIFS(WEEKS_RAW!$B$2:$B$1048576,WEEKS_RAW!$A$2:$A$1048576,"&gt;="&amp;D$7,WEEKS_RAW!$A$2:$A$1048576,"&lt;="&amp;D$8)</f>
        <v>#DIV/0!</v>
      </c>
      <c r="I27" s="82" t="e">
        <f t="shared" ref="I27" si="16">H27-G27</f>
        <v>#DIV/0!</v>
      </c>
      <c r="J27" s="13">
        <f t="shared" ref="J27" si="17">IFERROR(H27/G27-1,0)</f>
        <v>0</v>
      </c>
      <c r="K27" s="14">
        <f>IFERROR(
SUMIFS(PROFESSIONAL_RAW!$F$2:$F$1048576,PROFESSIONAL_RAW!$A$2:$A$1048576,"&gt;="&amp;K$7,PROFESSIONAL_RAW!$A$2:$A$1048576,"&lt;="&amp;K$8,PROFESSIONAL_RAW!$D$2:$D$1048576,PROFESSIONAL!$A27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27,PROFESSIONAL_RAW!$E$2:$E$1048576,PROFESSIONAL!$B$12,PROFESSIONAL_RAW!$H$2:$H$1048576,PROFESSIONAL!$B$10),0)</f>
        <v>0</v>
      </c>
      <c r="L27" s="15">
        <f>IFERROR(
SUMIFS(PROFESSIONAL_RAW!$F$2:$F$1048576,PROFESSIONAL_RAW!$A$2:$A$1048576,"&gt;="&amp;L$7,PROFESSIONAL_RAW!$A$2:$A$1048576,"&lt;="&amp;L$8,PROFESSIONAL_RAW!$D$2:$D$1048576,PROFESSIONAL!$A27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27,PROFESSIONAL_RAW!$E$2:$E$1048576,PROFESSIONAL!$B$12,PROFESSIONAL_RAW!$H$2:$H$1048576,PROFESSIONAL!$B$10),0)</f>
        <v>0</v>
      </c>
      <c r="M27" s="15">
        <f t="shared" ref="M27" si="18">L27-K27</f>
        <v>0</v>
      </c>
      <c r="N27" s="16">
        <f t="shared" ref="N27" si="19">IFERROR(L27/K27-1,0)</f>
        <v>0</v>
      </c>
    </row>
    <row r="28" spans="1:15" x14ac:dyDescent="0.2">
      <c r="A28" s="6" t="s">
        <v>96</v>
      </c>
      <c r="B28" s="24" t="s">
        <v>95</v>
      </c>
      <c r="C28" s="14" t="e">
        <f>SUMIFS(PROFESSIONAL_RAW!$F$2:$F$1048576,PROFESSIONAL_RAW!$A$2:$A$1048576,"&gt;="&amp;C$7,PROFESSIONAL_RAW!$A$2:$A$1048576,"&lt;="&amp;C$8,PROFESSIONAL_RAW!$D$2:$D$1048576,PROFESSIONAL!$A28,PROFESSIONAL_RAW!$E$2:$E$1048576,PROFESSIONAL!$B$12,PROFESSIONAL_RAW!$H$2:$H$1048576,PROFESSIONAL!$B$10)/SUMIFS(WEEKS_RAW!$B$2:$B$1048576,WEEKS_RAW!$A$2:$A$1048576,"&gt;="&amp;C$7,WEEKS_RAW!$A$2:$A$1048576,"&lt;="&amp;C$8)</f>
        <v>#DIV/0!</v>
      </c>
      <c r="D28" s="14" t="e">
        <f>SUMIFS(PROFESSIONAL_RAW!$F$2:$F$1048576,PROFESSIONAL_RAW!$A$2:$A$1048576,"&gt;="&amp;D$7,PROFESSIONAL_RAW!$A$2:$A$1048576,"&lt;="&amp;D$8,PROFESSIONAL_RAW!$D$2:$D$1048576,PROFESSIONAL!$A28,PROFESSIONAL_RAW!$E$2:$E$1048576,PROFESSIONAL!$B$12,PROFESSIONAL_RAW!$H$2:$H$1048576,PROFESSIONAL!$B$10)/SUMIFS(WEEKS_RAW!$B$2:$B$1048576,WEEKS_RAW!$A$2:$A$1048576,"&gt;="&amp;D$7,WEEKS_RAW!$A$2:$A$1048576,"&lt;="&amp;D$8)</f>
        <v>#DIV/0!</v>
      </c>
      <c r="E28" s="15" t="e">
        <f t="shared" si="5"/>
        <v>#DIV/0!</v>
      </c>
      <c r="F28" s="13">
        <f t="shared" ref="F28:F32" si="20">IFERROR(D28/C28-1,0)</f>
        <v>0</v>
      </c>
      <c r="G28" s="81" t="e">
        <f>SUMIFS(PROFESSIONAL_RAW!$G$2:$G$1048576,PROFESSIONAL_RAW!$A$2:$A$1048576,"&gt;="&amp;G$7,PROFESSIONAL_RAW!$A$2:$A$1048576,"&lt;="&amp;G$8,PROFESSIONAL_RAW!$D$2:$D$1048576,PROFESSIONAL!$A28,PROFESSIONAL_RAW!$E$2:$E$1048576,PROFESSIONAL!$B$12,PROFESSIONAL_RAW!$H$2:$H$1048576,PROFESSIONAL!$B$10)/SUMIFS(WEEKS_RAW!$B$2:$B$1048576,WEEKS_RAW!$A$2:$A$1048576,"&gt;="&amp;C$7,WEEKS_RAW!$A$2:$A$1048576,"&lt;="&amp;C$8)</f>
        <v>#DIV/0!</v>
      </c>
      <c r="H28" s="81" t="e">
        <f>SUMIFS(PROFESSIONAL_RAW!$G$2:$G$1048576,PROFESSIONAL_RAW!$A$2:$A$1048576,"&gt;="&amp;H$7,PROFESSIONAL_RAW!$A$2:$A$1048576,"&lt;="&amp;H$8,PROFESSIONAL_RAW!$D$2:$D$1048576,PROFESSIONAL!$A28,PROFESSIONAL_RAW!$E$2:$E$1048576,PROFESSIONAL!$B$12,PROFESSIONAL_RAW!$H$2:$H$1048576,PROFESSIONAL!$B$10)/SUMIFS(WEEKS_RAW!$B$2:$B$1048576,WEEKS_RAW!$A$2:$A$1048576,"&gt;="&amp;D$7,WEEKS_RAW!$A$2:$A$1048576,"&lt;="&amp;D$8)</f>
        <v>#DIV/0!</v>
      </c>
      <c r="I28" s="82" t="e">
        <f t="shared" si="10"/>
        <v>#DIV/0!</v>
      </c>
      <c r="J28" s="13">
        <f t="shared" si="11"/>
        <v>0</v>
      </c>
      <c r="K28" s="14">
        <f>IFERROR(
SUMIFS(PROFESSIONAL_RAW!$F$2:$F$1048576,PROFESSIONAL_RAW!$A$2:$A$1048576,"&gt;="&amp;K$7,PROFESSIONAL_RAW!$A$2:$A$1048576,"&lt;="&amp;K$8,PROFESSIONAL_RAW!$D$2:$D$1048576,PROFESSIONAL!$A28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28,PROFESSIONAL_RAW!$E$2:$E$1048576,PROFESSIONAL!$B$12,PROFESSIONAL_RAW!$H$2:$H$1048576,PROFESSIONAL!$B$10),0)</f>
        <v>0</v>
      </c>
      <c r="L28" s="15">
        <f>IFERROR(
SUMIFS(PROFESSIONAL_RAW!$F$2:$F$1048576,PROFESSIONAL_RAW!$A$2:$A$1048576,"&gt;="&amp;L$7,PROFESSIONAL_RAW!$A$2:$A$1048576,"&lt;="&amp;L$8,PROFESSIONAL_RAW!$D$2:$D$1048576,PROFESSIONAL!$A28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28,PROFESSIONAL_RAW!$E$2:$E$1048576,PROFESSIONAL!$B$12,PROFESSIONAL_RAW!$H$2:$H$1048576,PROFESSIONAL!$B$10),0)</f>
        <v>0</v>
      </c>
      <c r="M28" s="15">
        <f t="shared" si="12"/>
        <v>0</v>
      </c>
      <c r="N28" s="16">
        <f t="shared" si="13"/>
        <v>0</v>
      </c>
    </row>
    <row r="29" spans="1:15" x14ac:dyDescent="0.2">
      <c r="A29" s="6" t="s">
        <v>36</v>
      </c>
      <c r="B29" s="24" t="s">
        <v>35</v>
      </c>
      <c r="C29" s="14" t="e">
        <f>SUMIFS(PROFESSIONAL_RAW!$F$2:$F$1048576,PROFESSIONAL_RAW!$A$2:$A$1048576,"&gt;="&amp;C$7,PROFESSIONAL_RAW!$A$2:$A$1048576,"&lt;="&amp;C$8,PROFESSIONAL_RAW!$D$2:$D$1048576,PROFESSIONAL!$A29,PROFESSIONAL_RAW!$E$2:$E$1048576,PROFESSIONAL!$B$12,PROFESSIONAL_RAW!$H$2:$H$1048576,PROFESSIONAL!$B$10)/SUMIFS(WEEKS_RAW!$B$2:$B$1048576,WEEKS_RAW!$A$2:$A$1048576,"&gt;="&amp;C$7,WEEKS_RAW!$A$2:$A$1048576,"&lt;="&amp;C$8)</f>
        <v>#DIV/0!</v>
      </c>
      <c r="D29" s="14" t="e">
        <f>SUMIFS(PROFESSIONAL_RAW!$F$2:$F$1048576,PROFESSIONAL_RAW!$A$2:$A$1048576,"&gt;="&amp;D$7,PROFESSIONAL_RAW!$A$2:$A$1048576,"&lt;="&amp;D$8,PROFESSIONAL_RAW!$D$2:$D$1048576,PROFESSIONAL!$A29,PROFESSIONAL_RAW!$E$2:$E$1048576,PROFESSIONAL!$B$12,PROFESSIONAL_RAW!$H$2:$H$1048576,PROFESSIONAL!$B$10)/SUMIFS(WEEKS_RAW!$B$2:$B$1048576,WEEKS_RAW!$A$2:$A$1048576,"&gt;="&amp;D$7,WEEKS_RAW!$A$2:$A$1048576,"&lt;="&amp;D$8)</f>
        <v>#DIV/0!</v>
      </c>
      <c r="E29" s="15" t="e">
        <f t="shared" si="5"/>
        <v>#DIV/0!</v>
      </c>
      <c r="F29" s="13">
        <f t="shared" si="20"/>
        <v>0</v>
      </c>
      <c r="G29" s="81" t="e">
        <f>SUMIFS(PROFESSIONAL_RAW!$G$2:$G$1048576,PROFESSIONAL_RAW!$A$2:$A$1048576,"&gt;="&amp;G$7,PROFESSIONAL_RAW!$A$2:$A$1048576,"&lt;="&amp;G$8,PROFESSIONAL_RAW!$D$2:$D$1048576,PROFESSIONAL!$A29,PROFESSIONAL_RAW!$E$2:$E$1048576,PROFESSIONAL!$B$12,PROFESSIONAL_RAW!$H$2:$H$1048576,PROFESSIONAL!$B$10)/SUMIFS(WEEKS_RAW!$B$2:$B$1048576,WEEKS_RAW!$A$2:$A$1048576,"&gt;="&amp;C$7,WEEKS_RAW!$A$2:$A$1048576,"&lt;="&amp;C$8)</f>
        <v>#DIV/0!</v>
      </c>
      <c r="H29" s="81" t="e">
        <f>SUMIFS(PROFESSIONAL_RAW!$G$2:$G$1048576,PROFESSIONAL_RAW!$A$2:$A$1048576,"&gt;="&amp;H$7,PROFESSIONAL_RAW!$A$2:$A$1048576,"&lt;="&amp;H$8,PROFESSIONAL_RAW!$D$2:$D$1048576,PROFESSIONAL!$A29,PROFESSIONAL_RAW!$E$2:$E$1048576,PROFESSIONAL!$B$12,PROFESSIONAL_RAW!$H$2:$H$1048576,PROFESSIONAL!$B$10)/SUMIFS(WEEKS_RAW!$B$2:$B$1048576,WEEKS_RAW!$A$2:$A$1048576,"&gt;="&amp;D$7,WEEKS_RAW!$A$2:$A$1048576,"&lt;="&amp;D$8)</f>
        <v>#DIV/0!</v>
      </c>
      <c r="I29" s="82" t="e">
        <f t="shared" si="10"/>
        <v>#DIV/0!</v>
      </c>
      <c r="J29" s="13">
        <f t="shared" si="11"/>
        <v>0</v>
      </c>
      <c r="K29" s="14">
        <f>IFERROR(
SUMIFS(PROFESSIONAL_RAW!$F$2:$F$1048576,PROFESSIONAL_RAW!$A$2:$A$1048576,"&gt;="&amp;K$7,PROFESSIONAL_RAW!$A$2:$A$1048576,"&lt;="&amp;K$8,PROFESSIONAL_RAW!$D$2:$D$1048576,PROFESSIONAL!$A29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29,PROFESSIONAL_RAW!$E$2:$E$1048576,PROFESSIONAL!$B$12,PROFESSIONAL_RAW!$H$2:$H$1048576,PROFESSIONAL!$B$10),0)</f>
        <v>0</v>
      </c>
      <c r="L29" s="15">
        <f>IFERROR(
SUMIFS(PROFESSIONAL_RAW!$F$2:$F$1048576,PROFESSIONAL_RAW!$A$2:$A$1048576,"&gt;="&amp;L$7,PROFESSIONAL_RAW!$A$2:$A$1048576,"&lt;="&amp;L$8,PROFESSIONAL_RAW!$D$2:$D$1048576,PROFESSIONAL!$A29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29,PROFESSIONAL_RAW!$E$2:$E$1048576,PROFESSIONAL!$B$12,PROFESSIONAL_RAW!$H$2:$H$1048576,PROFESSIONAL!$B$10),0)</f>
        <v>0</v>
      </c>
      <c r="M29" s="15">
        <f t="shared" si="12"/>
        <v>0</v>
      </c>
      <c r="N29" s="16">
        <f t="shared" si="13"/>
        <v>0</v>
      </c>
    </row>
    <row r="30" spans="1:15" x14ac:dyDescent="0.2">
      <c r="A30" s="6" t="s">
        <v>34</v>
      </c>
      <c r="B30" s="24" t="s">
        <v>33</v>
      </c>
      <c r="C30" s="14" t="e">
        <f>SUMIFS(PROFESSIONAL_RAW!$F$2:$F$1048576,PROFESSIONAL_RAW!$A$2:$A$1048576,"&gt;="&amp;C$7,PROFESSIONAL_RAW!$A$2:$A$1048576,"&lt;="&amp;C$8,PROFESSIONAL_RAW!$D$2:$D$1048576,PROFESSIONAL!$A30,PROFESSIONAL_RAW!$E$2:$E$1048576,PROFESSIONAL!$B$12,PROFESSIONAL_RAW!$H$2:$H$1048576,PROFESSIONAL!$B$10)/SUMIFS(WEEKS_RAW!$B$2:$B$1048576,WEEKS_RAW!$A$2:$A$1048576,"&gt;="&amp;C$7,WEEKS_RAW!$A$2:$A$1048576,"&lt;="&amp;C$8)</f>
        <v>#DIV/0!</v>
      </c>
      <c r="D30" s="14" t="e">
        <f>SUMIFS(PROFESSIONAL_RAW!$F$2:$F$1048576,PROFESSIONAL_RAW!$A$2:$A$1048576,"&gt;="&amp;D$7,PROFESSIONAL_RAW!$A$2:$A$1048576,"&lt;="&amp;D$8,PROFESSIONAL_RAW!$D$2:$D$1048576,PROFESSIONAL!$A30,PROFESSIONAL_RAW!$E$2:$E$1048576,PROFESSIONAL!$B$12,PROFESSIONAL_RAW!$H$2:$H$1048576,PROFESSIONAL!$B$10)/SUMIFS(WEEKS_RAW!$B$2:$B$1048576,WEEKS_RAW!$A$2:$A$1048576,"&gt;="&amp;D$7,WEEKS_RAW!$A$2:$A$1048576,"&lt;="&amp;D$8)</f>
        <v>#DIV/0!</v>
      </c>
      <c r="E30" s="15" t="e">
        <f t="shared" si="5"/>
        <v>#DIV/0!</v>
      </c>
      <c r="F30" s="13">
        <f t="shared" si="20"/>
        <v>0</v>
      </c>
      <c r="G30" s="81" t="e">
        <f>SUMIFS(PROFESSIONAL_RAW!$G$2:$G$1048576,PROFESSIONAL_RAW!$A$2:$A$1048576,"&gt;="&amp;G$7,PROFESSIONAL_RAW!$A$2:$A$1048576,"&lt;="&amp;G$8,PROFESSIONAL_RAW!$D$2:$D$1048576,PROFESSIONAL!$A30,PROFESSIONAL_RAW!$E$2:$E$1048576,PROFESSIONAL!$B$12,PROFESSIONAL_RAW!$H$2:$H$1048576,PROFESSIONAL!$B$10)/SUMIFS(WEEKS_RAW!$B$2:$B$1048576,WEEKS_RAW!$A$2:$A$1048576,"&gt;="&amp;C$7,WEEKS_RAW!$A$2:$A$1048576,"&lt;="&amp;C$8)</f>
        <v>#DIV/0!</v>
      </c>
      <c r="H30" s="81" t="e">
        <f>SUMIFS(PROFESSIONAL_RAW!$G$2:$G$1048576,PROFESSIONAL_RAW!$A$2:$A$1048576,"&gt;="&amp;H$7,PROFESSIONAL_RAW!$A$2:$A$1048576,"&lt;="&amp;H$8,PROFESSIONAL_RAW!$D$2:$D$1048576,PROFESSIONAL!$A30,PROFESSIONAL_RAW!$E$2:$E$1048576,PROFESSIONAL!$B$12,PROFESSIONAL_RAW!$H$2:$H$1048576,PROFESSIONAL!$B$10)/SUMIFS(WEEKS_RAW!$B$2:$B$1048576,WEEKS_RAW!$A$2:$A$1048576,"&gt;="&amp;D$7,WEEKS_RAW!$A$2:$A$1048576,"&lt;="&amp;D$8)</f>
        <v>#DIV/0!</v>
      </c>
      <c r="I30" s="82" t="e">
        <f t="shared" si="10"/>
        <v>#DIV/0!</v>
      </c>
      <c r="J30" s="13">
        <f t="shared" si="11"/>
        <v>0</v>
      </c>
      <c r="K30" s="14">
        <f>IFERROR(
SUMIFS(PROFESSIONAL_RAW!$F$2:$F$1048576,PROFESSIONAL_RAW!$A$2:$A$1048576,"&gt;="&amp;K$7,PROFESSIONAL_RAW!$A$2:$A$1048576,"&lt;="&amp;K$8,PROFESSIONAL_RAW!$D$2:$D$1048576,PROFESSIONAL!$A30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30,PROFESSIONAL_RAW!$E$2:$E$1048576,PROFESSIONAL!$B$12,PROFESSIONAL_RAW!$H$2:$H$1048576,PROFESSIONAL!$B$10),0)</f>
        <v>0</v>
      </c>
      <c r="L30" s="15">
        <f>IFERROR(
SUMIFS(PROFESSIONAL_RAW!$F$2:$F$1048576,PROFESSIONAL_RAW!$A$2:$A$1048576,"&gt;="&amp;L$7,PROFESSIONAL_RAW!$A$2:$A$1048576,"&lt;="&amp;L$8,PROFESSIONAL_RAW!$D$2:$D$1048576,PROFESSIONAL!$A30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30,PROFESSIONAL_RAW!$E$2:$E$1048576,PROFESSIONAL!$B$12,PROFESSIONAL_RAW!$H$2:$H$1048576,PROFESSIONAL!$B$10),0)</f>
        <v>0</v>
      </c>
      <c r="M30" s="15">
        <f t="shared" si="12"/>
        <v>0</v>
      </c>
      <c r="N30" s="16">
        <f t="shared" si="13"/>
        <v>0</v>
      </c>
    </row>
    <row r="31" spans="1:15" x14ac:dyDescent="0.2">
      <c r="A31" s="6" t="s">
        <v>32</v>
      </c>
      <c r="B31" s="24" t="s">
        <v>31</v>
      </c>
      <c r="C31" s="14" t="e">
        <f>SUMIFS(PROFESSIONAL_RAW!$F$2:$F$1048576,PROFESSIONAL_RAW!$A$2:$A$1048576,"&gt;="&amp;C$7,PROFESSIONAL_RAW!$A$2:$A$1048576,"&lt;="&amp;C$8,PROFESSIONAL_RAW!$D$2:$D$1048576,PROFESSIONAL!$A31,PROFESSIONAL_RAW!$E$2:$E$1048576,PROFESSIONAL!$B$12,PROFESSIONAL_RAW!$H$2:$H$1048576,PROFESSIONAL!$B$10)/SUMIFS(WEEKS_RAW!$B$2:$B$1048576,WEEKS_RAW!$A$2:$A$1048576,"&gt;="&amp;C$7,WEEKS_RAW!$A$2:$A$1048576,"&lt;="&amp;C$8)</f>
        <v>#DIV/0!</v>
      </c>
      <c r="D31" s="14" t="e">
        <f>SUMIFS(PROFESSIONAL_RAW!$F$2:$F$1048576,PROFESSIONAL_RAW!$A$2:$A$1048576,"&gt;="&amp;D$7,PROFESSIONAL_RAW!$A$2:$A$1048576,"&lt;="&amp;D$8,PROFESSIONAL_RAW!$D$2:$D$1048576,PROFESSIONAL!$A31,PROFESSIONAL_RAW!$E$2:$E$1048576,PROFESSIONAL!$B$12,PROFESSIONAL_RAW!$H$2:$H$1048576,PROFESSIONAL!$B$10)/SUMIFS(WEEKS_RAW!$B$2:$B$1048576,WEEKS_RAW!$A$2:$A$1048576,"&gt;="&amp;D$7,WEEKS_RAW!$A$2:$A$1048576,"&lt;="&amp;D$8)</f>
        <v>#DIV/0!</v>
      </c>
      <c r="E31" s="15" t="e">
        <f t="shared" si="5"/>
        <v>#DIV/0!</v>
      </c>
      <c r="F31" s="13">
        <f t="shared" si="20"/>
        <v>0</v>
      </c>
      <c r="G31" s="81" t="e">
        <f>SUMIFS(PROFESSIONAL_RAW!$G$2:$G$1048576,PROFESSIONAL_RAW!$A$2:$A$1048576,"&gt;="&amp;G$7,PROFESSIONAL_RAW!$A$2:$A$1048576,"&lt;="&amp;G$8,PROFESSIONAL_RAW!$D$2:$D$1048576,PROFESSIONAL!$A31,PROFESSIONAL_RAW!$E$2:$E$1048576,PROFESSIONAL!$B$12,PROFESSIONAL_RAW!$H$2:$H$1048576,PROFESSIONAL!$B$10)/SUMIFS(WEEKS_RAW!$B$2:$B$1048576,WEEKS_RAW!$A$2:$A$1048576,"&gt;="&amp;C$7,WEEKS_RAW!$A$2:$A$1048576,"&lt;="&amp;C$8)</f>
        <v>#DIV/0!</v>
      </c>
      <c r="H31" s="81" t="e">
        <f>SUMIFS(PROFESSIONAL_RAW!$G$2:$G$1048576,PROFESSIONAL_RAW!$A$2:$A$1048576,"&gt;="&amp;H$7,PROFESSIONAL_RAW!$A$2:$A$1048576,"&lt;="&amp;H$8,PROFESSIONAL_RAW!$D$2:$D$1048576,PROFESSIONAL!$A31,PROFESSIONAL_RAW!$E$2:$E$1048576,PROFESSIONAL!$B$12,PROFESSIONAL_RAW!$H$2:$H$1048576,PROFESSIONAL!$B$10)/SUMIFS(WEEKS_RAW!$B$2:$B$1048576,WEEKS_RAW!$A$2:$A$1048576,"&gt;="&amp;D$7,WEEKS_RAW!$A$2:$A$1048576,"&lt;="&amp;D$8)</f>
        <v>#DIV/0!</v>
      </c>
      <c r="I31" s="82" t="e">
        <f t="shared" si="10"/>
        <v>#DIV/0!</v>
      </c>
      <c r="J31" s="13">
        <f t="shared" si="11"/>
        <v>0</v>
      </c>
      <c r="K31" s="14">
        <f>IFERROR(
SUMIFS(PROFESSIONAL_RAW!$F$2:$F$1048576,PROFESSIONAL_RAW!$A$2:$A$1048576,"&gt;="&amp;K$7,PROFESSIONAL_RAW!$A$2:$A$1048576,"&lt;="&amp;K$8,PROFESSIONAL_RAW!$D$2:$D$1048576,PROFESSIONAL!$A31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31,PROFESSIONAL_RAW!$E$2:$E$1048576,PROFESSIONAL!$B$12,PROFESSIONAL_RAW!$H$2:$H$1048576,PROFESSIONAL!$B$10),0)</f>
        <v>0</v>
      </c>
      <c r="L31" s="15">
        <f>IFERROR(
SUMIFS(PROFESSIONAL_RAW!$F$2:$F$1048576,PROFESSIONAL_RAW!$A$2:$A$1048576,"&gt;="&amp;L$7,PROFESSIONAL_RAW!$A$2:$A$1048576,"&lt;="&amp;L$8,PROFESSIONAL_RAW!$D$2:$D$1048576,PROFESSIONAL!$A31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31,PROFESSIONAL_RAW!$E$2:$E$1048576,PROFESSIONAL!$B$12,PROFESSIONAL_RAW!$H$2:$H$1048576,PROFESSIONAL!$B$10),0)</f>
        <v>0</v>
      </c>
      <c r="M31" s="15">
        <f t="shared" si="12"/>
        <v>0</v>
      </c>
      <c r="N31" s="16">
        <f t="shared" si="13"/>
        <v>0</v>
      </c>
    </row>
    <row r="32" spans="1:15" x14ac:dyDescent="0.2">
      <c r="A32" s="6" t="s">
        <v>30</v>
      </c>
      <c r="B32" s="24" t="s">
        <v>29</v>
      </c>
      <c r="C32" s="14" t="e">
        <f>SUMIFS(PROFESSIONAL_RAW!$F$2:$F$1048576,PROFESSIONAL_RAW!$A$2:$A$1048576,"&gt;="&amp;C$7,PROFESSIONAL_RAW!$A$2:$A$1048576,"&lt;="&amp;C$8,PROFESSIONAL_RAW!$D$2:$D$1048576,PROFESSIONAL!$A32,PROFESSIONAL_RAW!$E$2:$E$1048576,PROFESSIONAL!$B$12,PROFESSIONAL_RAW!$H$2:$H$1048576,PROFESSIONAL!$B$10)/SUMIFS(WEEKS_RAW!$B$2:$B$1048576,WEEKS_RAW!$A$2:$A$1048576,"&gt;="&amp;C$7,WEEKS_RAW!$A$2:$A$1048576,"&lt;="&amp;C$8)</f>
        <v>#DIV/0!</v>
      </c>
      <c r="D32" s="14" t="e">
        <f>SUMIFS(PROFESSIONAL_RAW!$F$2:$F$1048576,PROFESSIONAL_RAW!$A$2:$A$1048576,"&gt;="&amp;D$7,PROFESSIONAL_RAW!$A$2:$A$1048576,"&lt;="&amp;D$8,PROFESSIONAL_RAW!$D$2:$D$1048576,PROFESSIONAL!$A32,PROFESSIONAL_RAW!$E$2:$E$1048576,PROFESSIONAL!$B$12,PROFESSIONAL_RAW!$H$2:$H$1048576,PROFESSIONAL!$B$10)/SUMIFS(WEEKS_RAW!$B$2:$B$1048576,WEEKS_RAW!$A$2:$A$1048576,"&gt;="&amp;D$7,WEEKS_RAW!$A$2:$A$1048576,"&lt;="&amp;D$8)</f>
        <v>#DIV/0!</v>
      </c>
      <c r="E32" s="15" t="e">
        <f t="shared" si="5"/>
        <v>#DIV/0!</v>
      </c>
      <c r="F32" s="13">
        <f t="shared" si="20"/>
        <v>0</v>
      </c>
      <c r="G32" s="81" t="e">
        <f>SUMIFS(PROFESSIONAL_RAW!$G$2:$G$1048576,PROFESSIONAL_RAW!$A$2:$A$1048576,"&gt;="&amp;G$7,PROFESSIONAL_RAW!$A$2:$A$1048576,"&lt;="&amp;G$8,PROFESSIONAL_RAW!$D$2:$D$1048576,PROFESSIONAL!$A32,PROFESSIONAL_RAW!$E$2:$E$1048576,PROFESSIONAL!$B$12,PROFESSIONAL_RAW!$H$2:$H$1048576,PROFESSIONAL!$B$10)/SUMIFS(WEEKS_RAW!$B$2:$B$1048576,WEEKS_RAW!$A$2:$A$1048576,"&gt;="&amp;C$7,WEEKS_RAW!$A$2:$A$1048576,"&lt;="&amp;C$8)</f>
        <v>#DIV/0!</v>
      </c>
      <c r="H32" s="81" t="e">
        <f>SUMIFS(PROFESSIONAL_RAW!$G$2:$G$1048576,PROFESSIONAL_RAW!$A$2:$A$1048576,"&gt;="&amp;H$7,PROFESSIONAL_RAW!$A$2:$A$1048576,"&lt;="&amp;H$8,PROFESSIONAL_RAW!$D$2:$D$1048576,PROFESSIONAL!$A32,PROFESSIONAL_RAW!$E$2:$E$1048576,PROFESSIONAL!$B$12,PROFESSIONAL_RAW!$H$2:$H$1048576,PROFESSIONAL!$B$10)/SUMIFS(WEEKS_RAW!$B$2:$B$1048576,WEEKS_RAW!$A$2:$A$1048576,"&gt;="&amp;D$7,WEEKS_RAW!$A$2:$A$1048576,"&lt;="&amp;D$8)</f>
        <v>#DIV/0!</v>
      </c>
      <c r="I32" s="82" t="e">
        <f t="shared" si="10"/>
        <v>#DIV/0!</v>
      </c>
      <c r="J32" s="13">
        <f t="shared" si="11"/>
        <v>0</v>
      </c>
      <c r="K32" s="14">
        <f>IFERROR(
SUMIFS(PROFESSIONAL_RAW!$F$2:$F$1048576,PROFESSIONAL_RAW!$A$2:$A$1048576,"&gt;="&amp;K$7,PROFESSIONAL_RAW!$A$2:$A$1048576,"&lt;="&amp;K$8,PROFESSIONAL_RAW!$D$2:$D$1048576,PROFESSIONAL!$A32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32,PROFESSIONAL_RAW!$E$2:$E$1048576,PROFESSIONAL!$B$12,PROFESSIONAL_RAW!$H$2:$H$1048576,PROFESSIONAL!$B$10),0)</f>
        <v>0</v>
      </c>
      <c r="L32" s="15">
        <f>IFERROR(
SUMIFS(PROFESSIONAL_RAW!$F$2:$F$1048576,PROFESSIONAL_RAW!$A$2:$A$1048576,"&gt;="&amp;L$7,PROFESSIONAL_RAW!$A$2:$A$1048576,"&lt;="&amp;L$8,PROFESSIONAL_RAW!$D$2:$D$1048576,PROFESSIONAL!$A32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32,PROFESSIONAL_RAW!$E$2:$E$1048576,PROFESSIONAL!$B$12,PROFESSIONAL_RAW!$H$2:$H$1048576,PROFESSIONAL!$B$10),0)</f>
        <v>0</v>
      </c>
      <c r="M32" s="15">
        <f t="shared" si="12"/>
        <v>0</v>
      </c>
      <c r="N32" s="16">
        <f t="shared" si="13"/>
        <v>0</v>
      </c>
    </row>
    <row r="33" spans="1:14" x14ac:dyDescent="0.2">
      <c r="C33" s="61"/>
      <c r="D33" s="66"/>
      <c r="E33" s="19"/>
      <c r="F33" s="19"/>
      <c r="G33" s="84"/>
      <c r="H33" s="85"/>
      <c r="I33" s="86"/>
      <c r="J33" s="21"/>
      <c r="K33" s="18"/>
      <c r="L33" s="19"/>
      <c r="M33" s="19"/>
      <c r="N33" s="22"/>
    </row>
    <row r="34" spans="1:14" s="4" customFormat="1" ht="15.75" x14ac:dyDescent="0.25">
      <c r="A34" s="8"/>
      <c r="B34" s="34" t="s">
        <v>28</v>
      </c>
      <c r="C34" s="76" t="e">
        <f>SUM(C35:C36)</f>
        <v>#DIV/0!</v>
      </c>
      <c r="D34" s="77" t="e">
        <f>SUM(D35:D36)</f>
        <v>#DIV/0!</v>
      </c>
      <c r="E34" s="77" t="e">
        <f t="shared" si="5"/>
        <v>#DIV/0!</v>
      </c>
      <c r="F34" s="35">
        <f>IFERROR(D34/C34-1,0)</f>
        <v>0</v>
      </c>
      <c r="G34" s="79"/>
      <c r="H34" s="80"/>
      <c r="I34" s="80"/>
      <c r="J34" s="35"/>
      <c r="K34" s="39"/>
      <c r="L34" s="40"/>
      <c r="M34" s="40"/>
      <c r="N34" s="36"/>
    </row>
    <row r="35" spans="1:14" s="52" customFormat="1" x14ac:dyDescent="0.2">
      <c r="A35" s="46" t="s">
        <v>27</v>
      </c>
      <c r="B35" s="47" t="s">
        <v>26</v>
      </c>
      <c r="C35" s="14" t="e">
        <f>SUMIFS(PROFESSIONAL_RAW!$F$2:$F$1048576,PROFESSIONAL_RAW!$A$2:$A$1048576,"&gt;="&amp;C$7,PROFESSIONAL_RAW!$A$2:$A$1048576,"&lt;="&amp;C$8,PROFESSIONAL_RAW!$D$2:$D$1048576,PROFESSIONAL!$A35,PROFESSIONAL_RAW!$E$2:$E$1048576,PROFESSIONAL!$B$12,PROFESSIONAL_RAW!$H$2:$H$1048576,PROFESSIONAL!$B$10)/SUMIFS(WEEKS_RAW!$B$2:$B$1048576,WEEKS_RAW!$A$2:$A$1048576,"&gt;="&amp;C$7,WEEKS_RAW!$A$2:$A$1048576,"&lt;="&amp;C$8)</f>
        <v>#DIV/0!</v>
      </c>
      <c r="D35" s="14" t="e">
        <f>SUMIFS(PROFESSIONAL_RAW!$F$2:$F$1048576,PROFESSIONAL_RAW!$A$2:$A$1048576,"&gt;="&amp;D$7,PROFESSIONAL_RAW!$A$2:$A$1048576,"&lt;="&amp;D$8,PROFESSIONAL_RAW!$D$2:$D$1048576,PROFESSIONAL!$A35,PROFESSIONAL_RAW!$E$2:$E$1048576,PROFESSIONAL!$B$12,PROFESSIONAL_RAW!$H$2:$H$1048576,PROFESSIONAL!$B$10)/SUMIFS(WEEKS_RAW!$B$2:$B$1048576,WEEKS_RAW!$A$2:$A$1048576,"&gt;="&amp;D$7,WEEKS_RAW!$A$2:$A$1048576,"&lt;="&amp;D$8)</f>
        <v>#DIV/0!</v>
      </c>
      <c r="E35" s="50" t="e">
        <f t="shared" si="5"/>
        <v>#DIV/0!</v>
      </c>
      <c r="F35" s="48">
        <f t="shared" ref="F35:F36" si="21">IFERROR(D35/C35-1,0)</f>
        <v>0</v>
      </c>
      <c r="G35" s="81" t="e">
        <f>SUMIFS(PROFESSIONAL_RAW!$G$2:$G$1048576,PROFESSIONAL_RAW!$A$2:$A$1048576,"&gt;="&amp;G$7,PROFESSIONAL_RAW!$A$2:$A$1048576,"&lt;="&amp;G$8,PROFESSIONAL_RAW!$D$2:$D$1048576,PROFESSIONAL!$A35,PROFESSIONAL_RAW!$E$2:$E$1048576,PROFESSIONAL!$B$12,PROFESSIONAL_RAW!$H$2:$H$1048576,PROFESSIONAL!$B$10)/SUMIFS(WEEKS_RAW!$B$2:$B$1048576,WEEKS_RAW!$A$2:$A$1048576,"&gt;="&amp;C$7,WEEKS_RAW!$A$2:$A$1048576,"&lt;="&amp;C$8)</f>
        <v>#DIV/0!</v>
      </c>
      <c r="H35" s="81" t="e">
        <f>SUMIFS(PROFESSIONAL_RAW!$G$2:$G$1048576,PROFESSIONAL_RAW!$A$2:$A$1048576,"&gt;="&amp;H$7,PROFESSIONAL_RAW!$A$2:$A$1048576,"&lt;="&amp;H$8,PROFESSIONAL_RAW!$D$2:$D$1048576,PROFESSIONAL!$A35,PROFESSIONAL_RAW!$E$2:$E$1048576,PROFESSIONAL!$B$12,PROFESSIONAL_RAW!$H$2:$H$1048576,PROFESSIONAL!$B$10)/SUMIFS(WEEKS_RAW!$B$2:$B$1048576,WEEKS_RAW!$A$2:$A$1048576,"&gt;="&amp;D$7,WEEKS_RAW!$A$2:$A$1048576,"&lt;="&amp;D$8)</f>
        <v>#DIV/0!</v>
      </c>
      <c r="I35" s="83" t="e">
        <f t="shared" ref="I35:I36" si="22">H35-G35</f>
        <v>#DIV/0!</v>
      </c>
      <c r="J35" s="48">
        <f t="shared" ref="J35:J36" si="23">IFERROR(H35/G35-1,0)</f>
        <v>0</v>
      </c>
      <c r="K35" s="49">
        <f>IFERROR(
SUMIFS(PROFESSIONAL_RAW!$F$2:$F$1048576,PROFESSIONAL_RAW!$A$2:$A$1048576,"&gt;="&amp;K$7,PROFESSIONAL_RAW!$A$2:$A$1048576,"&lt;="&amp;K$8,PROFESSIONAL_RAW!$D$2:$D$1048576,PROFESSIONAL!$A35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35,PROFESSIONAL_RAW!$E$2:$E$1048576,PROFESSIONAL!$B$12,PROFESSIONAL_RAW!$H$2:$H$1048576,PROFESSIONAL!$B$10),0)</f>
        <v>0</v>
      </c>
      <c r="L35" s="50">
        <f>IFERROR(
SUMIFS(PROFESSIONAL_RAW!$F$2:$F$1048576,PROFESSIONAL_RAW!$A$2:$A$1048576,"&gt;="&amp;L$7,PROFESSIONAL_RAW!$A$2:$A$1048576,"&lt;="&amp;L$8,PROFESSIONAL_RAW!$D$2:$D$1048576,PROFESSIONAL!$A35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35,PROFESSIONAL_RAW!$E$2:$E$1048576,PROFESSIONAL!$B$12,PROFESSIONAL_RAW!$H$2:$H$1048576,PROFESSIONAL!$B$10),0)</f>
        <v>0</v>
      </c>
      <c r="M35" s="50">
        <f t="shared" ref="M35:M36" si="24">L35-K35</f>
        <v>0</v>
      </c>
      <c r="N35" s="51">
        <f t="shared" ref="N35:N36" si="25">IFERROR(L35/K35-1,0)</f>
        <v>0</v>
      </c>
    </row>
    <row r="36" spans="1:14" x14ac:dyDescent="0.2">
      <c r="A36" s="6" t="s">
        <v>25</v>
      </c>
      <c r="B36" s="24" t="s">
        <v>24</v>
      </c>
      <c r="C36" s="14" t="e">
        <f>SUMIFS(PROFESSIONAL_RAW!$F$2:$F$1048576,PROFESSIONAL_RAW!$A$2:$A$1048576,"&gt;="&amp;C$7,PROFESSIONAL_RAW!$A$2:$A$1048576,"&lt;="&amp;C$8,PROFESSIONAL_RAW!$D$2:$D$1048576,PROFESSIONAL!$A36,PROFESSIONAL_RAW!$E$2:$E$1048576,PROFESSIONAL!$B$12,PROFESSIONAL_RAW!$H$2:$H$1048576,PROFESSIONAL!$B$10)/SUMIFS(WEEKS_RAW!$B$2:$B$1048576,WEEKS_RAW!$A$2:$A$1048576,"&gt;="&amp;C$7,WEEKS_RAW!$A$2:$A$1048576,"&lt;="&amp;C$8)</f>
        <v>#DIV/0!</v>
      </c>
      <c r="D36" s="14" t="e">
        <f>SUMIFS(PROFESSIONAL_RAW!$F$2:$F$1048576,PROFESSIONAL_RAW!$A$2:$A$1048576,"&gt;="&amp;D$7,PROFESSIONAL_RAW!$A$2:$A$1048576,"&lt;="&amp;D$8,PROFESSIONAL_RAW!$D$2:$D$1048576,PROFESSIONAL!$A36,PROFESSIONAL_RAW!$E$2:$E$1048576,PROFESSIONAL!$B$12,PROFESSIONAL_RAW!$H$2:$H$1048576,PROFESSIONAL!$B$10)/SUMIFS(WEEKS_RAW!$B$2:$B$1048576,WEEKS_RAW!$A$2:$A$1048576,"&gt;="&amp;D$7,WEEKS_RAW!$A$2:$A$1048576,"&lt;="&amp;D$8)</f>
        <v>#DIV/0!</v>
      </c>
      <c r="E36" s="15" t="e">
        <f t="shared" si="5"/>
        <v>#DIV/0!</v>
      </c>
      <c r="F36" s="13">
        <f t="shared" si="21"/>
        <v>0</v>
      </c>
      <c r="G36" s="81" t="e">
        <f>SUMIFS(PROFESSIONAL_RAW!$G$2:$G$1048576,PROFESSIONAL_RAW!$A$2:$A$1048576,"&gt;="&amp;G$7,PROFESSIONAL_RAW!$A$2:$A$1048576,"&lt;="&amp;G$8,PROFESSIONAL_RAW!$D$2:$D$1048576,PROFESSIONAL!$A36,PROFESSIONAL_RAW!$E$2:$E$1048576,PROFESSIONAL!$B$12,PROFESSIONAL_RAW!$H$2:$H$1048576,PROFESSIONAL!$B$10)/SUMIFS(WEEKS_RAW!$B$2:$B$1048576,WEEKS_RAW!$A$2:$A$1048576,"&gt;="&amp;C$7,WEEKS_RAW!$A$2:$A$1048576,"&lt;="&amp;C$8)</f>
        <v>#DIV/0!</v>
      </c>
      <c r="H36" s="81" t="e">
        <f>SUMIFS(PROFESSIONAL_RAW!$G$2:$G$1048576,PROFESSIONAL_RAW!$A$2:$A$1048576,"&gt;="&amp;H$7,PROFESSIONAL_RAW!$A$2:$A$1048576,"&lt;="&amp;H$8,PROFESSIONAL_RAW!$D$2:$D$1048576,PROFESSIONAL!$A36,PROFESSIONAL_RAW!$E$2:$E$1048576,PROFESSIONAL!$B$12,PROFESSIONAL_RAW!$H$2:$H$1048576,PROFESSIONAL!$B$10)/SUMIFS(WEEKS_RAW!$B$2:$B$1048576,WEEKS_RAW!$A$2:$A$1048576,"&gt;="&amp;D$7,WEEKS_RAW!$A$2:$A$1048576,"&lt;="&amp;D$8)</f>
        <v>#DIV/0!</v>
      </c>
      <c r="I36" s="82" t="e">
        <f t="shared" si="22"/>
        <v>#DIV/0!</v>
      </c>
      <c r="J36" s="13">
        <f t="shared" si="23"/>
        <v>0</v>
      </c>
      <c r="K36" s="14">
        <f>IFERROR(
SUMIFS(PROFESSIONAL_RAW!$F$2:$F$1048576,PROFESSIONAL_RAW!$A$2:$A$1048576,"&gt;="&amp;K$7,PROFESSIONAL_RAW!$A$2:$A$1048576,"&lt;="&amp;K$8,PROFESSIONAL_RAW!$D$2:$D$1048576,PROFESSIONAL!$A36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36,PROFESSIONAL_RAW!$E$2:$E$1048576,PROFESSIONAL!$B$12,PROFESSIONAL_RAW!$H$2:$H$1048576,PROFESSIONAL!$B$10),0)</f>
        <v>0</v>
      </c>
      <c r="L36" s="15">
        <f>IFERROR(
SUMIFS(PROFESSIONAL_RAW!$F$2:$F$1048576,PROFESSIONAL_RAW!$A$2:$A$1048576,"&gt;="&amp;L$7,PROFESSIONAL_RAW!$A$2:$A$1048576,"&lt;="&amp;L$8,PROFESSIONAL_RAW!$D$2:$D$1048576,PROFESSIONAL!$A36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36,PROFESSIONAL_RAW!$E$2:$E$1048576,PROFESSIONAL!$B$12,PROFESSIONAL_RAW!$H$2:$H$1048576,PROFESSIONAL!$B$10),0)</f>
        <v>0</v>
      </c>
      <c r="M36" s="15">
        <f t="shared" si="24"/>
        <v>0</v>
      </c>
      <c r="N36" s="16">
        <f t="shared" si="25"/>
        <v>0</v>
      </c>
    </row>
    <row r="37" spans="1:14" x14ac:dyDescent="0.2">
      <c r="C37" s="61"/>
      <c r="D37" s="66"/>
      <c r="E37" s="19"/>
      <c r="F37" s="19"/>
      <c r="G37" s="84"/>
      <c r="H37" s="85"/>
      <c r="I37" s="86"/>
      <c r="J37" s="9"/>
      <c r="K37" s="18"/>
      <c r="L37" s="19"/>
      <c r="M37" s="19"/>
      <c r="N37" s="10"/>
    </row>
    <row r="38" spans="1:14" s="4" customFormat="1" ht="15.75" x14ac:dyDescent="0.25">
      <c r="A38" s="8"/>
      <c r="B38" s="34" t="s">
        <v>23</v>
      </c>
      <c r="C38" s="77" t="e">
        <f>SUM(C39:C53)</f>
        <v>#DIV/0!</v>
      </c>
      <c r="D38" s="77" t="e">
        <f>SUM(D39:D53)</f>
        <v>#DIV/0!</v>
      </c>
      <c r="E38" s="77" t="e">
        <f t="shared" si="5"/>
        <v>#DIV/0!</v>
      </c>
      <c r="F38" s="35">
        <f t="shared" ref="F38:F53" si="26">IFERROR(D38/C38-1,0)</f>
        <v>0</v>
      </c>
      <c r="G38" s="79"/>
      <c r="H38" s="80"/>
      <c r="I38" s="80"/>
      <c r="J38" s="35"/>
      <c r="K38" s="39"/>
      <c r="L38" s="40"/>
      <c r="M38" s="40"/>
      <c r="N38" s="36"/>
    </row>
    <row r="39" spans="1:14" x14ac:dyDescent="0.2">
      <c r="A39" s="6" t="s">
        <v>22</v>
      </c>
      <c r="B39" s="23" t="s">
        <v>21</v>
      </c>
      <c r="C39" s="14" t="e">
        <f>SUMIFS(PROFESSIONAL_RAW!$F$2:$F$1048576,PROFESSIONAL_RAW!$A$2:$A$1048576,"&gt;="&amp;C$7,PROFESSIONAL_RAW!$A$2:$A$1048576,"&lt;="&amp;C$8,PROFESSIONAL_RAW!$D$2:$D$1048576,PROFESSIONAL!$A39,PROFESSIONAL_RAW!$E$2:$E$1048576,PROFESSIONAL!$B$12,PROFESSIONAL_RAW!$H$2:$H$1048576,PROFESSIONAL!$B$10)/SUMIFS(WEEKS_RAW!$B$2:$B$1048576,WEEKS_RAW!$A$2:$A$1048576,"&gt;="&amp;C$7,WEEKS_RAW!$A$2:$A$1048576,"&lt;="&amp;C$8)</f>
        <v>#DIV/0!</v>
      </c>
      <c r="D39" s="14" t="e">
        <f>SUMIFS(PROFESSIONAL_RAW!$F$2:$F$1048576,PROFESSIONAL_RAW!$A$2:$A$1048576,"&gt;="&amp;D$7,PROFESSIONAL_RAW!$A$2:$A$1048576,"&lt;="&amp;D$8,PROFESSIONAL_RAW!$D$2:$D$1048576,PROFESSIONAL!$A39,PROFESSIONAL_RAW!$E$2:$E$1048576,PROFESSIONAL!$B$12,PROFESSIONAL_RAW!$H$2:$H$1048576,PROFESSIONAL!$B$10)/SUMIFS(WEEKS_RAW!$B$2:$B$1048576,WEEKS_RAW!$A$2:$A$1048576,"&gt;="&amp;D$7,WEEKS_RAW!$A$2:$A$1048576,"&lt;="&amp;D$8)</f>
        <v>#DIV/0!</v>
      </c>
      <c r="E39" s="15" t="e">
        <f t="shared" si="5"/>
        <v>#DIV/0!</v>
      </c>
      <c r="F39" s="13">
        <f t="shared" si="26"/>
        <v>0</v>
      </c>
      <c r="G39" s="81" t="e">
        <f>SUMIFS(PROFESSIONAL_RAW!$G$2:$G$1048576,PROFESSIONAL_RAW!$A$2:$A$1048576,"&gt;="&amp;G$7,PROFESSIONAL_RAW!$A$2:$A$1048576,"&lt;="&amp;G$8,PROFESSIONAL_RAW!$D$2:$D$1048576,PROFESSIONAL!$A39,PROFESSIONAL_RAW!$E$2:$E$1048576,PROFESSIONAL!$B$12,PROFESSIONAL_RAW!$H$2:$H$1048576,PROFESSIONAL!$B$10)/SUMIFS(WEEKS_RAW!$B$2:$B$1048576,WEEKS_RAW!$A$2:$A$1048576,"&gt;="&amp;C$7,WEEKS_RAW!$A$2:$A$1048576,"&lt;="&amp;C$8)</f>
        <v>#DIV/0!</v>
      </c>
      <c r="H39" s="81" t="e">
        <f>SUMIFS(PROFESSIONAL_RAW!$G$2:$G$1048576,PROFESSIONAL_RAW!$A$2:$A$1048576,"&gt;="&amp;H$7,PROFESSIONAL_RAW!$A$2:$A$1048576,"&lt;="&amp;H$8,PROFESSIONAL_RAW!$D$2:$D$1048576,PROFESSIONAL!$A39,PROFESSIONAL_RAW!$E$2:$E$1048576,PROFESSIONAL!$B$12,PROFESSIONAL_RAW!$H$2:$H$1048576,PROFESSIONAL!$B$10)/SUMIFS(WEEKS_RAW!$B$2:$B$1048576,WEEKS_RAW!$A$2:$A$1048576,"&gt;="&amp;D$7,WEEKS_RAW!$A$2:$A$1048576,"&lt;="&amp;D$8)</f>
        <v>#DIV/0!</v>
      </c>
      <c r="I39" s="82" t="e">
        <f t="shared" ref="I39:I53" si="27">H39-G39</f>
        <v>#DIV/0!</v>
      </c>
      <c r="J39" s="13">
        <f t="shared" ref="J39:J53" si="28">IFERROR(H39/G39-1,0)</f>
        <v>0</v>
      </c>
      <c r="K39" s="14">
        <f>IFERROR(
SUMIFS(PROFESSIONAL_RAW!$F$2:$F$1048576,PROFESSIONAL_RAW!$A$2:$A$1048576,"&gt;="&amp;K$7,PROFESSIONAL_RAW!$A$2:$A$1048576,"&lt;="&amp;K$8,PROFESSIONAL_RAW!$D$2:$D$1048576,PROFESSIONAL!$A39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39,PROFESSIONAL_RAW!$E$2:$E$1048576,PROFESSIONAL!$B$12,PROFESSIONAL_RAW!$H$2:$H$1048576,PROFESSIONAL!$B$10),0)</f>
        <v>0</v>
      </c>
      <c r="L39" s="15">
        <f>IFERROR(
SUMIFS(PROFESSIONAL_RAW!$F$2:$F$1048576,PROFESSIONAL_RAW!$A$2:$A$1048576,"&gt;="&amp;L$7,PROFESSIONAL_RAW!$A$2:$A$1048576,"&lt;="&amp;L$8,PROFESSIONAL_RAW!$D$2:$D$1048576,PROFESSIONAL!$A39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39,PROFESSIONAL_RAW!$E$2:$E$1048576,PROFESSIONAL!$B$12,PROFESSIONAL_RAW!$H$2:$H$1048576,PROFESSIONAL!$B$10),0)</f>
        <v>0</v>
      </c>
      <c r="M39" s="15">
        <f t="shared" ref="M39:M53" si="29">L39-K39</f>
        <v>0</v>
      </c>
      <c r="N39" s="16">
        <f t="shared" ref="N39:N53" si="30">IFERROR(L39/K39-1,0)</f>
        <v>0</v>
      </c>
    </row>
    <row r="40" spans="1:14" x14ac:dyDescent="0.2">
      <c r="A40" s="6" t="s">
        <v>20</v>
      </c>
      <c r="B40" s="24" t="s">
        <v>20</v>
      </c>
      <c r="C40" s="14" t="e">
        <f>SUMIFS(PROFESSIONAL_RAW!$F$2:$F$1048576,PROFESSIONAL_RAW!$A$2:$A$1048576,"&gt;="&amp;C$7,PROFESSIONAL_RAW!$A$2:$A$1048576,"&lt;="&amp;C$8,PROFESSIONAL_RAW!$D$2:$D$1048576,PROFESSIONAL!$A40,PROFESSIONAL_RAW!$E$2:$E$1048576,PROFESSIONAL!$B$12,PROFESSIONAL_RAW!$H$2:$H$1048576,PROFESSIONAL!$B$10)/SUMIFS(WEEKS_RAW!$B$2:$B$1048576,WEEKS_RAW!$A$2:$A$1048576,"&gt;="&amp;C$7,WEEKS_RAW!$A$2:$A$1048576,"&lt;="&amp;C$8)</f>
        <v>#DIV/0!</v>
      </c>
      <c r="D40" s="14" t="e">
        <f>SUMIFS(PROFESSIONAL_RAW!$F$2:$F$1048576,PROFESSIONAL_RAW!$A$2:$A$1048576,"&gt;="&amp;D$7,PROFESSIONAL_RAW!$A$2:$A$1048576,"&lt;="&amp;D$8,PROFESSIONAL_RAW!$D$2:$D$1048576,PROFESSIONAL!$A40,PROFESSIONAL_RAW!$E$2:$E$1048576,PROFESSIONAL!$B$12,PROFESSIONAL_RAW!$H$2:$H$1048576,PROFESSIONAL!$B$10)/SUMIFS(WEEKS_RAW!$B$2:$B$1048576,WEEKS_RAW!$A$2:$A$1048576,"&gt;="&amp;D$7,WEEKS_RAW!$A$2:$A$1048576,"&lt;="&amp;D$8)</f>
        <v>#DIV/0!</v>
      </c>
      <c r="E40" s="15" t="e">
        <f t="shared" si="5"/>
        <v>#DIV/0!</v>
      </c>
      <c r="F40" s="13">
        <f t="shared" si="26"/>
        <v>0</v>
      </c>
      <c r="G40" s="81" t="e">
        <f>SUMIFS(PROFESSIONAL_RAW!$G$2:$G$1048576,PROFESSIONAL_RAW!$A$2:$A$1048576,"&gt;="&amp;G$7,PROFESSIONAL_RAW!$A$2:$A$1048576,"&lt;="&amp;G$8,PROFESSIONAL_RAW!$D$2:$D$1048576,PROFESSIONAL!$A40,PROFESSIONAL_RAW!$E$2:$E$1048576,PROFESSIONAL!$B$12,PROFESSIONAL_RAW!$H$2:$H$1048576,PROFESSIONAL!$B$10)/SUMIFS(WEEKS_RAW!$B$2:$B$1048576,WEEKS_RAW!$A$2:$A$1048576,"&gt;="&amp;C$7,WEEKS_RAW!$A$2:$A$1048576,"&lt;="&amp;C$8)</f>
        <v>#DIV/0!</v>
      </c>
      <c r="H40" s="81" t="e">
        <f>SUMIFS(PROFESSIONAL_RAW!$G$2:$G$1048576,PROFESSIONAL_RAW!$A$2:$A$1048576,"&gt;="&amp;H$7,PROFESSIONAL_RAW!$A$2:$A$1048576,"&lt;="&amp;H$8,PROFESSIONAL_RAW!$D$2:$D$1048576,PROFESSIONAL!$A40,PROFESSIONAL_RAW!$E$2:$E$1048576,PROFESSIONAL!$B$12,PROFESSIONAL_RAW!$H$2:$H$1048576,PROFESSIONAL!$B$10)/SUMIFS(WEEKS_RAW!$B$2:$B$1048576,WEEKS_RAW!$A$2:$A$1048576,"&gt;="&amp;D$7,WEEKS_RAW!$A$2:$A$1048576,"&lt;="&amp;D$8)</f>
        <v>#DIV/0!</v>
      </c>
      <c r="I40" s="82" t="e">
        <f t="shared" si="27"/>
        <v>#DIV/0!</v>
      </c>
      <c r="J40" s="13">
        <f t="shared" si="28"/>
        <v>0</v>
      </c>
      <c r="K40" s="14">
        <f>IFERROR(
SUMIFS(PROFESSIONAL_RAW!$F$2:$F$1048576,PROFESSIONAL_RAW!$A$2:$A$1048576,"&gt;="&amp;K$7,PROFESSIONAL_RAW!$A$2:$A$1048576,"&lt;="&amp;K$8,PROFESSIONAL_RAW!$D$2:$D$1048576,PROFESSIONAL!$A40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40,PROFESSIONAL_RAW!$E$2:$E$1048576,PROFESSIONAL!$B$12,PROFESSIONAL_RAW!$H$2:$H$1048576,PROFESSIONAL!$B$10),0)</f>
        <v>0</v>
      </c>
      <c r="L40" s="15">
        <f>IFERROR(
SUMIFS(PROFESSIONAL_RAW!$F$2:$F$1048576,PROFESSIONAL_RAW!$A$2:$A$1048576,"&gt;="&amp;L$7,PROFESSIONAL_RAW!$A$2:$A$1048576,"&lt;="&amp;L$8,PROFESSIONAL_RAW!$D$2:$D$1048576,PROFESSIONAL!$A40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40,PROFESSIONAL_RAW!$E$2:$E$1048576,PROFESSIONAL!$B$12,PROFESSIONAL_RAW!$H$2:$H$1048576,PROFESSIONAL!$B$10),0)</f>
        <v>0</v>
      </c>
      <c r="M40" s="15">
        <f t="shared" si="29"/>
        <v>0</v>
      </c>
      <c r="N40" s="16">
        <f t="shared" si="30"/>
        <v>0</v>
      </c>
    </row>
    <row r="41" spans="1:14" x14ac:dyDescent="0.2">
      <c r="A41" s="6" t="s">
        <v>19</v>
      </c>
      <c r="B41" s="24" t="s">
        <v>19</v>
      </c>
      <c r="C41" s="14" t="e">
        <f>SUMIFS(PROFESSIONAL_RAW!$F$2:$F$1048576,PROFESSIONAL_RAW!$A$2:$A$1048576,"&gt;="&amp;C$7,PROFESSIONAL_RAW!$A$2:$A$1048576,"&lt;="&amp;C$8,PROFESSIONAL_RAW!$D$2:$D$1048576,PROFESSIONAL!$A41,PROFESSIONAL_RAW!$E$2:$E$1048576,PROFESSIONAL!$B$12,PROFESSIONAL_RAW!$H$2:$H$1048576,PROFESSIONAL!$B$10)/SUMIFS(WEEKS_RAW!$B$2:$B$1048576,WEEKS_RAW!$A$2:$A$1048576,"&gt;="&amp;C$7,WEEKS_RAW!$A$2:$A$1048576,"&lt;="&amp;C$8)</f>
        <v>#DIV/0!</v>
      </c>
      <c r="D41" s="14" t="e">
        <f>SUMIFS(PROFESSIONAL_RAW!$F$2:$F$1048576,PROFESSIONAL_RAW!$A$2:$A$1048576,"&gt;="&amp;D$7,PROFESSIONAL_RAW!$A$2:$A$1048576,"&lt;="&amp;D$8,PROFESSIONAL_RAW!$D$2:$D$1048576,PROFESSIONAL!$A41,PROFESSIONAL_RAW!$E$2:$E$1048576,PROFESSIONAL!$B$12,PROFESSIONAL_RAW!$H$2:$H$1048576,PROFESSIONAL!$B$10)/SUMIFS(WEEKS_RAW!$B$2:$B$1048576,WEEKS_RAW!$A$2:$A$1048576,"&gt;="&amp;D$7,WEEKS_RAW!$A$2:$A$1048576,"&lt;="&amp;D$8)</f>
        <v>#DIV/0!</v>
      </c>
      <c r="E41" s="15" t="e">
        <f t="shared" si="5"/>
        <v>#DIV/0!</v>
      </c>
      <c r="F41" s="13">
        <f t="shared" si="26"/>
        <v>0</v>
      </c>
      <c r="G41" s="81" t="e">
        <f>SUMIFS(PROFESSIONAL_RAW!$G$2:$G$1048576,PROFESSIONAL_RAW!$A$2:$A$1048576,"&gt;="&amp;G$7,PROFESSIONAL_RAW!$A$2:$A$1048576,"&lt;="&amp;G$8,PROFESSIONAL_RAW!$D$2:$D$1048576,PROFESSIONAL!$A41,PROFESSIONAL_RAW!$E$2:$E$1048576,PROFESSIONAL!$B$12,PROFESSIONAL_RAW!$H$2:$H$1048576,PROFESSIONAL!$B$10)/SUMIFS(WEEKS_RAW!$B$2:$B$1048576,WEEKS_RAW!$A$2:$A$1048576,"&gt;="&amp;C$7,WEEKS_RAW!$A$2:$A$1048576,"&lt;="&amp;C$8)</f>
        <v>#DIV/0!</v>
      </c>
      <c r="H41" s="81" t="e">
        <f>SUMIFS(PROFESSIONAL_RAW!$G$2:$G$1048576,PROFESSIONAL_RAW!$A$2:$A$1048576,"&gt;="&amp;H$7,PROFESSIONAL_RAW!$A$2:$A$1048576,"&lt;="&amp;H$8,PROFESSIONAL_RAW!$D$2:$D$1048576,PROFESSIONAL!$A41,PROFESSIONAL_RAW!$E$2:$E$1048576,PROFESSIONAL!$B$12,PROFESSIONAL_RAW!$H$2:$H$1048576,PROFESSIONAL!$B$10)/SUMIFS(WEEKS_RAW!$B$2:$B$1048576,WEEKS_RAW!$A$2:$A$1048576,"&gt;="&amp;D$7,WEEKS_RAW!$A$2:$A$1048576,"&lt;="&amp;D$8)</f>
        <v>#DIV/0!</v>
      </c>
      <c r="I41" s="82" t="e">
        <f t="shared" si="27"/>
        <v>#DIV/0!</v>
      </c>
      <c r="J41" s="13">
        <f t="shared" si="28"/>
        <v>0</v>
      </c>
      <c r="K41" s="14">
        <f>IFERROR(
SUMIFS(PROFESSIONAL_RAW!$F$2:$F$1048576,PROFESSIONAL_RAW!$A$2:$A$1048576,"&gt;="&amp;K$7,PROFESSIONAL_RAW!$A$2:$A$1048576,"&lt;="&amp;K$8,PROFESSIONAL_RAW!$D$2:$D$1048576,PROFESSIONAL!$A41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41,PROFESSIONAL_RAW!$E$2:$E$1048576,PROFESSIONAL!$B$12,PROFESSIONAL_RAW!$H$2:$H$1048576,PROFESSIONAL!$B$10),0)</f>
        <v>0</v>
      </c>
      <c r="L41" s="15">
        <f>IFERROR(
SUMIFS(PROFESSIONAL_RAW!$F$2:$F$1048576,PROFESSIONAL_RAW!$A$2:$A$1048576,"&gt;="&amp;L$7,PROFESSIONAL_RAW!$A$2:$A$1048576,"&lt;="&amp;L$8,PROFESSIONAL_RAW!$D$2:$D$1048576,PROFESSIONAL!$A41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41,PROFESSIONAL_RAW!$E$2:$E$1048576,PROFESSIONAL!$B$12,PROFESSIONAL_RAW!$H$2:$H$1048576,PROFESSIONAL!$B$10),0)</f>
        <v>0</v>
      </c>
      <c r="M41" s="15">
        <f t="shared" si="29"/>
        <v>0</v>
      </c>
      <c r="N41" s="16">
        <f t="shared" si="30"/>
        <v>0</v>
      </c>
    </row>
    <row r="42" spans="1:14" x14ac:dyDescent="0.2">
      <c r="A42" s="6" t="s">
        <v>18</v>
      </c>
      <c r="B42" s="24" t="s">
        <v>17</v>
      </c>
      <c r="C42" s="14" t="e">
        <f>SUMIFS(PROFESSIONAL_RAW!$F$2:$F$1048576,PROFESSIONAL_RAW!$A$2:$A$1048576,"&gt;="&amp;C$7,PROFESSIONAL_RAW!$A$2:$A$1048576,"&lt;="&amp;C$8,PROFESSIONAL_RAW!$D$2:$D$1048576,PROFESSIONAL!$A42,PROFESSIONAL_RAW!$E$2:$E$1048576,PROFESSIONAL!$B$12,PROFESSIONAL_RAW!$H$2:$H$1048576,PROFESSIONAL!$B$10)/SUMIFS(WEEKS_RAW!$B$2:$B$1048576,WEEKS_RAW!$A$2:$A$1048576,"&gt;="&amp;C$7,WEEKS_RAW!$A$2:$A$1048576,"&lt;="&amp;C$8)</f>
        <v>#DIV/0!</v>
      </c>
      <c r="D42" s="14" t="e">
        <f>SUMIFS(PROFESSIONAL_RAW!$F$2:$F$1048576,PROFESSIONAL_RAW!$A$2:$A$1048576,"&gt;="&amp;D$7,PROFESSIONAL_RAW!$A$2:$A$1048576,"&lt;="&amp;D$8,PROFESSIONAL_RAW!$D$2:$D$1048576,PROFESSIONAL!$A42,PROFESSIONAL_RAW!$E$2:$E$1048576,PROFESSIONAL!$B$12,PROFESSIONAL_RAW!$H$2:$H$1048576,PROFESSIONAL!$B$10)/SUMIFS(WEEKS_RAW!$B$2:$B$1048576,WEEKS_RAW!$A$2:$A$1048576,"&gt;="&amp;D$7,WEEKS_RAW!$A$2:$A$1048576,"&lt;="&amp;D$8)</f>
        <v>#DIV/0!</v>
      </c>
      <c r="E42" s="15" t="e">
        <f t="shared" si="5"/>
        <v>#DIV/0!</v>
      </c>
      <c r="F42" s="13">
        <f t="shared" si="26"/>
        <v>0</v>
      </c>
      <c r="G42" s="81" t="e">
        <f>SUMIFS(PROFESSIONAL_RAW!$G$2:$G$1048576,PROFESSIONAL_RAW!$A$2:$A$1048576,"&gt;="&amp;G$7,PROFESSIONAL_RAW!$A$2:$A$1048576,"&lt;="&amp;G$8,PROFESSIONAL_RAW!$D$2:$D$1048576,PROFESSIONAL!$A42,PROFESSIONAL_RAW!$E$2:$E$1048576,PROFESSIONAL!$B$12,PROFESSIONAL_RAW!$H$2:$H$1048576,PROFESSIONAL!$B$10)/SUMIFS(WEEKS_RAW!$B$2:$B$1048576,WEEKS_RAW!$A$2:$A$1048576,"&gt;="&amp;C$7,WEEKS_RAW!$A$2:$A$1048576,"&lt;="&amp;C$8)</f>
        <v>#DIV/0!</v>
      </c>
      <c r="H42" s="81" t="e">
        <f>SUMIFS(PROFESSIONAL_RAW!$G$2:$G$1048576,PROFESSIONAL_RAW!$A$2:$A$1048576,"&gt;="&amp;H$7,PROFESSIONAL_RAW!$A$2:$A$1048576,"&lt;="&amp;H$8,PROFESSIONAL_RAW!$D$2:$D$1048576,PROFESSIONAL!$A42,PROFESSIONAL_RAW!$E$2:$E$1048576,PROFESSIONAL!$B$12,PROFESSIONAL_RAW!$H$2:$H$1048576,PROFESSIONAL!$B$10)/SUMIFS(WEEKS_RAW!$B$2:$B$1048576,WEEKS_RAW!$A$2:$A$1048576,"&gt;="&amp;D$7,WEEKS_RAW!$A$2:$A$1048576,"&lt;="&amp;D$8)</f>
        <v>#DIV/0!</v>
      </c>
      <c r="I42" s="82" t="e">
        <f t="shared" si="27"/>
        <v>#DIV/0!</v>
      </c>
      <c r="J42" s="13">
        <f t="shared" si="28"/>
        <v>0</v>
      </c>
      <c r="K42" s="14">
        <f>IFERROR(
SUMIFS(PROFESSIONAL_RAW!$F$2:$F$1048576,PROFESSIONAL_RAW!$A$2:$A$1048576,"&gt;="&amp;K$7,PROFESSIONAL_RAW!$A$2:$A$1048576,"&lt;="&amp;K$8,PROFESSIONAL_RAW!$D$2:$D$1048576,PROFESSIONAL!$A42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42,PROFESSIONAL_RAW!$E$2:$E$1048576,PROFESSIONAL!$B$12,PROFESSIONAL_RAW!$H$2:$H$1048576,PROFESSIONAL!$B$10),0)</f>
        <v>0</v>
      </c>
      <c r="L42" s="15">
        <f>IFERROR(
SUMIFS(PROFESSIONAL_RAW!$F$2:$F$1048576,PROFESSIONAL_RAW!$A$2:$A$1048576,"&gt;="&amp;L$7,PROFESSIONAL_RAW!$A$2:$A$1048576,"&lt;="&amp;L$8,PROFESSIONAL_RAW!$D$2:$D$1048576,PROFESSIONAL!$A42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42,PROFESSIONAL_RAW!$E$2:$E$1048576,PROFESSIONAL!$B$12,PROFESSIONAL_RAW!$H$2:$H$1048576,PROFESSIONAL!$B$10),0)</f>
        <v>0</v>
      </c>
      <c r="M42" s="15">
        <f t="shared" si="29"/>
        <v>0</v>
      </c>
      <c r="N42" s="16">
        <f t="shared" si="30"/>
        <v>0</v>
      </c>
    </row>
    <row r="43" spans="1:14" x14ac:dyDescent="0.2">
      <c r="A43" s="6" t="s">
        <v>16</v>
      </c>
      <c r="B43" s="24" t="s">
        <v>15</v>
      </c>
      <c r="C43" s="14" t="e">
        <f>SUMIFS(PROFESSIONAL_RAW!$F$2:$F$1048576,PROFESSIONAL_RAW!$A$2:$A$1048576,"&gt;="&amp;C$7,PROFESSIONAL_RAW!$A$2:$A$1048576,"&lt;="&amp;C$8,PROFESSIONAL_RAW!$D$2:$D$1048576,PROFESSIONAL!$A43,PROFESSIONAL_RAW!$E$2:$E$1048576,PROFESSIONAL!$B$12,PROFESSIONAL_RAW!$H$2:$H$1048576,PROFESSIONAL!$B$10)/SUMIFS(WEEKS_RAW!$B$2:$B$1048576,WEEKS_RAW!$A$2:$A$1048576,"&gt;="&amp;C$7,WEEKS_RAW!$A$2:$A$1048576,"&lt;="&amp;C$8)</f>
        <v>#DIV/0!</v>
      </c>
      <c r="D43" s="14" t="e">
        <f>SUMIFS(PROFESSIONAL_RAW!$F$2:$F$1048576,PROFESSIONAL_RAW!$A$2:$A$1048576,"&gt;="&amp;D$7,PROFESSIONAL_RAW!$A$2:$A$1048576,"&lt;="&amp;D$8,PROFESSIONAL_RAW!$D$2:$D$1048576,PROFESSIONAL!$A43,PROFESSIONAL_RAW!$E$2:$E$1048576,PROFESSIONAL!$B$12,PROFESSIONAL_RAW!$H$2:$H$1048576,PROFESSIONAL!$B$10)/SUMIFS(WEEKS_RAW!$B$2:$B$1048576,WEEKS_RAW!$A$2:$A$1048576,"&gt;="&amp;D$7,WEEKS_RAW!$A$2:$A$1048576,"&lt;="&amp;D$8)</f>
        <v>#DIV/0!</v>
      </c>
      <c r="E43" s="15" t="e">
        <f t="shared" si="5"/>
        <v>#DIV/0!</v>
      </c>
      <c r="F43" s="13">
        <f t="shared" si="26"/>
        <v>0</v>
      </c>
      <c r="G43" s="81" t="e">
        <f>SUMIFS(PROFESSIONAL_RAW!$G$2:$G$1048576,PROFESSIONAL_RAW!$A$2:$A$1048576,"&gt;="&amp;G$7,PROFESSIONAL_RAW!$A$2:$A$1048576,"&lt;="&amp;G$8,PROFESSIONAL_RAW!$D$2:$D$1048576,PROFESSIONAL!$A43,PROFESSIONAL_RAW!$E$2:$E$1048576,PROFESSIONAL!$B$12,PROFESSIONAL_RAW!$H$2:$H$1048576,PROFESSIONAL!$B$10)/SUMIFS(WEEKS_RAW!$B$2:$B$1048576,WEEKS_RAW!$A$2:$A$1048576,"&gt;="&amp;C$7,WEEKS_RAW!$A$2:$A$1048576,"&lt;="&amp;C$8)</f>
        <v>#DIV/0!</v>
      </c>
      <c r="H43" s="81" t="e">
        <f>SUMIFS(PROFESSIONAL_RAW!$G$2:$G$1048576,PROFESSIONAL_RAW!$A$2:$A$1048576,"&gt;="&amp;H$7,PROFESSIONAL_RAW!$A$2:$A$1048576,"&lt;="&amp;H$8,PROFESSIONAL_RAW!$D$2:$D$1048576,PROFESSIONAL!$A43,PROFESSIONAL_RAW!$E$2:$E$1048576,PROFESSIONAL!$B$12,PROFESSIONAL_RAW!$H$2:$H$1048576,PROFESSIONAL!$B$10)/SUMIFS(WEEKS_RAW!$B$2:$B$1048576,WEEKS_RAW!$A$2:$A$1048576,"&gt;="&amp;D$7,WEEKS_RAW!$A$2:$A$1048576,"&lt;="&amp;D$8)</f>
        <v>#DIV/0!</v>
      </c>
      <c r="I43" s="82" t="e">
        <f t="shared" si="27"/>
        <v>#DIV/0!</v>
      </c>
      <c r="J43" s="13">
        <f t="shared" si="28"/>
        <v>0</v>
      </c>
      <c r="K43" s="14">
        <f>IFERROR(
SUMIFS(PROFESSIONAL_RAW!$F$2:$F$1048576,PROFESSIONAL_RAW!$A$2:$A$1048576,"&gt;="&amp;K$7,PROFESSIONAL_RAW!$A$2:$A$1048576,"&lt;="&amp;K$8,PROFESSIONAL_RAW!$D$2:$D$1048576,PROFESSIONAL!$A43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43,PROFESSIONAL_RAW!$E$2:$E$1048576,PROFESSIONAL!$B$12,PROFESSIONAL_RAW!$H$2:$H$1048576,PROFESSIONAL!$B$10),0)</f>
        <v>0</v>
      </c>
      <c r="L43" s="15">
        <f>IFERROR(
SUMIFS(PROFESSIONAL_RAW!$F$2:$F$1048576,PROFESSIONAL_RAW!$A$2:$A$1048576,"&gt;="&amp;L$7,PROFESSIONAL_RAW!$A$2:$A$1048576,"&lt;="&amp;L$8,PROFESSIONAL_RAW!$D$2:$D$1048576,PROFESSIONAL!$A43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43,PROFESSIONAL_RAW!$E$2:$E$1048576,PROFESSIONAL!$B$12,PROFESSIONAL_RAW!$H$2:$H$1048576,PROFESSIONAL!$B$10),0)</f>
        <v>0</v>
      </c>
      <c r="M43" s="15">
        <f t="shared" si="29"/>
        <v>0</v>
      </c>
      <c r="N43" s="16">
        <f t="shared" si="30"/>
        <v>0</v>
      </c>
    </row>
    <row r="44" spans="1:14" x14ac:dyDescent="0.2">
      <c r="A44" s="6" t="s">
        <v>14</v>
      </c>
      <c r="B44" s="24" t="s">
        <v>13</v>
      </c>
      <c r="C44" s="14" t="e">
        <f>SUMIFS(PROFESSIONAL_RAW!$F$2:$F$1048576,PROFESSIONAL_RAW!$A$2:$A$1048576,"&gt;="&amp;C$7,PROFESSIONAL_RAW!$A$2:$A$1048576,"&lt;="&amp;C$8,PROFESSIONAL_RAW!$D$2:$D$1048576,PROFESSIONAL!$A44,PROFESSIONAL_RAW!$E$2:$E$1048576,PROFESSIONAL!$B$12,PROFESSIONAL_RAW!$H$2:$H$1048576,PROFESSIONAL!$B$10)/SUMIFS(WEEKS_RAW!$B$2:$B$1048576,WEEKS_RAW!$A$2:$A$1048576,"&gt;="&amp;C$7,WEEKS_RAW!$A$2:$A$1048576,"&lt;="&amp;C$8)</f>
        <v>#DIV/0!</v>
      </c>
      <c r="D44" s="14" t="e">
        <f>SUMIFS(PROFESSIONAL_RAW!$F$2:$F$1048576,PROFESSIONAL_RAW!$A$2:$A$1048576,"&gt;="&amp;D$7,PROFESSIONAL_RAW!$A$2:$A$1048576,"&lt;="&amp;D$8,PROFESSIONAL_RAW!$D$2:$D$1048576,PROFESSIONAL!$A44,PROFESSIONAL_RAW!$E$2:$E$1048576,PROFESSIONAL!$B$12,PROFESSIONAL_RAW!$H$2:$H$1048576,PROFESSIONAL!$B$10)/SUMIFS(WEEKS_RAW!$B$2:$B$1048576,WEEKS_RAW!$A$2:$A$1048576,"&gt;="&amp;D$7,WEEKS_RAW!$A$2:$A$1048576,"&lt;="&amp;D$8)</f>
        <v>#DIV/0!</v>
      </c>
      <c r="E44" s="15" t="e">
        <f t="shared" si="5"/>
        <v>#DIV/0!</v>
      </c>
      <c r="F44" s="13">
        <f t="shared" si="26"/>
        <v>0</v>
      </c>
      <c r="G44" s="81" t="e">
        <f>SUMIFS(PROFESSIONAL_RAW!$G$2:$G$1048576,PROFESSIONAL_RAW!$A$2:$A$1048576,"&gt;="&amp;G$7,PROFESSIONAL_RAW!$A$2:$A$1048576,"&lt;="&amp;G$8,PROFESSIONAL_RAW!$D$2:$D$1048576,PROFESSIONAL!$A44,PROFESSIONAL_RAW!$E$2:$E$1048576,PROFESSIONAL!$B$12,PROFESSIONAL_RAW!$H$2:$H$1048576,PROFESSIONAL!$B$10)/SUMIFS(WEEKS_RAW!$B$2:$B$1048576,WEEKS_RAW!$A$2:$A$1048576,"&gt;="&amp;C$7,WEEKS_RAW!$A$2:$A$1048576,"&lt;="&amp;C$8)</f>
        <v>#DIV/0!</v>
      </c>
      <c r="H44" s="81" t="e">
        <f>SUMIFS(PROFESSIONAL_RAW!$G$2:$G$1048576,PROFESSIONAL_RAW!$A$2:$A$1048576,"&gt;="&amp;H$7,PROFESSIONAL_RAW!$A$2:$A$1048576,"&lt;="&amp;H$8,PROFESSIONAL_RAW!$D$2:$D$1048576,PROFESSIONAL!$A44,PROFESSIONAL_RAW!$E$2:$E$1048576,PROFESSIONAL!$B$12,PROFESSIONAL_RAW!$H$2:$H$1048576,PROFESSIONAL!$B$10)/SUMIFS(WEEKS_RAW!$B$2:$B$1048576,WEEKS_RAW!$A$2:$A$1048576,"&gt;="&amp;D$7,WEEKS_RAW!$A$2:$A$1048576,"&lt;="&amp;D$8)</f>
        <v>#DIV/0!</v>
      </c>
      <c r="I44" s="82" t="e">
        <f t="shared" si="27"/>
        <v>#DIV/0!</v>
      </c>
      <c r="J44" s="13">
        <f t="shared" si="28"/>
        <v>0</v>
      </c>
      <c r="K44" s="14">
        <f>IFERROR(
SUMIFS(PROFESSIONAL_RAW!$F$2:$F$1048576,PROFESSIONAL_RAW!$A$2:$A$1048576,"&gt;="&amp;K$7,PROFESSIONAL_RAW!$A$2:$A$1048576,"&lt;="&amp;K$8,PROFESSIONAL_RAW!$D$2:$D$1048576,PROFESSIONAL!$A44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44,PROFESSIONAL_RAW!$E$2:$E$1048576,PROFESSIONAL!$B$12,PROFESSIONAL_RAW!$H$2:$H$1048576,PROFESSIONAL!$B$10),0)</f>
        <v>0</v>
      </c>
      <c r="L44" s="15">
        <f>IFERROR(
SUMIFS(PROFESSIONAL_RAW!$F$2:$F$1048576,PROFESSIONAL_RAW!$A$2:$A$1048576,"&gt;="&amp;L$7,PROFESSIONAL_RAW!$A$2:$A$1048576,"&lt;="&amp;L$8,PROFESSIONAL_RAW!$D$2:$D$1048576,PROFESSIONAL!$A44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44,PROFESSIONAL_RAW!$E$2:$E$1048576,PROFESSIONAL!$B$12,PROFESSIONAL_RAW!$H$2:$H$1048576,PROFESSIONAL!$B$10),0)</f>
        <v>0</v>
      </c>
      <c r="M44" s="15">
        <f t="shared" si="29"/>
        <v>0</v>
      </c>
      <c r="N44" s="16">
        <f t="shared" si="30"/>
        <v>0</v>
      </c>
    </row>
    <row r="45" spans="1:14" x14ac:dyDescent="0.2">
      <c r="A45" s="6" t="s">
        <v>12</v>
      </c>
      <c r="B45" s="24" t="s">
        <v>11</v>
      </c>
      <c r="C45" s="14" t="e">
        <f>SUMIFS(PROFESSIONAL_RAW!$F$2:$F$1048576,PROFESSIONAL_RAW!$A$2:$A$1048576,"&gt;="&amp;C$7,PROFESSIONAL_RAW!$A$2:$A$1048576,"&lt;="&amp;C$8,PROFESSIONAL_RAW!$D$2:$D$1048576,PROFESSIONAL!$A45,PROFESSIONAL_RAW!$E$2:$E$1048576,PROFESSIONAL!$B$12,PROFESSIONAL_RAW!$H$2:$H$1048576,PROFESSIONAL!$B$10)/SUMIFS(WEEKS_RAW!$B$2:$B$1048576,WEEKS_RAW!$A$2:$A$1048576,"&gt;="&amp;C$7,WEEKS_RAW!$A$2:$A$1048576,"&lt;="&amp;C$8)</f>
        <v>#DIV/0!</v>
      </c>
      <c r="D45" s="14" t="e">
        <f>SUMIFS(PROFESSIONAL_RAW!$F$2:$F$1048576,PROFESSIONAL_RAW!$A$2:$A$1048576,"&gt;="&amp;D$7,PROFESSIONAL_RAW!$A$2:$A$1048576,"&lt;="&amp;D$8,PROFESSIONAL_RAW!$D$2:$D$1048576,PROFESSIONAL!$A45,PROFESSIONAL_RAW!$E$2:$E$1048576,PROFESSIONAL!$B$12,PROFESSIONAL_RAW!$H$2:$H$1048576,PROFESSIONAL!$B$10)/SUMIFS(WEEKS_RAW!$B$2:$B$1048576,WEEKS_RAW!$A$2:$A$1048576,"&gt;="&amp;D$7,WEEKS_RAW!$A$2:$A$1048576,"&lt;="&amp;D$8)</f>
        <v>#DIV/0!</v>
      </c>
      <c r="E45" s="15" t="e">
        <f t="shared" si="5"/>
        <v>#DIV/0!</v>
      </c>
      <c r="F45" s="13">
        <f t="shared" si="26"/>
        <v>0</v>
      </c>
      <c r="G45" s="81" t="e">
        <f>SUMIFS(PROFESSIONAL_RAW!$G$2:$G$1048576,PROFESSIONAL_RAW!$A$2:$A$1048576,"&gt;="&amp;G$7,PROFESSIONAL_RAW!$A$2:$A$1048576,"&lt;="&amp;G$8,PROFESSIONAL_RAW!$D$2:$D$1048576,PROFESSIONAL!$A45,PROFESSIONAL_RAW!$E$2:$E$1048576,PROFESSIONAL!$B$12,PROFESSIONAL_RAW!$H$2:$H$1048576,PROFESSIONAL!$B$10)/SUMIFS(WEEKS_RAW!$B$2:$B$1048576,WEEKS_RAW!$A$2:$A$1048576,"&gt;="&amp;C$7,WEEKS_RAW!$A$2:$A$1048576,"&lt;="&amp;C$8)</f>
        <v>#DIV/0!</v>
      </c>
      <c r="H45" s="81" t="e">
        <f>SUMIFS(PROFESSIONAL_RAW!$G$2:$G$1048576,PROFESSIONAL_RAW!$A$2:$A$1048576,"&gt;="&amp;H$7,PROFESSIONAL_RAW!$A$2:$A$1048576,"&lt;="&amp;H$8,PROFESSIONAL_RAW!$D$2:$D$1048576,PROFESSIONAL!$A45,PROFESSIONAL_RAW!$E$2:$E$1048576,PROFESSIONAL!$B$12,PROFESSIONAL_RAW!$H$2:$H$1048576,PROFESSIONAL!$B$10)/SUMIFS(WEEKS_RAW!$B$2:$B$1048576,WEEKS_RAW!$A$2:$A$1048576,"&gt;="&amp;D$7,WEEKS_RAW!$A$2:$A$1048576,"&lt;="&amp;D$8)</f>
        <v>#DIV/0!</v>
      </c>
      <c r="I45" s="82" t="e">
        <f t="shared" si="27"/>
        <v>#DIV/0!</v>
      </c>
      <c r="J45" s="13">
        <f t="shared" si="28"/>
        <v>0</v>
      </c>
      <c r="K45" s="14">
        <f>IFERROR(
SUMIFS(PROFESSIONAL_RAW!$F$2:$F$1048576,PROFESSIONAL_RAW!$A$2:$A$1048576,"&gt;="&amp;K$7,PROFESSIONAL_RAW!$A$2:$A$1048576,"&lt;="&amp;K$8,PROFESSIONAL_RAW!$D$2:$D$1048576,PROFESSIONAL!$A45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45,PROFESSIONAL_RAW!$E$2:$E$1048576,PROFESSIONAL!$B$12,PROFESSIONAL_RAW!$H$2:$H$1048576,PROFESSIONAL!$B$10),0)</f>
        <v>0</v>
      </c>
      <c r="L45" s="15">
        <f>IFERROR(
SUMIFS(PROFESSIONAL_RAW!$F$2:$F$1048576,PROFESSIONAL_RAW!$A$2:$A$1048576,"&gt;="&amp;L$7,PROFESSIONAL_RAW!$A$2:$A$1048576,"&lt;="&amp;L$8,PROFESSIONAL_RAW!$D$2:$D$1048576,PROFESSIONAL!$A45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45,PROFESSIONAL_RAW!$E$2:$E$1048576,PROFESSIONAL!$B$12,PROFESSIONAL_RAW!$H$2:$H$1048576,PROFESSIONAL!$B$10),0)</f>
        <v>0</v>
      </c>
      <c r="M45" s="15">
        <f t="shared" si="29"/>
        <v>0</v>
      </c>
      <c r="N45" s="16">
        <f t="shared" si="30"/>
        <v>0</v>
      </c>
    </row>
    <row r="46" spans="1:14" x14ac:dyDescent="0.2">
      <c r="A46" s="6" t="s">
        <v>10</v>
      </c>
      <c r="B46" s="24" t="s">
        <v>9</v>
      </c>
      <c r="C46" s="14" t="e">
        <f>SUMIFS(PROFESSIONAL_RAW!$F$2:$F$1048576,PROFESSIONAL_RAW!$A$2:$A$1048576,"&gt;="&amp;C$7,PROFESSIONAL_RAW!$A$2:$A$1048576,"&lt;="&amp;C$8,PROFESSIONAL_RAW!$D$2:$D$1048576,PROFESSIONAL!$A46,PROFESSIONAL_RAW!$E$2:$E$1048576,PROFESSIONAL!$B$12,PROFESSIONAL_RAW!$H$2:$H$1048576,PROFESSIONAL!$B$10)/SUMIFS(WEEKS_RAW!$B$2:$B$1048576,WEEKS_RAW!$A$2:$A$1048576,"&gt;="&amp;C$7,WEEKS_RAW!$A$2:$A$1048576,"&lt;="&amp;C$8)</f>
        <v>#DIV/0!</v>
      </c>
      <c r="D46" s="14" t="e">
        <f>SUMIFS(PROFESSIONAL_RAW!$F$2:$F$1048576,PROFESSIONAL_RAW!$A$2:$A$1048576,"&gt;="&amp;D$7,PROFESSIONAL_RAW!$A$2:$A$1048576,"&lt;="&amp;D$8,PROFESSIONAL_RAW!$D$2:$D$1048576,PROFESSIONAL!$A46,PROFESSIONAL_RAW!$E$2:$E$1048576,PROFESSIONAL!$B$12,PROFESSIONAL_RAW!$H$2:$H$1048576,PROFESSIONAL!$B$10)/SUMIFS(WEEKS_RAW!$B$2:$B$1048576,WEEKS_RAW!$A$2:$A$1048576,"&gt;="&amp;D$7,WEEKS_RAW!$A$2:$A$1048576,"&lt;="&amp;D$8)</f>
        <v>#DIV/0!</v>
      </c>
      <c r="E46" s="15" t="e">
        <f t="shared" si="5"/>
        <v>#DIV/0!</v>
      </c>
      <c r="F46" s="13">
        <f t="shared" si="26"/>
        <v>0</v>
      </c>
      <c r="G46" s="81" t="e">
        <f>SUMIFS(PROFESSIONAL_RAW!$G$2:$G$1048576,PROFESSIONAL_RAW!$A$2:$A$1048576,"&gt;="&amp;G$7,PROFESSIONAL_RAW!$A$2:$A$1048576,"&lt;="&amp;G$8,PROFESSIONAL_RAW!$D$2:$D$1048576,PROFESSIONAL!$A46,PROFESSIONAL_RAW!$E$2:$E$1048576,PROFESSIONAL!$B$12,PROFESSIONAL_RAW!$H$2:$H$1048576,PROFESSIONAL!$B$10)/SUMIFS(WEEKS_RAW!$B$2:$B$1048576,WEEKS_RAW!$A$2:$A$1048576,"&gt;="&amp;C$7,WEEKS_RAW!$A$2:$A$1048576,"&lt;="&amp;C$8)</f>
        <v>#DIV/0!</v>
      </c>
      <c r="H46" s="81" t="e">
        <f>SUMIFS(PROFESSIONAL_RAW!$G$2:$G$1048576,PROFESSIONAL_RAW!$A$2:$A$1048576,"&gt;="&amp;H$7,PROFESSIONAL_RAW!$A$2:$A$1048576,"&lt;="&amp;H$8,PROFESSIONAL_RAW!$D$2:$D$1048576,PROFESSIONAL!$A46,PROFESSIONAL_RAW!$E$2:$E$1048576,PROFESSIONAL!$B$12,PROFESSIONAL_RAW!$H$2:$H$1048576,PROFESSIONAL!$B$10)/SUMIFS(WEEKS_RAW!$B$2:$B$1048576,WEEKS_RAW!$A$2:$A$1048576,"&gt;="&amp;D$7,WEEKS_RAW!$A$2:$A$1048576,"&lt;="&amp;D$8)</f>
        <v>#DIV/0!</v>
      </c>
      <c r="I46" s="82" t="e">
        <f t="shared" si="27"/>
        <v>#DIV/0!</v>
      </c>
      <c r="J46" s="13">
        <f t="shared" si="28"/>
        <v>0</v>
      </c>
      <c r="K46" s="14">
        <f>IFERROR(
SUMIFS(PROFESSIONAL_RAW!$F$2:$F$1048576,PROFESSIONAL_RAW!$A$2:$A$1048576,"&gt;="&amp;K$7,PROFESSIONAL_RAW!$A$2:$A$1048576,"&lt;="&amp;K$8,PROFESSIONAL_RAW!$D$2:$D$1048576,PROFESSIONAL!$A46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46,PROFESSIONAL_RAW!$E$2:$E$1048576,PROFESSIONAL!$B$12,PROFESSIONAL_RAW!$H$2:$H$1048576,PROFESSIONAL!$B$10),0)</f>
        <v>0</v>
      </c>
      <c r="L46" s="15">
        <f>IFERROR(
SUMIFS(PROFESSIONAL_RAW!$F$2:$F$1048576,PROFESSIONAL_RAW!$A$2:$A$1048576,"&gt;="&amp;L$7,PROFESSIONAL_RAW!$A$2:$A$1048576,"&lt;="&amp;L$8,PROFESSIONAL_RAW!$D$2:$D$1048576,PROFESSIONAL!$A46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46,PROFESSIONAL_RAW!$E$2:$E$1048576,PROFESSIONAL!$B$12,PROFESSIONAL_RAW!$H$2:$H$1048576,PROFESSIONAL!$B$10),0)</f>
        <v>0</v>
      </c>
      <c r="M46" s="15">
        <f t="shared" si="29"/>
        <v>0</v>
      </c>
      <c r="N46" s="16">
        <f t="shared" si="30"/>
        <v>0</v>
      </c>
    </row>
    <row r="47" spans="1:14" x14ac:dyDescent="0.2">
      <c r="A47" s="6" t="s">
        <v>8</v>
      </c>
      <c r="B47" s="24" t="s">
        <v>7</v>
      </c>
      <c r="C47" s="14" t="e">
        <f>SUMIFS(PROFESSIONAL_RAW!$F$2:$F$1048576,PROFESSIONAL_RAW!$A$2:$A$1048576,"&gt;="&amp;C$7,PROFESSIONAL_RAW!$A$2:$A$1048576,"&lt;="&amp;C$8,PROFESSIONAL_RAW!$D$2:$D$1048576,PROFESSIONAL!$A47,PROFESSIONAL_RAW!$E$2:$E$1048576,PROFESSIONAL!$B$12,PROFESSIONAL_RAW!$H$2:$H$1048576,PROFESSIONAL!$B$10)/SUMIFS(WEEKS_RAW!$B$2:$B$1048576,WEEKS_RAW!$A$2:$A$1048576,"&gt;="&amp;C$7,WEEKS_RAW!$A$2:$A$1048576,"&lt;="&amp;C$8)</f>
        <v>#DIV/0!</v>
      </c>
      <c r="D47" s="14" t="e">
        <f>SUMIFS(PROFESSIONAL_RAW!$F$2:$F$1048576,PROFESSIONAL_RAW!$A$2:$A$1048576,"&gt;="&amp;D$7,PROFESSIONAL_RAW!$A$2:$A$1048576,"&lt;="&amp;D$8,PROFESSIONAL_RAW!$D$2:$D$1048576,PROFESSIONAL!$A47,PROFESSIONAL_RAW!$E$2:$E$1048576,PROFESSIONAL!$B$12,PROFESSIONAL_RAW!$H$2:$H$1048576,PROFESSIONAL!$B$10)/SUMIFS(WEEKS_RAW!$B$2:$B$1048576,WEEKS_RAW!$A$2:$A$1048576,"&gt;="&amp;D$7,WEEKS_RAW!$A$2:$A$1048576,"&lt;="&amp;D$8)</f>
        <v>#DIV/0!</v>
      </c>
      <c r="E47" s="15" t="e">
        <f t="shared" si="5"/>
        <v>#DIV/0!</v>
      </c>
      <c r="F47" s="13">
        <f t="shared" si="26"/>
        <v>0</v>
      </c>
      <c r="G47" s="81" t="e">
        <f>SUMIFS(PROFESSIONAL_RAW!$G$2:$G$1048576,PROFESSIONAL_RAW!$A$2:$A$1048576,"&gt;="&amp;G$7,PROFESSIONAL_RAW!$A$2:$A$1048576,"&lt;="&amp;G$8,PROFESSIONAL_RAW!$D$2:$D$1048576,PROFESSIONAL!$A47,PROFESSIONAL_RAW!$E$2:$E$1048576,PROFESSIONAL!$B$12,PROFESSIONAL_RAW!$H$2:$H$1048576,PROFESSIONAL!$B$10)/SUMIFS(WEEKS_RAW!$B$2:$B$1048576,WEEKS_RAW!$A$2:$A$1048576,"&gt;="&amp;C$7,WEEKS_RAW!$A$2:$A$1048576,"&lt;="&amp;C$8)</f>
        <v>#DIV/0!</v>
      </c>
      <c r="H47" s="81" t="e">
        <f>SUMIFS(PROFESSIONAL_RAW!$G$2:$G$1048576,PROFESSIONAL_RAW!$A$2:$A$1048576,"&gt;="&amp;H$7,PROFESSIONAL_RAW!$A$2:$A$1048576,"&lt;="&amp;H$8,PROFESSIONAL_RAW!$D$2:$D$1048576,PROFESSIONAL!$A47,PROFESSIONAL_RAW!$E$2:$E$1048576,PROFESSIONAL!$B$12,PROFESSIONAL_RAW!$H$2:$H$1048576,PROFESSIONAL!$B$10)/SUMIFS(WEEKS_RAW!$B$2:$B$1048576,WEEKS_RAW!$A$2:$A$1048576,"&gt;="&amp;D$7,WEEKS_RAW!$A$2:$A$1048576,"&lt;="&amp;D$8)</f>
        <v>#DIV/0!</v>
      </c>
      <c r="I47" s="82" t="e">
        <f t="shared" si="27"/>
        <v>#DIV/0!</v>
      </c>
      <c r="J47" s="13">
        <f t="shared" si="28"/>
        <v>0</v>
      </c>
      <c r="K47" s="14">
        <f>IFERROR(
SUMIFS(PROFESSIONAL_RAW!$F$2:$F$1048576,PROFESSIONAL_RAW!$A$2:$A$1048576,"&gt;="&amp;K$7,PROFESSIONAL_RAW!$A$2:$A$1048576,"&lt;="&amp;K$8,PROFESSIONAL_RAW!$D$2:$D$1048576,PROFESSIONAL!$A47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47,PROFESSIONAL_RAW!$E$2:$E$1048576,PROFESSIONAL!$B$12,PROFESSIONAL_RAW!$H$2:$H$1048576,PROFESSIONAL!$B$10),0)</f>
        <v>0</v>
      </c>
      <c r="L47" s="15">
        <f>IFERROR(
SUMIFS(PROFESSIONAL_RAW!$F$2:$F$1048576,PROFESSIONAL_RAW!$A$2:$A$1048576,"&gt;="&amp;L$7,PROFESSIONAL_RAW!$A$2:$A$1048576,"&lt;="&amp;L$8,PROFESSIONAL_RAW!$D$2:$D$1048576,PROFESSIONAL!$A47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47,PROFESSIONAL_RAW!$E$2:$E$1048576,PROFESSIONAL!$B$12,PROFESSIONAL_RAW!$H$2:$H$1048576,PROFESSIONAL!$B$10),0)</f>
        <v>0</v>
      </c>
      <c r="M47" s="15">
        <f t="shared" si="29"/>
        <v>0</v>
      </c>
      <c r="N47" s="16">
        <f t="shared" si="30"/>
        <v>0</v>
      </c>
    </row>
    <row r="48" spans="1:14" s="52" customFormat="1" x14ac:dyDescent="0.2">
      <c r="A48" s="46" t="s">
        <v>6</v>
      </c>
      <c r="B48" s="53" t="s">
        <v>5</v>
      </c>
      <c r="C48" s="14" t="e">
        <f>SUMIFS(PROFESSIONAL_RAW!$F$2:$F$1048576,PROFESSIONAL_RAW!$A$2:$A$1048576,"&gt;="&amp;C$7,PROFESSIONAL_RAW!$A$2:$A$1048576,"&lt;="&amp;C$8,PROFESSIONAL_RAW!$D$2:$D$1048576,PROFESSIONAL!$A48,PROFESSIONAL_RAW!$E$2:$E$1048576,PROFESSIONAL!$B$12,PROFESSIONAL_RAW!$H$2:$H$1048576,PROFESSIONAL!$B$10)/SUMIFS(WEEKS_RAW!$B$2:$B$1048576,WEEKS_RAW!$A$2:$A$1048576,"&gt;="&amp;C$7,WEEKS_RAW!$A$2:$A$1048576,"&lt;="&amp;C$8)</f>
        <v>#DIV/0!</v>
      </c>
      <c r="D48" s="14" t="e">
        <f>SUMIFS(PROFESSIONAL_RAW!$F$2:$F$1048576,PROFESSIONAL_RAW!$A$2:$A$1048576,"&gt;="&amp;D$7,PROFESSIONAL_RAW!$A$2:$A$1048576,"&lt;="&amp;D$8,PROFESSIONAL_RAW!$D$2:$D$1048576,PROFESSIONAL!$A48,PROFESSIONAL_RAW!$E$2:$E$1048576,PROFESSIONAL!$B$12,PROFESSIONAL_RAW!$H$2:$H$1048576,PROFESSIONAL!$B$10)/SUMIFS(WEEKS_RAW!$B$2:$B$1048576,WEEKS_RAW!$A$2:$A$1048576,"&gt;="&amp;D$7,WEEKS_RAW!$A$2:$A$1048576,"&lt;="&amp;D$8)</f>
        <v>#DIV/0!</v>
      </c>
      <c r="E48" s="50" t="e">
        <f t="shared" si="5"/>
        <v>#DIV/0!</v>
      </c>
      <c r="F48" s="48">
        <f t="shared" si="26"/>
        <v>0</v>
      </c>
      <c r="G48" s="81" t="e">
        <f>SUMIFS(PROFESSIONAL_RAW!$G$2:$G$1048576,PROFESSIONAL_RAW!$A$2:$A$1048576,"&gt;="&amp;G$7,PROFESSIONAL_RAW!$A$2:$A$1048576,"&lt;="&amp;G$8,PROFESSIONAL_RAW!$D$2:$D$1048576,PROFESSIONAL!$A48,PROFESSIONAL_RAW!$E$2:$E$1048576,PROFESSIONAL!$B$12,PROFESSIONAL_RAW!$H$2:$H$1048576,PROFESSIONAL!$B$10)/SUMIFS(WEEKS_RAW!$B$2:$B$1048576,WEEKS_RAW!$A$2:$A$1048576,"&gt;="&amp;C$7,WEEKS_RAW!$A$2:$A$1048576,"&lt;="&amp;C$8)</f>
        <v>#DIV/0!</v>
      </c>
      <c r="H48" s="81" t="e">
        <f>SUMIFS(PROFESSIONAL_RAW!$G$2:$G$1048576,PROFESSIONAL_RAW!$A$2:$A$1048576,"&gt;="&amp;H$7,PROFESSIONAL_RAW!$A$2:$A$1048576,"&lt;="&amp;H$8,PROFESSIONAL_RAW!$D$2:$D$1048576,PROFESSIONAL!$A48,PROFESSIONAL_RAW!$E$2:$E$1048576,PROFESSIONAL!$B$12,PROFESSIONAL_RAW!$H$2:$H$1048576,PROFESSIONAL!$B$10)/SUMIFS(WEEKS_RAW!$B$2:$B$1048576,WEEKS_RAW!$A$2:$A$1048576,"&gt;="&amp;D$7,WEEKS_RAW!$A$2:$A$1048576,"&lt;="&amp;D$8)</f>
        <v>#DIV/0!</v>
      </c>
      <c r="I48" s="83" t="e">
        <f t="shared" si="27"/>
        <v>#DIV/0!</v>
      </c>
      <c r="J48" s="48">
        <f t="shared" si="28"/>
        <v>0</v>
      </c>
      <c r="K48" s="49">
        <f>IFERROR(
SUMIFS(PROFESSIONAL_RAW!$F$2:$F$1048576,PROFESSIONAL_RAW!$A$2:$A$1048576,"&gt;="&amp;K$7,PROFESSIONAL_RAW!$A$2:$A$1048576,"&lt;="&amp;K$8,PROFESSIONAL_RAW!$D$2:$D$1048576,PROFESSIONAL!$A48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48,PROFESSIONAL_RAW!$E$2:$E$1048576,PROFESSIONAL!$B$12,PROFESSIONAL_RAW!$H$2:$H$1048576,PROFESSIONAL!$B$10),0)</f>
        <v>0</v>
      </c>
      <c r="L48" s="50">
        <f>IFERROR(
SUMIFS(PROFESSIONAL_RAW!$F$2:$F$1048576,PROFESSIONAL_RAW!$A$2:$A$1048576,"&gt;="&amp;L$7,PROFESSIONAL_RAW!$A$2:$A$1048576,"&lt;="&amp;L$8,PROFESSIONAL_RAW!$D$2:$D$1048576,PROFESSIONAL!$A48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48,PROFESSIONAL_RAW!$E$2:$E$1048576,PROFESSIONAL!$B$12,PROFESSIONAL_RAW!$H$2:$H$1048576,PROFESSIONAL!$B$10),0)</f>
        <v>0</v>
      </c>
      <c r="M48" s="50">
        <f t="shared" si="29"/>
        <v>0</v>
      </c>
      <c r="N48" s="51">
        <f t="shared" si="30"/>
        <v>0</v>
      </c>
    </row>
    <row r="49" spans="1:17" s="52" customFormat="1" x14ac:dyDescent="0.2">
      <c r="A49" s="46" t="s">
        <v>4</v>
      </c>
      <c r="B49" s="53" t="s">
        <v>72</v>
      </c>
      <c r="C49" s="14" t="e">
        <f>SUMIFS(PROFESSIONAL_RAW!$F$2:$F$1048576,PROFESSIONAL_RAW!$A$2:$A$1048576,"&gt;="&amp;C$7,PROFESSIONAL_RAW!$A$2:$A$1048576,"&lt;="&amp;C$8,PROFESSIONAL_RAW!$D$2:$D$1048576,PROFESSIONAL!$A49,PROFESSIONAL_RAW!$E$2:$E$1048576,PROFESSIONAL!$B$12,PROFESSIONAL_RAW!$H$2:$H$1048576,PROFESSIONAL!$B$10)/SUMIFS(WEEKS_RAW!$B$2:$B$1048576,WEEKS_RAW!$A$2:$A$1048576,"&gt;="&amp;C$7,WEEKS_RAW!$A$2:$A$1048576,"&lt;="&amp;C$8)</f>
        <v>#DIV/0!</v>
      </c>
      <c r="D49" s="14" t="e">
        <f>SUMIFS(PROFESSIONAL_RAW!$F$2:$F$1048576,PROFESSIONAL_RAW!$A$2:$A$1048576,"&gt;="&amp;D$7,PROFESSIONAL_RAW!$A$2:$A$1048576,"&lt;="&amp;D$8,PROFESSIONAL_RAW!$D$2:$D$1048576,PROFESSIONAL!$A49,PROFESSIONAL_RAW!$E$2:$E$1048576,PROFESSIONAL!$B$12,PROFESSIONAL_RAW!$H$2:$H$1048576,PROFESSIONAL!$B$10)/SUMIFS(WEEKS_RAW!$B$2:$B$1048576,WEEKS_RAW!$A$2:$A$1048576,"&gt;="&amp;D$7,WEEKS_RAW!$A$2:$A$1048576,"&lt;="&amp;D$8)</f>
        <v>#DIV/0!</v>
      </c>
      <c r="E49" s="50" t="e">
        <f t="shared" si="5"/>
        <v>#DIV/0!</v>
      </c>
      <c r="F49" s="48">
        <f t="shared" si="26"/>
        <v>0</v>
      </c>
      <c r="G49" s="81" t="e">
        <f>SUMIFS(PROFESSIONAL_RAW!$G$2:$G$1048576,PROFESSIONAL_RAW!$A$2:$A$1048576,"&gt;="&amp;G$7,PROFESSIONAL_RAW!$A$2:$A$1048576,"&lt;="&amp;G$8,PROFESSIONAL_RAW!$D$2:$D$1048576,PROFESSIONAL!$A49,PROFESSIONAL_RAW!$E$2:$E$1048576,PROFESSIONAL!$B$12,PROFESSIONAL_RAW!$H$2:$H$1048576,PROFESSIONAL!$B$10)/SUMIFS(WEEKS_RAW!$B$2:$B$1048576,WEEKS_RAW!$A$2:$A$1048576,"&gt;="&amp;C$7,WEEKS_RAW!$A$2:$A$1048576,"&lt;="&amp;C$8)</f>
        <v>#DIV/0!</v>
      </c>
      <c r="H49" s="81" t="e">
        <f>SUMIFS(PROFESSIONAL_RAW!$G$2:$G$1048576,PROFESSIONAL_RAW!$A$2:$A$1048576,"&gt;="&amp;H$7,PROFESSIONAL_RAW!$A$2:$A$1048576,"&lt;="&amp;H$8,PROFESSIONAL_RAW!$D$2:$D$1048576,PROFESSIONAL!$A49,PROFESSIONAL_RAW!$E$2:$E$1048576,PROFESSIONAL!$B$12,PROFESSIONAL_RAW!$H$2:$H$1048576,PROFESSIONAL!$B$10)/SUMIFS(WEEKS_RAW!$B$2:$B$1048576,WEEKS_RAW!$A$2:$A$1048576,"&gt;="&amp;D$7,WEEKS_RAW!$A$2:$A$1048576,"&lt;="&amp;D$8)</f>
        <v>#DIV/0!</v>
      </c>
      <c r="I49" s="83" t="e">
        <f t="shared" si="27"/>
        <v>#DIV/0!</v>
      </c>
      <c r="J49" s="48">
        <f t="shared" si="28"/>
        <v>0</v>
      </c>
      <c r="K49" s="49">
        <f>IFERROR(
SUMIFS(PROFESSIONAL_RAW!$F$2:$F$1048576,PROFESSIONAL_RAW!$A$2:$A$1048576,"&gt;="&amp;K$7,PROFESSIONAL_RAW!$A$2:$A$1048576,"&lt;="&amp;K$8,PROFESSIONAL_RAW!$D$2:$D$1048576,PROFESSIONAL!$A49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49,PROFESSIONAL_RAW!$E$2:$E$1048576,PROFESSIONAL!$B$12,PROFESSIONAL_RAW!$H$2:$H$1048576,PROFESSIONAL!$B$10),0)</f>
        <v>0</v>
      </c>
      <c r="L49" s="50">
        <f>IFERROR(
SUMIFS(PROFESSIONAL_RAW!$F$2:$F$1048576,PROFESSIONAL_RAW!$A$2:$A$1048576,"&gt;="&amp;L$7,PROFESSIONAL_RAW!$A$2:$A$1048576,"&lt;="&amp;L$8,PROFESSIONAL_RAW!$D$2:$D$1048576,PROFESSIONAL!$A49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49,PROFESSIONAL_RAW!$E$2:$E$1048576,PROFESSIONAL!$B$12,PROFESSIONAL_RAW!$H$2:$H$1048576,PROFESSIONAL!$B$10),0)</f>
        <v>0</v>
      </c>
      <c r="M49" s="50">
        <f t="shared" si="29"/>
        <v>0</v>
      </c>
      <c r="N49" s="51">
        <f t="shared" si="30"/>
        <v>0</v>
      </c>
    </row>
    <row r="50" spans="1:17" x14ac:dyDescent="0.2">
      <c r="A50" s="6" t="s">
        <v>3</v>
      </c>
      <c r="B50" s="24" t="s">
        <v>2</v>
      </c>
      <c r="C50" s="14" t="e">
        <f>SUMIFS(PROFESSIONAL_RAW!$F$2:$F$1048576,PROFESSIONAL_RAW!$A$2:$A$1048576,"&gt;="&amp;C$7,PROFESSIONAL_RAW!$A$2:$A$1048576,"&lt;="&amp;C$8,PROFESSIONAL_RAW!$D$2:$D$1048576,PROFESSIONAL!$A50,PROFESSIONAL_RAW!$E$2:$E$1048576,PROFESSIONAL!$B$12,PROFESSIONAL_RAW!$H$2:$H$1048576,PROFESSIONAL!$B$10)/SUMIFS(WEEKS_RAW!$B$2:$B$1048576,WEEKS_RAW!$A$2:$A$1048576,"&gt;="&amp;C$7,WEEKS_RAW!$A$2:$A$1048576,"&lt;="&amp;C$8)</f>
        <v>#DIV/0!</v>
      </c>
      <c r="D50" s="14" t="e">
        <f>SUMIFS(PROFESSIONAL_RAW!$F$2:$F$1048576,PROFESSIONAL_RAW!$A$2:$A$1048576,"&gt;="&amp;D$7,PROFESSIONAL_RAW!$A$2:$A$1048576,"&lt;="&amp;D$8,PROFESSIONAL_RAW!$D$2:$D$1048576,PROFESSIONAL!$A50,PROFESSIONAL_RAW!$E$2:$E$1048576,PROFESSIONAL!$B$12,PROFESSIONAL_RAW!$H$2:$H$1048576,PROFESSIONAL!$B$10)/SUMIFS(WEEKS_RAW!$B$2:$B$1048576,WEEKS_RAW!$A$2:$A$1048576,"&gt;="&amp;D$7,WEEKS_RAW!$A$2:$A$1048576,"&lt;="&amp;D$8)</f>
        <v>#DIV/0!</v>
      </c>
      <c r="E50" s="15" t="e">
        <f t="shared" si="5"/>
        <v>#DIV/0!</v>
      </c>
      <c r="F50" s="13">
        <f t="shared" si="26"/>
        <v>0</v>
      </c>
      <c r="G50" s="81" t="e">
        <f>SUMIFS(PROFESSIONAL_RAW!$G$2:$G$1048576,PROFESSIONAL_RAW!$A$2:$A$1048576,"&gt;="&amp;G$7,PROFESSIONAL_RAW!$A$2:$A$1048576,"&lt;="&amp;G$8,PROFESSIONAL_RAW!$D$2:$D$1048576,PROFESSIONAL!$A50,PROFESSIONAL_RAW!$E$2:$E$1048576,PROFESSIONAL!$B$12,PROFESSIONAL_RAW!$H$2:$H$1048576,PROFESSIONAL!$B$10)/SUMIFS(WEEKS_RAW!$B$2:$B$1048576,WEEKS_RAW!$A$2:$A$1048576,"&gt;="&amp;C$7,WEEKS_RAW!$A$2:$A$1048576,"&lt;="&amp;C$8)</f>
        <v>#DIV/0!</v>
      </c>
      <c r="H50" s="81" t="e">
        <f>SUMIFS(PROFESSIONAL_RAW!$G$2:$G$1048576,PROFESSIONAL_RAW!$A$2:$A$1048576,"&gt;="&amp;H$7,PROFESSIONAL_RAW!$A$2:$A$1048576,"&lt;="&amp;H$8,PROFESSIONAL_RAW!$D$2:$D$1048576,PROFESSIONAL!$A50,PROFESSIONAL_RAW!$E$2:$E$1048576,PROFESSIONAL!$B$12,PROFESSIONAL_RAW!$H$2:$H$1048576,PROFESSIONAL!$B$10)/SUMIFS(WEEKS_RAW!$B$2:$B$1048576,WEEKS_RAW!$A$2:$A$1048576,"&gt;="&amp;D$7,WEEKS_RAW!$A$2:$A$1048576,"&lt;="&amp;D$8)</f>
        <v>#DIV/0!</v>
      </c>
      <c r="I50" s="82" t="e">
        <f t="shared" si="27"/>
        <v>#DIV/0!</v>
      </c>
      <c r="J50" s="13">
        <f t="shared" si="28"/>
        <v>0</v>
      </c>
      <c r="K50" s="14">
        <f>IFERROR(
SUMIFS(PROFESSIONAL_RAW!$F$2:$F$1048576,PROFESSIONAL_RAW!$A$2:$A$1048576,"&gt;="&amp;K$7,PROFESSIONAL_RAW!$A$2:$A$1048576,"&lt;="&amp;K$8,PROFESSIONAL_RAW!$D$2:$D$1048576,PROFESSIONAL!$A50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50,PROFESSIONAL_RAW!$E$2:$E$1048576,PROFESSIONAL!$B$12,PROFESSIONAL_RAW!$H$2:$H$1048576,PROFESSIONAL!$B$10),0)</f>
        <v>0</v>
      </c>
      <c r="L50" s="15">
        <f>IFERROR(
SUMIFS(PROFESSIONAL_RAW!$F$2:$F$1048576,PROFESSIONAL_RAW!$A$2:$A$1048576,"&gt;="&amp;L$7,PROFESSIONAL_RAW!$A$2:$A$1048576,"&lt;="&amp;L$8,PROFESSIONAL_RAW!$D$2:$D$1048576,PROFESSIONAL!$A50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50,PROFESSIONAL_RAW!$E$2:$E$1048576,PROFESSIONAL!$B$12,PROFESSIONAL_RAW!$H$2:$H$1048576,PROFESSIONAL!$B$10),0)</f>
        <v>0</v>
      </c>
      <c r="M50" s="15">
        <f t="shared" si="29"/>
        <v>0</v>
      </c>
      <c r="N50" s="16">
        <f t="shared" si="30"/>
        <v>0</v>
      </c>
    </row>
    <row r="51" spans="1:17" x14ac:dyDescent="0.2">
      <c r="A51" s="6" t="s">
        <v>1</v>
      </c>
      <c r="B51" s="24" t="s">
        <v>1</v>
      </c>
      <c r="C51" s="14" t="e">
        <f>SUMIFS(PROFESSIONAL_RAW!$F$2:$F$1048576,PROFESSIONAL_RAW!$A$2:$A$1048576,"&gt;="&amp;C$7,PROFESSIONAL_RAW!$A$2:$A$1048576,"&lt;="&amp;C$8,PROFESSIONAL_RAW!$D$2:$D$1048576,PROFESSIONAL!$A51,PROFESSIONAL_RAW!$E$2:$E$1048576,PROFESSIONAL!$B$12,PROFESSIONAL_RAW!$H$2:$H$1048576,PROFESSIONAL!$B$10)/SUMIFS(WEEKS_RAW!$B$2:$B$1048576,WEEKS_RAW!$A$2:$A$1048576,"&gt;="&amp;C$7,WEEKS_RAW!$A$2:$A$1048576,"&lt;="&amp;C$8)</f>
        <v>#DIV/0!</v>
      </c>
      <c r="D51" s="14" t="e">
        <f>SUMIFS(PROFESSIONAL_RAW!$F$2:$F$1048576,PROFESSIONAL_RAW!$A$2:$A$1048576,"&gt;="&amp;D$7,PROFESSIONAL_RAW!$A$2:$A$1048576,"&lt;="&amp;D$8,PROFESSIONAL_RAW!$D$2:$D$1048576,PROFESSIONAL!$A51,PROFESSIONAL_RAW!$E$2:$E$1048576,PROFESSIONAL!$B$12,PROFESSIONAL_RAW!$H$2:$H$1048576,PROFESSIONAL!$B$10)/SUMIFS(WEEKS_RAW!$B$2:$B$1048576,WEEKS_RAW!$A$2:$A$1048576,"&gt;="&amp;D$7,WEEKS_RAW!$A$2:$A$1048576,"&lt;="&amp;D$8)</f>
        <v>#DIV/0!</v>
      </c>
      <c r="E51" s="15" t="e">
        <f t="shared" si="5"/>
        <v>#DIV/0!</v>
      </c>
      <c r="F51" s="13">
        <f t="shared" si="26"/>
        <v>0</v>
      </c>
      <c r="G51" s="81" t="e">
        <f>SUMIFS(PROFESSIONAL_RAW!$G$2:$G$1048576,PROFESSIONAL_RAW!$A$2:$A$1048576,"&gt;="&amp;G$7,PROFESSIONAL_RAW!$A$2:$A$1048576,"&lt;="&amp;G$8,PROFESSIONAL_RAW!$D$2:$D$1048576,PROFESSIONAL!$A51,PROFESSIONAL_RAW!$E$2:$E$1048576,PROFESSIONAL!$B$12,PROFESSIONAL_RAW!$H$2:$H$1048576,PROFESSIONAL!$B$10)/SUMIFS(WEEKS_RAW!$B$2:$B$1048576,WEEKS_RAW!$A$2:$A$1048576,"&gt;="&amp;C$7,WEEKS_RAW!$A$2:$A$1048576,"&lt;="&amp;C$8)</f>
        <v>#DIV/0!</v>
      </c>
      <c r="H51" s="81" t="e">
        <f>SUMIFS(PROFESSIONAL_RAW!$G$2:$G$1048576,PROFESSIONAL_RAW!$A$2:$A$1048576,"&gt;="&amp;H$7,PROFESSIONAL_RAW!$A$2:$A$1048576,"&lt;="&amp;H$8,PROFESSIONAL_RAW!$D$2:$D$1048576,PROFESSIONAL!$A51,PROFESSIONAL_RAW!$E$2:$E$1048576,PROFESSIONAL!$B$12,PROFESSIONAL_RAW!$H$2:$H$1048576,PROFESSIONAL!$B$10)/SUMIFS(WEEKS_RAW!$B$2:$B$1048576,WEEKS_RAW!$A$2:$A$1048576,"&gt;="&amp;D$7,WEEKS_RAW!$A$2:$A$1048576,"&lt;="&amp;D$8)</f>
        <v>#DIV/0!</v>
      </c>
      <c r="I51" s="82" t="e">
        <f t="shared" si="27"/>
        <v>#DIV/0!</v>
      </c>
      <c r="J51" s="13">
        <f t="shared" si="28"/>
        <v>0</v>
      </c>
      <c r="K51" s="14">
        <f>IFERROR(
SUMIFS(PROFESSIONAL_RAW!$F$2:$F$1048576,PROFESSIONAL_RAW!$A$2:$A$1048576,"&gt;="&amp;K$7,PROFESSIONAL_RAW!$A$2:$A$1048576,"&lt;="&amp;K$8,PROFESSIONAL_RAW!$D$2:$D$1048576,PROFESSIONAL!$A51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51,PROFESSIONAL_RAW!$E$2:$E$1048576,PROFESSIONAL!$B$12,PROFESSIONAL_RAW!$H$2:$H$1048576,PROFESSIONAL!$B$10),0)</f>
        <v>0</v>
      </c>
      <c r="L51" s="15">
        <f>IFERROR(
SUMIFS(PROFESSIONAL_RAW!$F$2:$F$1048576,PROFESSIONAL_RAW!$A$2:$A$1048576,"&gt;="&amp;L$7,PROFESSIONAL_RAW!$A$2:$A$1048576,"&lt;="&amp;L$8,PROFESSIONAL_RAW!$D$2:$D$1048576,PROFESSIONAL!$A51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51,PROFESSIONAL_RAW!$E$2:$E$1048576,PROFESSIONAL!$B$12,PROFESSIONAL_RAW!$H$2:$H$1048576,PROFESSIONAL!$B$10),0)</f>
        <v>0</v>
      </c>
      <c r="M51" s="15">
        <f t="shared" si="29"/>
        <v>0</v>
      </c>
      <c r="N51" s="16">
        <f t="shared" si="30"/>
        <v>0</v>
      </c>
    </row>
    <row r="52" spans="1:17" x14ac:dyDescent="0.2">
      <c r="A52" s="6" t="s">
        <v>78</v>
      </c>
      <c r="B52" s="24" t="s">
        <v>80</v>
      </c>
      <c r="C52" s="14" t="e">
        <f>SUMIFS(PROFESSIONAL_RAW!$F$2:$F$1048576,PROFESSIONAL_RAW!$A$2:$A$1048576,"&gt;="&amp;C$7,PROFESSIONAL_RAW!$A$2:$A$1048576,"&lt;="&amp;C$8,PROFESSIONAL_RAW!$D$2:$D$1048576,PROFESSIONAL!$A52,PROFESSIONAL_RAW!$E$2:$E$1048576,PROFESSIONAL!$B$12,PROFESSIONAL_RAW!$H$2:$H$1048576,PROFESSIONAL!$B$10)/SUMIFS(WEEKS_RAW!$B$2:$B$1048576,WEEKS_RAW!$A$2:$A$1048576,"&gt;="&amp;C$7,WEEKS_RAW!$A$2:$A$1048576,"&lt;="&amp;C$8)</f>
        <v>#DIV/0!</v>
      </c>
      <c r="D52" s="14" t="e">
        <f>SUMIFS(PROFESSIONAL_RAW!$F$2:$F$1048576,PROFESSIONAL_RAW!$A$2:$A$1048576,"&gt;="&amp;D$7,PROFESSIONAL_RAW!$A$2:$A$1048576,"&lt;="&amp;D$8,PROFESSIONAL_RAW!$D$2:$D$1048576,PROFESSIONAL!$A52,PROFESSIONAL_RAW!$E$2:$E$1048576,PROFESSIONAL!$B$12,PROFESSIONAL_RAW!$H$2:$H$1048576,PROFESSIONAL!$B$10)/SUMIFS(WEEKS_RAW!$B$2:$B$1048576,WEEKS_RAW!$A$2:$A$1048576,"&gt;="&amp;D$7,WEEKS_RAW!$A$2:$A$1048576,"&lt;="&amp;D$8)</f>
        <v>#DIV/0!</v>
      </c>
      <c r="E52" s="15" t="e">
        <f t="shared" si="5"/>
        <v>#DIV/0!</v>
      </c>
      <c r="F52" s="13">
        <f t="shared" si="26"/>
        <v>0</v>
      </c>
      <c r="G52" s="81" t="e">
        <f>SUMIFS(PROFESSIONAL_RAW!$G$2:$G$1048576,PROFESSIONAL_RAW!$A$2:$A$1048576,"&gt;="&amp;G$7,PROFESSIONAL_RAW!$A$2:$A$1048576,"&lt;="&amp;G$8,PROFESSIONAL_RAW!$D$2:$D$1048576,PROFESSIONAL!$A52,PROFESSIONAL_RAW!$E$2:$E$1048576,PROFESSIONAL!$B$12,PROFESSIONAL_RAW!$H$2:$H$1048576,PROFESSIONAL!$B$10)/SUMIFS(WEEKS_RAW!$B$2:$B$1048576,WEEKS_RAW!$A$2:$A$1048576,"&gt;="&amp;C$7,WEEKS_RAW!$A$2:$A$1048576,"&lt;="&amp;C$8)</f>
        <v>#DIV/0!</v>
      </c>
      <c r="H52" s="81" t="e">
        <f>SUMIFS(PROFESSIONAL_RAW!$G$2:$G$1048576,PROFESSIONAL_RAW!$A$2:$A$1048576,"&gt;="&amp;H$7,PROFESSIONAL_RAW!$A$2:$A$1048576,"&lt;="&amp;H$8,PROFESSIONAL_RAW!$D$2:$D$1048576,PROFESSIONAL!$A52,PROFESSIONAL_RAW!$E$2:$E$1048576,PROFESSIONAL!$B$12,PROFESSIONAL_RAW!$H$2:$H$1048576,PROFESSIONAL!$B$10)/SUMIFS(WEEKS_RAW!$B$2:$B$1048576,WEEKS_RAW!$A$2:$A$1048576,"&gt;="&amp;D$7,WEEKS_RAW!$A$2:$A$1048576,"&lt;="&amp;D$8)</f>
        <v>#DIV/0!</v>
      </c>
      <c r="I52" s="82" t="e">
        <f t="shared" si="27"/>
        <v>#DIV/0!</v>
      </c>
      <c r="J52" s="13">
        <f t="shared" si="28"/>
        <v>0</v>
      </c>
      <c r="K52" s="14">
        <f>IFERROR(
SUMIFS(PROFESSIONAL_RAW!$F$2:$F$1048576,PROFESSIONAL_RAW!$A$2:$A$1048576,"&gt;="&amp;K$7,PROFESSIONAL_RAW!$A$2:$A$1048576,"&lt;="&amp;K$8,PROFESSIONAL_RAW!$D$2:$D$1048576,PROFESSIONAL!$A52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52,PROFESSIONAL_RAW!$E$2:$E$1048576,PROFESSIONAL!$B$12,PROFESSIONAL_RAW!$H$2:$H$1048576,PROFESSIONAL!$B$10),0)</f>
        <v>0</v>
      </c>
      <c r="L52" s="15">
        <f>IFERROR(
SUMIFS(PROFESSIONAL_RAW!$F$2:$F$1048576,PROFESSIONAL_RAW!$A$2:$A$1048576,"&gt;="&amp;L$7,PROFESSIONAL_RAW!$A$2:$A$1048576,"&lt;="&amp;L$8,PROFESSIONAL_RAW!$D$2:$D$1048576,PROFESSIONAL!$A52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52,PROFESSIONAL_RAW!$E$2:$E$1048576,PROFESSIONAL!$B$12,PROFESSIONAL_RAW!$H$2:$H$1048576,PROFESSIONAL!$B$10),0)</f>
        <v>0</v>
      </c>
      <c r="M52" s="15">
        <f t="shared" si="29"/>
        <v>0</v>
      </c>
      <c r="N52" s="16">
        <f t="shared" si="30"/>
        <v>0</v>
      </c>
    </row>
    <row r="53" spans="1:17" x14ac:dyDescent="0.2">
      <c r="A53" s="6" t="s">
        <v>81</v>
      </c>
      <c r="B53" s="24" t="s">
        <v>82</v>
      </c>
      <c r="C53" s="14" t="e">
        <f>SUMIFS(PROFESSIONAL_RAW!$F$2:$F$1048576,PROFESSIONAL_RAW!$A$2:$A$1048576,"&gt;="&amp;C$7,PROFESSIONAL_RAW!$A$2:$A$1048576,"&lt;="&amp;C$8,PROFESSIONAL_RAW!$D$2:$D$1048576,PROFESSIONAL!$A53,PROFESSIONAL_RAW!$E$2:$E$1048576,PROFESSIONAL!$B$12,PROFESSIONAL_RAW!$H$2:$H$1048576,PROFESSIONAL!$B$10)/SUMIFS(WEEKS_RAW!$B$2:$B$1048576,WEEKS_RAW!$A$2:$A$1048576,"&gt;="&amp;C$7,WEEKS_RAW!$A$2:$A$1048576,"&lt;="&amp;C$8)</f>
        <v>#DIV/0!</v>
      </c>
      <c r="D53" s="14" t="e">
        <f>SUMIFS(PROFESSIONAL_RAW!$F$2:$F$1048576,PROFESSIONAL_RAW!$A$2:$A$1048576,"&gt;="&amp;D$7,PROFESSIONAL_RAW!$A$2:$A$1048576,"&lt;="&amp;D$8,PROFESSIONAL_RAW!$D$2:$D$1048576,PROFESSIONAL!$A53,PROFESSIONAL_RAW!$E$2:$E$1048576,PROFESSIONAL!$B$12,PROFESSIONAL_RAW!$H$2:$H$1048576,PROFESSIONAL!$B$10)/SUMIFS(WEEKS_RAW!$B$2:$B$1048576,WEEKS_RAW!$A$2:$A$1048576,"&gt;="&amp;D$7,WEEKS_RAW!$A$2:$A$1048576,"&lt;="&amp;D$8)</f>
        <v>#DIV/0!</v>
      </c>
      <c r="E53" s="15" t="e">
        <f t="shared" si="5"/>
        <v>#DIV/0!</v>
      </c>
      <c r="F53" s="13">
        <f t="shared" si="26"/>
        <v>0</v>
      </c>
      <c r="G53" s="81" t="e">
        <f>SUMIFS(PROFESSIONAL_RAW!$G$2:$G$1048576,PROFESSIONAL_RAW!$A$2:$A$1048576,"&gt;="&amp;G$7,PROFESSIONAL_RAW!$A$2:$A$1048576,"&lt;="&amp;G$8,PROFESSIONAL_RAW!$D$2:$D$1048576,PROFESSIONAL!$A53,PROFESSIONAL_RAW!$E$2:$E$1048576,PROFESSIONAL!$B$12,PROFESSIONAL_RAW!$H$2:$H$1048576,PROFESSIONAL!$B$10)/SUMIFS(WEEKS_RAW!$B$2:$B$1048576,WEEKS_RAW!$A$2:$A$1048576,"&gt;="&amp;C$7,WEEKS_RAW!$A$2:$A$1048576,"&lt;="&amp;C$8)</f>
        <v>#DIV/0!</v>
      </c>
      <c r="H53" s="81" t="e">
        <f>SUMIFS(PROFESSIONAL_RAW!$G$2:$G$1048576,PROFESSIONAL_RAW!$A$2:$A$1048576,"&gt;="&amp;H$7,PROFESSIONAL_RAW!$A$2:$A$1048576,"&lt;="&amp;H$8,PROFESSIONAL_RAW!$D$2:$D$1048576,PROFESSIONAL!$A53,PROFESSIONAL_RAW!$E$2:$E$1048576,PROFESSIONAL!$B$12,PROFESSIONAL_RAW!$H$2:$H$1048576,PROFESSIONAL!$B$10)/SUMIFS(WEEKS_RAW!$B$2:$B$1048576,WEEKS_RAW!$A$2:$A$1048576,"&gt;="&amp;D$7,WEEKS_RAW!$A$2:$A$1048576,"&lt;="&amp;D$8)</f>
        <v>#DIV/0!</v>
      </c>
      <c r="I53" s="82" t="e">
        <f t="shared" si="27"/>
        <v>#DIV/0!</v>
      </c>
      <c r="J53" s="13">
        <f t="shared" si="28"/>
        <v>0</v>
      </c>
      <c r="K53" s="14">
        <f>IFERROR(
SUMIFS(PROFESSIONAL_RAW!$F$2:$F$1048576,PROFESSIONAL_RAW!$A$2:$A$1048576,"&gt;="&amp;K$7,PROFESSIONAL_RAW!$A$2:$A$1048576,"&lt;="&amp;K$8,PROFESSIONAL_RAW!$D$2:$D$1048576,PROFESSIONAL!$A53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53,PROFESSIONAL_RAW!$E$2:$E$1048576,PROFESSIONAL!$B$12,PROFESSIONAL_RAW!$H$2:$H$1048576,PROFESSIONAL!$B$10),0)</f>
        <v>0</v>
      </c>
      <c r="L53" s="15">
        <f>IFERROR(
SUMIFS(PROFESSIONAL_RAW!$F$2:$F$1048576,PROFESSIONAL_RAW!$A$2:$A$1048576,"&gt;="&amp;L$7,PROFESSIONAL_RAW!$A$2:$A$1048576,"&lt;="&amp;L$8,PROFESSIONAL_RAW!$D$2:$D$1048576,PROFESSIONAL!$A53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53,PROFESSIONAL_RAW!$E$2:$E$1048576,PROFESSIONAL!$B$12,PROFESSIONAL_RAW!$H$2:$H$1048576,PROFESSIONAL!$B$10),0)</f>
        <v>0</v>
      </c>
      <c r="M53" s="15">
        <f t="shared" si="29"/>
        <v>0</v>
      </c>
      <c r="N53" s="16">
        <f t="shared" si="30"/>
        <v>0</v>
      </c>
    </row>
    <row r="54" spans="1:17" x14ac:dyDescent="0.2">
      <c r="B54" s="20"/>
      <c r="C54" s="15"/>
      <c r="D54" s="15"/>
      <c r="E54" s="15"/>
      <c r="F54" s="12"/>
      <c r="G54" s="82"/>
      <c r="H54" s="82"/>
      <c r="I54" s="82"/>
      <c r="J54" s="12"/>
      <c r="K54" s="15"/>
      <c r="L54" s="15"/>
      <c r="M54" s="15"/>
      <c r="N54" s="25"/>
    </row>
    <row r="55" spans="1:17" ht="15.75" x14ac:dyDescent="0.25">
      <c r="B55" s="34" t="s">
        <v>71</v>
      </c>
      <c r="C55" s="76" t="e">
        <f>C38+C25+C34+C20+C13</f>
        <v>#DIV/0!</v>
      </c>
      <c r="D55" s="77" t="e">
        <f>D38+D25+D34+D20+D13</f>
        <v>#DIV/0!</v>
      </c>
      <c r="E55" s="77" t="e">
        <f t="shared" si="5"/>
        <v>#DIV/0!</v>
      </c>
      <c r="F55" s="35">
        <f>IFERROR(D55/C55-1,0)</f>
        <v>0</v>
      </c>
      <c r="G55" s="79"/>
      <c r="H55" s="80"/>
      <c r="I55" s="80"/>
      <c r="J55" s="35"/>
      <c r="K55" s="39"/>
      <c r="L55" s="40"/>
      <c r="M55" s="40"/>
      <c r="N55" s="36"/>
      <c r="O55" s="4"/>
    </row>
    <row r="56" spans="1:17" ht="15" customHeight="1" x14ac:dyDescent="0.2">
      <c r="C56" s="27"/>
      <c r="D56" s="27"/>
      <c r="E56" s="27"/>
      <c r="F56" s="25"/>
      <c r="G56" s="87"/>
      <c r="H56" s="87"/>
      <c r="I56" s="87"/>
      <c r="J56" s="25"/>
      <c r="K56" s="27"/>
      <c r="L56" s="27"/>
      <c r="M56" s="27"/>
      <c r="N56" s="25"/>
    </row>
    <row r="57" spans="1:17" s="4" customFormat="1" ht="15.75" x14ac:dyDescent="0.25">
      <c r="A57" s="6" t="s">
        <v>77</v>
      </c>
      <c r="B57" s="24" t="s">
        <v>76</v>
      </c>
      <c r="C57" s="14" t="e">
        <f>SUMIFS(PROFESSIONAL_RAW!$F$2:$F$1048576,PROFESSIONAL_RAW!$A$2:$A$1048576,"&gt;="&amp;C$7,PROFESSIONAL_RAW!$A$2:$A$1048576,"&lt;="&amp;C$8,PROFESSIONAL_RAW!$D$2:$D$1048576,PROFESSIONAL!$A57,PROFESSIONAL_RAW!$E$2:$E$1048576,PROFESSIONAL!$B$12,PROFESSIONAL_RAW!$H$2:$H$1048576,PROFESSIONAL!$B$10)/SUMIFS(WEEKS_RAW!$B$2:$B$1048576,WEEKS_RAW!$A$2:$A$1048576,"&gt;="&amp;C$7,WEEKS_RAW!$A$2:$A$1048576,"&lt;="&amp;C$8)</f>
        <v>#DIV/0!</v>
      </c>
      <c r="D57" s="14" t="e">
        <f>SUMIFS(PROFESSIONAL_RAW!$F$2:$F$1048576,PROFESSIONAL_RAW!$A$2:$A$1048576,"&gt;="&amp;D$7,PROFESSIONAL_RAW!$A$2:$A$1048576,"&lt;="&amp;D$8,PROFESSIONAL_RAW!$D$2:$D$1048576,PROFESSIONAL!$A57,PROFESSIONAL_RAW!$E$2:$E$1048576,PROFESSIONAL!$B$12,PROFESSIONAL_RAW!$H$2:$H$1048576,PROFESSIONAL!$B$10)/SUMIFS(WEEKS_RAW!$B$2:$B$1048576,WEEKS_RAW!$A$2:$A$1048576,"&gt;="&amp;D$7,WEEKS_RAW!$A$2:$A$1048576,"&lt;="&amp;D$8)</f>
        <v>#DIV/0!</v>
      </c>
      <c r="E57" s="27" t="e">
        <f>D57-C57</f>
        <v>#DIV/0!</v>
      </c>
      <c r="F57" s="58">
        <f>IFERROR(D57/C57-1,0)</f>
        <v>0</v>
      </c>
      <c r="G57" s="81" t="e">
        <f>SUMIFS(PROFESSIONAL_RAW!$G$2:$G$1048576,PROFESSIONAL_RAW!$A$2:$A$1048576,"&gt;="&amp;G$7,PROFESSIONAL_RAW!$A$2:$A$1048576,"&lt;="&amp;G$8,PROFESSIONAL_RAW!$D$2:$D$1048576,PROFESSIONAL!$A57,PROFESSIONAL_RAW!$E$2:$E$1048576,PROFESSIONAL!$B$12,PROFESSIONAL_RAW!$H$2:$H$1048576,PROFESSIONAL!$B$10)/SUMIFS(WEEKS_RAW!$B$2:$B$1048576,WEEKS_RAW!$A$2:$A$1048576,"&gt;="&amp;C$7,WEEKS_RAW!$A$2:$A$1048576,"&lt;="&amp;C$8)</f>
        <v>#DIV/0!</v>
      </c>
      <c r="H57" s="81" t="e">
        <f>SUMIFS(PROFESSIONAL_RAW!$G$2:$G$1048576,PROFESSIONAL_RAW!$A$2:$A$1048576,"&gt;="&amp;H$7,PROFESSIONAL_RAW!$A$2:$A$1048576,"&lt;="&amp;H$8,PROFESSIONAL_RAW!$D$2:$D$1048576,PROFESSIONAL!$A57,PROFESSIONAL_RAW!$E$2:$E$1048576,PROFESSIONAL!$B$12,PROFESSIONAL_RAW!$H$2:$H$1048576,PROFESSIONAL!$B$10)/SUMIFS(WEEKS_RAW!$B$2:$B$1048576,WEEKS_RAW!$A$2:$A$1048576,"&gt;="&amp;D$7,WEEKS_RAW!$A$2:$A$1048576,"&lt;="&amp;D$8)</f>
        <v>#DIV/0!</v>
      </c>
      <c r="I57" s="87" t="e">
        <f>H57-G57</f>
        <v>#DIV/0!</v>
      </c>
      <c r="J57" s="58">
        <f>IFERROR(H57/G57-1,0)</f>
        <v>0</v>
      </c>
      <c r="K57" s="26">
        <f>IFERROR(
SUMIFS(PROFESSIONAL_RAW!$F$2:$F$1048576,PROFESSIONAL_RAW!$A$2:$A$1048576,"&gt;="&amp;K$7,PROFESSIONAL_RAW!$A$2:$A$1048576,"&lt;="&amp;K$8,PROFESSIONAL_RAW!$D$2:$D$1048576,PROFESSIONAL!$A57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57,PROFESSIONAL_RAW!$E$2:$E$1048576,PROFESSIONAL!$B$12,PROFESSIONAL_RAW!$H$2:$H$1048576,PROFESSIONAL!$B$10),0)</f>
        <v>0</v>
      </c>
      <c r="L57" s="27">
        <f>IFERROR(
SUMIFS(PROFESSIONAL_RAW!$F$2:$F$1048576,PROFESSIONAL_RAW!$A$2:$A$1048576,"&gt;="&amp;L$7,PROFESSIONAL_RAW!$A$2:$A$1048576,"&lt;="&amp;L$8,PROFESSIONAL_RAW!$D$2:$D$1048576,PROFESSIONAL!$A57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57,PROFESSIONAL_RAW!$E$2:$E$1048576,PROFESSIONAL!$B$12,PROFESSIONAL_RAW!$H$2:$H$1048576,PROFESSIONAL!$B$10),0)</f>
        <v>0</v>
      </c>
      <c r="M57" s="27">
        <f>L57-K57</f>
        <v>0</v>
      </c>
      <c r="N57" s="59">
        <f>IFERROR(L57/K57-1,0)</f>
        <v>0</v>
      </c>
      <c r="O57" s="2"/>
      <c r="P57" s="2"/>
    </row>
    <row r="58" spans="1:17" x14ac:dyDescent="0.2">
      <c r="A58" s="6" t="s">
        <v>87</v>
      </c>
      <c r="B58" s="24" t="s">
        <v>86</v>
      </c>
      <c r="C58" s="14" t="e">
        <f>SUMIFS(PROFESSIONAL_RAW!$F$2:$F$1048576,PROFESSIONAL_RAW!$A$2:$A$1048576,"&gt;="&amp;C$7,PROFESSIONAL_RAW!$A$2:$A$1048576,"&lt;="&amp;C$8,PROFESSIONAL_RAW!$D$2:$D$1048576,PROFESSIONAL!$A58,PROFESSIONAL_RAW!$E$2:$E$1048576,PROFESSIONAL!$B$12,PROFESSIONAL_RAW!$H$2:$H$1048576,PROFESSIONAL!$B$10)/SUMIFS(WEEKS_RAW!$B$2:$B$1048576,WEEKS_RAW!$A$2:$A$1048576,"&gt;="&amp;C$7,WEEKS_RAW!$A$2:$A$1048576,"&lt;="&amp;C$8)</f>
        <v>#DIV/0!</v>
      </c>
      <c r="D58" s="14" t="e">
        <f>SUMIFS(PROFESSIONAL_RAW!$F$2:$F$1048576,PROFESSIONAL_RAW!$A$2:$A$1048576,"&gt;="&amp;D$7,PROFESSIONAL_RAW!$A$2:$A$1048576,"&lt;="&amp;D$8,PROFESSIONAL_RAW!$D$2:$D$1048576,PROFESSIONAL!$A58,PROFESSIONAL_RAW!$E$2:$E$1048576,PROFESSIONAL!$B$12,PROFESSIONAL_RAW!$H$2:$H$1048576,PROFESSIONAL!$B$10)/SUMIFS(WEEKS_RAW!$B$2:$B$1048576,WEEKS_RAW!$A$2:$A$1048576,"&gt;="&amp;D$7,WEEKS_RAW!$A$2:$A$1048576,"&lt;="&amp;D$8)</f>
        <v>#DIV/0!</v>
      </c>
      <c r="E58" s="15" t="e">
        <f>D58-C58</f>
        <v>#DIV/0!</v>
      </c>
      <c r="F58" s="13">
        <f>IFERROR(D58/C58-1,0)</f>
        <v>0</v>
      </c>
      <c r="G58" s="81" t="e">
        <f>SUMIFS(PROFESSIONAL_RAW!$G$2:$G$1048576,PROFESSIONAL_RAW!$A$2:$A$1048576,"&gt;="&amp;G$7,PROFESSIONAL_RAW!$A$2:$A$1048576,"&lt;="&amp;G$8,PROFESSIONAL_RAW!$D$2:$D$1048576,PROFESSIONAL!$A58,PROFESSIONAL_RAW!$E$2:$E$1048576,PROFESSIONAL!$B$12,PROFESSIONAL_RAW!$H$2:$H$1048576,PROFESSIONAL!$B$10)/SUMIFS(WEEKS_RAW!$B$2:$B$1048576,WEEKS_RAW!$A$2:$A$1048576,"&gt;="&amp;C$7,WEEKS_RAW!$A$2:$A$1048576,"&lt;="&amp;C$8)</f>
        <v>#DIV/0!</v>
      </c>
      <c r="H58" s="81" t="e">
        <f>SUMIFS(PROFESSIONAL_RAW!$G$2:$G$1048576,PROFESSIONAL_RAW!$A$2:$A$1048576,"&gt;="&amp;H$7,PROFESSIONAL_RAW!$A$2:$A$1048576,"&lt;="&amp;H$8,PROFESSIONAL_RAW!$D$2:$D$1048576,PROFESSIONAL!$A58,PROFESSIONAL_RAW!$E$2:$E$1048576,PROFESSIONAL!$B$12,PROFESSIONAL_RAW!$H$2:$H$1048576,PROFESSIONAL!$B$10)/SUMIFS(WEEKS_RAW!$B$2:$B$1048576,WEEKS_RAW!$A$2:$A$1048576,"&gt;="&amp;D$7,WEEKS_RAW!$A$2:$A$1048576,"&lt;="&amp;D$8)</f>
        <v>#DIV/0!</v>
      </c>
      <c r="I58" s="82" t="e">
        <f>H58-G58</f>
        <v>#DIV/0!</v>
      </c>
      <c r="J58" s="13">
        <f>IFERROR(H58/G58-1,0)</f>
        <v>0</v>
      </c>
      <c r="K58" s="14">
        <f>IFERROR(
SUMIFS(PROFESSIONAL_RAW!$F$2:$F$1048576,PROFESSIONAL_RAW!$A$2:$A$1048576,"&gt;="&amp;K$7,PROFESSIONAL_RAW!$A$2:$A$1048576,"&lt;="&amp;K$8,PROFESSIONAL_RAW!$D$2:$D$1048576,PROFESSIONAL!$A58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58,PROFESSIONAL_RAW!$E$2:$E$1048576,PROFESSIONAL!$B$12,PROFESSIONAL_RAW!$H$2:$H$1048576,PROFESSIONAL!$B$10),0)</f>
        <v>0</v>
      </c>
      <c r="L58" s="15">
        <f>IFERROR(
SUMIFS(PROFESSIONAL_RAW!$F$2:$F$1048576,PROFESSIONAL_RAW!$A$2:$A$1048576,"&gt;="&amp;L$7,PROFESSIONAL_RAW!$A$2:$A$1048576,"&lt;="&amp;L$8,PROFESSIONAL_RAW!$D$2:$D$1048576,PROFESSIONAL!$A58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58,PROFESSIONAL_RAW!$E$2:$E$1048576,PROFESSIONAL!$B$12,PROFESSIONAL_RAW!$H$2:$H$1048576,PROFESSIONAL!$B$10),0)</f>
        <v>0</v>
      </c>
      <c r="M58" s="15">
        <f>L58-K58</f>
        <v>0</v>
      </c>
      <c r="N58" s="16">
        <f>IFERROR(L58/K58-1,0)</f>
        <v>0</v>
      </c>
    </row>
    <row r="59" spans="1:17" s="4" customFormat="1" ht="15.75" x14ac:dyDescent="0.25">
      <c r="A59" s="6" t="s">
        <v>79</v>
      </c>
      <c r="B59" s="24" t="s">
        <v>85</v>
      </c>
      <c r="C59" s="14" t="e">
        <f>SUMIFS(PROFESSIONAL_RAW!$F$2:$F$1048576,PROFESSIONAL_RAW!$A$2:$A$1048576,"&gt;="&amp;C$7,PROFESSIONAL_RAW!$A$2:$A$1048576,"&lt;="&amp;C$8,PROFESSIONAL_RAW!$D$2:$D$1048576,PROFESSIONAL!$A59,PROFESSIONAL_RAW!$E$2:$E$1048576,PROFESSIONAL!$B$12,PROFESSIONAL_RAW!$H$2:$H$1048576,PROFESSIONAL!$B$10)/SUMIFS(WEEKS_RAW!$B$2:$B$1048576,WEEKS_RAW!$A$2:$A$1048576,"&gt;="&amp;C$7,WEEKS_RAW!$A$2:$A$1048576,"&lt;="&amp;C$8)</f>
        <v>#DIV/0!</v>
      </c>
      <c r="D59" s="14" t="e">
        <f>SUMIFS(PROFESSIONAL_RAW!$F$2:$F$1048576,PROFESSIONAL_RAW!$A$2:$A$1048576,"&gt;="&amp;D$7,PROFESSIONAL_RAW!$A$2:$A$1048576,"&lt;="&amp;D$8,PROFESSIONAL_RAW!$D$2:$D$1048576,PROFESSIONAL!$A59,PROFESSIONAL_RAW!$E$2:$E$1048576,PROFESSIONAL!$B$12,PROFESSIONAL_RAW!$H$2:$H$1048576,PROFESSIONAL!$B$10)/SUMIFS(WEEKS_RAW!$B$2:$B$1048576,WEEKS_RAW!$A$2:$A$1048576,"&gt;="&amp;D$7,WEEKS_RAW!$A$2:$A$1048576,"&lt;="&amp;D$8)</f>
        <v>#DIV/0!</v>
      </c>
      <c r="E59" s="15" t="e">
        <f>D59-C59</f>
        <v>#DIV/0!</v>
      </c>
      <c r="F59" s="13">
        <f>IFERROR(D59/C59-1,0)</f>
        <v>0</v>
      </c>
      <c r="G59" s="81" t="e">
        <f>SUMIFS(PROFESSIONAL_RAW!$G$2:$G$1048576,PROFESSIONAL_RAW!$A$2:$A$1048576,"&gt;="&amp;G$7,PROFESSIONAL_RAW!$A$2:$A$1048576,"&lt;="&amp;G$8,PROFESSIONAL_RAW!$D$2:$D$1048576,PROFESSIONAL!$A59,PROFESSIONAL_RAW!$E$2:$E$1048576,PROFESSIONAL!$B$12,PROFESSIONAL_RAW!$H$2:$H$1048576,PROFESSIONAL!$B$10)/SUMIFS(WEEKS_RAW!$B$2:$B$1048576,WEEKS_RAW!$A$2:$A$1048576,"&gt;="&amp;C$7,WEEKS_RAW!$A$2:$A$1048576,"&lt;="&amp;C$8)</f>
        <v>#DIV/0!</v>
      </c>
      <c r="H59" s="81" t="e">
        <f>SUMIFS(PROFESSIONAL_RAW!$G$2:$G$1048576,PROFESSIONAL_RAW!$A$2:$A$1048576,"&gt;="&amp;H$7,PROFESSIONAL_RAW!$A$2:$A$1048576,"&lt;="&amp;H$8,PROFESSIONAL_RAW!$D$2:$D$1048576,PROFESSIONAL!$A59,PROFESSIONAL_RAW!$E$2:$E$1048576,PROFESSIONAL!$B$12,PROFESSIONAL_RAW!$H$2:$H$1048576,PROFESSIONAL!$B$10)/SUMIFS(WEEKS_RAW!$B$2:$B$1048576,WEEKS_RAW!$A$2:$A$1048576,"&gt;="&amp;D$7,WEEKS_RAW!$A$2:$A$1048576,"&lt;="&amp;D$8)</f>
        <v>#DIV/0!</v>
      </c>
      <c r="I59" s="82" t="e">
        <f>H59-G59</f>
        <v>#DIV/0!</v>
      </c>
      <c r="J59" s="13">
        <f>IFERROR(H59/G59-1,0)</f>
        <v>0</v>
      </c>
      <c r="K59" s="14">
        <f>IFERROR(
SUMIFS(PROFESSIONAL_RAW!$F$2:$F$1048576,PROFESSIONAL_RAW!$A$2:$A$1048576,"&gt;="&amp;K$7,PROFESSIONAL_RAW!$A$2:$A$1048576,"&lt;="&amp;K$8,PROFESSIONAL_RAW!$D$2:$D$1048576,PROFESSIONAL!$A59,PROFESSIONAL_RAW!$E$2:$E$1048576,PROFESSIONAL!$B$12,PROFESSIONAL_RAW!$H$2:$H$1048576,PROFESSIONAL!$B$10)
/
SUMIFS(PROFESSIONAL_RAW!$G$2:$G$1048576,PROFESSIONAL_RAW!$A$2:$A$1048576,"&gt;="&amp;K$7,PROFESSIONAL_RAW!$A$2:$A$1048576,"&lt;="&amp;K$8,PROFESSIONAL_RAW!$D$2:$D$1048576,PROFESSIONAL!$A59,PROFESSIONAL_RAW!$E$2:$E$1048576,PROFESSIONAL!$B$12,PROFESSIONAL_RAW!$H$2:$H$1048576,PROFESSIONAL!$B$10),0)</f>
        <v>0</v>
      </c>
      <c r="L59" s="15">
        <f>IFERROR(
SUMIFS(PROFESSIONAL_RAW!$F$2:$F$1048576,PROFESSIONAL_RAW!$A$2:$A$1048576,"&gt;="&amp;L$7,PROFESSIONAL_RAW!$A$2:$A$1048576,"&lt;="&amp;L$8,PROFESSIONAL_RAW!$D$2:$D$1048576,PROFESSIONAL!$A59,PROFESSIONAL_RAW!$E$2:$E$1048576,PROFESSIONAL!$B$12,PROFESSIONAL_RAW!$H$2:$H$1048576,PROFESSIONAL!$B$10)
/
SUMIFS(PROFESSIONAL_RAW!$G$2:$G$1048576,PROFESSIONAL_RAW!$A$2:$A$1048576,"&gt;="&amp;L$7,PROFESSIONAL_RAW!$A$2:$A$1048576,"&lt;="&amp;L$8,PROFESSIONAL_RAW!$D$2:$D$1048576,PROFESSIONAL!$A59,PROFESSIONAL_RAW!$E$2:$E$1048576,PROFESSIONAL!$B$12,PROFESSIONAL_RAW!$H$2:$H$1048576,PROFESSIONAL!$B$10),0)</f>
        <v>0</v>
      </c>
      <c r="M59" s="15">
        <f>L59-K59</f>
        <v>0</v>
      </c>
      <c r="N59" s="16">
        <f>IFERROR(L59/K59-1,0)</f>
        <v>0</v>
      </c>
      <c r="O59" s="2"/>
      <c r="P59" s="2"/>
    </row>
    <row r="60" spans="1:17" s="4" customFormat="1" ht="15.75" x14ac:dyDescent="0.25">
      <c r="A60" s="8"/>
      <c r="B60" s="41" t="s">
        <v>88</v>
      </c>
      <c r="C60" s="78" t="e">
        <f>C55+SUM(C57:C59)</f>
        <v>#DIV/0!</v>
      </c>
      <c r="D60" s="78" t="e">
        <f t="shared" ref="D60:E60" si="31">D55+SUM(D57:D59)</f>
        <v>#DIV/0!</v>
      </c>
      <c r="E60" s="78" t="e">
        <f t="shared" si="31"/>
        <v>#DIV/0!</v>
      </c>
      <c r="F60" s="42">
        <f>IFERROR(D60/C60-1,0)</f>
        <v>0</v>
      </c>
      <c r="G60" s="90"/>
      <c r="H60" s="89"/>
      <c r="I60" s="89"/>
      <c r="J60" s="42"/>
      <c r="K60" s="43"/>
      <c r="L60" s="44"/>
      <c r="M60" s="44"/>
      <c r="N60" s="45"/>
      <c r="O60" s="2"/>
    </row>
    <row r="61" spans="1:17" s="4" customFormat="1" ht="15.75" x14ac:dyDescent="0.25">
      <c r="A61" s="6"/>
      <c r="B61" s="2"/>
      <c r="C61" s="60"/>
      <c r="D61" s="57"/>
      <c r="E61" s="19"/>
      <c r="F61" s="19"/>
      <c r="G61" s="61"/>
      <c r="H61" s="62"/>
      <c r="I61" s="2"/>
      <c r="J61" s="2"/>
      <c r="K61" s="2"/>
      <c r="L61" s="2"/>
      <c r="M61" s="2"/>
      <c r="N61" s="2"/>
      <c r="O61" s="2"/>
      <c r="P61" s="2"/>
    </row>
    <row r="62" spans="1:17" s="4" customFormat="1" ht="15.75" x14ac:dyDescent="0.25">
      <c r="A62" s="54"/>
      <c r="B62" s="68"/>
      <c r="C62" s="2"/>
      <c r="D62" s="2"/>
      <c r="E62" s="69"/>
      <c r="F62" s="69"/>
      <c r="G62" s="70"/>
      <c r="H62" s="70"/>
      <c r="I62" s="71"/>
      <c r="J62" s="71"/>
      <c r="K62" s="71"/>
      <c r="L62" s="2"/>
      <c r="M62" s="2"/>
      <c r="N62" s="2"/>
      <c r="O62" s="55"/>
      <c r="P62" s="68"/>
      <c r="Q62" s="2"/>
    </row>
    <row r="63" spans="1:17" ht="15.75" x14ac:dyDescent="0.25">
      <c r="A63" s="54"/>
      <c r="B63" s="72">
        <f ca="1">TODAY()</f>
        <v>43663</v>
      </c>
      <c r="E63" s="69"/>
      <c r="F63" s="69"/>
      <c r="G63" s="70"/>
      <c r="H63" s="70"/>
      <c r="I63" s="71"/>
      <c r="J63" s="71"/>
      <c r="K63" s="71"/>
      <c r="O63" s="55"/>
      <c r="P63" s="68"/>
    </row>
    <row r="64" spans="1:17" s="4" customFormat="1" ht="15.75" x14ac:dyDescent="0.25">
      <c r="A64" s="1"/>
      <c r="B64" s="73" t="s">
        <v>99</v>
      </c>
      <c r="C64" s="2"/>
      <c r="D64" s="2"/>
      <c r="E64" s="69"/>
      <c r="F64" s="69"/>
      <c r="G64" s="70"/>
      <c r="H64" s="70"/>
      <c r="I64" s="71"/>
      <c r="J64" s="71"/>
      <c r="K64" s="71"/>
      <c r="L64" s="2"/>
      <c r="M64" s="2"/>
      <c r="N64" s="2"/>
      <c r="O64" s="6"/>
      <c r="P64" s="2"/>
      <c r="Q64" s="2"/>
    </row>
    <row r="65" spans="1:17" ht="15.75" x14ac:dyDescent="0.25">
      <c r="A65" s="8" t="s">
        <v>56</v>
      </c>
      <c r="E65" s="69"/>
      <c r="F65" s="69"/>
      <c r="G65" s="70"/>
      <c r="H65" s="70"/>
      <c r="I65" s="71"/>
      <c r="J65" s="71"/>
      <c r="K65" s="71"/>
    </row>
    <row r="66" spans="1:17" ht="15.75" x14ac:dyDescent="0.25">
      <c r="A66" s="8" t="s">
        <v>0</v>
      </c>
      <c r="E66" s="69"/>
      <c r="F66" s="69"/>
      <c r="G66" s="70"/>
      <c r="H66" s="70"/>
      <c r="I66" s="71"/>
      <c r="J66" s="71"/>
      <c r="K66" s="71"/>
    </row>
    <row r="67" spans="1:17" x14ac:dyDescent="0.2">
      <c r="E67" s="69"/>
      <c r="F67" s="69"/>
      <c r="G67" s="70"/>
      <c r="H67" s="70"/>
      <c r="I67" s="71"/>
      <c r="J67" s="71"/>
      <c r="K67" s="71"/>
    </row>
    <row r="68" spans="1:17" s="4" customFormat="1" ht="15.75" x14ac:dyDescent="0.25">
      <c r="A68" s="6"/>
      <c r="B68" s="2"/>
      <c r="C68" s="2"/>
      <c r="D68" s="2"/>
      <c r="E68" s="69"/>
      <c r="F68" s="69"/>
      <c r="G68" s="70"/>
      <c r="H68" s="70"/>
      <c r="I68" s="71"/>
      <c r="J68" s="71"/>
      <c r="K68" s="71"/>
      <c r="L68" s="2"/>
      <c r="M68" s="2"/>
      <c r="N68" s="2"/>
      <c r="O68" s="2"/>
      <c r="P68" s="2"/>
      <c r="Q68" s="2"/>
    </row>
    <row r="69" spans="1:17" x14ac:dyDescent="0.2">
      <c r="E69" s="69"/>
      <c r="F69" s="69"/>
      <c r="G69" s="70"/>
      <c r="H69" s="70"/>
      <c r="I69" s="71"/>
      <c r="J69" s="71"/>
      <c r="K69" s="71"/>
    </row>
    <row r="70" spans="1:17" x14ac:dyDescent="0.2">
      <c r="F70" s="74"/>
      <c r="K70" s="71"/>
      <c r="Q70" s="68"/>
    </row>
    <row r="71" spans="1:17" x14ac:dyDescent="0.2">
      <c r="F71" s="75"/>
      <c r="Q71" s="68"/>
    </row>
    <row r="78" spans="1:17" s="68" customFormat="1" hidden="1" x14ac:dyDescent="0.2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s="68" customFormat="1" hidden="1" x14ac:dyDescent="0.2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idden="1" x14ac:dyDescent="0.2"/>
  </sheetData>
  <mergeCells count="5">
    <mergeCell ref="C1:O1"/>
    <mergeCell ref="C10:N10"/>
    <mergeCell ref="C11:F11"/>
    <mergeCell ref="G11:J11"/>
    <mergeCell ref="K11:N11"/>
  </mergeCells>
  <pageMargins left="0.17" right="0.17" top="0.49" bottom="0.38" header="0.3" footer="0.3"/>
  <pageSetup paperSize="5" scale="42" orientation="landscape" r:id="rId1"/>
  <headerFooter scaleWithDoc="0">
    <oddFooter>&amp;L&amp;"Arial,Regular"&amp;8&amp;Z&amp;F-&amp;A
Medical Economics&amp;R&amp;"Arial,Regular"&amp;8Page &amp;P of &amp;N
03/27/2019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LOB!$A$1:$A$16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1417"/>
  <sheetViews>
    <sheetView workbookViewId="0">
      <pane ySplit="1" topLeftCell="A2" activePane="bottomLeft" state="frozen"/>
      <selection activeCell="H9" sqref="H9"/>
      <selection pane="bottomLeft" activeCell="H9" sqref="H9"/>
    </sheetView>
  </sheetViews>
  <sheetFormatPr defaultColWidth="8.875" defaultRowHeight="15.75" x14ac:dyDescent="0.25"/>
  <cols>
    <col min="1" max="1" width="14.875" bestFit="1" customWidth="1"/>
    <col min="2" max="3" width="14.875" customWidth="1"/>
    <col min="4" max="4" width="32.5" customWidth="1"/>
    <col min="5" max="5" width="15" bestFit="1" customWidth="1"/>
    <col min="6" max="6" width="15.75" bestFit="1" customWidth="1"/>
    <col min="7" max="7" width="13.75" bestFit="1" customWidth="1"/>
    <col min="8" max="8" width="18.625" bestFit="1" customWidth="1"/>
    <col min="9" max="9" width="17.5" bestFit="1" customWidth="1"/>
  </cols>
  <sheetData>
    <row r="31417" ht="16.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3"/>
  <sheetViews>
    <sheetView workbookViewId="0">
      <selection activeCell="H9" sqref="H9"/>
    </sheetView>
  </sheetViews>
  <sheetFormatPr defaultRowHeight="15.75" x14ac:dyDescent="0.25"/>
  <cols>
    <col min="1" max="1" width="22" customWidth="1"/>
    <col min="6" max="6" width="19.75" bestFit="1" customWidth="1"/>
  </cols>
  <sheetData>
    <row r="1" spans="1:1" x14ac:dyDescent="0.25">
      <c r="A1" t="s">
        <v>63</v>
      </c>
    </row>
    <row r="2" spans="1:1" x14ac:dyDescent="0.25">
      <c r="A2" t="s">
        <v>65</v>
      </c>
    </row>
    <row r="3" spans="1:1" x14ac:dyDescent="0.25">
      <c r="A3" t="s">
        <v>70</v>
      </c>
    </row>
    <row r="4" spans="1:1" x14ac:dyDescent="0.25">
      <c r="A4" t="s">
        <v>68</v>
      </c>
    </row>
    <row r="5" spans="1:1" x14ac:dyDescent="0.25">
      <c r="A5" t="s">
        <v>67</v>
      </c>
    </row>
    <row r="6" spans="1:1" x14ac:dyDescent="0.25">
      <c r="A6" t="s">
        <v>66</v>
      </c>
    </row>
    <row r="7" spans="1:1" x14ac:dyDescent="0.25">
      <c r="A7" t="s">
        <v>64</v>
      </c>
    </row>
    <row r="8" spans="1:1" x14ac:dyDescent="0.25">
      <c r="A8" t="s">
        <v>69</v>
      </c>
    </row>
    <row r="9" spans="1:1" x14ac:dyDescent="0.25">
      <c r="A9" t="s">
        <v>105</v>
      </c>
    </row>
    <row r="10" spans="1:1" x14ac:dyDescent="0.25">
      <c r="A10" t="s">
        <v>104</v>
      </c>
    </row>
    <row r="11" spans="1:1" x14ac:dyDescent="0.25">
      <c r="A11" t="s">
        <v>62</v>
      </c>
    </row>
    <row r="12" spans="1:1" x14ac:dyDescent="0.25">
      <c r="A12" t="s">
        <v>102</v>
      </c>
    </row>
    <row r="13" spans="1:1" x14ac:dyDescent="0.25">
      <c r="A13" t="s">
        <v>103</v>
      </c>
    </row>
  </sheetData>
  <sortState ref="A1:A13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9" sqref="H9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INSTITUTIONAL</vt:lpstr>
      <vt:lpstr>INSTITUTIONAL_RAW</vt:lpstr>
      <vt:lpstr>PROFESSIONAL</vt:lpstr>
      <vt:lpstr>PROFESSIONAL_RAW</vt:lpstr>
      <vt:lpstr>LOB</vt:lpstr>
      <vt:lpstr>WEEKS_RAW</vt:lpstr>
      <vt:lpstr>INSTITUTIONAL!Print_Area</vt:lpstr>
      <vt:lpstr>PROFESSIONAL!Print_Area</vt:lpstr>
    </vt:vector>
  </TitlesOfParts>
  <Company>Fidelis Care New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</dc:creator>
  <cp:lastModifiedBy>Fidelis Care</cp:lastModifiedBy>
  <cp:lastPrinted>2019-04-03T22:21:53Z</cp:lastPrinted>
  <dcterms:created xsi:type="dcterms:W3CDTF">2017-08-09T21:18:01Z</dcterms:created>
  <dcterms:modified xsi:type="dcterms:W3CDTF">2019-07-17T20:40:17Z</dcterms:modified>
</cp:coreProperties>
</file>