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eaddo/Desktop/"/>
    </mc:Choice>
  </mc:AlternateContent>
  <xr:revisionPtr revIDLastSave="0" documentId="8_{7A366782-D878-8A4C-AB51-38528CCE5FAC}" xr6:coauthVersionLast="47" xr6:coauthVersionMax="47" xr10:uidLastSave="{00000000-0000-0000-0000-000000000000}"/>
  <bookViews>
    <workbookView xWindow="28800" yWindow="-5020" windowWidth="38400" windowHeight="20020" activeTab="4" xr2:uid="{E7FD2DD6-84DE-FB4D-8AC1-48A0D3CF37C6}"/>
  </bookViews>
  <sheets>
    <sheet name="Adventureworks.Employee" sheetId="1" r:id="rId1"/>
    <sheet name="Adventureworks.EmployeePay" sheetId="2" r:id="rId2"/>
    <sheet name="AdventureWorks.EmployeeDepartme" sheetId="3" r:id="rId3"/>
    <sheet name="TASK 1 - PIVOT" sheetId="4" r:id="rId4"/>
    <sheet name="TASK 2" sheetId="5" r:id="rId5"/>
    <sheet name="TASK 2A" sheetId="7" r:id="rId6"/>
  </sheets>
  <definedNames>
    <definedName name="Slicer_Emp_Department">#N/A</definedName>
    <definedName name="Slicer_Gender">#N/A</definedName>
    <definedName name="Slicer_Title">#N/A</definedName>
  </definedNames>
  <calcPr calcId="191029"/>
  <pivotCaches>
    <pivotCache cacheId="0" r:id="rId7"/>
  </pivotCaches>
  <fileRecoveryPr repairLoad="1"/>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1" l="1"/>
  <c r="P291" i="1"/>
  <c r="S7" i="1"/>
  <c r="S8" i="1"/>
  <c r="S9" i="1"/>
  <c r="S10" i="1"/>
  <c r="S11" i="1"/>
  <c r="S12" i="1"/>
  <c r="S27" i="1"/>
  <c r="S33" i="1"/>
  <c r="S35" i="1"/>
  <c r="S48" i="1"/>
  <c r="S50" i="1"/>
  <c r="S51" i="1"/>
  <c r="S52" i="1"/>
  <c r="S53" i="1"/>
  <c r="S54" i="1"/>
  <c r="S55" i="1"/>
  <c r="S56" i="1"/>
  <c r="S58" i="1"/>
  <c r="S72" i="1"/>
  <c r="S74" i="1"/>
  <c r="S76" i="1"/>
  <c r="S81" i="1"/>
  <c r="S83" i="1"/>
  <c r="S85" i="1"/>
  <c r="S88" i="1"/>
  <c r="S91" i="1"/>
  <c r="S92" i="1"/>
  <c r="S94" i="1"/>
  <c r="S96" i="1"/>
  <c r="S98" i="1"/>
  <c r="S101" i="1"/>
  <c r="S102" i="1"/>
  <c r="S108" i="1"/>
  <c r="S109" i="1"/>
  <c r="S110" i="1"/>
  <c r="S113" i="1"/>
  <c r="S114" i="1"/>
  <c r="S117" i="1"/>
  <c r="S119" i="1"/>
  <c r="S121" i="1"/>
  <c r="S122" i="1"/>
  <c r="S126" i="1"/>
  <c r="S127" i="1"/>
  <c r="S128" i="1"/>
  <c r="S131" i="1"/>
  <c r="S134" i="1"/>
  <c r="S135" i="1"/>
  <c r="S137" i="1"/>
  <c r="S139" i="1"/>
  <c r="S141" i="1"/>
  <c r="S142" i="1"/>
  <c r="S144" i="1"/>
  <c r="S145" i="1"/>
  <c r="S147" i="1"/>
  <c r="S150" i="1"/>
  <c r="S154" i="1"/>
  <c r="S156" i="1"/>
  <c r="S157" i="1"/>
  <c r="S159" i="1"/>
  <c r="S161" i="1"/>
  <c r="S163" i="1"/>
  <c r="S164" i="1"/>
  <c r="S166" i="1"/>
  <c r="S167" i="1"/>
  <c r="S168" i="1"/>
  <c r="S169" i="1"/>
  <c r="S173" i="1"/>
  <c r="S176" i="1"/>
  <c r="S177" i="1"/>
  <c r="S178" i="1"/>
  <c r="S182" i="1"/>
  <c r="S183" i="1"/>
  <c r="S187" i="1"/>
  <c r="S188" i="1"/>
  <c r="S192" i="1"/>
  <c r="S193" i="1"/>
  <c r="S195" i="1"/>
  <c r="S196" i="1"/>
  <c r="S197" i="1"/>
  <c r="S200" i="1"/>
  <c r="S201" i="1"/>
  <c r="S204" i="1"/>
  <c r="S205" i="1"/>
  <c r="S207" i="1"/>
  <c r="S209" i="1"/>
  <c r="S212" i="1"/>
  <c r="S217" i="1"/>
  <c r="S219" i="1"/>
  <c r="S221" i="1"/>
  <c r="S222" i="1"/>
  <c r="S224" i="1"/>
  <c r="S227" i="1"/>
  <c r="S230" i="1"/>
  <c r="S232" i="1"/>
  <c r="S233" i="1"/>
  <c r="S236" i="1"/>
  <c r="S262" i="1"/>
  <c r="S263" i="1"/>
  <c r="S264" i="1"/>
  <c r="S265" i="1"/>
  <c r="S267" i="1"/>
  <c r="S268" i="1"/>
  <c r="S270" i="1"/>
  <c r="S271" i="1"/>
  <c r="S272" i="1"/>
  <c r="S274" i="1"/>
  <c r="S275" i="1"/>
  <c r="S279" i="1"/>
  <c r="S288" i="1"/>
  <c r="S289" i="1"/>
  <c r="S290"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Q2" i="1"/>
  <c r="N4" i="2"/>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A5" i="5" l="1" a="1"/>
  <c r="Q291" i="1"/>
  <c r="T9" i="1" l="1"/>
  <c r="T17" i="1"/>
  <c r="T25" i="1"/>
  <c r="T33" i="1"/>
  <c r="T41" i="1"/>
  <c r="T49" i="1"/>
  <c r="T57" i="1"/>
  <c r="T65" i="1"/>
  <c r="T73" i="1"/>
  <c r="T81" i="1"/>
  <c r="T89" i="1"/>
  <c r="T97" i="1"/>
  <c r="T105" i="1"/>
  <c r="T113" i="1"/>
  <c r="T121" i="1"/>
  <c r="T129" i="1"/>
  <c r="T137" i="1"/>
  <c r="T145" i="1"/>
  <c r="T153" i="1"/>
  <c r="T161" i="1"/>
  <c r="T169" i="1"/>
  <c r="T177" i="1"/>
  <c r="T185" i="1"/>
  <c r="T193" i="1"/>
  <c r="T201" i="1"/>
  <c r="T209" i="1"/>
  <c r="T217" i="1"/>
  <c r="T225" i="1"/>
  <c r="T233" i="1"/>
  <c r="T241" i="1"/>
  <c r="T249" i="1"/>
  <c r="T257" i="1"/>
  <c r="T265" i="1"/>
  <c r="T273" i="1"/>
  <c r="T281" i="1"/>
  <c r="T289" i="1"/>
  <c r="T43" i="1"/>
  <c r="T147" i="1"/>
  <c r="T179" i="1"/>
  <c r="T195" i="1"/>
  <c r="T211" i="1"/>
  <c r="T227" i="1"/>
  <c r="T243" i="1"/>
  <c r="T259" i="1"/>
  <c r="T275" i="1"/>
  <c r="T2" i="1"/>
  <c r="T10" i="1"/>
  <c r="T18" i="1"/>
  <c r="T26" i="1"/>
  <c r="T34" i="1"/>
  <c r="T42" i="1"/>
  <c r="T50" i="1"/>
  <c r="T58" i="1"/>
  <c r="T66" i="1"/>
  <c r="T74" i="1"/>
  <c r="T82" i="1"/>
  <c r="T90" i="1"/>
  <c r="T98" i="1"/>
  <c r="T106" i="1"/>
  <c r="T114" i="1"/>
  <c r="T122" i="1"/>
  <c r="T130" i="1"/>
  <c r="T138" i="1"/>
  <c r="T146" i="1"/>
  <c r="T154" i="1"/>
  <c r="T162" i="1"/>
  <c r="T170" i="1"/>
  <c r="T178" i="1"/>
  <c r="T186" i="1"/>
  <c r="T194" i="1"/>
  <c r="T202" i="1"/>
  <c r="T210" i="1"/>
  <c r="T218" i="1"/>
  <c r="T226" i="1"/>
  <c r="T234" i="1"/>
  <c r="T242" i="1"/>
  <c r="T250" i="1"/>
  <c r="T258" i="1"/>
  <c r="T266" i="1"/>
  <c r="T274" i="1"/>
  <c r="T282" i="1"/>
  <c r="T290" i="1"/>
  <c r="T51" i="1"/>
  <c r="T59" i="1"/>
  <c r="T67" i="1"/>
  <c r="T75" i="1"/>
  <c r="T83" i="1"/>
  <c r="T91" i="1"/>
  <c r="T99" i="1"/>
  <c r="T107" i="1"/>
  <c r="T115" i="1"/>
  <c r="T123" i="1"/>
  <c r="T131" i="1"/>
  <c r="T139" i="1"/>
  <c r="T155" i="1"/>
  <c r="T163" i="1"/>
  <c r="T171" i="1"/>
  <c r="T187" i="1"/>
  <c r="T203" i="1"/>
  <c r="T219" i="1"/>
  <c r="T235" i="1"/>
  <c r="T251" i="1"/>
  <c r="T267" i="1"/>
  <c r="T283" i="1"/>
  <c r="T3" i="1"/>
  <c r="T11" i="1"/>
  <c r="T19" i="1"/>
  <c r="T27" i="1"/>
  <c r="T35" i="1"/>
  <c r="T4" i="1"/>
  <c r="T12" i="1"/>
  <c r="T20" i="1"/>
  <c r="T28" i="1"/>
  <c r="T36" i="1"/>
  <c r="T44" i="1"/>
  <c r="T52" i="1"/>
  <c r="T60" i="1"/>
  <c r="T68" i="1"/>
  <c r="T76" i="1"/>
  <c r="T84" i="1"/>
  <c r="T92" i="1"/>
  <c r="T100" i="1"/>
  <c r="T108" i="1"/>
  <c r="T116" i="1"/>
  <c r="T124" i="1"/>
  <c r="T132" i="1"/>
  <c r="T140" i="1"/>
  <c r="T148" i="1"/>
  <c r="T156" i="1"/>
  <c r="T164" i="1"/>
  <c r="T172" i="1"/>
  <c r="T180" i="1"/>
  <c r="T188" i="1"/>
  <c r="T196" i="1"/>
  <c r="T204" i="1"/>
  <c r="T212" i="1"/>
  <c r="T220" i="1"/>
  <c r="T228" i="1"/>
  <c r="T236" i="1"/>
  <c r="T244" i="1"/>
  <c r="T252" i="1"/>
  <c r="T260" i="1"/>
  <c r="T268" i="1"/>
  <c r="T276" i="1"/>
  <c r="T284" i="1"/>
  <c r="T5" i="1"/>
  <c r="T13" i="1"/>
  <c r="T21" i="1"/>
  <c r="T29" i="1"/>
  <c r="T37" i="1"/>
  <c r="T45" i="1"/>
  <c r="T53" i="1"/>
  <c r="T61" i="1"/>
  <c r="T69" i="1"/>
  <c r="T77" i="1"/>
  <c r="T85" i="1"/>
  <c r="T93" i="1"/>
  <c r="T101" i="1"/>
  <c r="T109" i="1"/>
  <c r="T117" i="1"/>
  <c r="T125" i="1"/>
  <c r="T133" i="1"/>
  <c r="T141" i="1"/>
  <c r="T149" i="1"/>
  <c r="T157" i="1"/>
  <c r="T165" i="1"/>
  <c r="T173" i="1"/>
  <c r="T181" i="1"/>
  <c r="T189" i="1"/>
  <c r="T197" i="1"/>
  <c r="T205" i="1"/>
  <c r="T213" i="1"/>
  <c r="T221" i="1"/>
  <c r="T229" i="1"/>
  <c r="T237" i="1"/>
  <c r="T245" i="1"/>
  <c r="T253" i="1"/>
  <c r="T261" i="1"/>
  <c r="T269" i="1"/>
  <c r="T277" i="1"/>
  <c r="T285" i="1"/>
  <c r="T23" i="1"/>
  <c r="T46" i="1"/>
  <c r="T64" i="1"/>
  <c r="T87" i="1"/>
  <c r="T110" i="1"/>
  <c r="T128" i="1"/>
  <c r="T151" i="1"/>
  <c r="T174" i="1"/>
  <c r="T192" i="1"/>
  <c r="T215" i="1"/>
  <c r="T238" i="1"/>
  <c r="T256" i="1"/>
  <c r="T279" i="1"/>
  <c r="T6" i="1"/>
  <c r="T24" i="1"/>
  <c r="T47" i="1"/>
  <c r="T70" i="1"/>
  <c r="T88" i="1"/>
  <c r="T111" i="1"/>
  <c r="T134" i="1"/>
  <c r="T152" i="1"/>
  <c r="T175" i="1"/>
  <c r="T198" i="1"/>
  <c r="T216" i="1"/>
  <c r="T239" i="1"/>
  <c r="T262" i="1"/>
  <c r="T280" i="1"/>
  <c r="T30" i="1"/>
  <c r="T48" i="1"/>
  <c r="T71" i="1"/>
  <c r="T94" i="1"/>
  <c r="T112" i="1"/>
  <c r="T135" i="1"/>
  <c r="T158" i="1"/>
  <c r="T176" i="1"/>
  <c r="T199" i="1"/>
  <c r="T222" i="1"/>
  <c r="T240" i="1"/>
  <c r="T263" i="1"/>
  <c r="T286" i="1"/>
  <c r="T7" i="1"/>
  <c r="T8" i="1"/>
  <c r="T31" i="1"/>
  <c r="T54" i="1"/>
  <c r="T72" i="1"/>
  <c r="T95" i="1"/>
  <c r="T118" i="1"/>
  <c r="T136" i="1"/>
  <c r="T159" i="1"/>
  <c r="T182" i="1"/>
  <c r="T200" i="1"/>
  <c r="T223" i="1"/>
  <c r="T246" i="1"/>
  <c r="T264" i="1"/>
  <c r="T287" i="1"/>
  <c r="T38" i="1"/>
  <c r="T56" i="1"/>
  <c r="T79" i="1"/>
  <c r="T102" i="1"/>
  <c r="T120" i="1"/>
  <c r="T143" i="1"/>
  <c r="T166" i="1"/>
  <c r="T184" i="1"/>
  <c r="T207" i="1"/>
  <c r="T230" i="1"/>
  <c r="T248" i="1"/>
  <c r="T271" i="1"/>
  <c r="T14" i="1"/>
  <c r="T32" i="1"/>
  <c r="T55" i="1"/>
  <c r="T78" i="1"/>
  <c r="T96" i="1"/>
  <c r="T119" i="1"/>
  <c r="T142" i="1"/>
  <c r="T160" i="1"/>
  <c r="T183" i="1"/>
  <c r="T206" i="1"/>
  <c r="T224" i="1"/>
  <c r="T247" i="1"/>
  <c r="T270" i="1"/>
  <c r="T288" i="1"/>
  <c r="T15" i="1"/>
  <c r="T16" i="1"/>
  <c r="T39" i="1"/>
  <c r="T62" i="1"/>
  <c r="T80" i="1"/>
  <c r="T103" i="1"/>
  <c r="T126" i="1"/>
  <c r="T144" i="1"/>
  <c r="T167" i="1"/>
  <c r="T190" i="1"/>
  <c r="T208" i="1"/>
  <c r="T231" i="1"/>
  <c r="T254" i="1"/>
  <c r="T272" i="1"/>
  <c r="T22" i="1"/>
  <c r="T40" i="1"/>
  <c r="T63" i="1"/>
  <c r="T86" i="1"/>
  <c r="T104" i="1"/>
  <c r="T127" i="1"/>
  <c r="T150" i="1"/>
  <c r="T168" i="1"/>
  <c r="T191" i="1"/>
  <c r="T214" i="1"/>
  <c r="T232" i="1"/>
  <c r="T255" i="1"/>
  <c r="T278" i="1"/>
  <c r="A5" i="5"/>
  <c r="C12" i="5"/>
  <c r="C20" i="5"/>
  <c r="B13" i="5"/>
  <c r="C6" i="5"/>
  <c r="C14" i="5"/>
  <c r="B7" i="5"/>
  <c r="B15" i="5"/>
  <c r="C7" i="5"/>
  <c r="C15" i="5"/>
  <c r="B8" i="5"/>
  <c r="B16" i="5"/>
  <c r="C8" i="5"/>
  <c r="C16" i="5"/>
  <c r="B9" i="5"/>
  <c r="B17" i="5"/>
  <c r="C9" i="5"/>
  <c r="C17" i="5"/>
  <c r="B10" i="5"/>
  <c r="B18" i="5"/>
  <c r="C10" i="5"/>
  <c r="C18" i="5"/>
  <c r="B11" i="5"/>
  <c r="B19" i="5"/>
  <c r="C11" i="5"/>
  <c r="C13" i="5"/>
  <c r="C19" i="5"/>
  <c r="B6" i="5"/>
  <c r="B12" i="5"/>
  <c r="B14" i="5"/>
  <c r="B20" i="5"/>
  <c r="B5" i="5" l="1"/>
  <c r="C5" i="5"/>
  <c r="S32" i="1"/>
  <c r="S104" i="1"/>
  <c r="S39" i="1"/>
  <c r="S223" i="1"/>
  <c r="S158" i="1"/>
  <c r="S107" i="1"/>
  <c r="S162" i="1"/>
  <c r="S4" i="1"/>
  <c r="S14" i="1"/>
  <c r="S269" i="1"/>
  <c r="S136" i="1"/>
  <c r="S171" i="1"/>
  <c r="S79" i="1"/>
  <c r="S23" i="1"/>
  <c r="S68" i="1"/>
  <c r="S19" i="1"/>
  <c r="S282" i="1"/>
  <c r="S179" i="1"/>
  <c r="S30" i="1"/>
  <c r="S198" i="1"/>
  <c r="S120" i="1"/>
  <c r="S70" i="1"/>
  <c r="S278" i="1"/>
  <c r="S49" i="1"/>
  <c r="S29" i="1"/>
  <c r="S123" i="1"/>
  <c r="S151" i="1"/>
  <c r="S244" i="1"/>
  <c r="S155" i="1"/>
  <c r="S234" i="1"/>
  <c r="S46" i="1"/>
  <c r="S181" i="1"/>
  <c r="S208" i="1"/>
  <c r="S252" i="1"/>
  <c r="S99" i="1"/>
  <c r="S238" i="1"/>
  <c r="S153" i="1"/>
  <c r="S199" i="1"/>
  <c r="S250" i="1"/>
  <c r="S78" i="1"/>
  <c r="S254" i="1"/>
  <c r="S41" i="1"/>
  <c r="S260" i="1"/>
  <c r="S6" i="1"/>
  <c r="S80" i="1"/>
  <c r="S170" i="1"/>
  <c r="S258" i="1"/>
  <c r="S42" i="1"/>
  <c r="S242" i="1"/>
  <c r="S63" i="1"/>
  <c r="S47" i="1"/>
  <c r="S60" i="1"/>
  <c r="S216" i="1"/>
  <c r="S152" i="1"/>
  <c r="S241" i="1"/>
  <c r="S31" i="1"/>
  <c r="S57" i="1"/>
  <c r="S28" i="1"/>
  <c r="S66" i="1"/>
  <c r="S235" i="1"/>
  <c r="S26" i="1"/>
  <c r="S229" i="1"/>
  <c r="S125" i="1"/>
  <c r="S133" i="1"/>
  <c r="S77" i="1"/>
  <c r="S138" i="1"/>
  <c r="S140" i="1"/>
  <c r="S38" i="1"/>
  <c r="S149" i="1"/>
  <c r="S175" i="1"/>
  <c r="S105" i="1"/>
  <c r="S245" i="1"/>
  <c r="S287" i="1"/>
  <c r="S191" i="1"/>
  <c r="S89" i="1"/>
  <c r="S18" i="1"/>
  <c r="S214" i="1"/>
  <c r="S184" i="1"/>
  <c r="S255" i="1"/>
  <c r="S69" i="1"/>
  <c r="S61" i="1"/>
  <c r="S280" i="1"/>
  <c r="S36" i="1"/>
  <c r="S285" i="1"/>
  <c r="S64" i="1"/>
  <c r="S97" i="1"/>
  <c r="S174" i="1"/>
  <c r="S62" i="1"/>
  <c r="S237" i="1"/>
  <c r="S2" i="1"/>
  <c r="S256" i="1"/>
  <c r="S276" i="1"/>
  <c r="S277" i="1"/>
  <c r="S95" i="1"/>
  <c r="S100" i="1"/>
  <c r="S203" i="1"/>
  <c r="S132" i="1"/>
  <c r="S213" i="1"/>
  <c r="S111" i="1"/>
  <c r="S71" i="1"/>
  <c r="S65" i="1"/>
  <c r="S40" i="1"/>
  <c r="S273" i="1"/>
  <c r="S93" i="1"/>
  <c r="S124" i="1"/>
  <c r="S37" i="1"/>
  <c r="S148" i="1"/>
  <c r="S226" i="1"/>
  <c r="S106" i="1"/>
  <c r="S189" i="1"/>
  <c r="S215" i="1"/>
  <c r="S130" i="1"/>
  <c r="S231" i="1"/>
  <c r="S160" i="1"/>
  <c r="S220" i="1"/>
  <c r="S240" i="1"/>
  <c r="S3" i="1"/>
  <c r="S73" i="1"/>
  <c r="S118" i="1"/>
  <c r="S239" i="1"/>
  <c r="S228" i="1"/>
  <c r="S202" i="1"/>
  <c r="S257" i="1"/>
  <c r="S211" i="1"/>
  <c r="S286" i="1"/>
  <c r="S259" i="1"/>
  <c r="S45" i="1"/>
  <c r="S251" i="1"/>
  <c r="S112" i="1"/>
  <c r="S243" i="1"/>
  <c r="S253" i="1"/>
  <c r="S24" i="1"/>
  <c r="S218" i="1"/>
  <c r="S103" i="1"/>
  <c r="S43" i="1"/>
  <c r="S87" i="1"/>
  <c r="S172" i="1"/>
  <c r="S281" i="1"/>
  <c r="S67" i="1"/>
  <c r="S186" i="1"/>
  <c r="S225" i="1"/>
  <c r="S261" i="1"/>
  <c r="S165" i="1"/>
  <c r="S17" i="1"/>
  <c r="S44" i="1"/>
  <c r="S284" i="1"/>
  <c r="S185" i="1"/>
  <c r="S246" i="1"/>
  <c r="S143" i="1"/>
  <c r="S22" i="1"/>
  <c r="S180" i="1"/>
  <c r="S59" i="1"/>
  <c r="S115" i="1"/>
  <c r="S82" i="1"/>
  <c r="S248" i="1"/>
  <c r="S25" i="1"/>
  <c r="S75" i="1"/>
  <c r="S15" i="1"/>
  <c r="S283" i="1"/>
  <c r="S16" i="1"/>
  <c r="S86" i="1"/>
  <c r="S84" i="1"/>
  <c r="S13" i="1"/>
  <c r="S249" i="1"/>
  <c r="S129" i="1"/>
  <c r="S90" i="1"/>
  <c r="S21" i="1"/>
  <c r="S206" i="1"/>
  <c r="S20" i="1"/>
  <c r="S210" i="1"/>
  <c r="S190" i="1"/>
  <c r="S34" i="1"/>
  <c r="S247" i="1"/>
  <c r="S116" i="1"/>
  <c r="S146" i="1"/>
  <c r="S194" i="1"/>
  <c r="S5" i="1"/>
  <c r="S26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<sst xmlns="http://schemas.openxmlformats.org/spreadsheetml/2006/main" count="2156" uniqueCount="425">
  <si>
    <t>EmployeeID</t>
  </si>
  <si>
    <t>NationalIDNumber</t>
  </si>
  <si>
    <t>ContactID</t>
  </si>
  <si>
    <t>LoginID</t>
  </si>
  <si>
    <t>ManagerID</t>
  </si>
  <si>
    <t>Title</t>
  </si>
  <si>
    <t>BirthDate</t>
  </si>
  <si>
    <t>MaritalStatus</t>
  </si>
  <si>
    <t>Gender</t>
  </si>
  <si>
    <t>HireDate</t>
  </si>
  <si>
    <t>SalariedFlag</t>
  </si>
  <si>
    <t>VacationHours</t>
  </si>
  <si>
    <t>SickLeaveHours</t>
  </si>
  <si>
    <t>CurrentFlag</t>
  </si>
  <si>
    <t>rowguid</t>
  </si>
  <si>
    <t>ModifiedDate</t>
  </si>
  <si>
    <t>adventure-works\tengiz0</t>
  </si>
  <si>
    <t>Control Specialist</t>
  </si>
  <si>
    <t>S</t>
  </si>
  <si>
    <t>M</t>
  </si>
  <si>
    <t>...</t>
  </si>
  <si>
    <t>adventure-works\zainal0</t>
  </si>
  <si>
    <t>Document Control Manager</t>
  </si>
  <si>
    <t>adventure-works\sean1</t>
  </si>
  <si>
    <t>Document Control Assistant</t>
  </si>
  <si>
    <t>adventure-works\karen0</t>
  </si>
  <si>
    <t>F</t>
  </si>
  <si>
    <t>adventure-works\chris1</t>
  </si>
  <si>
    <t>adventure-works\roberto0</t>
  </si>
  <si>
    <t>Engineering Manager</t>
  </si>
  <si>
    <t>adventure-works\rob0</t>
  </si>
  <si>
    <t>Senior Tool Designer</t>
  </si>
  <si>
    <t>Design Engineer</t>
  </si>
  <si>
    <t>adventure-works\jossef0</t>
  </si>
  <si>
    <t>adventure-works\terri0</t>
  </si>
  <si>
    <t>Vice President of Engineering</t>
  </si>
  <si>
    <t>adventure-works\michael8</t>
  </si>
  <si>
    <t>Senior Design Engineer</t>
  </si>
  <si>
    <t>adventure-works\sharon0</t>
  </si>
  <si>
    <t>adventure-works\ken0</t>
  </si>
  <si>
    <t>Chief Executive Officer</t>
  </si>
  <si>
    <t>adventure-works\christian0</t>
  </si>
  <si>
    <t>Maintenance Supervisor</t>
  </si>
  <si>
    <t>adventure-works\gary1</t>
  </si>
  <si>
    <t>Facilities Manager</t>
  </si>
  <si>
    <t>adventure-works\magnus0</t>
  </si>
  <si>
    <t>Facilities Administrative Assistant</t>
  </si>
  <si>
    <t>adventure-works\pat0</t>
  </si>
  <si>
    <t>Janitor</t>
  </si>
  <si>
    <t>adventure-works\lori1</t>
  </si>
  <si>
    <t>adventure-works\stuart1</t>
  </si>
  <si>
    <t>adventure-works\jo1</t>
  </si>
  <si>
    <t>adventure-works\deborah0</t>
  </si>
  <si>
    <t>Accounts Receivable Specialist</t>
  </si>
  <si>
    <t>adventure-works\wendy0</t>
  </si>
  <si>
    <t>Finance Manager</t>
  </si>
  <si>
    <t>adventure-works\candy0</t>
  </si>
  <si>
    <t>adventure-works\david5</t>
  </si>
  <si>
    <t>Assistant to the Chief Financial Officer</t>
  </si>
  <si>
    <t>adventure-works\bryan1</t>
  </si>
  <si>
    <t>adventure-works\david6</t>
  </si>
  <si>
    <t>Accounts Manager</t>
  </si>
  <si>
    <t>adventure-works\laura1</t>
  </si>
  <si>
    <t>Chief Financial Officer</t>
  </si>
  <si>
    <t>adventure-works\dragan0</t>
  </si>
  <si>
    <t>Accounts Payable Specialist</t>
  </si>
  <si>
    <t>adventure-works\barbara1</t>
  </si>
  <si>
    <t>Accountant</t>
  </si>
  <si>
    <t>adventure-works\janet0</t>
  </si>
  <si>
    <t>adventure-works\mike0</t>
  </si>
  <si>
    <t>adventure-works\paula0</t>
  </si>
  <si>
    <t>Human Resources Manager</t>
  </si>
  <si>
    <t>adventure-works\willis0</t>
  </si>
  <si>
    <t>Recruiter</t>
  </si>
  <si>
    <t>adventure-works\mindy0</t>
  </si>
  <si>
    <t>Benefits Specialist</t>
  </si>
  <si>
    <t>adventure-works\vidur0</t>
  </si>
  <si>
    <t>adventure-works\hao0</t>
  </si>
  <si>
    <t>Human Resources Administrative Assistant</t>
  </si>
  <si>
    <t>adventure-works\grant0</t>
  </si>
  <si>
    <t>adventure-works\ashvini0</t>
  </si>
  <si>
    <t>Network Administrator</t>
  </si>
  <si>
    <t>adventure-works\jean0</t>
  </si>
  <si>
    <t>Information Services Manager</t>
  </si>
  <si>
    <t>adventure-works\janaina0</t>
  </si>
  <si>
    <t>Application Specialist</t>
  </si>
  <si>
    <t>adventure-works\dan0</t>
  </si>
  <si>
    <t>adventure-works\fran√ßois0</t>
  </si>
  <si>
    <t>Database Administrator</t>
  </si>
  <si>
    <t>adventure-works\dan1</t>
  </si>
  <si>
    <t>adventure-works\ramesh0</t>
  </si>
  <si>
    <t>adventure-works\stephanie0</t>
  </si>
  <si>
    <t>Network Manager</t>
  </si>
  <si>
    <t>adventure-works\karen1</t>
  </si>
  <si>
    <t>adventure-works\peter1</t>
  </si>
  <si>
    <t>adventure-works\kevin0</t>
  </si>
  <si>
    <t>Marketing Assistant</t>
  </si>
  <si>
    <t>adventure-works\david0</t>
  </si>
  <si>
    <t>Marketing Manager</t>
  </si>
  <si>
    <t>adventure-works\sariya0</t>
  </si>
  <si>
    <t>Marketing Specialist</t>
  </si>
  <si>
    <t>adventure-works\mary0</t>
  </si>
  <si>
    <t>adventure-works\jill0</t>
  </si>
  <si>
    <t>adventure-works\terry0</t>
  </si>
  <si>
    <t>adventure-works\wanida0</t>
  </si>
  <si>
    <t>adventure-works\john5</t>
  </si>
  <si>
    <t>adventure-works\mary2</t>
  </si>
  <si>
    <t>adventure-works\sheela0</t>
  </si>
  <si>
    <t>Purchasing Manager</t>
  </si>
  <si>
    <t>adventure-works\guy1</t>
  </si>
  <si>
    <t>Production Technician - WC60</t>
  </si>
  <si>
    <t>adventure-works\jolynn0</t>
  </si>
  <si>
    <t>Production Supervisor - WC60</t>
  </si>
  <si>
    <t>adventure-works\ruth0</t>
  </si>
  <si>
    <t>Production Technician - WC10</t>
  </si>
  <si>
    <t>adventure-works\barry0</t>
  </si>
  <si>
    <t>adventure-works\sidney0</t>
  </si>
  <si>
    <t>adventure-works\taylor0</t>
  </si>
  <si>
    <t>Production Supervisor - WC50</t>
  </si>
  <si>
    <t>adventure-works\jeffrey0</t>
  </si>
  <si>
    <t>adventure-works\jo0</t>
  </si>
  <si>
    <t>adventure-works\doris0</t>
  </si>
  <si>
    <t>adventure-works\john0</t>
  </si>
  <si>
    <t>adventure-works\diane0</t>
  </si>
  <si>
    <t>adventure-works\steven0</t>
  </si>
  <si>
    <t>Production Technician - WC30</t>
  </si>
  <si>
    <t>adventure-works\stuart0</t>
  </si>
  <si>
    <t>Production Technician - WC45</t>
  </si>
  <si>
    <t>adventure-works\greg0</t>
  </si>
  <si>
    <t>adventure-works\david1</t>
  </si>
  <si>
    <t>adventure-works\zheng0</t>
  </si>
  <si>
    <t>Production Supervisor - WC10</t>
  </si>
  <si>
    <t>adventure-works\ivo0</t>
  </si>
  <si>
    <t>Production Technician - WC20</t>
  </si>
  <si>
    <t>adventure-works\paul0</t>
  </si>
  <si>
    <t>Production Technician - WC40</t>
  </si>
  <si>
    <t>adventure-works\kendall0</t>
  </si>
  <si>
    <t>Production Technician - WC50</t>
  </si>
  <si>
    <t>adventure-works\alejandro0</t>
  </si>
  <si>
    <t>adventure-works\garrett0</t>
  </si>
  <si>
    <t>adventure-works\jianshuo0</t>
  </si>
  <si>
    <t>adventure-works\alice0</t>
  </si>
  <si>
    <t>adventure-works\simon0</t>
  </si>
  <si>
    <t>adventure-works\jinghao0</t>
  </si>
  <si>
    <t>adventure-works\michael0</t>
  </si>
  <si>
    <t>adventure-works\yvonne0</t>
  </si>
  <si>
    <t>adventure-works\russell0</t>
  </si>
  <si>
    <t>adventure-works\fred0</t>
  </si>
  <si>
    <t>adventure-works\jun0</t>
  </si>
  <si>
    <t>adventure-works\susan1</t>
  </si>
  <si>
    <t>adventure-works\reuben0</t>
  </si>
  <si>
    <t>Production Supervisor - WC40</t>
  </si>
  <si>
    <t>adventure-works\kirk0</t>
  </si>
  <si>
    <t>adventure-works\david2</t>
  </si>
  <si>
    <t>adventure-works\hanying0</t>
  </si>
  <si>
    <t>adventure-works\kevin1</t>
  </si>
  <si>
    <t>adventure-works\annik0</t>
  </si>
  <si>
    <t>adventure-works\suroor0</t>
  </si>
  <si>
    <t>adventure-works\jim0</t>
  </si>
  <si>
    <t>adventure-works\carole0</t>
  </si>
  <si>
    <t>adventure-works\george0</t>
  </si>
  <si>
    <t>adventure-works\gary0</t>
  </si>
  <si>
    <t>adventure-works\cristian0</t>
  </si>
  <si>
    <t>adventure-works\raymond0</t>
  </si>
  <si>
    <t>adventure-works\bob0</t>
  </si>
  <si>
    <t>adventure-works\shammi0</t>
  </si>
  <si>
    <t>adventure-works\linda0</t>
  </si>
  <si>
    <t>adventure-works\sandra0</t>
  </si>
  <si>
    <t>adventure-works\kok-ho0</t>
  </si>
  <si>
    <t>adventure-works\douglas0</t>
  </si>
  <si>
    <t>adventure-works\james0</t>
  </si>
  <si>
    <t>adventure-works\nitin0</t>
  </si>
  <si>
    <t>adventure-works\rebecca0</t>
  </si>
  <si>
    <t>adventure-works\rajesh0</t>
  </si>
  <si>
    <t>adventure-works\john1</t>
  </si>
  <si>
    <t>adventure-works\nancy0</t>
  </si>
  <si>
    <t>adventure-works\david3</t>
  </si>
  <si>
    <t>adventure-works\david4</t>
  </si>
  <si>
    <t>adventure-works\laura0</t>
  </si>
  <si>
    <t>adventure-works\margie0</t>
  </si>
  <si>
    <t>adventure-works\lorraine0</t>
  </si>
  <si>
    <t>adventure-works\fadi0</t>
  </si>
  <si>
    <t>adventure-works\ryan0</t>
  </si>
  <si>
    <t>adventure-works\nuan0</t>
  </si>
  <si>
    <t>adventure-works\william0</t>
  </si>
  <si>
    <t>Scheduling Assistant</t>
  </si>
  <si>
    <t>adventure-works\bjorn0</t>
  </si>
  <si>
    <t>adventure-works\scott0</t>
  </si>
  <si>
    <t>adventure-works\michael1</t>
  </si>
  <si>
    <t>adventure-works\lane0</t>
  </si>
  <si>
    <t>adventure-works\pete0</t>
  </si>
  <si>
    <t>adventure-works\lolan0</t>
  </si>
  <si>
    <t>adventure-works\paula1</t>
  </si>
  <si>
    <t>adventure-works\mindaugas0</t>
  </si>
  <si>
    <t>adventure-works\eric0</t>
  </si>
  <si>
    <t>Production Supervisor - WC20</t>
  </si>
  <si>
    <t>adventure-works\jason0</t>
  </si>
  <si>
    <t>adventure-works\janeth0</t>
  </si>
  <si>
    <t>adventure-works\marc0</t>
  </si>
  <si>
    <t>adventure-works\paul1</t>
  </si>
  <si>
    <t>adventure-works\frank0</t>
  </si>
  <si>
    <t>adventure-works\diane2</t>
  </si>
  <si>
    <t>adventure-works\angela0</t>
  </si>
  <si>
    <t>adventure-works\bryan0</t>
  </si>
  <si>
    <t>adventure-works\jeff0</t>
  </si>
  <si>
    <t>Production Supervisor - WC45</t>
  </si>
  <si>
    <t>adventure-works\eugene0</t>
  </si>
  <si>
    <t>adventure-works\barbara0</t>
  </si>
  <si>
    <t>adventure-works\chris0</t>
  </si>
  <si>
    <t>adventure-works\mark1</t>
  </si>
  <si>
    <t>adventure-works\houman0</t>
  </si>
  <si>
    <t>adventure-works\michiko0</t>
  </si>
  <si>
    <t>adventure-works\benjamin0</t>
  </si>
  <si>
    <t>adventure-works\cynthia0</t>
  </si>
  <si>
    <t>Production Supervisor - WC30</t>
  </si>
  <si>
    <t>adventure-works\kathie0</t>
  </si>
  <si>
    <t>adventure-works\britta0</t>
  </si>
  <si>
    <t>adventure-works\brian0</t>
  </si>
  <si>
    <t>adventure-works\michael2</t>
  </si>
  <si>
    <t>adventure-works\andy0</t>
  </si>
  <si>
    <t>adventure-works\yuhong0</t>
  </si>
  <si>
    <t>adventure-works\robert0</t>
  </si>
  <si>
    <t>adventure-works\reed0</t>
  </si>
  <si>
    <t>adventure-works\linda1</t>
  </si>
  <si>
    <t>adventure-works\james1</t>
  </si>
  <si>
    <t>Vice President of Production</t>
  </si>
  <si>
    <t>adventure-works\samantha0</t>
  </si>
  <si>
    <t>adventure-works\tawana0</t>
  </si>
  <si>
    <t>adventure-works\denise0</t>
  </si>
  <si>
    <t>adventure-works\alex0</t>
  </si>
  <si>
    <t>adventure-works\eugene1</t>
  </si>
  <si>
    <t>adventure-works\brandon0</t>
  </si>
  <si>
    <t>adventure-works\shane0</t>
  </si>
  <si>
    <t>adventure-works\john2</t>
  </si>
  <si>
    <t>adventure-works\jose0</t>
  </si>
  <si>
    <t>adventure-works\mandar0</t>
  </si>
  <si>
    <t>adventure-works\sameer0</t>
  </si>
  <si>
    <t>adventure-works\carol0</t>
  </si>
  <si>
    <t>adventure-works\rob1</t>
  </si>
  <si>
    <t>adventure-works\don0</t>
  </si>
  <si>
    <t>adventure-works\david7</t>
  </si>
  <si>
    <t>adventure-works\baris0</t>
  </si>
  <si>
    <t>adventure-works\michael3</t>
  </si>
  <si>
    <t>adventure-works\steve0</t>
  </si>
  <si>
    <t>adventure-works\suchitra0</t>
  </si>
  <si>
    <t>adventure-works\terrence0</t>
  </si>
  <si>
    <t>adventure-works\chad0</t>
  </si>
  <si>
    <t>adventure-works\rostislav0</t>
  </si>
  <si>
    <t>adventure-works\belinda0</t>
  </si>
  <si>
    <t>adventure-works\katie0</t>
  </si>
  <si>
    <t>adventure-works\russell1</t>
  </si>
  <si>
    <t>adventure-works\jack0</t>
  </si>
  <si>
    <t>adventure-works\andrew0</t>
  </si>
  <si>
    <t>adventure-works\nicole0</t>
  </si>
  <si>
    <t>adventure-works\frank1</t>
  </si>
  <si>
    <t>adventure-works\anibal0</t>
  </si>
  <si>
    <t>adventure-works\ken1</t>
  </si>
  <si>
    <t>adventure-works\michael4</t>
  </si>
  <si>
    <t>adventure-works\lionel0</t>
  </si>
  <si>
    <t>adventure-works\thomas0</t>
  </si>
  <si>
    <t>adventure-works\michael5</t>
  </si>
  <si>
    <t>adventure-works\lori0</t>
  </si>
  <si>
    <t>adventure-works\stefen0</t>
  </si>
  <si>
    <t>adventure-works\elizabeth0</t>
  </si>
  <si>
    <t>adventure-works\john3</t>
  </si>
  <si>
    <t>adventure-works\merav0</t>
  </si>
  <si>
    <t>adventure-works\kitti0</t>
  </si>
  <si>
    <t>adventure-works\jay0</t>
  </si>
  <si>
    <t>adventure-works\jan0</t>
  </si>
  <si>
    <t>adventure-works\brenda0</t>
  </si>
  <si>
    <t>adventure-works\andrew1</t>
  </si>
  <si>
    <t>adventure-works\chris2</t>
  </si>
  <si>
    <t>adventure-works\shelley0</t>
  </si>
  <si>
    <t>adventure-works\gabe0</t>
  </si>
  <si>
    <t>adventure-works\charles0</t>
  </si>
  <si>
    <t>adventure-works\ebru0</t>
  </si>
  <si>
    <t>adventure-works\sylvester0</t>
  </si>
  <si>
    <t>adventure-works\brian2</t>
  </si>
  <si>
    <t>adventure-works\betsy0</t>
  </si>
  <si>
    <t>adventure-works\karan0</t>
  </si>
  <si>
    <t>adventure-works\mary1</t>
  </si>
  <si>
    <t>adventure-works\kevin2</t>
  </si>
  <si>
    <t>adventure-works\mihail0</t>
  </si>
  <si>
    <t>adventure-works\bonnie0</t>
  </si>
  <si>
    <t>adventure-works\hung-fu0</t>
  </si>
  <si>
    <t>adventure-works\kimberly0</t>
  </si>
  <si>
    <t>adventure-works\kim1</t>
  </si>
  <si>
    <t>adventure-works\sandeep0</t>
  </si>
  <si>
    <t>adventure-works\prasanna0</t>
  </si>
  <si>
    <t>adventure-works\min0</t>
  </si>
  <si>
    <t>adventure-works\eric1</t>
  </si>
  <si>
    <t>adventure-works\maciej0</t>
  </si>
  <si>
    <t>adventure-works\patrick0</t>
  </si>
  <si>
    <t>adventure-works\frank3</t>
  </si>
  <si>
    <t>adventure-works\ed0</t>
  </si>
  <si>
    <t>adventure-works\christopher0</t>
  </si>
  <si>
    <t>adventure-works\patrick1</t>
  </si>
  <si>
    <t>adventure-works\krishna0</t>
  </si>
  <si>
    <t>adventure-works\danielle0</t>
  </si>
  <si>
    <t>adventure-works\michael7</t>
  </si>
  <si>
    <t>adventure-works\randy0</t>
  </si>
  <si>
    <t>adventure-works\john4</t>
  </si>
  <si>
    <t>adventure-works\jack1</t>
  </si>
  <si>
    <t>adventure-works\olinda0</t>
  </si>
  <si>
    <t>adventure-works\tom0</t>
  </si>
  <si>
    <t>adventure-works\peter0</t>
  </si>
  <si>
    <t>Production Control Manager</t>
  </si>
  <si>
    <t>adventure-works\ascott0</t>
  </si>
  <si>
    <t>Master Scheduler</t>
  </si>
  <si>
    <t>adventure-works\sairaj0</t>
  </si>
  <si>
    <t>adventure-works\alan0</t>
  </si>
  <si>
    <t>adventure-works\brian1</t>
  </si>
  <si>
    <t>adventure-works\mikael0</t>
  </si>
  <si>
    <t>Buyer</t>
  </si>
  <si>
    <t>adventure-works\arvind0</t>
  </si>
  <si>
    <t>adventure-works\linda2</t>
  </si>
  <si>
    <t>adventure-works\fukiko0</t>
  </si>
  <si>
    <t>adventure-works\gordon0</t>
  </si>
  <si>
    <t>adventure-works\frank2</t>
  </si>
  <si>
    <t>adventure-works\eric2</t>
  </si>
  <si>
    <t>adventure-works\erin0</t>
  </si>
  <si>
    <t>adventure-works\ben0</t>
  </si>
  <si>
    <t>adventure-works\annette0</t>
  </si>
  <si>
    <t>Purchasing Assistant</t>
  </si>
  <si>
    <t>adventure-works\reinout0</t>
  </si>
  <si>
    <t>adventure-works\peng0</t>
  </si>
  <si>
    <t>Quality Assurance Supervisor</t>
  </si>
  <si>
    <t>adventure-works\sean0</t>
  </si>
  <si>
    <t>Quality Assurance Technician</t>
  </si>
  <si>
    <t>adventure-works\mark0</t>
  </si>
  <si>
    <t>adventure-works\andreas0</t>
  </si>
  <si>
    <t>adventure-works\hazem0</t>
  </si>
  <si>
    <t>Quality Assurance Manager</t>
  </si>
  <si>
    <t>adventure-works\sootha0</t>
  </si>
  <si>
    <t>adventure-works\diane1</t>
  </si>
  <si>
    <t>Research and Development Engineer</t>
  </si>
  <si>
    <t>adventure-works\gigi0</t>
  </si>
  <si>
    <t>adventure-works\dylan0</t>
  </si>
  <si>
    <t>Research and Development Manager</t>
  </si>
  <si>
    <t>adventure-works\michael6</t>
  </si>
  <si>
    <t>adventure-works\stephen0</t>
  </si>
  <si>
    <t>North American Sales Manager</t>
  </si>
  <si>
    <t>adventure-works\brian3</t>
  </si>
  <si>
    <t>Vice President of Sales</t>
  </si>
  <si>
    <t>adventure-works\michael9</t>
  </si>
  <si>
    <t>Sales Representative</t>
  </si>
  <si>
    <t>adventure-works\linda3</t>
  </si>
  <si>
    <t>adventure-works\jillian0</t>
  </si>
  <si>
    <t>adventure-works\garrett1</t>
  </si>
  <si>
    <t>adventure-works\tsvi0</t>
  </si>
  <si>
    <t>adventure-works\pamela0</t>
  </si>
  <si>
    <t>adventure-works\shu0</t>
  </si>
  <si>
    <t>adventure-works\jos√©1</t>
  </si>
  <si>
    <t>adventure-works\david8</t>
  </si>
  <si>
    <t>adventure-works\amy0</t>
  </si>
  <si>
    <t>European Sales Manager</t>
  </si>
  <si>
    <t>adventure-works\jae0</t>
  </si>
  <si>
    <t>adventure-works\ranjit0</t>
  </si>
  <si>
    <t>adventure-works\tete0</t>
  </si>
  <si>
    <t>adventure-works\syed0</t>
  </si>
  <si>
    <t>Pacific Sales Manager</t>
  </si>
  <si>
    <t>adventure-works\rachel0</t>
  </si>
  <si>
    <t>adventure-works\lynn0</t>
  </si>
  <si>
    <t>adventure-works\susan0</t>
  </si>
  <si>
    <t>Stocker</t>
  </si>
  <si>
    <t>adventure-works\vamsi0</t>
  </si>
  <si>
    <t>Shipping and Receiving Clerk</t>
  </si>
  <si>
    <t>adventure-works\kim0</t>
  </si>
  <si>
    <t>adventure-works\pilar0</t>
  </si>
  <si>
    <t>Shipping and Receiving Supervisor</t>
  </si>
  <si>
    <t>adventure-works\matthias0</t>
  </si>
  <si>
    <t>adventure-works\jimmy0</t>
  </si>
  <si>
    <t>adventure-works\thierry0</t>
  </si>
  <si>
    <t>Tool Designer</t>
  </si>
  <si>
    <t>adventure-works\ovidiu0</t>
  </si>
  <si>
    <t>adventure-works\janice0</t>
  </si>
  <si>
    <t>RateChangeDate</t>
  </si>
  <si>
    <t>Rate</t>
  </si>
  <si>
    <t>PayFrequency</t>
  </si>
  <si>
    <t># EmployeeID</t>
  </si>
  <si>
    <t>DepartmentID</t>
  </si>
  <si>
    <t>ShiftID</t>
  </si>
  <si>
    <t>StartDate</t>
  </si>
  <si>
    <t>EndDate</t>
  </si>
  <si>
    <t>Name</t>
  </si>
  <si>
    <t>GroupName</t>
  </si>
  <si>
    <t>Engineering</t>
  </si>
  <si>
    <t>Research and Development</t>
  </si>
  <si>
    <t>Tool Design</t>
  </si>
  <si>
    <t>Sales</t>
  </si>
  <si>
    <t>Sales and Marketing</t>
  </si>
  <si>
    <t>Marketing</t>
  </si>
  <si>
    <t>Purchasing</t>
  </si>
  <si>
    <t>Inventory Management</t>
  </si>
  <si>
    <t>Production</t>
  </si>
  <si>
    <t>Manufacturing</t>
  </si>
  <si>
    <t>Production Control</t>
  </si>
  <si>
    <t>Human Resources</t>
  </si>
  <si>
    <t>Executive General and Administration</t>
  </si>
  <si>
    <t>Finance</t>
  </si>
  <si>
    <t>Information Services</t>
  </si>
  <si>
    <t>Document Control</t>
  </si>
  <si>
    <t>Quality Assurance</t>
  </si>
  <si>
    <t>Facilities and Maintenance</t>
  </si>
  <si>
    <t>Shipping and Receiving</t>
  </si>
  <si>
    <t>Executive</t>
  </si>
  <si>
    <t>Total</t>
  </si>
  <si>
    <t>01/01/2002</t>
  </si>
  <si>
    <t>DepartmentID2</t>
  </si>
  <si>
    <t>ModifiedDate3</t>
  </si>
  <si>
    <t>Row Labels</t>
  </si>
  <si>
    <t>Grand Total</t>
  </si>
  <si>
    <t>Count of EmployeeID</t>
  </si>
  <si>
    <t>Vacation Hours</t>
  </si>
  <si>
    <t>Vacation Hours (% OF Grand Total)</t>
  </si>
  <si>
    <t>Mean Sick Leave Hours</t>
  </si>
  <si>
    <t>Employee ID</t>
  </si>
  <si>
    <t>Emp Department</t>
  </si>
  <si>
    <t>Bonus</t>
  </si>
  <si>
    <t>Average Rate per Employee</t>
  </si>
  <si>
    <t>Department</t>
  </si>
  <si>
    <t>Number of Employees</t>
  </si>
  <si>
    <t>Average Hourly Rate</t>
  </si>
  <si>
    <t>Summary Table</t>
  </si>
  <si>
    <t>No. of Employees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</si>
</sst>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2"/>
      <name val="Aptos Narrow"/>
      <scheme val="minor"/>
    </font>
  </fonts>
  <fills count="3">
    <fill>
      <patternFill patternType="none"/>
    </fill>
    <fill>
      <patternFill patternType="gray125"/>
    </fill>
    <fill>
      <patternFill patternType="solid">
        <fgColor theme="3" tint="0.499984740745262"/>
        <bgColor indexed="64"/>
      </patternFill>
    </fill>
  </fills>
  <borders count="3">
    <border>
      <left/>
      <right/>
      <top/>
      <bottom/>
      <diagonal/>
    </border>
    <border>
      <left/>
      <right/>
      <top style="thin">
        <color theme="4"/>
      </top>
      <bottom/>
      <diagonal/>
    </border>
    <border>
      <left/>
      <right/>
      <top style="thin">
        <color theme="4"/>
      </top>
      <bottom style="thin">
        <color theme="4"/>
      </bottom>
      <diagonal/>
    </border>
  </borders>
  <cellStyleXfs count="1">
    <xf numFmtId="0" fontId="0" fillId="0" borderId="0"/>
  </cellStyleXfs>
  <cellXfs count="11">
    <xf numFmtId="0" fontId="0" fillId="0" borderId="0" xfId="0"/>
    <xf numFmtId="22" fontId="0" fillId="0" borderId="0" xfId="0" applyNumberFormat="1"/>
    <xf numFmtId="0" fontId="0" fillId="0" borderId="1" xfId="0" applyBorder="1"/>
    <xf numFmtId="0" fontId="0" fillId="0" borderId="2" xfId="0" applyBorder="1"/>
    <xf numFmtId="14" fontId="0" fillId="0" borderId="0" xfId="0" applyNumberFormat="1"/>
    <xf numFmtId="2"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1" fillId="2" borderId="0" xfId="0" applyFont="1" applyFill="1"/>
    <xf numFmtId="2" fontId="1" fillId="2" borderId="0" xfId="0" applyNumberFormat="1" applyFont="1" applyFill="1"/>
  </cellXfs>
  <cellStyles count="1">
    <cellStyle name="Normal" xfId="0" builtinId="0"/>
  </cellStyles>
  <dxfs count="20">
    <dxf>
      <font>
        <color rgb="FF9C0006"/>
      </font>
      <fill>
        <patternFill>
          <bgColor rgb="FFFFC7CE"/>
        </patternFill>
      </fill>
    </dxf>
    <dxf>
      <font>
        <color rgb="FF9C0006"/>
      </font>
      <fill>
        <patternFill>
          <bgColor rgb="FFFFC7CE"/>
        </patternFill>
      </fill>
    </dxf>
    <dxf>
      <numFmt numFmtId="2" formatCode="0.00"/>
    </dxf>
    <dxf>
      <numFmt numFmtId="14" formatCode="0.00%"/>
    </dxf>
    <dxf>
      <numFmt numFmtId="14" formatCode="0.00%"/>
    </dxf>
    <dxf>
      <font>
        <color theme="3"/>
      </font>
      <fill>
        <patternFill>
          <bgColor theme="9" tint="0.39994506668294322"/>
        </patternFill>
      </fill>
    </dxf>
    <dxf>
      <numFmt numFmtId="19" formatCode="dd/mm/yyyy"/>
    </dxf>
    <dxf>
      <numFmt numFmtId="19" formatCode="dd/mm/yyyy"/>
    </dxf>
    <dxf>
      <numFmt numFmtId="19" formatCode="dd/mm/yyyy"/>
    </dxf>
    <dxf>
      <numFmt numFmtId="19" formatCode="dd/mm/yyyy"/>
    </dxf>
    <dxf>
      <numFmt numFmtId="2" formatCode="0.00"/>
    </dxf>
    <dxf>
      <numFmt numFmtId="19" formatCode="dd/mm/yyyy"/>
    </dxf>
    <dxf>
      <numFmt numFmtId="2" formatCode="0.00"/>
    </dxf>
    <dxf>
      <numFmt numFmtId="0" formatCode="General"/>
    </dxf>
    <dxf>
      <numFmt numFmtId="0" formatCode="General"/>
    </dxf>
    <dxf>
      <numFmt numFmtId="2" formatCode="0.00"/>
    </dxf>
    <dxf>
      <numFmt numFmtId="2" formatCode="0.00"/>
    </dxf>
    <dxf>
      <numFmt numFmtId="19" formatCode="dd/mm/yyyy"/>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t>Employees Hourly Rate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val>
            <c:numRef>
              <c:f>Adventureworks.Employee!$Q$2:$Q$290</c:f>
              <c:numCache>
                <c:formatCode>0.00</c:formatCode>
                <c:ptCount val="289"/>
                <c:pt idx="0">
                  <c:v>16.826899999999998</c:v>
                </c:pt>
                <c:pt idx="1">
                  <c:v>17.788499999999999</c:v>
                </c:pt>
                <c:pt idx="2">
                  <c:v>10.25</c:v>
                </c:pt>
                <c:pt idx="3">
                  <c:v>10.25</c:v>
                </c:pt>
                <c:pt idx="4">
                  <c:v>16.826899999999998</c:v>
                </c:pt>
                <c:pt idx="5">
                  <c:v>43.269199999999998</c:v>
                </c:pt>
                <c:pt idx="6">
                  <c:v>29.8462</c:v>
                </c:pt>
                <c:pt idx="7">
                  <c:v>32.692300000000003</c:v>
                </c:pt>
                <c:pt idx="8">
                  <c:v>63.461500000000001</c:v>
                </c:pt>
                <c:pt idx="9">
                  <c:v>36.057699999999997</c:v>
                </c:pt>
                <c:pt idx="10">
                  <c:v>32.692300000000003</c:v>
                </c:pt>
                <c:pt idx="11">
                  <c:v>125.5</c:v>
                </c:pt>
                <c:pt idx="12">
                  <c:v>20.432700000000001</c:v>
                </c:pt>
                <c:pt idx="13">
                  <c:v>24.038499999999999</c:v>
                </c:pt>
                <c:pt idx="14">
                  <c:v>9.75</c:v>
                </c:pt>
                <c:pt idx="15">
                  <c:v>9.25</c:v>
                </c:pt>
                <c:pt idx="16">
                  <c:v>9.25</c:v>
                </c:pt>
                <c:pt idx="17">
                  <c:v>9.25</c:v>
                </c:pt>
                <c:pt idx="18">
                  <c:v>9.25</c:v>
                </c:pt>
                <c:pt idx="19">
                  <c:v>19</c:v>
                </c:pt>
                <c:pt idx="20">
                  <c:v>43.269199999999998</c:v>
                </c:pt>
                <c:pt idx="21">
                  <c:v>19</c:v>
                </c:pt>
                <c:pt idx="22">
                  <c:v>13.461499999999999</c:v>
                </c:pt>
                <c:pt idx="23">
                  <c:v>19</c:v>
                </c:pt>
                <c:pt idx="24">
                  <c:v>34.735599999999998</c:v>
                </c:pt>
                <c:pt idx="25">
                  <c:v>60.096200000000003</c:v>
                </c:pt>
                <c:pt idx="26">
                  <c:v>19</c:v>
                </c:pt>
                <c:pt idx="27">
                  <c:v>26.442299999999999</c:v>
                </c:pt>
                <c:pt idx="28">
                  <c:v>19</c:v>
                </c:pt>
                <c:pt idx="29">
                  <c:v>26.442299999999999</c:v>
                </c:pt>
                <c:pt idx="30">
                  <c:v>27.139399999999998</c:v>
                </c:pt>
                <c:pt idx="31">
                  <c:v>18.269200000000001</c:v>
                </c:pt>
                <c:pt idx="32">
                  <c:v>16.586500000000001</c:v>
                </c:pt>
                <c:pt idx="33">
                  <c:v>18.269200000000001</c:v>
                </c:pt>
                <c:pt idx="34">
                  <c:v>13.942299999999999</c:v>
                </c:pt>
                <c:pt idx="35">
                  <c:v>13.942299999999999</c:v>
                </c:pt>
                <c:pt idx="36">
                  <c:v>32.451900000000002</c:v>
                </c:pt>
                <c:pt idx="37">
                  <c:v>50.480800000000002</c:v>
                </c:pt>
                <c:pt idx="38">
                  <c:v>27.4038</c:v>
                </c:pt>
                <c:pt idx="39">
                  <c:v>27.4038</c:v>
                </c:pt>
                <c:pt idx="40">
                  <c:v>38.461500000000001</c:v>
                </c:pt>
                <c:pt idx="41">
                  <c:v>38.461500000000001</c:v>
                </c:pt>
                <c:pt idx="42">
                  <c:v>27.4038</c:v>
                </c:pt>
                <c:pt idx="43">
                  <c:v>39.663499999999999</c:v>
                </c:pt>
                <c:pt idx="44">
                  <c:v>27.4038</c:v>
                </c:pt>
                <c:pt idx="45">
                  <c:v>32.451900000000002</c:v>
                </c:pt>
                <c:pt idx="46">
                  <c:v>13.461499999999999</c:v>
                </c:pt>
                <c:pt idx="47">
                  <c:v>37.5</c:v>
                </c:pt>
                <c:pt idx="48">
                  <c:v>14.4231</c:v>
                </c:pt>
                <c:pt idx="49">
                  <c:v>14.4231</c:v>
                </c:pt>
                <c:pt idx="50">
                  <c:v>14.4231</c:v>
                </c:pt>
                <c:pt idx="51">
                  <c:v>14.4231</c:v>
                </c:pt>
                <c:pt idx="52">
                  <c:v>13.461499999999999</c:v>
                </c:pt>
                <c:pt idx="53">
                  <c:v>14.4231</c:v>
                </c:pt>
                <c:pt idx="54">
                  <c:v>13.461499999999999</c:v>
                </c:pt>
                <c:pt idx="55">
                  <c:v>30</c:v>
                </c:pt>
                <c:pt idx="56">
                  <c:v>12.45</c:v>
                </c:pt>
                <c:pt idx="57">
                  <c:v>25</c:v>
                </c:pt>
                <c:pt idx="58">
                  <c:v>13.45</c:v>
                </c:pt>
                <c:pt idx="59">
                  <c:v>13.45</c:v>
                </c:pt>
                <c:pt idx="60">
                  <c:v>13.45</c:v>
                </c:pt>
                <c:pt idx="61">
                  <c:v>25</c:v>
                </c:pt>
                <c:pt idx="62">
                  <c:v>13.45</c:v>
                </c:pt>
                <c:pt idx="63">
                  <c:v>25</c:v>
                </c:pt>
                <c:pt idx="64">
                  <c:v>13.45</c:v>
                </c:pt>
                <c:pt idx="65">
                  <c:v>25</c:v>
                </c:pt>
                <c:pt idx="66">
                  <c:v>13.45</c:v>
                </c:pt>
                <c:pt idx="67">
                  <c:v>9.5</c:v>
                </c:pt>
                <c:pt idx="68">
                  <c:v>10</c:v>
                </c:pt>
                <c:pt idx="69">
                  <c:v>10</c:v>
                </c:pt>
                <c:pt idx="70">
                  <c:v>9.5</c:v>
                </c:pt>
                <c:pt idx="71">
                  <c:v>25</c:v>
                </c:pt>
                <c:pt idx="72">
                  <c:v>14</c:v>
                </c:pt>
                <c:pt idx="73">
                  <c:v>15</c:v>
                </c:pt>
                <c:pt idx="74">
                  <c:v>11</c:v>
                </c:pt>
                <c:pt idx="75">
                  <c:v>15</c:v>
                </c:pt>
                <c:pt idx="76">
                  <c:v>9.5</c:v>
                </c:pt>
                <c:pt idx="77">
                  <c:v>9.5</c:v>
                </c:pt>
                <c:pt idx="78">
                  <c:v>11</c:v>
                </c:pt>
                <c:pt idx="79">
                  <c:v>12.45</c:v>
                </c:pt>
                <c:pt idx="80">
                  <c:v>25</c:v>
                </c:pt>
                <c:pt idx="81">
                  <c:v>14</c:v>
                </c:pt>
                <c:pt idx="82">
                  <c:v>10</c:v>
                </c:pt>
                <c:pt idx="83">
                  <c:v>11</c:v>
                </c:pt>
                <c:pt idx="84">
                  <c:v>15</c:v>
                </c:pt>
                <c:pt idx="85">
                  <c:v>11</c:v>
                </c:pt>
                <c:pt idx="86">
                  <c:v>9.5</c:v>
                </c:pt>
                <c:pt idx="87">
                  <c:v>25</c:v>
                </c:pt>
                <c:pt idx="88">
                  <c:v>10</c:v>
                </c:pt>
                <c:pt idx="89">
                  <c:v>12.45</c:v>
                </c:pt>
                <c:pt idx="90">
                  <c:v>14</c:v>
                </c:pt>
                <c:pt idx="91">
                  <c:v>15</c:v>
                </c:pt>
                <c:pt idx="92">
                  <c:v>12.45</c:v>
                </c:pt>
                <c:pt idx="93">
                  <c:v>11</c:v>
                </c:pt>
                <c:pt idx="94">
                  <c:v>11</c:v>
                </c:pt>
                <c:pt idx="95">
                  <c:v>9.5</c:v>
                </c:pt>
                <c:pt idx="96">
                  <c:v>9.5</c:v>
                </c:pt>
                <c:pt idx="97">
                  <c:v>15</c:v>
                </c:pt>
                <c:pt idx="98">
                  <c:v>25</c:v>
                </c:pt>
                <c:pt idx="99">
                  <c:v>14</c:v>
                </c:pt>
                <c:pt idx="100">
                  <c:v>11</c:v>
                </c:pt>
                <c:pt idx="101">
                  <c:v>15</c:v>
                </c:pt>
                <c:pt idx="102">
                  <c:v>11</c:v>
                </c:pt>
                <c:pt idx="103">
                  <c:v>9.5</c:v>
                </c:pt>
                <c:pt idx="104">
                  <c:v>25</c:v>
                </c:pt>
                <c:pt idx="105">
                  <c:v>10</c:v>
                </c:pt>
                <c:pt idx="106">
                  <c:v>12.45</c:v>
                </c:pt>
                <c:pt idx="107">
                  <c:v>14</c:v>
                </c:pt>
                <c:pt idx="108">
                  <c:v>12.45</c:v>
                </c:pt>
                <c:pt idx="109">
                  <c:v>15</c:v>
                </c:pt>
                <c:pt idx="110">
                  <c:v>11</c:v>
                </c:pt>
                <c:pt idx="111">
                  <c:v>12.45</c:v>
                </c:pt>
                <c:pt idx="112">
                  <c:v>9.5</c:v>
                </c:pt>
                <c:pt idx="113">
                  <c:v>25</c:v>
                </c:pt>
                <c:pt idx="114">
                  <c:v>10</c:v>
                </c:pt>
                <c:pt idx="115">
                  <c:v>12.45</c:v>
                </c:pt>
                <c:pt idx="116">
                  <c:v>15</c:v>
                </c:pt>
                <c:pt idx="117">
                  <c:v>14</c:v>
                </c:pt>
                <c:pt idx="118">
                  <c:v>15</c:v>
                </c:pt>
                <c:pt idx="119">
                  <c:v>11</c:v>
                </c:pt>
                <c:pt idx="120">
                  <c:v>16</c:v>
                </c:pt>
                <c:pt idx="121">
                  <c:v>9.5</c:v>
                </c:pt>
                <c:pt idx="122">
                  <c:v>10</c:v>
                </c:pt>
                <c:pt idx="123">
                  <c:v>15</c:v>
                </c:pt>
                <c:pt idx="124">
                  <c:v>14</c:v>
                </c:pt>
                <c:pt idx="125">
                  <c:v>11</c:v>
                </c:pt>
                <c:pt idx="126">
                  <c:v>11</c:v>
                </c:pt>
                <c:pt idx="127">
                  <c:v>15</c:v>
                </c:pt>
                <c:pt idx="128">
                  <c:v>11</c:v>
                </c:pt>
                <c:pt idx="129">
                  <c:v>25</c:v>
                </c:pt>
                <c:pt idx="130">
                  <c:v>9.5</c:v>
                </c:pt>
                <c:pt idx="131">
                  <c:v>10</c:v>
                </c:pt>
                <c:pt idx="132">
                  <c:v>9.5</c:v>
                </c:pt>
                <c:pt idx="133">
                  <c:v>14</c:v>
                </c:pt>
                <c:pt idx="134">
                  <c:v>15</c:v>
                </c:pt>
                <c:pt idx="135">
                  <c:v>11</c:v>
                </c:pt>
                <c:pt idx="136">
                  <c:v>11</c:v>
                </c:pt>
                <c:pt idx="137">
                  <c:v>12.45</c:v>
                </c:pt>
                <c:pt idx="138">
                  <c:v>25</c:v>
                </c:pt>
                <c:pt idx="139">
                  <c:v>9.5</c:v>
                </c:pt>
                <c:pt idx="140">
                  <c:v>14</c:v>
                </c:pt>
                <c:pt idx="141">
                  <c:v>10</c:v>
                </c:pt>
                <c:pt idx="142">
                  <c:v>12.45</c:v>
                </c:pt>
                <c:pt idx="143">
                  <c:v>11</c:v>
                </c:pt>
                <c:pt idx="144">
                  <c:v>9.5</c:v>
                </c:pt>
                <c:pt idx="145">
                  <c:v>9.5</c:v>
                </c:pt>
                <c:pt idx="146">
                  <c:v>25</c:v>
                </c:pt>
                <c:pt idx="147">
                  <c:v>10</c:v>
                </c:pt>
                <c:pt idx="148">
                  <c:v>12.45</c:v>
                </c:pt>
                <c:pt idx="149">
                  <c:v>15</c:v>
                </c:pt>
                <c:pt idx="150">
                  <c:v>11</c:v>
                </c:pt>
                <c:pt idx="151">
                  <c:v>9.5</c:v>
                </c:pt>
                <c:pt idx="152">
                  <c:v>25</c:v>
                </c:pt>
                <c:pt idx="153">
                  <c:v>10</c:v>
                </c:pt>
                <c:pt idx="154">
                  <c:v>9.5</c:v>
                </c:pt>
                <c:pt idx="155">
                  <c:v>14</c:v>
                </c:pt>
                <c:pt idx="156">
                  <c:v>84.134600000000006</c:v>
                </c:pt>
                <c:pt idx="157">
                  <c:v>14</c:v>
                </c:pt>
                <c:pt idx="158">
                  <c:v>15</c:v>
                </c:pt>
                <c:pt idx="159">
                  <c:v>11</c:v>
                </c:pt>
                <c:pt idx="160">
                  <c:v>10</c:v>
                </c:pt>
                <c:pt idx="161">
                  <c:v>12.45</c:v>
                </c:pt>
                <c:pt idx="162">
                  <c:v>12.45</c:v>
                </c:pt>
                <c:pt idx="163">
                  <c:v>25</c:v>
                </c:pt>
                <c:pt idx="164">
                  <c:v>14</c:v>
                </c:pt>
                <c:pt idx="165">
                  <c:v>12.45</c:v>
                </c:pt>
                <c:pt idx="166">
                  <c:v>11</c:v>
                </c:pt>
                <c:pt idx="167">
                  <c:v>11</c:v>
                </c:pt>
                <c:pt idx="168">
                  <c:v>9.5</c:v>
                </c:pt>
                <c:pt idx="169">
                  <c:v>15</c:v>
                </c:pt>
                <c:pt idx="170">
                  <c:v>11</c:v>
                </c:pt>
                <c:pt idx="171">
                  <c:v>9.5</c:v>
                </c:pt>
                <c:pt idx="172">
                  <c:v>15</c:v>
                </c:pt>
                <c:pt idx="173">
                  <c:v>25</c:v>
                </c:pt>
                <c:pt idx="174">
                  <c:v>12.45</c:v>
                </c:pt>
                <c:pt idx="175">
                  <c:v>12.45</c:v>
                </c:pt>
                <c:pt idx="176">
                  <c:v>14</c:v>
                </c:pt>
                <c:pt idx="177">
                  <c:v>11</c:v>
                </c:pt>
                <c:pt idx="178">
                  <c:v>9.5</c:v>
                </c:pt>
                <c:pt idx="179">
                  <c:v>10</c:v>
                </c:pt>
                <c:pt idx="180">
                  <c:v>25</c:v>
                </c:pt>
                <c:pt idx="181">
                  <c:v>9.5</c:v>
                </c:pt>
                <c:pt idx="182">
                  <c:v>25</c:v>
                </c:pt>
                <c:pt idx="183">
                  <c:v>25</c:v>
                </c:pt>
                <c:pt idx="184">
                  <c:v>15</c:v>
                </c:pt>
                <c:pt idx="185">
                  <c:v>11</c:v>
                </c:pt>
                <c:pt idx="186">
                  <c:v>14</c:v>
                </c:pt>
                <c:pt idx="187">
                  <c:v>15</c:v>
                </c:pt>
                <c:pt idx="188">
                  <c:v>11</c:v>
                </c:pt>
                <c:pt idx="189">
                  <c:v>10</c:v>
                </c:pt>
                <c:pt idx="190">
                  <c:v>12.45</c:v>
                </c:pt>
                <c:pt idx="191">
                  <c:v>9.5</c:v>
                </c:pt>
                <c:pt idx="192">
                  <c:v>25</c:v>
                </c:pt>
                <c:pt idx="193">
                  <c:v>14</c:v>
                </c:pt>
                <c:pt idx="194">
                  <c:v>11</c:v>
                </c:pt>
                <c:pt idx="195">
                  <c:v>9.5</c:v>
                </c:pt>
                <c:pt idx="196">
                  <c:v>9.5</c:v>
                </c:pt>
                <c:pt idx="197">
                  <c:v>11</c:v>
                </c:pt>
                <c:pt idx="198">
                  <c:v>12.45</c:v>
                </c:pt>
                <c:pt idx="199">
                  <c:v>9.5</c:v>
                </c:pt>
                <c:pt idx="200">
                  <c:v>25</c:v>
                </c:pt>
                <c:pt idx="201">
                  <c:v>10</c:v>
                </c:pt>
                <c:pt idx="202">
                  <c:v>12.45</c:v>
                </c:pt>
                <c:pt idx="203">
                  <c:v>14</c:v>
                </c:pt>
                <c:pt idx="204">
                  <c:v>15</c:v>
                </c:pt>
                <c:pt idx="205">
                  <c:v>12.45</c:v>
                </c:pt>
                <c:pt idx="206">
                  <c:v>13.45</c:v>
                </c:pt>
                <c:pt idx="207">
                  <c:v>14</c:v>
                </c:pt>
                <c:pt idx="208">
                  <c:v>15</c:v>
                </c:pt>
                <c:pt idx="209">
                  <c:v>13.45</c:v>
                </c:pt>
                <c:pt idx="210">
                  <c:v>12.45</c:v>
                </c:pt>
                <c:pt idx="211">
                  <c:v>13.45</c:v>
                </c:pt>
                <c:pt idx="212">
                  <c:v>13.45</c:v>
                </c:pt>
                <c:pt idx="213">
                  <c:v>15</c:v>
                </c:pt>
                <c:pt idx="214">
                  <c:v>13.45</c:v>
                </c:pt>
                <c:pt idx="215">
                  <c:v>14</c:v>
                </c:pt>
                <c:pt idx="216">
                  <c:v>13.45</c:v>
                </c:pt>
                <c:pt idx="217">
                  <c:v>12.45</c:v>
                </c:pt>
                <c:pt idx="218">
                  <c:v>15</c:v>
                </c:pt>
                <c:pt idx="219">
                  <c:v>14</c:v>
                </c:pt>
                <c:pt idx="220">
                  <c:v>14</c:v>
                </c:pt>
                <c:pt idx="221">
                  <c:v>15</c:v>
                </c:pt>
                <c:pt idx="222">
                  <c:v>12.45</c:v>
                </c:pt>
                <c:pt idx="223">
                  <c:v>13.45</c:v>
                </c:pt>
                <c:pt idx="224">
                  <c:v>15</c:v>
                </c:pt>
                <c:pt idx="225">
                  <c:v>12.45</c:v>
                </c:pt>
                <c:pt idx="226">
                  <c:v>13.45</c:v>
                </c:pt>
                <c:pt idx="227">
                  <c:v>15</c:v>
                </c:pt>
                <c:pt idx="228">
                  <c:v>14</c:v>
                </c:pt>
                <c:pt idx="229">
                  <c:v>13.45</c:v>
                </c:pt>
                <c:pt idx="230">
                  <c:v>12.45</c:v>
                </c:pt>
                <c:pt idx="231">
                  <c:v>12.45</c:v>
                </c:pt>
                <c:pt idx="232">
                  <c:v>13.45</c:v>
                </c:pt>
                <c:pt idx="233">
                  <c:v>15</c:v>
                </c:pt>
                <c:pt idx="234">
                  <c:v>14</c:v>
                </c:pt>
                <c:pt idx="235">
                  <c:v>13.45</c:v>
                </c:pt>
                <c:pt idx="236">
                  <c:v>24.519200000000001</c:v>
                </c:pt>
                <c:pt idx="237">
                  <c:v>23.557700000000001</c:v>
                </c:pt>
                <c:pt idx="238">
                  <c:v>16</c:v>
                </c:pt>
                <c:pt idx="239">
                  <c:v>16</c:v>
                </c:pt>
                <c:pt idx="240">
                  <c:v>16</c:v>
                </c:pt>
                <c:pt idx="241">
                  <c:v>18.269200000000001</c:v>
                </c:pt>
                <c:pt idx="242">
                  <c:v>18.269200000000001</c:v>
                </c:pt>
                <c:pt idx="243">
                  <c:v>18.269200000000001</c:v>
                </c:pt>
                <c:pt idx="244">
                  <c:v>18.269200000000001</c:v>
                </c:pt>
                <c:pt idx="245">
                  <c:v>18.269200000000001</c:v>
                </c:pt>
                <c:pt idx="246">
                  <c:v>18.269200000000001</c:v>
                </c:pt>
                <c:pt idx="247">
                  <c:v>18.269200000000001</c:v>
                </c:pt>
                <c:pt idx="248">
                  <c:v>18.269200000000001</c:v>
                </c:pt>
                <c:pt idx="249">
                  <c:v>18.269200000000001</c:v>
                </c:pt>
                <c:pt idx="250">
                  <c:v>12.75</c:v>
                </c:pt>
                <c:pt idx="251">
                  <c:v>12.75</c:v>
                </c:pt>
                <c:pt idx="252">
                  <c:v>21.634599999999999</c:v>
                </c:pt>
                <c:pt idx="253">
                  <c:v>10.5769</c:v>
                </c:pt>
                <c:pt idx="254">
                  <c:v>10.5769</c:v>
                </c:pt>
                <c:pt idx="255">
                  <c:v>10.5769</c:v>
                </c:pt>
                <c:pt idx="256">
                  <c:v>28.8462</c:v>
                </c:pt>
                <c:pt idx="257">
                  <c:v>10.5769</c:v>
                </c:pt>
                <c:pt idx="258">
                  <c:v>40.865400000000001</c:v>
                </c:pt>
                <c:pt idx="259">
                  <c:v>40.865400000000001</c:v>
                </c:pt>
                <c:pt idx="260">
                  <c:v>50.480800000000002</c:v>
                </c:pt>
                <c:pt idx="261">
                  <c:v>42.480800000000002</c:v>
                </c:pt>
                <c:pt idx="262">
                  <c:v>48.100999999999999</c:v>
                </c:pt>
                <c:pt idx="263">
                  <c:v>72.115399999999994</c:v>
                </c:pt>
                <c:pt idx="264">
                  <c:v>23.076899999999998</c:v>
                </c:pt>
                <c:pt idx="265">
                  <c:v>23.076899999999998</c:v>
                </c:pt>
                <c:pt idx="266">
                  <c:v>23.076899999999998</c:v>
                </c:pt>
                <c:pt idx="267">
                  <c:v>23.076899999999998</c:v>
                </c:pt>
                <c:pt idx="268">
                  <c:v>23.076899999999998</c:v>
                </c:pt>
                <c:pt idx="269">
                  <c:v>23.076899999999998</c:v>
                </c:pt>
                <c:pt idx="270">
                  <c:v>23.076899999999998</c:v>
                </c:pt>
                <c:pt idx="271">
                  <c:v>23.076899999999998</c:v>
                </c:pt>
                <c:pt idx="272">
                  <c:v>23.076899999999998</c:v>
                </c:pt>
                <c:pt idx="273">
                  <c:v>48.100999999999999</c:v>
                </c:pt>
                <c:pt idx="274">
                  <c:v>23.076899999999998</c:v>
                </c:pt>
                <c:pt idx="275">
                  <c:v>23.076899999999998</c:v>
                </c:pt>
                <c:pt idx="276">
                  <c:v>23.076899999999998</c:v>
                </c:pt>
                <c:pt idx="277">
                  <c:v>48.100999999999999</c:v>
                </c:pt>
                <c:pt idx="278">
                  <c:v>23.076899999999998</c:v>
                </c:pt>
                <c:pt idx="279">
                  <c:v>23.076899999999998</c:v>
                </c:pt>
                <c:pt idx="280">
                  <c:v>9</c:v>
                </c:pt>
                <c:pt idx="281">
                  <c:v>9.5</c:v>
                </c:pt>
                <c:pt idx="282">
                  <c:v>9</c:v>
                </c:pt>
                <c:pt idx="283">
                  <c:v>19.230799999999999</c:v>
                </c:pt>
                <c:pt idx="284">
                  <c:v>9.5</c:v>
                </c:pt>
                <c:pt idx="285">
                  <c:v>9</c:v>
                </c:pt>
                <c:pt idx="286">
                  <c:v>25</c:v>
                </c:pt>
                <c:pt idx="287">
                  <c:v>28.8462</c:v>
                </c:pt>
                <c:pt idx="288">
                  <c:v>25</c:v>
                </c:pt>
              </c:numCache>
            </c:numRef>
          </c:val>
          <c:smooth val="0"/>
          <c:extLst>
            <c:ext xmlns:c16="http://schemas.microsoft.com/office/drawing/2014/chart" uri="{C3380CC4-5D6E-409C-BE32-E72D297353CC}">
              <c16:uniqueId val="{00000000-C066-D042-9F43-AE2C945F377B}"/>
            </c:ext>
          </c:extLst>
        </c:ser>
        <c:dLbls>
          <c:showLegendKey val="0"/>
          <c:showVal val="0"/>
          <c:showCatName val="0"/>
          <c:showSerName val="0"/>
          <c:showPercent val="0"/>
          <c:showBubbleSize val="0"/>
        </c:dLbls>
        <c:smooth val="0"/>
        <c:axId val="1514543631"/>
        <c:axId val="1514552175"/>
      </c:lineChart>
      <c:catAx>
        <c:axId val="151454363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Employee IDs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552175"/>
        <c:crosses val="autoZero"/>
        <c:auto val="1"/>
        <c:lblAlgn val="ctr"/>
        <c:lblOffset val="100"/>
        <c:noMultiLvlLbl val="0"/>
      </c:catAx>
      <c:valAx>
        <c:axId val="1514552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Hourly</a:t>
                </a:r>
                <a:r>
                  <a:rPr lang="en-US" b="1" baseline="0"/>
                  <a:t> Rates</a:t>
                </a:r>
                <a:endParaRPr lang="en-US" b="1"/>
              </a:p>
            </c:rich>
          </c:tx>
          <c:layout>
            <c:manualLayout>
              <c:xMode val="edge"/>
              <c:yMode val="edge"/>
              <c:x val="4.5721750489875895E-3"/>
              <c:y val="0.42182688494873394"/>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54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i="0" u="none" strike="noStrike" baseline="0"/>
              <a:t>Employees Hourly Rate</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0"/>
          <c:spPr>
            <a:ln w="28575" cap="rnd">
              <a:solidFill>
                <a:schemeClr val="accent2"/>
              </a:solidFill>
              <a:round/>
            </a:ln>
            <a:effectLst/>
          </c:spPr>
          <c:marker>
            <c:symbol val="none"/>
          </c:marker>
          <c:val>
            <c:numRef>
              <c:f>Adventureworks.Employee!$Q$2:$Q$290</c:f>
              <c:numCache>
                <c:formatCode>0.00</c:formatCode>
                <c:ptCount val="289"/>
                <c:pt idx="0">
                  <c:v>16.826899999999998</c:v>
                </c:pt>
                <c:pt idx="1">
                  <c:v>17.788499999999999</c:v>
                </c:pt>
                <c:pt idx="2">
                  <c:v>10.25</c:v>
                </c:pt>
                <c:pt idx="3">
                  <c:v>10.25</c:v>
                </c:pt>
                <c:pt idx="4">
                  <c:v>16.826899999999998</c:v>
                </c:pt>
                <c:pt idx="5">
                  <c:v>43.269199999999998</c:v>
                </c:pt>
                <c:pt idx="6">
                  <c:v>29.8462</c:v>
                </c:pt>
                <c:pt idx="7">
                  <c:v>32.692300000000003</c:v>
                </c:pt>
                <c:pt idx="8">
                  <c:v>63.461500000000001</c:v>
                </c:pt>
                <c:pt idx="9">
                  <c:v>36.057699999999997</c:v>
                </c:pt>
                <c:pt idx="10">
                  <c:v>32.692300000000003</c:v>
                </c:pt>
                <c:pt idx="11">
                  <c:v>125.5</c:v>
                </c:pt>
                <c:pt idx="12">
                  <c:v>20.432700000000001</c:v>
                </c:pt>
                <c:pt idx="13">
                  <c:v>24.038499999999999</c:v>
                </c:pt>
                <c:pt idx="14">
                  <c:v>9.75</c:v>
                </c:pt>
                <c:pt idx="15">
                  <c:v>9.25</c:v>
                </c:pt>
                <c:pt idx="16">
                  <c:v>9.25</c:v>
                </c:pt>
                <c:pt idx="17">
                  <c:v>9.25</c:v>
                </c:pt>
                <c:pt idx="18">
                  <c:v>9.25</c:v>
                </c:pt>
                <c:pt idx="19">
                  <c:v>19</c:v>
                </c:pt>
                <c:pt idx="20">
                  <c:v>43.269199999999998</c:v>
                </c:pt>
                <c:pt idx="21">
                  <c:v>19</c:v>
                </c:pt>
                <c:pt idx="22">
                  <c:v>13.461499999999999</c:v>
                </c:pt>
                <c:pt idx="23">
                  <c:v>19</c:v>
                </c:pt>
                <c:pt idx="24">
                  <c:v>34.735599999999998</c:v>
                </c:pt>
                <c:pt idx="25">
                  <c:v>60.096200000000003</c:v>
                </c:pt>
                <c:pt idx="26">
                  <c:v>19</c:v>
                </c:pt>
                <c:pt idx="27">
                  <c:v>26.442299999999999</c:v>
                </c:pt>
                <c:pt idx="28">
                  <c:v>19</c:v>
                </c:pt>
                <c:pt idx="29">
                  <c:v>26.442299999999999</c:v>
                </c:pt>
                <c:pt idx="30">
                  <c:v>27.139399999999998</c:v>
                </c:pt>
                <c:pt idx="31">
                  <c:v>18.269200000000001</c:v>
                </c:pt>
                <c:pt idx="32">
                  <c:v>16.586500000000001</c:v>
                </c:pt>
                <c:pt idx="33">
                  <c:v>18.269200000000001</c:v>
                </c:pt>
                <c:pt idx="34">
                  <c:v>13.942299999999999</c:v>
                </c:pt>
                <c:pt idx="35">
                  <c:v>13.942299999999999</c:v>
                </c:pt>
                <c:pt idx="36">
                  <c:v>32.451900000000002</c:v>
                </c:pt>
                <c:pt idx="37">
                  <c:v>50.480800000000002</c:v>
                </c:pt>
                <c:pt idx="38">
                  <c:v>27.4038</c:v>
                </c:pt>
                <c:pt idx="39">
                  <c:v>27.4038</c:v>
                </c:pt>
                <c:pt idx="40">
                  <c:v>38.461500000000001</c:v>
                </c:pt>
                <c:pt idx="41">
                  <c:v>38.461500000000001</c:v>
                </c:pt>
                <c:pt idx="42">
                  <c:v>27.4038</c:v>
                </c:pt>
                <c:pt idx="43">
                  <c:v>39.663499999999999</c:v>
                </c:pt>
                <c:pt idx="44">
                  <c:v>27.4038</c:v>
                </c:pt>
                <c:pt idx="45">
                  <c:v>32.451900000000002</c:v>
                </c:pt>
                <c:pt idx="46">
                  <c:v>13.461499999999999</c:v>
                </c:pt>
                <c:pt idx="47">
                  <c:v>37.5</c:v>
                </c:pt>
                <c:pt idx="48">
                  <c:v>14.4231</c:v>
                </c:pt>
                <c:pt idx="49">
                  <c:v>14.4231</c:v>
                </c:pt>
                <c:pt idx="50">
                  <c:v>14.4231</c:v>
                </c:pt>
                <c:pt idx="51">
                  <c:v>14.4231</c:v>
                </c:pt>
                <c:pt idx="52">
                  <c:v>13.461499999999999</c:v>
                </c:pt>
                <c:pt idx="53">
                  <c:v>14.4231</c:v>
                </c:pt>
                <c:pt idx="54">
                  <c:v>13.461499999999999</c:v>
                </c:pt>
                <c:pt idx="55">
                  <c:v>30</c:v>
                </c:pt>
                <c:pt idx="56">
                  <c:v>12.45</c:v>
                </c:pt>
                <c:pt idx="57">
                  <c:v>25</c:v>
                </c:pt>
                <c:pt idx="58">
                  <c:v>13.45</c:v>
                </c:pt>
                <c:pt idx="59">
                  <c:v>13.45</c:v>
                </c:pt>
                <c:pt idx="60">
                  <c:v>13.45</c:v>
                </c:pt>
                <c:pt idx="61">
                  <c:v>25</c:v>
                </c:pt>
                <c:pt idx="62">
                  <c:v>13.45</c:v>
                </c:pt>
                <c:pt idx="63">
                  <c:v>25</c:v>
                </c:pt>
                <c:pt idx="64">
                  <c:v>13.45</c:v>
                </c:pt>
                <c:pt idx="65">
                  <c:v>25</c:v>
                </c:pt>
                <c:pt idx="66">
                  <c:v>13.45</c:v>
                </c:pt>
                <c:pt idx="67">
                  <c:v>9.5</c:v>
                </c:pt>
                <c:pt idx="68">
                  <c:v>10</c:v>
                </c:pt>
                <c:pt idx="69">
                  <c:v>10</c:v>
                </c:pt>
                <c:pt idx="70">
                  <c:v>9.5</c:v>
                </c:pt>
                <c:pt idx="71">
                  <c:v>25</c:v>
                </c:pt>
                <c:pt idx="72">
                  <c:v>14</c:v>
                </c:pt>
                <c:pt idx="73">
                  <c:v>15</c:v>
                </c:pt>
                <c:pt idx="74">
                  <c:v>11</c:v>
                </c:pt>
                <c:pt idx="75">
                  <c:v>15</c:v>
                </c:pt>
                <c:pt idx="76">
                  <c:v>9.5</c:v>
                </c:pt>
                <c:pt idx="77">
                  <c:v>9.5</c:v>
                </c:pt>
                <c:pt idx="78">
                  <c:v>11</c:v>
                </c:pt>
                <c:pt idx="79">
                  <c:v>12.45</c:v>
                </c:pt>
                <c:pt idx="80">
                  <c:v>25</c:v>
                </c:pt>
                <c:pt idx="81">
                  <c:v>14</c:v>
                </c:pt>
                <c:pt idx="82">
                  <c:v>10</c:v>
                </c:pt>
                <c:pt idx="83">
                  <c:v>11</c:v>
                </c:pt>
                <c:pt idx="84">
                  <c:v>15</c:v>
                </c:pt>
                <c:pt idx="85">
                  <c:v>11</c:v>
                </c:pt>
                <c:pt idx="86">
                  <c:v>9.5</c:v>
                </c:pt>
                <c:pt idx="87">
                  <c:v>25</c:v>
                </c:pt>
                <c:pt idx="88">
                  <c:v>10</c:v>
                </c:pt>
                <c:pt idx="89">
                  <c:v>12.45</c:v>
                </c:pt>
                <c:pt idx="90">
                  <c:v>14</c:v>
                </c:pt>
                <c:pt idx="91">
                  <c:v>15</c:v>
                </c:pt>
                <c:pt idx="92">
                  <c:v>12.45</c:v>
                </c:pt>
                <c:pt idx="93">
                  <c:v>11</c:v>
                </c:pt>
                <c:pt idx="94">
                  <c:v>11</c:v>
                </c:pt>
                <c:pt idx="95">
                  <c:v>9.5</c:v>
                </c:pt>
                <c:pt idx="96">
                  <c:v>9.5</c:v>
                </c:pt>
                <c:pt idx="97">
                  <c:v>15</c:v>
                </c:pt>
                <c:pt idx="98">
                  <c:v>25</c:v>
                </c:pt>
                <c:pt idx="99">
                  <c:v>14</c:v>
                </c:pt>
                <c:pt idx="100">
                  <c:v>11</c:v>
                </c:pt>
                <c:pt idx="101">
                  <c:v>15</c:v>
                </c:pt>
                <c:pt idx="102">
                  <c:v>11</c:v>
                </c:pt>
                <c:pt idx="103">
                  <c:v>9.5</c:v>
                </c:pt>
                <c:pt idx="104">
                  <c:v>25</c:v>
                </c:pt>
                <c:pt idx="105">
                  <c:v>10</c:v>
                </c:pt>
                <c:pt idx="106">
                  <c:v>12.45</c:v>
                </c:pt>
                <c:pt idx="107">
                  <c:v>14</c:v>
                </c:pt>
                <c:pt idx="108">
                  <c:v>12.45</c:v>
                </c:pt>
                <c:pt idx="109">
                  <c:v>15</c:v>
                </c:pt>
                <c:pt idx="110">
                  <c:v>11</c:v>
                </c:pt>
                <c:pt idx="111">
                  <c:v>12.45</c:v>
                </c:pt>
                <c:pt idx="112">
                  <c:v>9.5</c:v>
                </c:pt>
                <c:pt idx="113">
                  <c:v>25</c:v>
                </c:pt>
                <c:pt idx="114">
                  <c:v>10</c:v>
                </c:pt>
                <c:pt idx="115">
                  <c:v>12.45</c:v>
                </c:pt>
                <c:pt idx="116">
                  <c:v>15</c:v>
                </c:pt>
                <c:pt idx="117">
                  <c:v>14</c:v>
                </c:pt>
                <c:pt idx="118">
                  <c:v>15</c:v>
                </c:pt>
                <c:pt idx="119">
                  <c:v>11</c:v>
                </c:pt>
                <c:pt idx="120">
                  <c:v>16</c:v>
                </c:pt>
                <c:pt idx="121">
                  <c:v>9.5</c:v>
                </c:pt>
                <c:pt idx="122">
                  <c:v>10</c:v>
                </c:pt>
                <c:pt idx="123">
                  <c:v>15</c:v>
                </c:pt>
                <c:pt idx="124">
                  <c:v>14</c:v>
                </c:pt>
                <c:pt idx="125">
                  <c:v>11</c:v>
                </c:pt>
                <c:pt idx="126">
                  <c:v>11</c:v>
                </c:pt>
                <c:pt idx="127">
                  <c:v>15</c:v>
                </c:pt>
                <c:pt idx="128">
                  <c:v>11</c:v>
                </c:pt>
                <c:pt idx="129">
                  <c:v>25</c:v>
                </c:pt>
                <c:pt idx="130">
                  <c:v>9.5</c:v>
                </c:pt>
                <c:pt idx="131">
                  <c:v>10</c:v>
                </c:pt>
                <c:pt idx="132">
                  <c:v>9.5</c:v>
                </c:pt>
                <c:pt idx="133">
                  <c:v>14</c:v>
                </c:pt>
                <c:pt idx="134">
                  <c:v>15</c:v>
                </c:pt>
                <c:pt idx="135">
                  <c:v>11</c:v>
                </c:pt>
                <c:pt idx="136">
                  <c:v>11</c:v>
                </c:pt>
                <c:pt idx="137">
                  <c:v>12.45</c:v>
                </c:pt>
                <c:pt idx="138">
                  <c:v>25</c:v>
                </c:pt>
                <c:pt idx="139">
                  <c:v>9.5</c:v>
                </c:pt>
                <c:pt idx="140">
                  <c:v>14</c:v>
                </c:pt>
                <c:pt idx="141">
                  <c:v>10</c:v>
                </c:pt>
                <c:pt idx="142">
                  <c:v>12.45</c:v>
                </c:pt>
                <c:pt idx="143">
                  <c:v>11</c:v>
                </c:pt>
                <c:pt idx="144">
                  <c:v>9.5</c:v>
                </c:pt>
                <c:pt idx="145">
                  <c:v>9.5</c:v>
                </c:pt>
                <c:pt idx="146">
                  <c:v>25</c:v>
                </c:pt>
                <c:pt idx="147">
                  <c:v>10</c:v>
                </c:pt>
                <c:pt idx="148">
                  <c:v>12.45</c:v>
                </c:pt>
                <c:pt idx="149">
                  <c:v>15</c:v>
                </c:pt>
                <c:pt idx="150">
                  <c:v>11</c:v>
                </c:pt>
                <c:pt idx="151">
                  <c:v>9.5</c:v>
                </c:pt>
                <c:pt idx="152">
                  <c:v>25</c:v>
                </c:pt>
                <c:pt idx="153">
                  <c:v>10</c:v>
                </c:pt>
                <c:pt idx="154">
                  <c:v>9.5</c:v>
                </c:pt>
                <c:pt idx="155">
                  <c:v>14</c:v>
                </c:pt>
                <c:pt idx="156">
                  <c:v>84.134600000000006</c:v>
                </c:pt>
                <c:pt idx="157">
                  <c:v>14</c:v>
                </c:pt>
                <c:pt idx="158">
                  <c:v>15</c:v>
                </c:pt>
                <c:pt idx="159">
                  <c:v>11</c:v>
                </c:pt>
                <c:pt idx="160">
                  <c:v>10</c:v>
                </c:pt>
                <c:pt idx="161">
                  <c:v>12.45</c:v>
                </c:pt>
                <c:pt idx="162">
                  <c:v>12.45</c:v>
                </c:pt>
                <c:pt idx="163">
                  <c:v>25</c:v>
                </c:pt>
                <c:pt idx="164">
                  <c:v>14</c:v>
                </c:pt>
                <c:pt idx="165">
                  <c:v>12.45</c:v>
                </c:pt>
                <c:pt idx="166">
                  <c:v>11</c:v>
                </c:pt>
                <c:pt idx="167">
                  <c:v>11</c:v>
                </c:pt>
                <c:pt idx="168">
                  <c:v>9.5</c:v>
                </c:pt>
                <c:pt idx="169">
                  <c:v>15</c:v>
                </c:pt>
                <c:pt idx="170">
                  <c:v>11</c:v>
                </c:pt>
                <c:pt idx="171">
                  <c:v>9.5</c:v>
                </c:pt>
                <c:pt idx="172">
                  <c:v>15</c:v>
                </c:pt>
                <c:pt idx="173">
                  <c:v>25</c:v>
                </c:pt>
                <c:pt idx="174">
                  <c:v>12.45</c:v>
                </c:pt>
                <c:pt idx="175">
                  <c:v>12.45</c:v>
                </c:pt>
                <c:pt idx="176">
                  <c:v>14</c:v>
                </c:pt>
                <c:pt idx="177">
                  <c:v>11</c:v>
                </c:pt>
                <c:pt idx="178">
                  <c:v>9.5</c:v>
                </c:pt>
                <c:pt idx="179">
                  <c:v>10</c:v>
                </c:pt>
                <c:pt idx="180">
                  <c:v>25</c:v>
                </c:pt>
                <c:pt idx="181">
                  <c:v>9.5</c:v>
                </c:pt>
                <c:pt idx="182">
                  <c:v>25</c:v>
                </c:pt>
                <c:pt idx="183">
                  <c:v>25</c:v>
                </c:pt>
                <c:pt idx="184">
                  <c:v>15</c:v>
                </c:pt>
                <c:pt idx="185">
                  <c:v>11</c:v>
                </c:pt>
                <c:pt idx="186">
                  <c:v>14</c:v>
                </c:pt>
                <c:pt idx="187">
                  <c:v>15</c:v>
                </c:pt>
                <c:pt idx="188">
                  <c:v>11</c:v>
                </c:pt>
                <c:pt idx="189">
                  <c:v>10</c:v>
                </c:pt>
                <c:pt idx="190">
                  <c:v>12.45</c:v>
                </c:pt>
                <c:pt idx="191">
                  <c:v>9.5</c:v>
                </c:pt>
                <c:pt idx="192">
                  <c:v>25</c:v>
                </c:pt>
                <c:pt idx="193">
                  <c:v>14</c:v>
                </c:pt>
                <c:pt idx="194">
                  <c:v>11</c:v>
                </c:pt>
                <c:pt idx="195">
                  <c:v>9.5</c:v>
                </c:pt>
                <c:pt idx="196">
                  <c:v>9.5</c:v>
                </c:pt>
                <c:pt idx="197">
                  <c:v>11</c:v>
                </c:pt>
                <c:pt idx="198">
                  <c:v>12.45</c:v>
                </c:pt>
                <c:pt idx="199">
                  <c:v>9.5</c:v>
                </c:pt>
                <c:pt idx="200">
                  <c:v>25</c:v>
                </c:pt>
                <c:pt idx="201">
                  <c:v>10</c:v>
                </c:pt>
                <c:pt idx="202">
                  <c:v>12.45</c:v>
                </c:pt>
                <c:pt idx="203">
                  <c:v>14</c:v>
                </c:pt>
                <c:pt idx="204">
                  <c:v>15</c:v>
                </c:pt>
                <c:pt idx="205">
                  <c:v>12.45</c:v>
                </c:pt>
                <c:pt idx="206">
                  <c:v>13.45</c:v>
                </c:pt>
                <c:pt idx="207">
                  <c:v>14</c:v>
                </c:pt>
                <c:pt idx="208">
                  <c:v>15</c:v>
                </c:pt>
                <c:pt idx="209">
                  <c:v>13.45</c:v>
                </c:pt>
                <c:pt idx="210">
                  <c:v>12.45</c:v>
                </c:pt>
                <c:pt idx="211">
                  <c:v>13.45</c:v>
                </c:pt>
                <c:pt idx="212">
                  <c:v>13.45</c:v>
                </c:pt>
                <c:pt idx="213">
                  <c:v>15</c:v>
                </c:pt>
                <c:pt idx="214">
                  <c:v>13.45</c:v>
                </c:pt>
                <c:pt idx="215">
                  <c:v>14</c:v>
                </c:pt>
                <c:pt idx="216">
                  <c:v>13.45</c:v>
                </c:pt>
                <c:pt idx="217">
                  <c:v>12.45</c:v>
                </c:pt>
                <c:pt idx="218">
                  <c:v>15</c:v>
                </c:pt>
                <c:pt idx="219">
                  <c:v>14</c:v>
                </c:pt>
                <c:pt idx="220">
                  <c:v>14</c:v>
                </c:pt>
                <c:pt idx="221">
                  <c:v>15</c:v>
                </c:pt>
                <c:pt idx="222">
                  <c:v>12.45</c:v>
                </c:pt>
                <c:pt idx="223">
                  <c:v>13.45</c:v>
                </c:pt>
                <c:pt idx="224">
                  <c:v>15</c:v>
                </c:pt>
                <c:pt idx="225">
                  <c:v>12.45</c:v>
                </c:pt>
                <c:pt idx="226">
                  <c:v>13.45</c:v>
                </c:pt>
                <c:pt idx="227">
                  <c:v>15</c:v>
                </c:pt>
                <c:pt idx="228">
                  <c:v>14</c:v>
                </c:pt>
                <c:pt idx="229">
                  <c:v>13.45</c:v>
                </c:pt>
                <c:pt idx="230">
                  <c:v>12.45</c:v>
                </c:pt>
                <c:pt idx="231">
                  <c:v>12.45</c:v>
                </c:pt>
                <c:pt idx="232">
                  <c:v>13.45</c:v>
                </c:pt>
                <c:pt idx="233">
                  <c:v>15</c:v>
                </c:pt>
                <c:pt idx="234">
                  <c:v>14</c:v>
                </c:pt>
                <c:pt idx="235">
                  <c:v>13.45</c:v>
                </c:pt>
                <c:pt idx="236">
                  <c:v>24.519200000000001</c:v>
                </c:pt>
                <c:pt idx="237">
                  <c:v>23.557700000000001</c:v>
                </c:pt>
                <c:pt idx="238">
                  <c:v>16</c:v>
                </c:pt>
                <c:pt idx="239">
                  <c:v>16</c:v>
                </c:pt>
                <c:pt idx="240">
                  <c:v>16</c:v>
                </c:pt>
                <c:pt idx="241">
                  <c:v>18.269200000000001</c:v>
                </c:pt>
                <c:pt idx="242">
                  <c:v>18.269200000000001</c:v>
                </c:pt>
                <c:pt idx="243">
                  <c:v>18.269200000000001</c:v>
                </c:pt>
                <c:pt idx="244">
                  <c:v>18.269200000000001</c:v>
                </c:pt>
                <c:pt idx="245">
                  <c:v>18.269200000000001</c:v>
                </c:pt>
                <c:pt idx="246">
                  <c:v>18.269200000000001</c:v>
                </c:pt>
                <c:pt idx="247">
                  <c:v>18.269200000000001</c:v>
                </c:pt>
                <c:pt idx="248">
                  <c:v>18.269200000000001</c:v>
                </c:pt>
                <c:pt idx="249">
                  <c:v>18.269200000000001</c:v>
                </c:pt>
                <c:pt idx="250">
                  <c:v>12.75</c:v>
                </c:pt>
                <c:pt idx="251">
                  <c:v>12.75</c:v>
                </c:pt>
                <c:pt idx="252">
                  <c:v>21.634599999999999</c:v>
                </c:pt>
                <c:pt idx="253">
                  <c:v>10.5769</c:v>
                </c:pt>
                <c:pt idx="254">
                  <c:v>10.5769</c:v>
                </c:pt>
                <c:pt idx="255">
                  <c:v>10.5769</c:v>
                </c:pt>
                <c:pt idx="256">
                  <c:v>28.8462</c:v>
                </c:pt>
                <c:pt idx="257">
                  <c:v>10.5769</c:v>
                </c:pt>
                <c:pt idx="258">
                  <c:v>40.865400000000001</c:v>
                </c:pt>
                <c:pt idx="259">
                  <c:v>40.865400000000001</c:v>
                </c:pt>
                <c:pt idx="260">
                  <c:v>50.480800000000002</c:v>
                </c:pt>
                <c:pt idx="261">
                  <c:v>42.480800000000002</c:v>
                </c:pt>
                <c:pt idx="262">
                  <c:v>48.100999999999999</c:v>
                </c:pt>
                <c:pt idx="263">
                  <c:v>72.115399999999994</c:v>
                </c:pt>
                <c:pt idx="264">
                  <c:v>23.076899999999998</c:v>
                </c:pt>
                <c:pt idx="265">
                  <c:v>23.076899999999998</c:v>
                </c:pt>
                <c:pt idx="266">
                  <c:v>23.076899999999998</c:v>
                </c:pt>
                <c:pt idx="267">
                  <c:v>23.076899999999998</c:v>
                </c:pt>
                <c:pt idx="268">
                  <c:v>23.076899999999998</c:v>
                </c:pt>
                <c:pt idx="269">
                  <c:v>23.076899999999998</c:v>
                </c:pt>
                <c:pt idx="270">
                  <c:v>23.076899999999998</c:v>
                </c:pt>
                <c:pt idx="271">
                  <c:v>23.076899999999998</c:v>
                </c:pt>
                <c:pt idx="272">
                  <c:v>23.076899999999998</c:v>
                </c:pt>
                <c:pt idx="273">
                  <c:v>48.100999999999999</c:v>
                </c:pt>
                <c:pt idx="274">
                  <c:v>23.076899999999998</c:v>
                </c:pt>
                <c:pt idx="275">
                  <c:v>23.076899999999998</c:v>
                </c:pt>
                <c:pt idx="276">
                  <c:v>23.076899999999998</c:v>
                </c:pt>
                <c:pt idx="277">
                  <c:v>48.100999999999999</c:v>
                </c:pt>
                <c:pt idx="278">
                  <c:v>23.076899999999998</c:v>
                </c:pt>
                <c:pt idx="279">
                  <c:v>23.076899999999998</c:v>
                </c:pt>
                <c:pt idx="280">
                  <c:v>9</c:v>
                </c:pt>
                <c:pt idx="281">
                  <c:v>9.5</c:v>
                </c:pt>
                <c:pt idx="282">
                  <c:v>9</c:v>
                </c:pt>
                <c:pt idx="283">
                  <c:v>19.230799999999999</c:v>
                </c:pt>
                <c:pt idx="284">
                  <c:v>9.5</c:v>
                </c:pt>
                <c:pt idx="285">
                  <c:v>9</c:v>
                </c:pt>
                <c:pt idx="286">
                  <c:v>25</c:v>
                </c:pt>
                <c:pt idx="287">
                  <c:v>28.8462</c:v>
                </c:pt>
                <c:pt idx="288">
                  <c:v>25</c:v>
                </c:pt>
              </c:numCache>
            </c:numRef>
          </c:val>
          <c:smooth val="0"/>
          <c:extLst>
            <c:ext xmlns:c16="http://schemas.microsoft.com/office/drawing/2014/chart" uri="{C3380CC4-5D6E-409C-BE32-E72D297353CC}">
              <c16:uniqueId val="{00000000-71A1-0049-BEC5-9256A7CE0E32}"/>
            </c:ext>
          </c:extLst>
        </c:ser>
        <c:dLbls>
          <c:showLegendKey val="0"/>
          <c:showVal val="0"/>
          <c:showCatName val="0"/>
          <c:showSerName val="0"/>
          <c:showPercent val="0"/>
          <c:showBubbleSize val="0"/>
        </c:dLbls>
        <c:smooth val="0"/>
        <c:axId val="1514543631"/>
        <c:axId val="1514552175"/>
      </c:lineChart>
      <c:catAx>
        <c:axId val="1514543631"/>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Employee IDs</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552175"/>
        <c:crosses val="autoZero"/>
        <c:auto val="1"/>
        <c:lblAlgn val="ctr"/>
        <c:lblOffset val="100"/>
        <c:noMultiLvlLbl val="0"/>
      </c:catAx>
      <c:valAx>
        <c:axId val="15145521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Hourly</a:t>
                </a:r>
                <a:r>
                  <a:rPr lang="en-US" b="1" baseline="0"/>
                  <a:t> Rates</a:t>
                </a:r>
                <a:endParaRPr lang="en-US" b="1"/>
              </a:p>
            </c:rich>
          </c:tx>
          <c:layout>
            <c:manualLayout>
              <c:xMode val="edge"/>
              <c:yMode val="edge"/>
              <c:x val="4.5721750489875895E-3"/>
              <c:y val="0.42182688494873394"/>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45436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EMPLOYEE DISTRIBUTION</a:t>
            </a:r>
            <a:r>
              <a:rPr lang="en-US" b="1" baseline="0"/>
              <a:t> AND AVERAGE HOURLY RATE BY DEPARTMENT</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'TASK 2'!$B$4</c:f>
              <c:strCache>
                <c:ptCount val="1"/>
                <c:pt idx="0">
                  <c:v>Number of Employees</c:v>
                </c:pt>
              </c:strCache>
            </c:strRef>
          </c:tx>
          <c:spPr>
            <a:solidFill>
              <a:schemeClr val="accent1"/>
            </a:solidFill>
            <a:ln>
              <a:noFill/>
            </a:ln>
            <a:effectLst/>
          </c:spPr>
          <c:invertIfNegative val="0"/>
          <c:cat>
            <c:strRef>
              <c:f>'TASK 2'!$A$5:$A$20</c:f>
              <c:strCache>
                <c:ptCount val="16"/>
                <c:pt idx="0">
                  <c:v>Document Control</c:v>
                </c:pt>
                <c:pt idx="1">
                  <c:v>Engineering</c:v>
                </c:pt>
                <c:pt idx="2">
                  <c:v>Executive</c:v>
                </c:pt>
                <c:pt idx="3">
                  <c:v>Facilities and Maintenance</c:v>
                </c:pt>
                <c:pt idx="4">
                  <c:v>Finance</c:v>
                </c:pt>
                <c:pt idx="5">
                  <c:v>Human Resources</c:v>
                </c:pt>
                <c:pt idx="6">
                  <c:v>Information Services</c:v>
                </c:pt>
                <c:pt idx="7">
                  <c:v>Marketing</c:v>
                </c:pt>
                <c:pt idx="8">
                  <c:v>Production</c:v>
                </c:pt>
                <c:pt idx="9">
                  <c:v>Production Control</c:v>
                </c:pt>
                <c:pt idx="10">
                  <c:v>Purchasing</c:v>
                </c:pt>
                <c:pt idx="11">
                  <c:v>Quality Assurance</c:v>
                </c:pt>
                <c:pt idx="12">
                  <c:v>Research and Development</c:v>
                </c:pt>
                <c:pt idx="13">
                  <c:v>Sales</c:v>
                </c:pt>
                <c:pt idx="14">
                  <c:v>Shipping and Receiving</c:v>
                </c:pt>
                <c:pt idx="15">
                  <c:v>Tool Design</c:v>
                </c:pt>
              </c:strCache>
            </c:strRef>
          </c:cat>
          <c:val>
            <c:numRef>
              <c:f>'TASK 2'!$B$5:$B$20</c:f>
              <c:numCache>
                <c:formatCode>General</c:formatCode>
                <c:ptCount val="16"/>
                <c:pt idx="0">
                  <c:v>5</c:v>
                </c:pt>
                <c:pt idx="1">
                  <c:v>6</c:v>
                </c:pt>
                <c:pt idx="2">
                  <c:v>1</c:v>
                </c:pt>
                <c:pt idx="3">
                  <c:v>7</c:v>
                </c:pt>
                <c:pt idx="4">
                  <c:v>11</c:v>
                </c:pt>
                <c:pt idx="5">
                  <c:v>6</c:v>
                </c:pt>
                <c:pt idx="6">
                  <c:v>10</c:v>
                </c:pt>
                <c:pt idx="7">
                  <c:v>10</c:v>
                </c:pt>
                <c:pt idx="8">
                  <c:v>180</c:v>
                </c:pt>
                <c:pt idx="9">
                  <c:v>5</c:v>
                </c:pt>
                <c:pt idx="10">
                  <c:v>11</c:v>
                </c:pt>
                <c:pt idx="11">
                  <c:v>6</c:v>
                </c:pt>
                <c:pt idx="12">
                  <c:v>4</c:v>
                </c:pt>
                <c:pt idx="13">
                  <c:v>18</c:v>
                </c:pt>
                <c:pt idx="14">
                  <c:v>6</c:v>
                </c:pt>
                <c:pt idx="15">
                  <c:v>3</c:v>
                </c:pt>
              </c:numCache>
            </c:numRef>
          </c:val>
          <c:extLst>
            <c:ext xmlns:c16="http://schemas.microsoft.com/office/drawing/2014/chart" uri="{C3380CC4-5D6E-409C-BE32-E72D297353CC}">
              <c16:uniqueId val="{00000000-CE10-2A41-8087-8FB089B71195}"/>
            </c:ext>
          </c:extLst>
        </c:ser>
        <c:ser>
          <c:idx val="1"/>
          <c:order val="1"/>
          <c:tx>
            <c:strRef>
              <c:f>'TASK 2'!$C$4</c:f>
              <c:strCache>
                <c:ptCount val="1"/>
                <c:pt idx="0">
                  <c:v>Average Hourly Rate</c:v>
                </c:pt>
              </c:strCache>
            </c:strRef>
          </c:tx>
          <c:spPr>
            <a:solidFill>
              <a:schemeClr val="accent2"/>
            </a:solidFill>
            <a:ln>
              <a:noFill/>
            </a:ln>
            <a:effectLst/>
          </c:spPr>
          <c:invertIfNegative val="0"/>
          <c:cat>
            <c:strRef>
              <c:f>'TASK 2'!$A$5:$A$20</c:f>
              <c:strCache>
                <c:ptCount val="16"/>
                <c:pt idx="0">
                  <c:v>Document Control</c:v>
                </c:pt>
                <c:pt idx="1">
                  <c:v>Engineering</c:v>
                </c:pt>
                <c:pt idx="2">
                  <c:v>Executive</c:v>
                </c:pt>
                <c:pt idx="3">
                  <c:v>Facilities and Maintenance</c:v>
                </c:pt>
                <c:pt idx="4">
                  <c:v>Finance</c:v>
                </c:pt>
                <c:pt idx="5">
                  <c:v>Human Resources</c:v>
                </c:pt>
                <c:pt idx="6">
                  <c:v>Information Services</c:v>
                </c:pt>
                <c:pt idx="7">
                  <c:v>Marketing</c:v>
                </c:pt>
                <c:pt idx="8">
                  <c:v>Production</c:v>
                </c:pt>
                <c:pt idx="9">
                  <c:v>Production Control</c:v>
                </c:pt>
                <c:pt idx="10">
                  <c:v>Purchasing</c:v>
                </c:pt>
                <c:pt idx="11">
                  <c:v>Quality Assurance</c:v>
                </c:pt>
                <c:pt idx="12">
                  <c:v>Research and Development</c:v>
                </c:pt>
                <c:pt idx="13">
                  <c:v>Sales</c:v>
                </c:pt>
                <c:pt idx="14">
                  <c:v>Shipping and Receiving</c:v>
                </c:pt>
                <c:pt idx="15">
                  <c:v>Tool Design</c:v>
                </c:pt>
              </c:strCache>
            </c:strRef>
          </c:cat>
          <c:val>
            <c:numRef>
              <c:f>'TASK 2'!$C$5:$C$20</c:f>
              <c:numCache>
                <c:formatCode>0.00</c:formatCode>
                <c:ptCount val="16"/>
                <c:pt idx="0">
                  <c:v>14.388459999999998</c:v>
                </c:pt>
                <c:pt idx="1">
                  <c:v>39.669866666666671</c:v>
                </c:pt>
                <c:pt idx="2">
                  <c:v>125.5</c:v>
                </c:pt>
                <c:pt idx="3">
                  <c:v>13.031599999999999</c:v>
                </c:pt>
                <c:pt idx="4">
                  <c:v>27.222463636363635</c:v>
                </c:pt>
                <c:pt idx="5">
                  <c:v>18.02481666666667</c:v>
                </c:pt>
                <c:pt idx="6">
                  <c:v>34.158630000000002</c:v>
                </c:pt>
                <c:pt idx="7">
                  <c:v>18.000000000000004</c:v>
                </c:pt>
                <c:pt idx="8">
                  <c:v>14.16102555555554</c:v>
                </c:pt>
                <c:pt idx="9">
                  <c:v>19.21538</c:v>
                </c:pt>
                <c:pt idx="10">
                  <c:v>17.265709090909095</c:v>
                </c:pt>
                <c:pt idx="11">
                  <c:v>15.464733333333333</c:v>
                </c:pt>
                <c:pt idx="12">
                  <c:v>43.673100000000005</c:v>
                </c:pt>
                <c:pt idx="13">
                  <c:v>29.97194444444445</c:v>
                </c:pt>
                <c:pt idx="14">
                  <c:v>10.8718</c:v>
                </c:pt>
                <c:pt idx="15">
                  <c:v>26.282066666666665</c:v>
                </c:pt>
              </c:numCache>
            </c:numRef>
          </c:val>
          <c:extLst>
            <c:ext xmlns:c16="http://schemas.microsoft.com/office/drawing/2014/chart" uri="{C3380CC4-5D6E-409C-BE32-E72D297353CC}">
              <c16:uniqueId val="{00000001-CE10-2A41-8087-8FB089B71195}"/>
            </c:ext>
          </c:extLst>
        </c:ser>
        <c:dLbls>
          <c:showLegendKey val="0"/>
          <c:showVal val="0"/>
          <c:showCatName val="0"/>
          <c:showSerName val="0"/>
          <c:showPercent val="0"/>
          <c:showBubbleSize val="0"/>
        </c:dLbls>
        <c:gapWidth val="182"/>
        <c:axId val="1058947503"/>
        <c:axId val="1089596735"/>
      </c:barChart>
      <c:catAx>
        <c:axId val="1058947503"/>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Department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9596735"/>
        <c:crosses val="autoZero"/>
        <c:auto val="1"/>
        <c:lblAlgn val="ctr"/>
        <c:lblOffset val="100"/>
        <c:noMultiLvlLbl val="0"/>
      </c:catAx>
      <c:valAx>
        <c:axId val="108959673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a:t>
                </a:r>
                <a:r>
                  <a:rPr lang="en-US" baseline="0"/>
                  <a:t> Hourly Rate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89475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xdr:col>
      <xdr:colOff>457200</xdr:colOff>
      <xdr:row>295</xdr:row>
      <xdr:rowOff>25400</xdr:rowOff>
    </xdr:from>
    <xdr:to>
      <xdr:col>19</xdr:col>
      <xdr:colOff>558800</xdr:colOff>
      <xdr:row>332</xdr:row>
      <xdr:rowOff>76200</xdr:rowOff>
    </xdr:to>
    <xdr:graphicFrame macro="">
      <xdr:nvGraphicFramePr>
        <xdr:cNvPr id="6" name="Chart 5">
          <a:extLst>
            <a:ext uri="{FF2B5EF4-FFF2-40B4-BE49-F238E27FC236}">
              <a16:creationId xmlns:a16="http://schemas.microsoft.com/office/drawing/2014/main" id="{75B2D4E8-D550-6247-9B92-BD89791FD3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304800</xdr:colOff>
      <xdr:row>1</xdr:row>
      <xdr:rowOff>190500</xdr:rowOff>
    </xdr:from>
    <xdr:to>
      <xdr:col>12</xdr:col>
      <xdr:colOff>482600</xdr:colOff>
      <xdr:row>14</xdr:row>
      <xdr:rowOff>168272</xdr:rowOff>
    </xdr:to>
    <mc:AlternateContent xmlns:mc="http://schemas.openxmlformats.org/markup-compatibility/2006" xmlns:a14="http://schemas.microsoft.com/office/drawing/2010/main">
      <mc:Choice Requires="a14">
        <xdr:graphicFrame macro="">
          <xdr:nvGraphicFramePr>
            <xdr:cNvPr id="2" name="Title">
              <a:extLst>
                <a:ext uri="{FF2B5EF4-FFF2-40B4-BE49-F238E27FC236}">
                  <a16:creationId xmlns:a16="http://schemas.microsoft.com/office/drawing/2014/main" id="{82888A1E-9251-A657-8B75-F43948AAEC42}"/>
                </a:ext>
              </a:extLst>
            </xdr:cNvPr>
            <xdr:cNvGraphicFramePr/>
          </xdr:nvGraphicFramePr>
          <xdr:xfrm>
            <a:off x="0" y="0"/>
            <a:ext cx="0" cy="0"/>
          </xdr:xfrm>
          <a:graphic>
            <a:graphicData uri="http://schemas.microsoft.com/office/drawing/2010/slicer">
              <sle:slicer xmlns:sle="http://schemas.microsoft.com/office/drawing/2010/slicer" name="Title"/>
            </a:graphicData>
          </a:graphic>
        </xdr:graphicFrame>
      </mc:Choice>
      <mc:Fallback xmlns="">
        <xdr:sp macro="" textlink="">
          <xdr:nvSpPr>
            <xdr:cNvPr id="0" name=""/>
            <xdr:cNvSpPr>
              <a:spLocks noTextEdit="1"/>
            </xdr:cNvSpPr>
          </xdr:nvSpPr>
          <xdr:spPr>
            <a:xfrm>
              <a:off x="14300200" y="393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723900</xdr:colOff>
      <xdr:row>1</xdr:row>
      <xdr:rowOff>190500</xdr:rowOff>
    </xdr:from>
    <xdr:to>
      <xdr:col>10</xdr:col>
      <xdr:colOff>76200</xdr:colOff>
      <xdr:row>14</xdr:row>
      <xdr:rowOff>168272</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FDCDE7F9-C273-9E5E-A290-3C87764E0C0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2242800" y="3937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673100</xdr:colOff>
      <xdr:row>1</xdr:row>
      <xdr:rowOff>177800</xdr:rowOff>
    </xdr:from>
    <xdr:to>
      <xdr:col>15</xdr:col>
      <xdr:colOff>508000</xdr:colOff>
      <xdr:row>14</xdr:row>
      <xdr:rowOff>193672</xdr:rowOff>
    </xdr:to>
    <mc:AlternateContent xmlns:mc="http://schemas.openxmlformats.org/markup-compatibility/2006" xmlns:a14="http://schemas.microsoft.com/office/drawing/2010/main">
      <mc:Choice Requires="a14">
        <xdr:graphicFrame macro="">
          <xdr:nvGraphicFramePr>
            <xdr:cNvPr id="4" name="Emp Department">
              <a:extLst>
                <a:ext uri="{FF2B5EF4-FFF2-40B4-BE49-F238E27FC236}">
                  <a16:creationId xmlns:a16="http://schemas.microsoft.com/office/drawing/2014/main" id="{D6502BDC-F5AF-8497-81C0-3A2E607C785B}"/>
                </a:ext>
              </a:extLst>
            </xdr:cNvPr>
            <xdr:cNvGraphicFramePr/>
          </xdr:nvGraphicFramePr>
          <xdr:xfrm>
            <a:off x="0" y="0"/>
            <a:ext cx="0" cy="0"/>
          </xdr:xfrm>
          <a:graphic>
            <a:graphicData uri="http://schemas.microsoft.com/office/drawing/2010/slicer">
              <sle:slicer xmlns:sle="http://schemas.microsoft.com/office/drawing/2010/slicer" name="Emp Department"/>
            </a:graphicData>
          </a:graphic>
        </xdr:graphicFrame>
      </mc:Choice>
      <mc:Fallback xmlns="">
        <xdr:sp macro="" textlink="">
          <xdr:nvSpPr>
            <xdr:cNvPr id="0" name=""/>
            <xdr:cNvSpPr>
              <a:spLocks noTextEdit="1"/>
            </xdr:cNvSpPr>
          </xdr:nvSpPr>
          <xdr:spPr>
            <a:xfrm>
              <a:off x="16319500" y="381000"/>
              <a:ext cx="2311400" cy="26574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749300</xdr:colOff>
      <xdr:row>19</xdr:row>
      <xdr:rowOff>88900</xdr:rowOff>
    </xdr:from>
    <xdr:to>
      <xdr:col>31</xdr:col>
      <xdr:colOff>800100</xdr:colOff>
      <xdr:row>56</xdr:row>
      <xdr:rowOff>139700</xdr:rowOff>
    </xdr:to>
    <xdr:graphicFrame macro="">
      <xdr:nvGraphicFramePr>
        <xdr:cNvPr id="6" name="Chart 5">
          <a:extLst>
            <a:ext uri="{FF2B5EF4-FFF2-40B4-BE49-F238E27FC236}">
              <a16:creationId xmlns:a16="http://schemas.microsoft.com/office/drawing/2014/main" id="{76E86096-37AA-134D-9BA8-BD0D6B3455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787400</xdr:colOff>
      <xdr:row>3</xdr:row>
      <xdr:rowOff>19050</xdr:rowOff>
    </xdr:from>
    <xdr:to>
      <xdr:col>16</xdr:col>
      <xdr:colOff>787400</xdr:colOff>
      <xdr:row>31</xdr:row>
      <xdr:rowOff>88900</xdr:rowOff>
    </xdr:to>
    <xdr:graphicFrame macro="">
      <xdr:nvGraphicFramePr>
        <xdr:cNvPr id="2" name="Chart 1">
          <a:extLst>
            <a:ext uri="{FF2B5EF4-FFF2-40B4-BE49-F238E27FC236}">
              <a16:creationId xmlns:a16="http://schemas.microsoft.com/office/drawing/2014/main" id="{4BDA4E78-4BB1-3DDA-52E7-11A91A7AC5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oshua Addo" refreshedDate="45497.808173032405" createdVersion="8" refreshedVersion="8" minRefreshableVersion="3" recordCount="289" xr:uid="{3E1F7C5B-E926-C841-A27D-DAEB0CF4CF4E}">
  <cacheSource type="worksheet">
    <worksheetSource name="EmployeeTable"/>
  </cacheSource>
  <cacheFields count="18">
    <cacheField name="EmployeeID" numFmtId="0">
      <sharedItems containsSemiMixedTypes="0" containsString="0" containsNumber="1" containsInteger="1" minValue="1" maxValue="290"/>
    </cacheField>
    <cacheField name="NationalIDNumber" numFmtId="0">
      <sharedItems containsSemiMixedTypes="0" containsString="0" containsNumber="1" containsInteger="1" minValue="30845" maxValue="999440576"/>
    </cacheField>
    <cacheField name="ContactID" numFmtId="0">
      <sharedItems containsSemiMixedTypes="0" containsString="0" containsNumber="1" containsInteger="1" minValue="1001" maxValue="1290"/>
    </cacheField>
    <cacheField name="LoginID" numFmtId="0">
      <sharedItems/>
    </cacheField>
    <cacheField name="ManagerID" numFmtId="0">
      <sharedItems containsMixedTypes="1" containsNumber="1" containsInteger="1" minValue="3" maxValue="288"/>
    </cacheField>
    <cacheField name="Title" numFmtId="0">
      <sharedItems count="67">
        <s v="Control Specialist"/>
        <s v="Document Control Manager"/>
        <s v="Document Control Assistant"/>
        <s v="Engineering Manager"/>
        <s v="Senior Tool Designer"/>
        <s v="Design Engineer"/>
        <s v="Vice President of Engineering"/>
        <s v="Senior Design Engineer"/>
        <s v="Chief Executive Officer"/>
        <s v="Maintenance Supervisor"/>
        <s v="Facilities Manager"/>
        <s v="Facilities Administrative Assistant"/>
        <s v="Janitor"/>
        <s v="Accounts Receivable Specialist"/>
        <s v="Finance Manager"/>
        <s v="Assistant to the Chief Financial Officer"/>
        <s v="Accounts Manager"/>
        <s v="Chief Financial Officer"/>
        <s v="Accounts Payable Specialist"/>
        <s v="Accountant"/>
        <s v="Human Resources Manager"/>
        <s v="Recruiter"/>
        <s v="Benefits Specialist"/>
        <s v="Human Resources Administrative Assistant"/>
        <s v="Network Administrator"/>
        <s v="Information Services Manager"/>
        <s v="Application Specialist"/>
        <s v="Database Administrator"/>
        <s v="Network Manager"/>
        <s v="Marketing Assistant"/>
        <s v="Marketing Manager"/>
        <s v="Marketing Specialist"/>
        <s v="Purchasing Manager"/>
        <s v="Production Technician - WC60"/>
        <s v="Production Supervisor - WC60"/>
        <s v="Production Technician - WC10"/>
        <s v="Production Supervisor - WC50"/>
        <s v="Production Technician - WC30"/>
        <s v="Production Technician - WC45"/>
        <s v="Production Supervisor - WC10"/>
        <s v="Production Technician - WC20"/>
        <s v="Production Technician - WC40"/>
        <s v="Production Technician - WC50"/>
        <s v="Production Supervisor - WC40"/>
        <s v="Scheduling Assistant"/>
        <s v="Production Supervisor - WC20"/>
        <s v="Production Supervisor - WC45"/>
        <s v="Production Supervisor - WC30"/>
        <s v="Vice President of Production"/>
        <s v="Production Control Manager"/>
        <s v="Master Scheduler"/>
        <s v="Buyer"/>
        <s v="Purchasing Assistant"/>
        <s v="Quality Assurance Supervisor"/>
        <s v="Quality Assurance Technician"/>
        <s v="Quality Assurance Manager"/>
        <s v="Research and Development Engineer"/>
        <s v="Research and Development Manager"/>
        <s v="North American Sales Manager"/>
        <s v="Vice President of Sales"/>
        <s v="Sales Representative"/>
        <s v="European Sales Manager"/>
        <s v="Pacific Sales Manager"/>
        <s v="Stocker"/>
        <s v="Shipping and Receiving Clerk"/>
        <s v="Shipping and Receiving Supervisor"/>
        <s v="Tool Designer"/>
      </sharedItems>
    </cacheField>
    <cacheField name="BirthDate" numFmtId="14">
      <sharedItems containsSemiMixedTypes="0" containsNonDate="0" containsDate="1" containsString="0" minDate="1941-11-17T00:00:00" maxDate="1981-07-02T00:00:00"/>
    </cacheField>
    <cacheField name="MaritalStatus" numFmtId="0">
      <sharedItems/>
    </cacheField>
    <cacheField name="Gender" numFmtId="0">
      <sharedItems count="2">
        <s v="M"/>
        <s v="F"/>
      </sharedItems>
    </cacheField>
    <cacheField name="HireDate" numFmtId="14">
      <sharedItems containsSemiMixedTypes="0" containsNonDate="0" containsDate="1" containsString="0" minDate="1996-07-31T00:00:00" maxDate="2003-07-02T00:00:00"/>
    </cacheField>
    <cacheField name="SalariedFlag" numFmtId="0">
      <sharedItems containsSemiMixedTypes="0" containsString="0" containsNumber="1" containsInteger="1" minValue="0" maxValue="1"/>
    </cacheField>
    <cacheField name="VacationHours" numFmtId="0">
      <sharedItems containsSemiMixedTypes="0" containsString="0" containsNumber="1" containsInteger="1" minValue="0" maxValue="99"/>
    </cacheField>
    <cacheField name="SickLeaveHours" numFmtId="0">
      <sharedItems containsSemiMixedTypes="0" containsString="0" containsNumber="1" containsInteger="1" minValue="20" maxValue="80"/>
    </cacheField>
    <cacheField name="CurrentFlag" numFmtId="0">
      <sharedItems containsSemiMixedTypes="0" containsString="0" containsNumber="1" containsInteger="1" minValue="1" maxValue="1"/>
    </cacheField>
    <cacheField name="rowguid" numFmtId="0">
      <sharedItems/>
    </cacheField>
    <cacheField name="ModifiedDate" numFmtId="14">
      <sharedItems containsSemiMixedTypes="0" containsNonDate="0" containsDate="1" containsString="0" minDate="2004-07-31T00:00:00" maxDate="2005-01-27T00:00:00"/>
    </cacheField>
    <cacheField name="Rate" numFmtId="2">
      <sharedItems containsSemiMixedTypes="0" containsString="0" containsNumber="1" minValue="9" maxValue="125.5"/>
    </cacheField>
    <cacheField name="Emp Department" numFmtId="0">
      <sharedItems count="16">
        <s v="Document Control"/>
        <s v="Engineering"/>
        <s v="Executive"/>
        <s v="Facilities and Maintenance"/>
        <s v="Finance"/>
        <s v="Human Resources"/>
        <s v="Information Services"/>
        <s v="Marketing"/>
        <s v="Production"/>
        <s v="Production Control"/>
        <s v="Purchasing"/>
        <s v="Quality Assurance"/>
        <s v="Research and Development"/>
        <s v="Sales"/>
        <s v="Shipping and Receiving"/>
        <s v="Tool Design"/>
      </sharedItems>
    </cacheField>
  </cacheFields>
  <extLst>
    <ext xmlns:x14="http://schemas.microsoft.com/office/spreadsheetml/2009/9/main" uri="{725AE2AE-9491-48be-B2B4-4EB974FC3084}">
      <x14:pivotCacheDefinition pivotCacheId="61290503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89">
  <r>
    <n v="54"/>
    <n v="540688287"/>
    <n v="1264"/>
    <s v="adventure-works\tengiz0"/>
    <n v="90"/>
    <x v="0"/>
    <d v="1980-05-29T00:00:00"/>
    <s v="S"/>
    <x v="0"/>
    <d v="1999-01-17T00:00:00"/>
    <n v="0"/>
    <n v="76"/>
    <n v="58"/>
    <n v="1"/>
    <s v="..."/>
    <d v="2004-07-31T00:00:00"/>
    <n v="16.826899999999998"/>
    <x v="0"/>
  </r>
  <r>
    <n v="90"/>
    <n v="345106466"/>
    <n v="1265"/>
    <s v="adventure-works\zainal0"/>
    <n v="200"/>
    <x v="1"/>
    <d v="1966-03-02T00:00:00"/>
    <s v="M"/>
    <x v="0"/>
    <d v="1999-02-05T00:00:00"/>
    <n v="0"/>
    <n v="77"/>
    <n v="58"/>
    <n v="1"/>
    <s v="..."/>
    <d v="2004-07-31T00:00:00"/>
    <n v="17.788499999999999"/>
    <x v="0"/>
  </r>
  <r>
    <n v="127"/>
    <n v="242381745"/>
    <n v="1266"/>
    <s v="adventure-works\sean1"/>
    <n v="90"/>
    <x v="2"/>
    <d v="1977-04-12T00:00:00"/>
    <s v="S"/>
    <x v="0"/>
    <d v="1999-02-23T00:00:00"/>
    <n v="0"/>
    <n v="78"/>
    <n v="59"/>
    <n v="1"/>
    <s v="..."/>
    <d v="2004-07-31T00:00:00"/>
    <n v="10.25"/>
    <x v="0"/>
  </r>
  <r>
    <n v="161"/>
    <n v="260770918"/>
    <n v="1267"/>
    <s v="adventure-works\karen0"/>
    <n v="90"/>
    <x v="2"/>
    <d v="1966-01-25T00:00:00"/>
    <s v="M"/>
    <x v="1"/>
    <d v="1999-03-13T00:00:00"/>
    <n v="0"/>
    <n v="79"/>
    <n v="59"/>
    <n v="1"/>
    <s v="..."/>
    <d v="2004-07-31T00:00:00"/>
    <n v="10.25"/>
    <x v="0"/>
  </r>
  <r>
    <n v="212"/>
    <n v="260805477"/>
    <n v="1263"/>
    <s v="adventure-works\chris1"/>
    <n v="90"/>
    <x v="0"/>
    <d v="1977-06-26T00:00:00"/>
    <s v="M"/>
    <x v="0"/>
    <d v="1999-04-07T00:00:00"/>
    <n v="0"/>
    <n v="75"/>
    <n v="57"/>
    <n v="1"/>
    <s v="..."/>
    <d v="2004-07-31T00:00:00"/>
    <n v="16.826899999999998"/>
    <x v="0"/>
  </r>
  <r>
    <n v="3"/>
    <n v="509647174"/>
    <n v="1002"/>
    <s v="adventure-works\roberto0"/>
    <n v="12"/>
    <x v="3"/>
    <d v="1964-12-13T00:00:00"/>
    <s v="M"/>
    <x v="0"/>
    <d v="1997-12-12T00:00:00"/>
    <n v="1"/>
    <n v="2"/>
    <n v="21"/>
    <n v="1"/>
    <s v="..."/>
    <d v="2004-07-31T00:00:00"/>
    <n v="43.269199999999998"/>
    <x v="1"/>
  </r>
  <r>
    <n v="4"/>
    <n v="112457891"/>
    <n v="1290"/>
    <s v="adventure-works\rob0"/>
    <n v="3"/>
    <x v="4"/>
    <d v="1965-01-23T00:00:00"/>
    <s v="S"/>
    <x v="0"/>
    <d v="1998-01-05T00:00:00"/>
    <n v="0"/>
    <n v="48"/>
    <n v="80"/>
    <n v="1"/>
    <s v="..."/>
    <d v="2004-07-31T00:00:00"/>
    <n v="29.8462"/>
    <x v="1"/>
  </r>
  <r>
    <n v="11"/>
    <n v="998320692"/>
    <n v="1006"/>
    <s v="adventure-works\jossef0"/>
    <n v="3"/>
    <x v="5"/>
    <d v="1949-04-11T00:00:00"/>
    <s v="M"/>
    <x v="0"/>
    <d v="1998-02-24T00:00:00"/>
    <n v="1"/>
    <n v="6"/>
    <n v="23"/>
    <n v="1"/>
    <s v="..."/>
    <d v="2004-07-31T00:00:00"/>
    <n v="32.692300000000003"/>
    <x v="1"/>
  </r>
  <r>
    <n v="12"/>
    <n v="245797967"/>
    <n v="1001"/>
    <s v="adventure-works\terri0"/>
    <n v="109"/>
    <x v="6"/>
    <d v="1961-09-01T00:00:00"/>
    <s v="S"/>
    <x v="1"/>
    <d v="1998-03-03T00:00:00"/>
    <n v="1"/>
    <n v="1"/>
    <n v="20"/>
    <n v="1"/>
    <s v="..."/>
    <d v="2004-07-31T00:00:00"/>
    <n v="63.461500000000001"/>
    <x v="1"/>
  </r>
  <r>
    <n v="267"/>
    <n v="42487730"/>
    <n v="1003"/>
    <s v="adventure-works\michael8"/>
    <n v="3"/>
    <x v="7"/>
    <d v="1969-07-17T00:00:00"/>
    <s v="S"/>
    <x v="0"/>
    <d v="2001-01-30T00:00:00"/>
    <n v="1"/>
    <n v="3"/>
    <n v="21"/>
    <n v="1"/>
    <s v="..."/>
    <d v="2004-07-31T00:00:00"/>
    <n v="36.057699999999997"/>
    <x v="1"/>
  </r>
  <r>
    <n v="270"/>
    <n v="56920285"/>
    <n v="1004"/>
    <s v="adventure-works\sharon0"/>
    <n v="3"/>
    <x v="5"/>
    <d v="1951-06-03T00:00:00"/>
    <s v="M"/>
    <x v="1"/>
    <d v="2001-02-18T00:00:00"/>
    <n v="1"/>
    <n v="4"/>
    <n v="22"/>
    <n v="1"/>
    <s v="..."/>
    <d v="2004-07-31T00:00:00"/>
    <n v="32.692300000000003"/>
    <x v="1"/>
  </r>
  <r>
    <n v="109"/>
    <n v="295847284"/>
    <n v="1287"/>
    <s v="adventure-works\ken0"/>
    <s v="N/A"/>
    <x v="8"/>
    <d v="1959-03-02T00:00:00"/>
    <s v="S"/>
    <x v="0"/>
    <d v="1999-02-15T00:00:00"/>
    <n v="1"/>
    <n v="99"/>
    <n v="69"/>
    <n v="1"/>
    <s v="..."/>
    <d v="2004-07-31T00:00:00"/>
    <n v="125.5"/>
    <x v="2"/>
  </r>
  <r>
    <n v="49"/>
    <n v="553069203"/>
    <n v="1280"/>
    <s v="adventure-works\christian0"/>
    <n v="218"/>
    <x v="9"/>
    <d v="1966-02-18T00:00:00"/>
    <s v="M"/>
    <x v="0"/>
    <d v="1999-01-15T00:00:00"/>
    <n v="1"/>
    <n v="92"/>
    <n v="66"/>
    <n v="1"/>
    <s v="..."/>
    <d v="2004-07-31T00:00:00"/>
    <n v="20.432700000000001"/>
    <x v="3"/>
  </r>
  <r>
    <n v="218"/>
    <n v="141165819"/>
    <n v="1274"/>
    <s v="adventure-works\gary1"/>
    <n v="148"/>
    <x v="10"/>
    <d v="1961-03-21T00:00:00"/>
    <s v="M"/>
    <x v="0"/>
    <d v="2000-01-03T00:00:00"/>
    <n v="1"/>
    <n v="86"/>
    <n v="63"/>
    <n v="1"/>
    <s v="..."/>
    <d v="2004-07-31T00:00:00"/>
    <n v="24.038499999999999"/>
    <x v="3"/>
  </r>
  <r>
    <n v="225"/>
    <n v="552560652"/>
    <n v="1275"/>
    <s v="adventure-works\magnus0"/>
    <n v="218"/>
    <x v="11"/>
    <d v="1961-09-27T00:00:00"/>
    <s v="M"/>
    <x v="0"/>
    <d v="2000-01-22T00:00:00"/>
    <n v="0"/>
    <n v="87"/>
    <n v="63"/>
    <n v="1"/>
    <s v="..."/>
    <d v="2004-07-31T00:00:00"/>
    <n v="9.75"/>
    <x v="3"/>
  </r>
  <r>
    <n v="242"/>
    <n v="646304055"/>
    <n v="1277"/>
    <s v="adventure-works\pat0"/>
    <n v="49"/>
    <x v="12"/>
    <d v="1961-01-03T00:00:00"/>
    <s v="S"/>
    <x v="0"/>
    <d v="2000-02-28T00:00:00"/>
    <n v="0"/>
    <n v="89"/>
    <n v="64"/>
    <n v="1"/>
    <s v="..."/>
    <d v="2004-07-31T00:00:00"/>
    <n v="9.25"/>
    <x v="3"/>
  </r>
  <r>
    <n v="251"/>
    <n v="879334904"/>
    <n v="1278"/>
    <s v="adventure-works\lori1"/>
    <n v="49"/>
    <x v="12"/>
    <d v="1960-08-31T00:00:00"/>
    <s v="M"/>
    <x v="1"/>
    <d v="2000-03-19T00:00:00"/>
    <n v="0"/>
    <n v="90"/>
    <n v="65"/>
    <n v="1"/>
    <s v="..."/>
    <d v="2004-07-31T00:00:00"/>
    <n v="9.25"/>
    <x v="3"/>
  </r>
  <r>
    <n v="259"/>
    <n v="28414965"/>
    <n v="1276"/>
    <s v="adventure-works\stuart1"/>
    <n v="49"/>
    <x v="12"/>
    <d v="1962-01-17T00:00:00"/>
    <s v="M"/>
    <x v="0"/>
    <d v="2000-04-05T00:00:00"/>
    <n v="0"/>
    <n v="88"/>
    <n v="64"/>
    <n v="1"/>
    <s v="..."/>
    <d v="2004-07-31T00:00:00"/>
    <n v="9.25"/>
    <x v="3"/>
  </r>
  <r>
    <n v="260"/>
    <n v="153479919"/>
    <n v="1279"/>
    <s v="adventure-works\jo1"/>
    <n v="49"/>
    <x v="12"/>
    <d v="1944-05-25T00:00:00"/>
    <s v="M"/>
    <x v="1"/>
    <d v="2000-04-07T00:00:00"/>
    <n v="0"/>
    <n v="91"/>
    <n v="65"/>
    <n v="1"/>
    <s v="..."/>
    <d v="2004-07-31T00:00:00"/>
    <n v="9.25"/>
    <x v="3"/>
  </r>
  <r>
    <n v="59"/>
    <n v="363923697"/>
    <n v="1248"/>
    <s v="adventure-works\deborah0"/>
    <n v="139"/>
    <x v="13"/>
    <d v="1966-04-07T00:00:00"/>
    <s v="M"/>
    <x v="1"/>
    <d v="1999-01-19T00:00:00"/>
    <n v="0"/>
    <n v="60"/>
    <n v="50"/>
    <n v="1"/>
    <s v="..."/>
    <d v="2004-07-31T00:00:00"/>
    <n v="19"/>
    <x v="4"/>
  </r>
  <r>
    <n v="71"/>
    <n v="121491555"/>
    <n v="1243"/>
    <s v="adventure-works\wendy0"/>
    <n v="140"/>
    <x v="14"/>
    <d v="1974-11-12T00:00:00"/>
    <s v="S"/>
    <x v="1"/>
    <d v="1999-01-26T00:00:00"/>
    <n v="1"/>
    <n v="55"/>
    <n v="47"/>
    <n v="1"/>
    <s v="..."/>
    <d v="2004-07-31T00:00:00"/>
    <n v="43.269199999999998"/>
    <x v="4"/>
  </r>
  <r>
    <n v="94"/>
    <n v="60517918"/>
    <n v="1249"/>
    <s v="adventure-works\candy0"/>
    <n v="139"/>
    <x v="13"/>
    <d v="1966-03-26T00:00:00"/>
    <s v="S"/>
    <x v="1"/>
    <d v="1999-02-07T00:00:00"/>
    <n v="0"/>
    <n v="61"/>
    <n v="50"/>
    <n v="1"/>
    <s v="..."/>
    <d v="2004-07-31T00:00:00"/>
    <n v="19"/>
    <x v="4"/>
  </r>
  <r>
    <n v="103"/>
    <n v="231203233"/>
    <n v="1244"/>
    <s v="adventure-works\david5"/>
    <n v="140"/>
    <x v="15"/>
    <d v="1954-07-23T00:00:00"/>
    <s v="S"/>
    <x v="0"/>
    <d v="1999-02-13T00:00:00"/>
    <n v="0"/>
    <n v="56"/>
    <n v="48"/>
    <n v="1"/>
    <s v="..."/>
    <d v="2004-07-31T00:00:00"/>
    <n v="13.461499999999999"/>
    <x v="4"/>
  </r>
  <r>
    <n v="130"/>
    <n v="931190412"/>
    <n v="1250"/>
    <s v="adventure-works\bryan1"/>
    <n v="139"/>
    <x v="13"/>
    <d v="1974-10-22T00:00:00"/>
    <s v="S"/>
    <x v="0"/>
    <d v="1999-02-25T00:00:00"/>
    <n v="0"/>
    <n v="62"/>
    <n v="51"/>
    <n v="1"/>
    <s v="..."/>
    <d v="2004-07-31T00:00:00"/>
    <n v="19"/>
    <x v="4"/>
  </r>
  <r>
    <n v="139"/>
    <n v="30845"/>
    <n v="1245"/>
    <s v="adventure-works\david6"/>
    <n v="140"/>
    <x v="16"/>
    <d v="1973-08-08T00:00:00"/>
    <s v="M"/>
    <x v="0"/>
    <d v="1999-03-03T00:00:00"/>
    <n v="1"/>
    <n v="57"/>
    <n v="48"/>
    <n v="1"/>
    <s v="..."/>
    <d v="2004-07-31T00:00:00"/>
    <n v="34.735599999999998"/>
    <x v="4"/>
  </r>
  <r>
    <n v="140"/>
    <n v="184188301"/>
    <n v="1288"/>
    <s v="adventure-works\laura1"/>
    <n v="109"/>
    <x v="17"/>
    <d v="1966-02-06T00:00:00"/>
    <s v="M"/>
    <x v="1"/>
    <d v="1999-03-04T00:00:00"/>
    <n v="1"/>
    <n v="0"/>
    <n v="20"/>
    <n v="1"/>
    <s v="..."/>
    <d v="2004-07-31T00:00:00"/>
    <n v="60.096200000000003"/>
    <x v="4"/>
  </r>
  <r>
    <n v="166"/>
    <n v="663843431"/>
    <n v="1251"/>
    <s v="adventure-works\dragan0"/>
    <n v="139"/>
    <x v="18"/>
    <d v="1967-03-18T00:00:00"/>
    <s v="M"/>
    <x v="0"/>
    <d v="1999-03-15T00:00:00"/>
    <n v="0"/>
    <n v="63"/>
    <n v="51"/>
    <n v="1"/>
    <s v="..."/>
    <d v="2004-07-31T00:00:00"/>
    <n v="19"/>
    <x v="4"/>
  </r>
  <r>
    <n v="178"/>
    <n v="363910111"/>
    <n v="1246"/>
    <s v="adventure-works\barbara1"/>
    <n v="139"/>
    <x v="19"/>
    <d v="1966-02-04T00:00:00"/>
    <s v="M"/>
    <x v="1"/>
    <d v="1999-03-22T00:00:00"/>
    <n v="1"/>
    <n v="58"/>
    <n v="49"/>
    <n v="1"/>
    <s v="..."/>
    <d v="2004-07-31T00:00:00"/>
    <n v="26.442299999999999"/>
    <x v="4"/>
  </r>
  <r>
    <n v="201"/>
    <n v="519756660"/>
    <n v="1252"/>
    <s v="adventure-works\janet0"/>
    <n v="139"/>
    <x v="18"/>
    <d v="1969-04-09T00:00:00"/>
    <s v="M"/>
    <x v="1"/>
    <d v="1999-04-02T00:00:00"/>
    <n v="0"/>
    <n v="64"/>
    <n v="52"/>
    <n v="1"/>
    <s v="..."/>
    <d v="2004-07-31T00:00:00"/>
    <n v="19"/>
    <x v="4"/>
  </r>
  <r>
    <n v="216"/>
    <n v="480951955"/>
    <n v="1247"/>
    <s v="adventure-works\mike0"/>
    <n v="139"/>
    <x v="19"/>
    <d v="1969-08-01T00:00:00"/>
    <s v="S"/>
    <x v="0"/>
    <d v="1999-04-09T00:00:00"/>
    <n v="1"/>
    <n v="59"/>
    <n v="49"/>
    <n v="1"/>
    <s v="..."/>
    <d v="2004-07-31T00:00:00"/>
    <n v="26.442299999999999"/>
    <x v="4"/>
  </r>
  <r>
    <n v="30"/>
    <n v="535145551"/>
    <n v="1242"/>
    <s v="adventure-works\paula0"/>
    <n v="140"/>
    <x v="20"/>
    <d v="1966-03-14T00:00:00"/>
    <s v="M"/>
    <x v="1"/>
    <d v="1999-01-07T00:00:00"/>
    <n v="1"/>
    <n v="54"/>
    <n v="47"/>
    <n v="1"/>
    <s v="..."/>
    <d v="2004-07-31T00:00:00"/>
    <n v="27.139399999999998"/>
    <x v="5"/>
  </r>
  <r>
    <n v="47"/>
    <n v="332040978"/>
    <n v="1237"/>
    <s v="adventure-works\willis0"/>
    <n v="30"/>
    <x v="21"/>
    <d v="1968-08-18T00:00:00"/>
    <s v="S"/>
    <x v="0"/>
    <d v="1999-01-14T00:00:00"/>
    <n v="0"/>
    <n v="49"/>
    <n v="44"/>
    <n v="1"/>
    <s v="..."/>
    <d v="2004-07-31T00:00:00"/>
    <n v="18.269200000000001"/>
    <x v="5"/>
  </r>
  <r>
    <n v="70"/>
    <n v="619308550"/>
    <n v="1239"/>
    <s v="adventure-works\mindy0"/>
    <n v="30"/>
    <x v="22"/>
    <d v="1974-12-22T00:00:00"/>
    <s v="M"/>
    <x v="1"/>
    <d v="1999-01-26T00:00:00"/>
    <n v="0"/>
    <n v="51"/>
    <n v="45"/>
    <n v="1"/>
    <s v="..."/>
    <d v="2004-07-31T00:00:00"/>
    <n v="16.586500000000001"/>
    <x v="5"/>
  </r>
  <r>
    <n v="82"/>
    <n v="264306399"/>
    <n v="1238"/>
    <s v="adventure-works\vidur0"/>
    <n v="30"/>
    <x v="21"/>
    <d v="1974-09-02T00:00:00"/>
    <s v="S"/>
    <x v="0"/>
    <d v="1999-02-02T00:00:00"/>
    <n v="0"/>
    <n v="50"/>
    <n v="45"/>
    <n v="1"/>
    <s v="..."/>
    <d v="2004-07-31T00:00:00"/>
    <n v="18.269200000000001"/>
    <x v="5"/>
  </r>
  <r>
    <n v="154"/>
    <n v="416679555"/>
    <n v="1240"/>
    <s v="adventure-works\hao0"/>
    <n v="30"/>
    <x v="23"/>
    <d v="1967-05-19T00:00:00"/>
    <s v="S"/>
    <x v="0"/>
    <d v="1999-03-10T00:00:00"/>
    <n v="0"/>
    <n v="52"/>
    <n v="46"/>
    <n v="1"/>
    <s v="..."/>
    <d v="2004-07-31T00:00:00"/>
    <n v="13.942299999999999"/>
    <x v="5"/>
  </r>
  <r>
    <n v="191"/>
    <n v="476980013"/>
    <n v="1241"/>
    <s v="adventure-works\grant0"/>
    <n v="30"/>
    <x v="23"/>
    <d v="1966-05-18T00:00:00"/>
    <s v="S"/>
    <x v="0"/>
    <d v="1999-03-29T00:00:00"/>
    <n v="0"/>
    <n v="53"/>
    <n v="46"/>
    <n v="1"/>
    <s v="..."/>
    <d v="2004-07-31T00:00:00"/>
    <n v="13.942299999999999"/>
    <x v="5"/>
  </r>
  <r>
    <n v="28"/>
    <n v="749389530"/>
    <n v="1258"/>
    <s v="adventure-works\ashvini0"/>
    <n v="150"/>
    <x v="24"/>
    <d v="1967-04-28T00:00:00"/>
    <s v="S"/>
    <x v="0"/>
    <d v="1999-01-05T00:00:00"/>
    <n v="0"/>
    <n v="70"/>
    <n v="55"/>
    <n v="1"/>
    <s v="..."/>
    <d v="2004-07-31T00:00:00"/>
    <n v="32.451900000000002"/>
    <x v="6"/>
  </r>
  <r>
    <n v="42"/>
    <n v="441044382"/>
    <n v="1253"/>
    <s v="adventure-works\jean0"/>
    <n v="109"/>
    <x v="25"/>
    <d v="1966-01-13T00:00:00"/>
    <s v="S"/>
    <x v="1"/>
    <d v="1999-01-12T00:00:00"/>
    <n v="1"/>
    <n v="65"/>
    <n v="52"/>
    <n v="1"/>
    <s v="..."/>
    <d v="2004-07-31T00:00:00"/>
    <n v="50.480800000000002"/>
    <x v="6"/>
  </r>
  <r>
    <n v="66"/>
    <n v="525932996"/>
    <n v="1259"/>
    <s v="adventure-works\janaina0"/>
    <n v="42"/>
    <x v="26"/>
    <d v="1975-03-03T00:00:00"/>
    <s v="M"/>
    <x v="1"/>
    <d v="1999-01-24T00:00:00"/>
    <n v="1"/>
    <n v="71"/>
    <n v="55"/>
    <n v="1"/>
    <s v="..."/>
    <d v="2004-07-31T00:00:00"/>
    <n v="27.4038"/>
    <x v="6"/>
  </r>
  <r>
    <n v="102"/>
    <n v="671089628"/>
    <n v="1260"/>
    <s v="adventure-works\dan0"/>
    <n v="42"/>
    <x v="26"/>
    <d v="1971-07-28T00:00:00"/>
    <s v="M"/>
    <x v="0"/>
    <d v="1999-02-12T00:00:00"/>
    <n v="1"/>
    <n v="72"/>
    <n v="56"/>
    <n v="1"/>
    <s v="..."/>
    <d v="2004-07-31T00:00:00"/>
    <n v="27.4038"/>
    <x v="6"/>
  </r>
  <r>
    <n v="117"/>
    <n v="643805155"/>
    <n v="1255"/>
    <s v="adventure-works\fran√ßois0"/>
    <n v="42"/>
    <x v="27"/>
    <d v="1965-06-17T00:00:00"/>
    <s v="S"/>
    <x v="0"/>
    <d v="1999-02-18T00:00:00"/>
    <n v="1"/>
    <n v="67"/>
    <n v="53"/>
    <n v="1"/>
    <s v="..."/>
    <d v="2004-07-31T00:00:00"/>
    <n v="38.461500000000001"/>
    <x v="6"/>
  </r>
  <r>
    <n v="128"/>
    <n v="929666391"/>
    <n v="1254"/>
    <s v="adventure-works\dan1"/>
    <n v="42"/>
    <x v="27"/>
    <d v="1966-02-06T00:00:00"/>
    <s v="M"/>
    <x v="0"/>
    <d v="1999-02-23T00:00:00"/>
    <n v="1"/>
    <n v="66"/>
    <n v="53"/>
    <n v="1"/>
    <s v="..."/>
    <d v="2004-07-31T00:00:00"/>
    <n v="38.461500000000001"/>
    <x v="6"/>
  </r>
  <r>
    <n v="149"/>
    <n v="314747499"/>
    <n v="1261"/>
    <s v="adventure-works\ramesh0"/>
    <n v="42"/>
    <x v="26"/>
    <d v="1978-04-14T00:00:00"/>
    <s v="S"/>
    <x v="0"/>
    <d v="1999-03-07T00:00:00"/>
    <n v="1"/>
    <n v="73"/>
    <n v="56"/>
    <n v="1"/>
    <s v="..."/>
    <d v="2004-07-31T00:00:00"/>
    <n v="27.4038"/>
    <x v="6"/>
  </r>
  <r>
    <n v="150"/>
    <n v="858323870"/>
    <n v="1256"/>
    <s v="adventure-works\stephanie0"/>
    <n v="42"/>
    <x v="28"/>
    <d v="1974-04-26T00:00:00"/>
    <s v="S"/>
    <x v="1"/>
    <d v="1999-03-08T00:00:00"/>
    <n v="1"/>
    <n v="68"/>
    <n v="54"/>
    <n v="1"/>
    <s v="..."/>
    <d v="2004-07-31T00:00:00"/>
    <n v="39.663499999999999"/>
    <x v="6"/>
  </r>
  <r>
    <n v="176"/>
    <n v="58317344"/>
    <n v="1262"/>
    <s v="adventure-works\karen1"/>
    <n v="42"/>
    <x v="26"/>
    <d v="1968-06-19T00:00:00"/>
    <s v="S"/>
    <x v="1"/>
    <d v="1999-03-20T00:00:00"/>
    <n v="1"/>
    <n v="74"/>
    <n v="57"/>
    <n v="1"/>
    <s v="..."/>
    <d v="2004-07-31T00:00:00"/>
    <n v="27.4038"/>
    <x v="6"/>
  </r>
  <r>
    <n v="188"/>
    <n v="672243793"/>
    <n v="1257"/>
    <s v="adventure-works\peter1"/>
    <n v="150"/>
    <x v="24"/>
    <d v="1970-06-29T00:00:00"/>
    <s v="S"/>
    <x v="0"/>
    <d v="1999-03-27T00:00:00"/>
    <n v="0"/>
    <n v="69"/>
    <n v="54"/>
    <n v="1"/>
    <s v="..."/>
    <d v="2004-07-31T00:00:00"/>
    <n v="32.451900000000002"/>
    <x v="6"/>
  </r>
  <r>
    <n v="2"/>
    <n v="253022876"/>
    <n v="1030"/>
    <s v="adventure-works\kevin0"/>
    <n v="6"/>
    <x v="29"/>
    <d v="1977-06-03T00:00:00"/>
    <s v="S"/>
    <x v="0"/>
    <d v="1997-02-26T00:00:00"/>
    <n v="0"/>
    <n v="42"/>
    <n v="41"/>
    <n v="1"/>
    <s v="..."/>
    <d v="2004-07-31T00:00:00"/>
    <n v="13.461499999999999"/>
    <x v="7"/>
  </r>
  <r>
    <n v="6"/>
    <n v="24756624"/>
    <n v="1028"/>
    <s v="adventure-works\david0"/>
    <n v="109"/>
    <x v="30"/>
    <d v="1965-04-19T00:00:00"/>
    <s v="S"/>
    <x v="0"/>
    <d v="1998-01-20T00:00:00"/>
    <n v="1"/>
    <n v="40"/>
    <n v="40"/>
    <n v="1"/>
    <s v="..."/>
    <d v="2004-07-31T00:00:00"/>
    <n v="37.5"/>
    <x v="7"/>
  </r>
  <r>
    <n v="46"/>
    <n v="95958330"/>
    <n v="1033"/>
    <s v="adventure-works\sariya0"/>
    <n v="6"/>
    <x v="31"/>
    <d v="1977-06-21T00:00:00"/>
    <s v="S"/>
    <x v="0"/>
    <d v="1999-01-13T00:00:00"/>
    <n v="0"/>
    <n v="45"/>
    <n v="42"/>
    <n v="1"/>
    <s v="..."/>
    <d v="2004-07-31T00:00:00"/>
    <n v="14.4231"/>
    <x v="7"/>
  </r>
  <r>
    <n v="106"/>
    <n v="767955365"/>
    <n v="1034"/>
    <s v="adventure-works\mary0"/>
    <n v="6"/>
    <x v="31"/>
    <d v="1952-10-14T00:00:00"/>
    <s v="M"/>
    <x v="1"/>
    <d v="1999-02-13T00:00:00"/>
    <n v="0"/>
    <n v="46"/>
    <n v="43"/>
    <n v="1"/>
    <s v="..."/>
    <d v="2004-07-31T00:00:00"/>
    <n v="14.4231"/>
    <x v="7"/>
  </r>
  <r>
    <n v="119"/>
    <n v="72636981"/>
    <n v="1035"/>
    <s v="adventure-works\jill0"/>
    <n v="6"/>
    <x v="31"/>
    <d v="1969-07-19T00:00:00"/>
    <s v="M"/>
    <x v="1"/>
    <d v="1999-02-19T00:00:00"/>
    <n v="0"/>
    <n v="47"/>
    <n v="43"/>
    <n v="1"/>
    <s v="..."/>
    <d v="2004-07-31T00:00:00"/>
    <n v="14.4231"/>
    <x v="7"/>
  </r>
  <r>
    <n v="203"/>
    <n v="243322160"/>
    <n v="1032"/>
    <s v="adventure-works\terry0"/>
    <n v="6"/>
    <x v="31"/>
    <d v="1976-03-07T00:00:00"/>
    <s v="M"/>
    <x v="0"/>
    <d v="1999-04-03T00:00:00"/>
    <n v="0"/>
    <n v="44"/>
    <n v="42"/>
    <n v="1"/>
    <s v="..."/>
    <d v="2004-07-31T00:00:00"/>
    <n v="14.4231"/>
    <x v="7"/>
  </r>
  <r>
    <n v="269"/>
    <n v="323403273"/>
    <n v="1029"/>
    <s v="adventure-works\wanida0"/>
    <n v="6"/>
    <x v="29"/>
    <d v="1965-04-17T00:00:00"/>
    <s v="M"/>
    <x v="1"/>
    <d v="2001-02-07T00:00:00"/>
    <n v="0"/>
    <n v="41"/>
    <n v="40"/>
    <n v="1"/>
    <s v="..."/>
    <d v="2004-07-31T00:00:00"/>
    <n v="13.461499999999999"/>
    <x v="7"/>
  </r>
  <r>
    <n v="271"/>
    <n v="222969461"/>
    <n v="1036"/>
    <s v="adventure-works\john5"/>
    <n v="6"/>
    <x v="31"/>
    <d v="1968-04-06T00:00:00"/>
    <s v="S"/>
    <x v="0"/>
    <d v="2001-03-10T00:00:00"/>
    <n v="0"/>
    <n v="48"/>
    <n v="44"/>
    <n v="1"/>
    <s v="..."/>
    <d v="2004-07-31T00:00:00"/>
    <n v="14.4231"/>
    <x v="7"/>
  </r>
  <r>
    <n v="272"/>
    <n v="52541318"/>
    <n v="1031"/>
    <s v="adventure-works\mary2"/>
    <n v="6"/>
    <x v="29"/>
    <d v="1968-03-01T00:00:00"/>
    <s v="S"/>
    <x v="1"/>
    <d v="2001-03-17T00:00:00"/>
    <n v="0"/>
    <n v="43"/>
    <n v="41"/>
    <n v="1"/>
    <s v="..."/>
    <d v="2004-07-31T00:00:00"/>
    <n v="13.461499999999999"/>
    <x v="7"/>
  </r>
  <r>
    <n v="274"/>
    <n v="895209680"/>
    <n v="1037"/>
    <s v="adventure-works\sheela0"/>
    <n v="71"/>
    <x v="32"/>
    <d v="1968-03-13T00:00:00"/>
    <s v="S"/>
    <x v="1"/>
    <d v="2001-03-28T00:00:00"/>
    <n v="1"/>
    <n v="49"/>
    <n v="44"/>
    <n v="1"/>
    <s v="..."/>
    <d v="2004-07-31T00:00:00"/>
    <n v="30"/>
    <x v="7"/>
  </r>
  <r>
    <n v="1"/>
    <n v="14417807"/>
    <n v="1209"/>
    <s v="adventure-works\guy1"/>
    <n v="16"/>
    <x v="33"/>
    <d v="1972-05-15T00:00:00"/>
    <s v="M"/>
    <x v="0"/>
    <d v="1996-07-31T00:00:00"/>
    <n v="0"/>
    <n v="21"/>
    <n v="30"/>
    <n v="1"/>
    <s v="..."/>
    <d v="2004-07-31T00:00:00"/>
    <n v="12.45"/>
    <x v="8"/>
  </r>
  <r>
    <n v="7"/>
    <n v="309738752"/>
    <n v="1070"/>
    <s v="adventure-works\jolynn0"/>
    <n v="21"/>
    <x v="34"/>
    <d v="1946-02-16T00:00:00"/>
    <s v="S"/>
    <x v="1"/>
    <d v="1998-01-26T00:00:00"/>
    <n v="0"/>
    <n v="82"/>
    <n v="61"/>
    <n v="1"/>
    <s v="..."/>
    <d v="2004-07-31T00:00:00"/>
    <n v="25"/>
    <x v="8"/>
  </r>
  <r>
    <n v="8"/>
    <n v="690627818"/>
    <n v="1071"/>
    <s v="adventure-works\ruth0"/>
    <n v="185"/>
    <x v="35"/>
    <d v="1946-07-06T00:00:00"/>
    <s v="M"/>
    <x v="1"/>
    <d v="1998-02-06T00:00:00"/>
    <n v="0"/>
    <n v="83"/>
    <n v="61"/>
    <n v="1"/>
    <s v="..."/>
    <d v="2004-07-31T00:00:00"/>
    <n v="13.45"/>
    <x v="8"/>
  </r>
  <r>
    <n v="10"/>
    <n v="912265825"/>
    <n v="1076"/>
    <s v="adventure-works\barry0"/>
    <n v="185"/>
    <x v="35"/>
    <d v="1946-04-27T00:00:00"/>
    <s v="S"/>
    <x v="0"/>
    <d v="1998-02-07T00:00:00"/>
    <n v="0"/>
    <n v="88"/>
    <n v="64"/>
    <n v="1"/>
    <s v="..."/>
    <d v="2004-07-31T00:00:00"/>
    <n v="13.45"/>
    <x v="8"/>
  </r>
  <r>
    <n v="13"/>
    <n v="844973625"/>
    <n v="1072"/>
    <s v="adventure-works\sidney0"/>
    <n v="185"/>
    <x v="35"/>
    <d v="1946-10-01T00:00:00"/>
    <s v="M"/>
    <x v="0"/>
    <d v="1998-03-05T00:00:00"/>
    <n v="0"/>
    <n v="84"/>
    <n v="62"/>
    <n v="1"/>
    <s v="..."/>
    <d v="2004-07-31T00:00:00"/>
    <n v="13.45"/>
    <x v="8"/>
  </r>
  <r>
    <n v="14"/>
    <n v="233069302"/>
    <n v="1067"/>
    <s v="adventure-works\taylor0"/>
    <n v="21"/>
    <x v="36"/>
    <d v="1946-05-03T00:00:00"/>
    <s v="M"/>
    <x v="0"/>
    <d v="1998-03-11T00:00:00"/>
    <n v="0"/>
    <n v="79"/>
    <n v="59"/>
    <n v="1"/>
    <s v="..."/>
    <d v="2004-07-31T00:00:00"/>
    <n v="25"/>
    <x v="8"/>
  </r>
  <r>
    <n v="15"/>
    <n v="132674823"/>
    <n v="1073"/>
    <s v="adventure-works\jeffrey0"/>
    <n v="185"/>
    <x v="35"/>
    <d v="1946-08-12T00:00:00"/>
    <s v="S"/>
    <x v="0"/>
    <d v="1998-03-23T00:00:00"/>
    <n v="0"/>
    <n v="85"/>
    <n v="62"/>
    <n v="1"/>
    <s v="..."/>
    <d v="2004-07-31T00:00:00"/>
    <n v="13.45"/>
    <x v="8"/>
  </r>
  <r>
    <n v="16"/>
    <n v="446466105"/>
    <n v="1068"/>
    <s v="adventure-works\jo0"/>
    <n v="21"/>
    <x v="34"/>
    <d v="1946-11-09T00:00:00"/>
    <s v="S"/>
    <x v="1"/>
    <d v="1998-03-30T00:00:00"/>
    <n v="0"/>
    <n v="80"/>
    <n v="60"/>
    <n v="1"/>
    <s v="..."/>
    <d v="2004-07-31T00:00:00"/>
    <n v="25"/>
    <x v="8"/>
  </r>
  <r>
    <n v="17"/>
    <n v="565090917"/>
    <n v="1074"/>
    <s v="adventure-works\doris0"/>
    <n v="185"/>
    <x v="35"/>
    <d v="1946-05-06T00:00:00"/>
    <s v="M"/>
    <x v="1"/>
    <d v="1998-04-11T00:00:00"/>
    <n v="0"/>
    <n v="86"/>
    <n v="63"/>
    <n v="1"/>
    <s v="..."/>
    <d v="2004-07-31T00:00:00"/>
    <n v="13.45"/>
    <x v="8"/>
  </r>
  <r>
    <n v="18"/>
    <n v="494170342"/>
    <n v="1069"/>
    <s v="adventure-works\john0"/>
    <n v="21"/>
    <x v="34"/>
    <d v="1946-09-08T00:00:00"/>
    <s v="M"/>
    <x v="0"/>
    <d v="1998-04-18T00:00:00"/>
    <n v="0"/>
    <n v="81"/>
    <n v="60"/>
    <n v="1"/>
    <s v="..."/>
    <d v="2004-07-31T00:00:00"/>
    <n v="25"/>
    <x v="8"/>
  </r>
  <r>
    <n v="19"/>
    <n v="9659517"/>
    <n v="1075"/>
    <s v="adventure-works\diane0"/>
    <n v="185"/>
    <x v="35"/>
    <d v="1946-04-30T00:00:00"/>
    <s v="M"/>
    <x v="1"/>
    <d v="1998-04-29T00:00:00"/>
    <n v="0"/>
    <n v="87"/>
    <n v="63"/>
    <n v="1"/>
    <s v="..."/>
    <d v="2004-07-31T00:00:00"/>
    <n v="13.45"/>
    <x v="8"/>
  </r>
  <r>
    <n v="20"/>
    <n v="443968955"/>
    <n v="1129"/>
    <s v="adventure-works\steven0"/>
    <n v="173"/>
    <x v="37"/>
    <d v="1967-06-15T00:00:00"/>
    <s v="M"/>
    <x v="0"/>
    <d v="1999-01-02T00:00:00"/>
    <n v="0"/>
    <n v="41"/>
    <n v="40"/>
    <n v="1"/>
    <s v="..."/>
    <d v="2004-07-31T00:00:00"/>
    <n v="9.5"/>
    <x v="8"/>
  </r>
  <r>
    <n v="22"/>
    <n v="835460180"/>
    <n v="1172"/>
    <s v="adventure-works\stuart0"/>
    <n v="197"/>
    <x v="38"/>
    <d v="1952-10-14T00:00:00"/>
    <s v="S"/>
    <x v="0"/>
    <d v="1999-01-03T00:00:00"/>
    <n v="0"/>
    <n v="84"/>
    <n v="62"/>
    <n v="1"/>
    <s v="..."/>
    <d v="2004-07-31T00:00:00"/>
    <n v="10"/>
    <x v="8"/>
  </r>
  <r>
    <n v="23"/>
    <n v="687685941"/>
    <n v="1173"/>
    <s v="adventure-works\greg0"/>
    <n v="197"/>
    <x v="38"/>
    <d v="1960-11-18T00:00:00"/>
    <s v="S"/>
    <x v="0"/>
    <d v="1999-01-03T00:00:00"/>
    <n v="0"/>
    <n v="85"/>
    <n v="62"/>
    <n v="1"/>
    <s v="..."/>
    <d v="2004-07-31T00:00:00"/>
    <n v="10"/>
    <x v="8"/>
  </r>
  <r>
    <n v="24"/>
    <n v="498138869"/>
    <n v="1113"/>
    <s v="adventure-works\david1"/>
    <n v="184"/>
    <x v="37"/>
    <d v="1969-12-03T00:00:00"/>
    <s v="S"/>
    <x v="0"/>
    <d v="1999-01-03T00:00:00"/>
    <n v="0"/>
    <n v="25"/>
    <n v="32"/>
    <n v="1"/>
    <s v="..."/>
    <d v="2004-07-31T00:00:00"/>
    <n v="9.5"/>
    <x v="8"/>
  </r>
  <r>
    <n v="25"/>
    <n v="360868122"/>
    <n v="1054"/>
    <s v="adventure-works\zheng0"/>
    <n v="21"/>
    <x v="39"/>
    <d v="1973-11-26T00:00:00"/>
    <s v="S"/>
    <x v="0"/>
    <d v="1999-01-04T00:00:00"/>
    <n v="0"/>
    <n v="66"/>
    <n v="53"/>
    <n v="1"/>
    <s v="..."/>
    <d v="2004-07-31T00:00:00"/>
    <n v="25"/>
    <x v="8"/>
  </r>
  <r>
    <n v="26"/>
    <n v="964089218"/>
    <n v="1097"/>
    <s v="adventure-works\ivo0"/>
    <n v="108"/>
    <x v="40"/>
    <d v="1972-02-04T00:00:00"/>
    <s v="M"/>
    <x v="0"/>
    <d v="1999-01-05T00:00:00"/>
    <n v="0"/>
    <n v="9"/>
    <n v="24"/>
    <n v="1"/>
    <s v="..."/>
    <d v="2004-07-31T00:00:00"/>
    <n v="14"/>
    <x v="8"/>
  </r>
  <r>
    <n v="27"/>
    <n v="384162788"/>
    <n v="1156"/>
    <s v="adventure-works\paul0"/>
    <n v="87"/>
    <x v="41"/>
    <d v="1970-12-15T00:00:00"/>
    <s v="S"/>
    <x v="0"/>
    <d v="1999-01-05T00:00:00"/>
    <n v="0"/>
    <n v="68"/>
    <n v="54"/>
    <n v="1"/>
    <s v="..."/>
    <d v="2004-07-31T00:00:00"/>
    <n v="15"/>
    <x v="8"/>
  </r>
  <r>
    <n v="29"/>
    <n v="571658797"/>
    <n v="1199"/>
    <s v="adventure-works\kendall0"/>
    <n v="14"/>
    <x v="42"/>
    <d v="1976-06-30T00:00:00"/>
    <s v="M"/>
    <x v="0"/>
    <d v="1999-01-06T00:00:00"/>
    <n v="0"/>
    <n v="11"/>
    <n v="25"/>
    <n v="1"/>
    <s v="..."/>
    <d v="2004-07-31T00:00:00"/>
    <n v="11"/>
    <x v="8"/>
  </r>
  <r>
    <n v="31"/>
    <n v="761597760"/>
    <n v="1140"/>
    <s v="adventure-works\alejandro0"/>
    <n v="210"/>
    <x v="41"/>
    <d v="1979-01-06T00:00:00"/>
    <s v="S"/>
    <x v="0"/>
    <d v="1999-01-07T00:00:00"/>
    <n v="0"/>
    <n v="52"/>
    <n v="46"/>
    <n v="1"/>
    <s v="..."/>
    <d v="2004-07-31T00:00:00"/>
    <n v="15"/>
    <x v="8"/>
  </r>
  <r>
    <n v="32"/>
    <n v="271438431"/>
    <n v="1122"/>
    <s v="adventure-works\garrett0"/>
    <n v="184"/>
    <x v="37"/>
    <d v="1974-09-26T00:00:00"/>
    <s v="S"/>
    <x v="0"/>
    <d v="1999-01-08T00:00:00"/>
    <n v="0"/>
    <n v="34"/>
    <n v="37"/>
    <n v="1"/>
    <s v="..."/>
    <d v="2004-07-31T00:00:00"/>
    <n v="9.5"/>
    <x v="8"/>
  </r>
  <r>
    <n v="33"/>
    <n v="160739235"/>
    <n v="1124"/>
    <s v="adventure-works\jianshuo0"/>
    <n v="135"/>
    <x v="37"/>
    <d v="1973-08-27T00:00:00"/>
    <s v="S"/>
    <x v="0"/>
    <d v="1999-01-08T00:00:00"/>
    <n v="0"/>
    <n v="36"/>
    <n v="38"/>
    <n v="1"/>
    <s v="..."/>
    <d v="2004-07-31T00:00:00"/>
    <n v="9.5"/>
    <x v="8"/>
  </r>
  <r>
    <n v="36"/>
    <n v="113695504"/>
    <n v="1183"/>
    <s v="adventure-works\alice0"/>
    <n v="38"/>
    <x v="42"/>
    <d v="1968-02-27T00:00:00"/>
    <s v="M"/>
    <x v="1"/>
    <d v="1999-01-08T00:00:00"/>
    <n v="0"/>
    <n v="95"/>
    <n v="67"/>
    <n v="1"/>
    <s v="..."/>
    <d v="2004-07-31T00:00:00"/>
    <n v="11"/>
    <x v="8"/>
  </r>
  <r>
    <n v="37"/>
    <n v="276751903"/>
    <n v="1226"/>
    <s v="adventure-works\simon0"/>
    <n v="7"/>
    <x v="33"/>
    <d v="1980-06-17T00:00:00"/>
    <s v="S"/>
    <x v="0"/>
    <d v="1999-01-09T00:00:00"/>
    <n v="0"/>
    <n v="38"/>
    <n v="39"/>
    <n v="1"/>
    <s v="..."/>
    <d v="2004-07-31T00:00:00"/>
    <n v="12.45"/>
    <x v="8"/>
  </r>
  <r>
    <n v="38"/>
    <n v="630184120"/>
    <n v="1065"/>
    <s v="adventure-works\jinghao0"/>
    <n v="21"/>
    <x v="36"/>
    <d v="1979-03-09T00:00:00"/>
    <s v="S"/>
    <x v="0"/>
    <d v="1999-01-09T00:00:00"/>
    <n v="0"/>
    <n v="77"/>
    <n v="58"/>
    <n v="1"/>
    <s v="..."/>
    <d v="2004-07-31T00:00:00"/>
    <n v="25"/>
    <x v="8"/>
  </r>
  <r>
    <n v="39"/>
    <n v="545337468"/>
    <n v="1108"/>
    <s v="adventure-works\michael0"/>
    <n v="182"/>
    <x v="40"/>
    <d v="1974-12-19T00:00:00"/>
    <s v="S"/>
    <x v="0"/>
    <d v="1999-01-10T00:00:00"/>
    <n v="0"/>
    <n v="20"/>
    <n v="30"/>
    <n v="1"/>
    <s v="..."/>
    <d v="2004-07-31T00:00:00"/>
    <n v="14"/>
    <x v="8"/>
  </r>
  <r>
    <n v="40"/>
    <n v="713403643"/>
    <n v="1167"/>
    <s v="adventure-works\yvonne0"/>
    <n v="159"/>
    <x v="38"/>
    <d v="1979-05-17T00:00:00"/>
    <s v="M"/>
    <x v="1"/>
    <d v="1999-01-10T00:00:00"/>
    <n v="0"/>
    <n v="79"/>
    <n v="59"/>
    <n v="1"/>
    <s v="..."/>
    <d v="2004-07-31T00:00:00"/>
    <n v="10"/>
    <x v="8"/>
  </r>
  <r>
    <n v="43"/>
    <n v="718299860"/>
    <n v="1194"/>
    <s v="adventure-works\russell0"/>
    <n v="74"/>
    <x v="42"/>
    <d v="1962-12-27T00:00:00"/>
    <s v="M"/>
    <x v="0"/>
    <d v="1999-01-13T00:00:00"/>
    <n v="0"/>
    <n v="6"/>
    <n v="23"/>
    <n v="1"/>
    <s v="..."/>
    <d v="2004-07-31T00:00:00"/>
    <n v="11"/>
    <x v="8"/>
  </r>
  <r>
    <n v="45"/>
    <n v="295971920"/>
    <n v="1135"/>
    <s v="adventure-works\fred0"/>
    <n v="210"/>
    <x v="41"/>
    <d v="1979-07-27T00:00:00"/>
    <s v="S"/>
    <x v="0"/>
    <d v="1999-01-13T00:00:00"/>
    <n v="0"/>
    <n v="47"/>
    <n v="43"/>
    <n v="1"/>
    <s v="..."/>
    <d v="2004-07-31T00:00:00"/>
    <n v="15"/>
    <x v="8"/>
  </r>
  <r>
    <n v="48"/>
    <n v="857651804"/>
    <n v="1178"/>
    <s v="adventure-works\jun0"/>
    <n v="38"/>
    <x v="42"/>
    <d v="1969-08-06T00:00:00"/>
    <s v="S"/>
    <x v="0"/>
    <d v="1999-01-15T00:00:00"/>
    <n v="0"/>
    <n v="90"/>
    <n v="65"/>
    <n v="1"/>
    <s v="..."/>
    <d v="2004-07-31T00:00:00"/>
    <n v="11"/>
    <x v="8"/>
  </r>
  <r>
    <n v="50"/>
    <n v="351069889"/>
    <n v="1119"/>
    <s v="adventure-works\susan1"/>
    <n v="184"/>
    <x v="37"/>
    <d v="1973-05-03T00:00:00"/>
    <s v="S"/>
    <x v="1"/>
    <d v="1999-01-15T00:00:00"/>
    <n v="0"/>
    <n v="31"/>
    <n v="35"/>
    <n v="1"/>
    <s v="..."/>
    <d v="2004-07-31T00:00:00"/>
    <n v="9.5"/>
    <x v="8"/>
  </r>
  <r>
    <n v="51"/>
    <n v="370989364"/>
    <n v="1060"/>
    <s v="adventure-works\reuben0"/>
    <n v="21"/>
    <x v="43"/>
    <d v="1977-09-27T00:00:00"/>
    <s v="M"/>
    <x v="0"/>
    <d v="1999-01-16T00:00:00"/>
    <n v="0"/>
    <n v="72"/>
    <n v="56"/>
    <n v="1"/>
    <s v="..."/>
    <d v="2004-07-31T00:00:00"/>
    <n v="25"/>
    <x v="8"/>
  </r>
  <r>
    <n v="52"/>
    <n v="275962311"/>
    <n v="1162"/>
    <s v="adventure-works\kirk0"/>
    <n v="123"/>
    <x v="38"/>
    <d v="1975-03-10T00:00:00"/>
    <s v="S"/>
    <x v="0"/>
    <d v="1999-01-16T00:00:00"/>
    <n v="0"/>
    <n v="74"/>
    <n v="57"/>
    <n v="1"/>
    <s v="..."/>
    <d v="2004-07-31T00:00:00"/>
    <n v="10"/>
    <x v="8"/>
  </r>
  <r>
    <n v="53"/>
    <n v="36151748"/>
    <n v="1221"/>
    <s v="adventure-works\david2"/>
    <n v="18"/>
    <x v="33"/>
    <d v="1975-01-30T00:00:00"/>
    <s v="M"/>
    <x v="0"/>
    <d v="1999-01-16T00:00:00"/>
    <n v="0"/>
    <n v="33"/>
    <n v="36"/>
    <n v="1"/>
    <s v="..."/>
    <d v="2004-07-31T00:00:00"/>
    <n v="12.45"/>
    <x v="8"/>
  </r>
  <r>
    <n v="55"/>
    <n v="568596888"/>
    <n v="1103"/>
    <s v="adventure-works\hanying0"/>
    <n v="143"/>
    <x v="40"/>
    <d v="1964-11-16T00:00:00"/>
    <s v="S"/>
    <x v="0"/>
    <d v="1999-01-17T00:00:00"/>
    <n v="0"/>
    <n v="15"/>
    <n v="27"/>
    <n v="1"/>
    <s v="..."/>
    <d v="2004-07-31T00:00:00"/>
    <n v="14"/>
    <x v="8"/>
  </r>
  <r>
    <n v="56"/>
    <n v="918737118"/>
    <n v="1146"/>
    <s v="adventure-works\kevin1"/>
    <n v="210"/>
    <x v="41"/>
    <d v="1976-01-26T00:00:00"/>
    <s v="S"/>
    <x v="0"/>
    <d v="1999-01-18T00:00:00"/>
    <n v="0"/>
    <n v="58"/>
    <n v="49"/>
    <n v="1"/>
    <s v="..."/>
    <d v="2004-07-31T00:00:00"/>
    <n v="15"/>
    <x v="8"/>
  </r>
  <r>
    <n v="57"/>
    <n v="801758002"/>
    <n v="1205"/>
    <s v="adventure-works\annik0"/>
    <n v="16"/>
    <x v="33"/>
    <d v="1967-01-27T00:00:00"/>
    <s v="M"/>
    <x v="0"/>
    <d v="1999-01-18T00:00:00"/>
    <n v="0"/>
    <n v="17"/>
    <n v="28"/>
    <n v="1"/>
    <s v="..."/>
    <d v="2004-07-31T00:00:00"/>
    <n v="12.45"/>
    <x v="8"/>
  </r>
  <r>
    <n v="58"/>
    <n v="415823523"/>
    <n v="1181"/>
    <s v="adventure-works\suroor0"/>
    <n v="38"/>
    <x v="42"/>
    <d v="1968-03-28T00:00:00"/>
    <s v="S"/>
    <x v="0"/>
    <d v="1999-01-18T00:00:00"/>
    <n v="0"/>
    <n v="93"/>
    <n v="66"/>
    <n v="1"/>
    <s v="..."/>
    <d v="2004-07-31T00:00:00"/>
    <n v="11"/>
    <x v="8"/>
  </r>
  <r>
    <n v="60"/>
    <n v="674171828"/>
    <n v="1189"/>
    <s v="adventure-works\jim0"/>
    <n v="74"/>
    <x v="42"/>
    <d v="1976-10-09T00:00:00"/>
    <s v="M"/>
    <x v="0"/>
    <d v="1999-01-20T00:00:00"/>
    <n v="0"/>
    <n v="1"/>
    <n v="20"/>
    <n v="1"/>
    <s v="..."/>
    <d v="2004-07-31T00:00:00"/>
    <n v="11"/>
    <x v="8"/>
  </r>
  <r>
    <n v="61"/>
    <n v="138280935"/>
    <n v="1130"/>
    <s v="adventure-works\carole0"/>
    <n v="173"/>
    <x v="37"/>
    <d v="1973-11-19T00:00:00"/>
    <s v="M"/>
    <x v="1"/>
    <d v="1999-01-20T00:00:00"/>
    <n v="0"/>
    <n v="42"/>
    <n v="41"/>
    <n v="1"/>
    <s v="..."/>
    <d v="2004-07-31T00:00:00"/>
    <n v="9.5"/>
    <x v="8"/>
  </r>
  <r>
    <n v="62"/>
    <n v="476115505"/>
    <n v="1114"/>
    <s v="adventure-works\george0"/>
    <n v="184"/>
    <x v="37"/>
    <d v="1967-05-18T00:00:00"/>
    <s v="M"/>
    <x v="0"/>
    <d v="1999-01-22T00:00:00"/>
    <n v="0"/>
    <n v="26"/>
    <n v="33"/>
    <n v="1"/>
    <s v="..."/>
    <d v="2004-07-31T00:00:00"/>
    <n v="9.5"/>
    <x v="8"/>
  </r>
  <r>
    <n v="63"/>
    <n v="502058701"/>
    <n v="1157"/>
    <s v="adventure-works\gary0"/>
    <n v="87"/>
    <x v="41"/>
    <d v="1978-06-17T00:00:00"/>
    <s v="S"/>
    <x v="0"/>
    <d v="1999-01-23T00:00:00"/>
    <n v="0"/>
    <n v="69"/>
    <n v="54"/>
    <n v="1"/>
    <s v="..."/>
    <d v="2004-07-31T00:00:00"/>
    <n v="15"/>
    <x v="8"/>
  </r>
  <r>
    <n v="64"/>
    <n v="7201901"/>
    <n v="1055"/>
    <s v="adventure-works\cristian0"/>
    <n v="21"/>
    <x v="39"/>
    <d v="1974-05-13T00:00:00"/>
    <s v="M"/>
    <x v="0"/>
    <d v="1999-01-23T00:00:00"/>
    <n v="0"/>
    <n v="67"/>
    <n v="53"/>
    <n v="1"/>
    <s v="..."/>
    <d v="2004-07-31T00:00:00"/>
    <n v="25"/>
    <x v="8"/>
  </r>
  <r>
    <n v="65"/>
    <n v="97728960"/>
    <n v="1098"/>
    <s v="adventure-works\raymond0"/>
    <n v="143"/>
    <x v="40"/>
    <d v="1957-04-02T00:00:00"/>
    <s v="M"/>
    <x v="0"/>
    <d v="1999-01-24T00:00:00"/>
    <n v="0"/>
    <n v="10"/>
    <n v="25"/>
    <n v="1"/>
    <s v="..."/>
    <d v="2004-07-31T00:00:00"/>
    <n v="14"/>
    <x v="8"/>
  </r>
  <r>
    <n v="67"/>
    <n v="843479922"/>
    <n v="1200"/>
    <s v="adventure-works\bob0"/>
    <n v="14"/>
    <x v="42"/>
    <d v="1969-09-16T00:00:00"/>
    <s v="S"/>
    <x v="0"/>
    <d v="1999-01-25T00:00:00"/>
    <n v="0"/>
    <n v="12"/>
    <n v="26"/>
    <n v="1"/>
    <s v="..."/>
    <d v="2004-07-31T00:00:00"/>
    <n v="11"/>
    <x v="8"/>
  </r>
  <r>
    <n v="68"/>
    <n v="370487086"/>
    <n v="1141"/>
    <s v="adventure-works\shammi0"/>
    <n v="210"/>
    <x v="41"/>
    <d v="1970-11-05T00:00:00"/>
    <s v="M"/>
    <x v="0"/>
    <d v="1999-01-25T00:00:00"/>
    <n v="0"/>
    <n v="53"/>
    <n v="46"/>
    <n v="1"/>
    <s v="..."/>
    <d v="2004-07-31T00:00:00"/>
    <n v="15"/>
    <x v="8"/>
  </r>
  <r>
    <n v="69"/>
    <n v="54759846"/>
    <n v="1184"/>
    <s v="adventure-works\linda0"/>
    <n v="38"/>
    <x v="42"/>
    <d v="1977-08-17T00:00:00"/>
    <s v="M"/>
    <x v="1"/>
    <d v="1999-01-26T00:00:00"/>
    <n v="0"/>
    <n v="96"/>
    <n v="68"/>
    <n v="1"/>
    <s v="..."/>
    <d v="2004-07-31T00:00:00"/>
    <n v="11"/>
    <x v="8"/>
  </r>
  <r>
    <n v="73"/>
    <n v="604664374"/>
    <n v="1125"/>
    <s v="adventure-works\sandra0"/>
    <n v="135"/>
    <x v="37"/>
    <d v="1965-12-06T00:00:00"/>
    <s v="M"/>
    <x v="1"/>
    <d v="1999-01-27T00:00:00"/>
    <n v="0"/>
    <n v="37"/>
    <n v="38"/>
    <n v="1"/>
    <s v="..."/>
    <d v="2004-07-31T00:00:00"/>
    <n v="9.5"/>
    <x v="8"/>
  </r>
  <r>
    <n v="74"/>
    <n v="778552911"/>
    <n v="1066"/>
    <s v="adventure-works\kok-ho0"/>
    <n v="21"/>
    <x v="36"/>
    <d v="1970-05-30T00:00:00"/>
    <s v="S"/>
    <x v="0"/>
    <d v="1999-01-28T00:00:00"/>
    <n v="0"/>
    <n v="78"/>
    <n v="59"/>
    <n v="1"/>
    <s v="..."/>
    <d v="2004-07-31T00:00:00"/>
    <n v="25"/>
    <x v="8"/>
  </r>
  <r>
    <n v="75"/>
    <n v="435234965"/>
    <n v="1168"/>
    <s v="adventure-works\douglas0"/>
    <n v="159"/>
    <x v="38"/>
    <d v="1975-12-26T00:00:00"/>
    <s v="M"/>
    <x v="0"/>
    <d v="1999-01-28T00:00:00"/>
    <n v="0"/>
    <n v="80"/>
    <n v="60"/>
    <n v="1"/>
    <s v="..."/>
    <d v="2004-07-31T00:00:00"/>
    <n v="10"/>
    <x v="8"/>
  </r>
  <r>
    <n v="76"/>
    <n v="339712426"/>
    <n v="1227"/>
    <s v="adventure-works\james0"/>
    <n v="7"/>
    <x v="33"/>
    <d v="1974-08-26T00:00:00"/>
    <s v="M"/>
    <x v="0"/>
    <d v="1999-01-28T00:00:00"/>
    <n v="0"/>
    <n v="39"/>
    <n v="39"/>
    <n v="1"/>
    <s v="..."/>
    <d v="2004-07-31T00:00:00"/>
    <n v="12.45"/>
    <x v="8"/>
  </r>
  <r>
    <n v="78"/>
    <n v="368920189"/>
    <n v="1109"/>
    <s v="adventure-works\nitin0"/>
    <n v="182"/>
    <x v="40"/>
    <d v="1977-01-01T00:00:00"/>
    <s v="S"/>
    <x v="0"/>
    <d v="1999-01-29T00:00:00"/>
    <n v="0"/>
    <n v="21"/>
    <n v="30"/>
    <n v="1"/>
    <s v="..."/>
    <d v="2004-07-31T00:00:00"/>
    <n v="14"/>
    <x v="8"/>
  </r>
  <r>
    <n v="80"/>
    <n v="330211482"/>
    <n v="1211"/>
    <s v="adventure-works\rebecca0"/>
    <n v="16"/>
    <x v="33"/>
    <d v="1967-08-11T00:00:00"/>
    <s v="M"/>
    <x v="1"/>
    <d v="1999-01-30T00:00:00"/>
    <n v="0"/>
    <n v="23"/>
    <n v="31"/>
    <n v="1"/>
    <s v="..."/>
    <d v="2004-07-31T00:00:00"/>
    <n v="12.45"/>
    <x v="8"/>
  </r>
  <r>
    <n v="81"/>
    <n v="632092621"/>
    <n v="1136"/>
    <s v="adventure-works\rajesh0"/>
    <n v="210"/>
    <x v="41"/>
    <d v="1967-11-05T00:00:00"/>
    <s v="M"/>
    <x v="0"/>
    <d v="1999-02-01T00:00:00"/>
    <n v="0"/>
    <n v="48"/>
    <n v="44"/>
    <n v="1"/>
    <s v="..."/>
    <d v="2004-07-31T00:00:00"/>
    <n v="15"/>
    <x v="8"/>
  </r>
  <r>
    <n v="83"/>
    <n v="981597097"/>
    <n v="1179"/>
    <s v="adventure-works\john1"/>
    <n v="38"/>
    <x v="42"/>
    <d v="1968-07-01T00:00:00"/>
    <s v="S"/>
    <x v="0"/>
    <d v="1999-02-02T00:00:00"/>
    <n v="0"/>
    <n v="91"/>
    <n v="65"/>
    <n v="1"/>
    <s v="..."/>
    <d v="2004-07-31T00:00:00"/>
    <n v="11"/>
    <x v="8"/>
  </r>
  <r>
    <n v="84"/>
    <n v="693325305"/>
    <n v="1222"/>
    <s v="adventure-works\nancy0"/>
    <n v="7"/>
    <x v="33"/>
    <d v="1978-12-21T00:00:00"/>
    <s v="M"/>
    <x v="1"/>
    <d v="1999-02-03T00:00:00"/>
    <n v="0"/>
    <n v="34"/>
    <n v="37"/>
    <n v="1"/>
    <s v="..."/>
    <d v="2004-07-31T00:00:00"/>
    <n v="12.45"/>
    <x v="8"/>
  </r>
  <r>
    <n v="86"/>
    <n v="746373306"/>
    <n v="1120"/>
    <s v="adventure-works\david3"/>
    <n v="184"/>
    <x v="37"/>
    <d v="1971-09-04T00:00:00"/>
    <s v="S"/>
    <x v="0"/>
    <d v="1999-02-03T00:00:00"/>
    <n v="0"/>
    <n v="32"/>
    <n v="36"/>
    <n v="1"/>
    <s v="..."/>
    <d v="2004-07-31T00:00:00"/>
    <n v="9.5"/>
    <x v="8"/>
  </r>
  <r>
    <n v="87"/>
    <n v="750905084"/>
    <n v="1061"/>
    <s v="adventure-works\david4"/>
    <n v="21"/>
    <x v="43"/>
    <d v="1973-08-02T00:00:00"/>
    <s v="S"/>
    <x v="0"/>
    <d v="1999-02-04T00:00:00"/>
    <n v="0"/>
    <n v="73"/>
    <n v="56"/>
    <n v="1"/>
    <s v="..."/>
    <d v="2004-07-31T00:00:00"/>
    <n v="25"/>
    <x v="8"/>
  </r>
  <r>
    <n v="88"/>
    <n v="514829225"/>
    <n v="1163"/>
    <s v="adventure-works\laura0"/>
    <n v="123"/>
    <x v="38"/>
    <d v="1971-01-26T00:00:00"/>
    <s v="S"/>
    <x v="1"/>
    <d v="1999-02-04T00:00:00"/>
    <n v="0"/>
    <n v="75"/>
    <n v="57"/>
    <n v="1"/>
    <s v="..."/>
    <d v="2004-07-31T00:00:00"/>
    <n v="10"/>
    <x v="8"/>
  </r>
  <r>
    <n v="89"/>
    <n v="750246141"/>
    <n v="1206"/>
    <s v="adventure-works\margie0"/>
    <n v="16"/>
    <x v="33"/>
    <d v="1976-06-20T00:00:00"/>
    <s v="M"/>
    <x v="1"/>
    <d v="1999-02-05T00:00:00"/>
    <n v="0"/>
    <n v="18"/>
    <n v="29"/>
    <n v="1"/>
    <s v="..."/>
    <d v="2004-07-31T00:00:00"/>
    <n v="12.45"/>
    <x v="8"/>
  </r>
  <r>
    <n v="91"/>
    <n v="19312190"/>
    <n v="1137"/>
    <s v="adventure-works\lorraine0"/>
    <n v="210"/>
    <x v="41"/>
    <d v="1978-12-28T00:00:00"/>
    <s v="M"/>
    <x v="1"/>
    <d v="1999-02-05T00:00:00"/>
    <n v="0"/>
    <n v="49"/>
    <n v="44"/>
    <n v="1"/>
    <s v="..."/>
    <d v="2004-07-31T00:00:00"/>
    <n v="15"/>
    <x v="8"/>
  </r>
  <r>
    <n v="92"/>
    <n v="212801092"/>
    <n v="1104"/>
    <s v="adventure-works\fadi0"/>
    <n v="143"/>
    <x v="40"/>
    <d v="1979-03-19T00:00:00"/>
    <s v="S"/>
    <x v="0"/>
    <d v="1999-02-05T00:00:00"/>
    <n v="0"/>
    <n v="16"/>
    <n v="28"/>
    <n v="1"/>
    <s v="..."/>
    <d v="2004-07-31T00:00:00"/>
    <n v="14"/>
    <x v="8"/>
  </r>
  <r>
    <n v="93"/>
    <n v="769680433"/>
    <n v="1147"/>
    <s v="adventure-works\ryan0"/>
    <n v="51"/>
    <x v="41"/>
    <d v="1962-07-15T00:00:00"/>
    <s v="M"/>
    <x v="0"/>
    <d v="1999-02-06T00:00:00"/>
    <n v="0"/>
    <n v="59"/>
    <n v="49"/>
    <n v="1"/>
    <s v="..."/>
    <d v="2004-07-31T00:00:00"/>
    <n v="15"/>
    <x v="8"/>
  </r>
  <r>
    <n v="95"/>
    <n v="431859843"/>
    <n v="1190"/>
    <s v="adventure-works\nuan0"/>
    <n v="74"/>
    <x v="42"/>
    <d v="1969-04-29T00:00:00"/>
    <s v="S"/>
    <x v="0"/>
    <d v="1999-02-07T00:00:00"/>
    <n v="0"/>
    <n v="2"/>
    <n v="21"/>
    <n v="1"/>
    <s v="..."/>
    <d v="2004-07-31T00:00:00"/>
    <n v="11"/>
    <x v="8"/>
  </r>
  <r>
    <n v="96"/>
    <n v="621209647"/>
    <n v="1233"/>
    <s v="adventure-works\william0"/>
    <n v="44"/>
    <x v="44"/>
    <d v="1971-12-08T00:00:00"/>
    <s v="M"/>
    <x v="0"/>
    <d v="1999-02-08T00:00:00"/>
    <n v="0"/>
    <n v="45"/>
    <n v="42"/>
    <n v="1"/>
    <s v="..."/>
    <d v="2004-07-31T00:00:00"/>
    <n v="16"/>
    <x v="8"/>
  </r>
  <r>
    <n v="97"/>
    <n v="420023788"/>
    <n v="1131"/>
    <s v="adventure-works\bjorn0"/>
    <n v="173"/>
    <x v="37"/>
    <d v="1979-12-08T00:00:00"/>
    <s v="S"/>
    <x v="0"/>
    <d v="1999-02-08T00:00:00"/>
    <n v="0"/>
    <n v="43"/>
    <n v="41"/>
    <n v="1"/>
    <s v="..."/>
    <d v="2004-07-31T00:00:00"/>
    <n v="9.5"/>
    <x v="8"/>
  </r>
  <r>
    <n v="98"/>
    <n v="199546871"/>
    <n v="1174"/>
    <s v="adventure-works\scott0"/>
    <n v="197"/>
    <x v="38"/>
    <d v="1977-03-13T00:00:00"/>
    <s v="M"/>
    <x v="0"/>
    <d v="1999-02-09T00:00:00"/>
    <n v="0"/>
    <n v="86"/>
    <n v="63"/>
    <n v="1"/>
    <s v="..."/>
    <d v="2004-07-31T00:00:00"/>
    <n v="10"/>
    <x v="8"/>
  </r>
  <r>
    <n v="99"/>
    <n v="830150469"/>
    <n v="1158"/>
    <s v="adventure-works\michael1"/>
    <n v="87"/>
    <x v="41"/>
    <d v="1981-02-04T00:00:00"/>
    <s v="S"/>
    <x v="0"/>
    <d v="1999-02-11T00:00:00"/>
    <n v="0"/>
    <n v="70"/>
    <n v="55"/>
    <n v="1"/>
    <s v="..."/>
    <d v="2004-07-31T00:00:00"/>
    <n v="15"/>
    <x v="8"/>
  </r>
  <r>
    <n v="100"/>
    <n v="322160340"/>
    <n v="1099"/>
    <s v="adventure-works\lane0"/>
    <n v="143"/>
    <x v="40"/>
    <d v="1964-10-24T00:00:00"/>
    <s v="M"/>
    <x v="0"/>
    <d v="1999-02-12T00:00:00"/>
    <n v="0"/>
    <n v="11"/>
    <n v="25"/>
    <n v="1"/>
    <s v="..."/>
    <d v="2004-07-31T00:00:00"/>
    <n v="14"/>
    <x v="8"/>
  </r>
  <r>
    <n v="101"/>
    <n v="827686041"/>
    <n v="1201"/>
    <s v="adventure-works\pete0"/>
    <n v="14"/>
    <x v="42"/>
    <d v="1967-03-07T00:00:00"/>
    <s v="S"/>
    <x v="0"/>
    <d v="1999-02-12T00:00:00"/>
    <n v="0"/>
    <n v="13"/>
    <n v="26"/>
    <n v="1"/>
    <s v="..."/>
    <d v="2004-07-31T00:00:00"/>
    <n v="11"/>
    <x v="8"/>
  </r>
  <r>
    <n v="104"/>
    <n v="204035155"/>
    <n v="1195"/>
    <s v="adventure-works\lolan0"/>
    <n v="74"/>
    <x v="42"/>
    <d v="1963-02-25T00:00:00"/>
    <s v="M"/>
    <x v="0"/>
    <d v="1999-02-13T00:00:00"/>
    <n v="0"/>
    <n v="7"/>
    <n v="23"/>
    <n v="1"/>
    <s v="..."/>
    <d v="2004-07-31T00:00:00"/>
    <n v="11"/>
    <x v="8"/>
  </r>
  <r>
    <n v="105"/>
    <n v="992874797"/>
    <n v="1142"/>
    <s v="adventure-works\paula1"/>
    <n v="210"/>
    <x v="41"/>
    <d v="1977-03-13T00:00:00"/>
    <s v="M"/>
    <x v="1"/>
    <d v="1999-02-13T00:00:00"/>
    <n v="0"/>
    <n v="54"/>
    <n v="47"/>
    <n v="1"/>
    <s v="..."/>
    <d v="2004-07-31T00:00:00"/>
    <n v="15"/>
    <x v="8"/>
  </r>
  <r>
    <n v="107"/>
    <n v="342607223"/>
    <n v="1185"/>
    <s v="adventure-works\mindaugas0"/>
    <n v="38"/>
    <x v="42"/>
    <d v="1968-06-07T00:00:00"/>
    <s v="M"/>
    <x v="0"/>
    <d v="1999-02-14T00:00:00"/>
    <n v="0"/>
    <n v="97"/>
    <n v="68"/>
    <n v="1"/>
    <s v="..."/>
    <d v="2004-07-31T00:00:00"/>
    <n v="11"/>
    <x v="8"/>
  </r>
  <r>
    <n v="108"/>
    <n v="45615666"/>
    <n v="1228"/>
    <s v="adventure-works\eric0"/>
    <n v="21"/>
    <x v="45"/>
    <d v="1975-02-20T00:00:00"/>
    <s v="M"/>
    <x v="0"/>
    <d v="1999-02-15T00:00:00"/>
    <n v="0"/>
    <n v="40"/>
    <n v="40"/>
    <n v="1"/>
    <s v="..."/>
    <d v="2004-07-31T00:00:00"/>
    <n v="25"/>
    <x v="8"/>
  </r>
  <r>
    <n v="110"/>
    <n v="733022683"/>
    <n v="1126"/>
    <s v="adventure-works\jason0"/>
    <n v="135"/>
    <x v="37"/>
    <d v="1979-01-08T00:00:00"/>
    <s v="S"/>
    <x v="0"/>
    <d v="1999-02-15T00:00:00"/>
    <n v="0"/>
    <n v="38"/>
    <n v="39"/>
    <n v="1"/>
    <s v="..."/>
    <d v="2004-07-31T00:00:00"/>
    <n v="9.5"/>
    <x v="8"/>
  </r>
  <r>
    <n v="112"/>
    <n v="187369436"/>
    <n v="1169"/>
    <s v="adventure-works\janeth0"/>
    <n v="159"/>
    <x v="38"/>
    <d v="1962-08-25T00:00:00"/>
    <s v="S"/>
    <x v="1"/>
    <d v="1999-02-16T00:00:00"/>
    <n v="0"/>
    <n v="81"/>
    <n v="60"/>
    <n v="1"/>
    <s v="..."/>
    <d v="2004-07-31T00:00:00"/>
    <n v="10"/>
    <x v="8"/>
  </r>
  <r>
    <n v="113"/>
    <n v="364818297"/>
    <n v="1110"/>
    <s v="adventure-works\marc0"/>
    <n v="184"/>
    <x v="37"/>
    <d v="1976-11-24T00:00:00"/>
    <s v="M"/>
    <x v="0"/>
    <d v="1999-02-17T00:00:00"/>
    <n v="0"/>
    <n v="22"/>
    <n v="31"/>
    <n v="1"/>
    <s v="..."/>
    <d v="2004-07-31T00:00:00"/>
    <n v="9.5"/>
    <x v="8"/>
  </r>
  <r>
    <n v="115"/>
    <n v="886023130"/>
    <n v="1094"/>
    <s v="adventure-works\paul1"/>
    <n v="108"/>
    <x v="40"/>
    <d v="1980-12-05T00:00:00"/>
    <s v="M"/>
    <x v="0"/>
    <d v="1999-02-18T00:00:00"/>
    <n v="0"/>
    <n v="6"/>
    <n v="23"/>
    <n v="1"/>
    <s v="..."/>
    <d v="2004-07-31T00:00:00"/>
    <n v="14"/>
    <x v="8"/>
  </r>
  <r>
    <n v="116"/>
    <n v="749211824"/>
    <n v="1144"/>
    <s v="adventure-works\frank0"/>
    <n v="210"/>
    <x v="41"/>
    <d v="1977-10-07T00:00:00"/>
    <s v="M"/>
    <x v="0"/>
    <d v="1999-02-18T00:00:00"/>
    <n v="0"/>
    <n v="56"/>
    <n v="48"/>
    <n v="1"/>
    <s v="..."/>
    <d v="2004-07-31T00:00:00"/>
    <n v="15"/>
    <x v="8"/>
  </r>
  <r>
    <n v="118"/>
    <n v="92096924"/>
    <n v="1196"/>
    <s v="adventure-works\diane2"/>
    <n v="14"/>
    <x v="42"/>
    <d v="1979-09-10T00:00:00"/>
    <s v="S"/>
    <x v="1"/>
    <d v="1999-02-19T00:00:00"/>
    <n v="0"/>
    <n v="8"/>
    <n v="24"/>
    <n v="1"/>
    <s v="..."/>
    <d v="2004-07-31T00:00:00"/>
    <n v="11"/>
    <x v="8"/>
  </r>
  <r>
    <n v="120"/>
    <n v="563680513"/>
    <n v="1180"/>
    <s v="adventure-works\angela0"/>
    <n v="38"/>
    <x v="42"/>
    <d v="1981-07-01T00:00:00"/>
    <s v="S"/>
    <x v="1"/>
    <d v="1999-02-21T00:00:00"/>
    <n v="0"/>
    <n v="92"/>
    <n v="66"/>
    <n v="1"/>
    <s v="..."/>
    <d v="2004-07-31T00:00:00"/>
    <n v="11"/>
    <x v="8"/>
  </r>
  <r>
    <n v="122"/>
    <n v="458159238"/>
    <n v="1223"/>
    <s v="adventure-works\bryan0"/>
    <n v="7"/>
    <x v="33"/>
    <d v="1963-09-28T00:00:00"/>
    <s v="S"/>
    <x v="0"/>
    <d v="1999-02-22T00:00:00"/>
    <n v="0"/>
    <n v="35"/>
    <n v="37"/>
    <n v="1"/>
    <s v="..."/>
    <d v="2004-07-31T00:00:00"/>
    <n v="12.45"/>
    <x v="8"/>
  </r>
  <r>
    <n v="123"/>
    <n v="712885347"/>
    <n v="1062"/>
    <s v="adventure-works\jeff0"/>
    <n v="21"/>
    <x v="46"/>
    <d v="1967-02-16T00:00:00"/>
    <s v="M"/>
    <x v="0"/>
    <d v="1999-02-22T00:00:00"/>
    <n v="0"/>
    <n v="74"/>
    <n v="57"/>
    <n v="1"/>
    <s v="..."/>
    <d v="2004-07-31T00:00:00"/>
    <n v="25"/>
    <x v="8"/>
  </r>
  <r>
    <n v="124"/>
    <n v="87268837"/>
    <n v="1121"/>
    <s v="adventure-works\eugene0"/>
    <n v="184"/>
    <x v="37"/>
    <d v="1977-08-15T00:00:00"/>
    <s v="S"/>
    <x v="0"/>
    <d v="1999-02-22T00:00:00"/>
    <n v="0"/>
    <n v="33"/>
    <n v="36"/>
    <n v="1"/>
    <s v="..."/>
    <d v="2004-07-31T00:00:00"/>
    <n v="9.5"/>
    <x v="8"/>
  </r>
  <r>
    <n v="125"/>
    <n v="969985265"/>
    <n v="1105"/>
    <s v="adventure-works\barbara0"/>
    <n v="182"/>
    <x v="40"/>
    <d v="1969-08-02T00:00:00"/>
    <s v="M"/>
    <x v="1"/>
    <d v="1999-02-23T00:00:00"/>
    <n v="0"/>
    <n v="17"/>
    <n v="28"/>
    <n v="1"/>
    <s v="..."/>
    <d v="2004-07-31T00:00:00"/>
    <n v="14"/>
    <x v="8"/>
  </r>
  <r>
    <n v="126"/>
    <n v="539490372"/>
    <n v="1164"/>
    <s v="adventure-works\chris0"/>
    <n v="123"/>
    <x v="38"/>
    <d v="1979-01-17T00:00:00"/>
    <s v="M"/>
    <x v="0"/>
    <d v="1999-02-23T00:00:00"/>
    <n v="0"/>
    <n v="76"/>
    <n v="58"/>
    <n v="1"/>
    <s v="..."/>
    <d v="2004-07-31T00:00:00"/>
    <n v="10"/>
    <x v="8"/>
  </r>
  <r>
    <n v="129"/>
    <n v="948320468"/>
    <n v="1207"/>
    <s v="adventure-works\mark1"/>
    <n v="16"/>
    <x v="33"/>
    <d v="1969-10-26T00:00:00"/>
    <s v="S"/>
    <x v="0"/>
    <d v="1999-02-24T00:00:00"/>
    <n v="0"/>
    <n v="19"/>
    <n v="29"/>
    <n v="1"/>
    <s v="..."/>
    <d v="2004-07-31T00:00:00"/>
    <n v="12.45"/>
    <x v="8"/>
  </r>
  <r>
    <n v="131"/>
    <n v="153288994"/>
    <n v="1191"/>
    <s v="adventure-works\houman0"/>
    <n v="74"/>
    <x v="42"/>
    <d v="1961-09-30T00:00:00"/>
    <s v="M"/>
    <x v="0"/>
    <d v="1999-02-26T00:00:00"/>
    <n v="0"/>
    <n v="3"/>
    <n v="21"/>
    <n v="1"/>
    <s v="..."/>
    <d v="2004-07-31T00:00:00"/>
    <n v="11"/>
    <x v="8"/>
  </r>
  <r>
    <n v="133"/>
    <n v="363996959"/>
    <n v="1132"/>
    <s v="adventure-works\michiko0"/>
    <n v="173"/>
    <x v="37"/>
    <d v="1972-07-28T00:00:00"/>
    <s v="S"/>
    <x v="0"/>
    <d v="1999-02-27T00:00:00"/>
    <n v="0"/>
    <n v="44"/>
    <n v="42"/>
    <n v="1"/>
    <s v="..."/>
    <d v="2004-07-31T00:00:00"/>
    <n v="9.5"/>
    <x v="8"/>
  </r>
  <r>
    <n v="134"/>
    <n v="585408256"/>
    <n v="1116"/>
    <s v="adventure-works\benjamin0"/>
    <n v="184"/>
    <x v="37"/>
    <d v="1976-02-06T00:00:00"/>
    <s v="S"/>
    <x v="0"/>
    <d v="1999-02-28T00:00:00"/>
    <n v="0"/>
    <n v="28"/>
    <n v="34"/>
    <n v="1"/>
    <s v="..."/>
    <d v="2004-07-31T00:00:00"/>
    <n v="9.5"/>
    <x v="8"/>
  </r>
  <r>
    <n v="135"/>
    <n v="386315192"/>
    <n v="1057"/>
    <s v="adventure-works\cynthia0"/>
    <n v="21"/>
    <x v="47"/>
    <d v="1971-09-19T00:00:00"/>
    <s v="S"/>
    <x v="1"/>
    <d v="1999-02-28T00:00:00"/>
    <n v="0"/>
    <n v="69"/>
    <n v="54"/>
    <n v="1"/>
    <s v="..."/>
    <d v="2004-07-31T00:00:00"/>
    <n v="25"/>
    <x v="8"/>
  </r>
  <r>
    <n v="136"/>
    <n v="167554340"/>
    <n v="1175"/>
    <s v="adventure-works\kathie0"/>
    <n v="197"/>
    <x v="38"/>
    <d v="1980-12-02T00:00:00"/>
    <s v="M"/>
    <x v="1"/>
    <d v="1999-02-28T00:00:00"/>
    <n v="0"/>
    <n v="87"/>
    <n v="63"/>
    <n v="1"/>
    <s v="..."/>
    <d v="2004-07-31T00:00:00"/>
    <n v="10"/>
    <x v="8"/>
  </r>
  <r>
    <n v="137"/>
    <n v="410742000"/>
    <n v="1202"/>
    <s v="adventure-works\britta0"/>
    <n v="16"/>
    <x v="33"/>
    <d v="1979-10-30T00:00:00"/>
    <s v="M"/>
    <x v="1"/>
    <d v="1999-03-02T00:00:00"/>
    <n v="0"/>
    <n v="14"/>
    <n v="27"/>
    <n v="1"/>
    <s v="..."/>
    <d v="2004-07-31T00:00:00"/>
    <n v="12.45"/>
    <x v="8"/>
  </r>
  <r>
    <n v="138"/>
    <n v="746201340"/>
    <n v="1143"/>
    <s v="adventure-works\brian0"/>
    <n v="210"/>
    <x v="41"/>
    <d v="1967-03-14T00:00:00"/>
    <s v="S"/>
    <x v="0"/>
    <d v="1999-03-02T00:00:00"/>
    <n v="0"/>
    <n v="55"/>
    <n v="47"/>
    <n v="1"/>
    <s v="..."/>
    <d v="2004-07-31T00:00:00"/>
    <n v="15"/>
    <x v="8"/>
  </r>
  <r>
    <n v="141"/>
    <n v="398737566"/>
    <n v="1186"/>
    <s v="adventure-works\michael2"/>
    <n v="38"/>
    <x v="42"/>
    <d v="1964-06-03T00:00:00"/>
    <s v="S"/>
    <x v="0"/>
    <d v="1999-03-04T00:00:00"/>
    <n v="0"/>
    <n v="98"/>
    <n v="69"/>
    <n v="1"/>
    <s v="..."/>
    <d v="2004-07-31T00:00:00"/>
    <n v="11"/>
    <x v="8"/>
  </r>
  <r>
    <n v="142"/>
    <n v="764853868"/>
    <n v="1127"/>
    <s v="adventure-works\andy0"/>
    <n v="135"/>
    <x v="37"/>
    <d v="1973-11-20T00:00:00"/>
    <s v="M"/>
    <x v="0"/>
    <d v="1999-03-04T00:00:00"/>
    <n v="0"/>
    <n v="39"/>
    <n v="39"/>
    <n v="1"/>
    <s v="..."/>
    <d v="2004-07-31T00:00:00"/>
    <n v="9.5"/>
    <x v="8"/>
  </r>
  <r>
    <n v="143"/>
    <n v="319472946"/>
    <n v="1229"/>
    <s v="adventure-works\yuhong0"/>
    <n v="21"/>
    <x v="45"/>
    <d v="1967-05-08T00:00:00"/>
    <s v="M"/>
    <x v="0"/>
    <d v="1999-03-05T00:00:00"/>
    <n v="0"/>
    <n v="41"/>
    <n v="40"/>
    <n v="1"/>
    <s v="..."/>
    <d v="2004-07-31T00:00:00"/>
    <n v="25"/>
    <x v="8"/>
  </r>
  <r>
    <n v="144"/>
    <n v="456839592"/>
    <n v="1170"/>
    <s v="adventure-works\robert0"/>
    <n v="159"/>
    <x v="38"/>
    <d v="1975-04-01T00:00:00"/>
    <s v="S"/>
    <x v="0"/>
    <d v="1999-03-06T00:00:00"/>
    <n v="0"/>
    <n v="82"/>
    <n v="61"/>
    <n v="1"/>
    <s v="..."/>
    <d v="2004-07-31T00:00:00"/>
    <n v="10"/>
    <x v="8"/>
  </r>
  <r>
    <n v="146"/>
    <n v="259388196"/>
    <n v="1111"/>
    <s v="adventure-works\reed0"/>
    <n v="184"/>
    <x v="37"/>
    <d v="1979-02-09T00:00:00"/>
    <s v="M"/>
    <x v="0"/>
    <d v="1999-03-06T00:00:00"/>
    <n v="0"/>
    <n v="23"/>
    <n v="31"/>
    <n v="1"/>
    <s v="..."/>
    <d v="2004-07-31T00:00:00"/>
    <n v="9.5"/>
    <x v="8"/>
  </r>
  <r>
    <n v="147"/>
    <n v="812797414"/>
    <n v="1100"/>
    <s v="adventure-works\linda1"/>
    <n v="143"/>
    <x v="40"/>
    <d v="1967-11-06T00:00:00"/>
    <s v="S"/>
    <x v="1"/>
    <d v="1999-03-07T00:00:00"/>
    <n v="0"/>
    <n v="12"/>
    <n v="26"/>
    <n v="1"/>
    <s v="..."/>
    <d v="2004-07-31T00:00:00"/>
    <n v="14"/>
    <x v="8"/>
  </r>
  <r>
    <n v="148"/>
    <n v="519899904"/>
    <n v="1052"/>
    <s v="adventure-works\james1"/>
    <n v="109"/>
    <x v="48"/>
    <d v="1973-02-07T00:00:00"/>
    <s v="S"/>
    <x v="0"/>
    <d v="1999-03-07T00:00:00"/>
    <n v="1"/>
    <n v="64"/>
    <n v="52"/>
    <n v="1"/>
    <s v="..."/>
    <d v="2004-07-31T00:00:00"/>
    <n v="84.134600000000006"/>
    <x v="8"/>
  </r>
  <r>
    <n v="151"/>
    <n v="25011600"/>
    <n v="1095"/>
    <s v="adventure-works\samantha0"/>
    <n v="108"/>
    <x v="40"/>
    <d v="1977-12-23T00:00:00"/>
    <s v="M"/>
    <x v="1"/>
    <d v="1999-03-08T00:00:00"/>
    <n v="0"/>
    <n v="7"/>
    <n v="23"/>
    <n v="1"/>
    <s v="..."/>
    <d v="2004-07-31T00:00:00"/>
    <n v="14"/>
    <x v="8"/>
  </r>
  <r>
    <n v="152"/>
    <n v="436757988"/>
    <n v="1138"/>
    <s v="adventure-works\tawana0"/>
    <n v="210"/>
    <x v="41"/>
    <d v="1979-12-12T00:00:00"/>
    <s v="S"/>
    <x v="0"/>
    <d v="1999-03-09T00:00:00"/>
    <n v="0"/>
    <n v="50"/>
    <n v="45"/>
    <n v="1"/>
    <s v="..."/>
    <d v="2004-07-31T00:00:00"/>
    <n v="15"/>
    <x v="8"/>
  </r>
  <r>
    <n v="153"/>
    <n v="652535724"/>
    <n v="1197"/>
    <s v="adventure-works\denise0"/>
    <n v="14"/>
    <x v="42"/>
    <d v="1978-08-07T00:00:00"/>
    <s v="M"/>
    <x v="1"/>
    <d v="1999-03-09T00:00:00"/>
    <n v="0"/>
    <n v="9"/>
    <n v="24"/>
    <n v="1"/>
    <s v="..."/>
    <d v="2004-07-31T00:00:00"/>
    <n v="11"/>
    <x v="8"/>
  </r>
  <r>
    <n v="155"/>
    <n v="377784364"/>
    <n v="1165"/>
    <s v="adventure-works\alex0"/>
    <n v="123"/>
    <x v="38"/>
    <d v="1980-05-14T00:00:00"/>
    <s v="M"/>
    <x v="0"/>
    <d v="1999-03-12T00:00:00"/>
    <n v="0"/>
    <n v="77"/>
    <n v="58"/>
    <n v="1"/>
    <s v="..."/>
    <d v="2004-07-31T00:00:00"/>
    <n v="10"/>
    <x v="8"/>
  </r>
  <r>
    <n v="156"/>
    <n v="66073987"/>
    <n v="1224"/>
    <s v="adventure-works\eugene1"/>
    <n v="7"/>
    <x v="33"/>
    <d v="1966-03-13T00:00:00"/>
    <s v="S"/>
    <x v="0"/>
    <d v="1999-03-12T00:00:00"/>
    <n v="0"/>
    <n v="36"/>
    <n v="38"/>
    <n v="1"/>
    <s v="..."/>
    <d v="2004-07-31T00:00:00"/>
    <n v="12.45"/>
    <x v="8"/>
  </r>
  <r>
    <n v="157"/>
    <n v="999440576"/>
    <n v="1210"/>
    <s v="adventure-works\brandon0"/>
    <n v="16"/>
    <x v="33"/>
    <d v="1967-02-11T00:00:00"/>
    <s v="M"/>
    <x v="0"/>
    <d v="1999-03-12T00:00:00"/>
    <n v="0"/>
    <n v="22"/>
    <n v="31"/>
    <n v="1"/>
    <s v="..."/>
    <d v="2004-07-31T00:00:00"/>
    <n v="12.45"/>
    <x v="8"/>
  </r>
  <r>
    <n v="159"/>
    <n v="551834634"/>
    <n v="1063"/>
    <s v="adventure-works\shane0"/>
    <n v="21"/>
    <x v="46"/>
    <d v="1980-06-24T00:00:00"/>
    <s v="S"/>
    <x v="0"/>
    <d v="1999-03-12T00:00:00"/>
    <n v="0"/>
    <n v="75"/>
    <n v="57"/>
    <n v="1"/>
    <s v="..."/>
    <d v="2004-07-31T00:00:00"/>
    <n v="25"/>
    <x v="8"/>
  </r>
  <r>
    <n v="160"/>
    <n v="305522471"/>
    <n v="1106"/>
    <s v="adventure-works\john2"/>
    <n v="182"/>
    <x v="40"/>
    <d v="1976-05-06T00:00:00"/>
    <s v="M"/>
    <x v="0"/>
    <d v="1999-03-13T00:00:00"/>
    <n v="0"/>
    <n v="18"/>
    <n v="29"/>
    <n v="1"/>
    <s v="..."/>
    <d v="2004-07-31T00:00:00"/>
    <n v="14"/>
    <x v="8"/>
  </r>
  <r>
    <n v="162"/>
    <n v="788456780"/>
    <n v="1208"/>
    <s v="adventure-works\jose0"/>
    <n v="16"/>
    <x v="33"/>
    <d v="1974-09-01T00:00:00"/>
    <s v="M"/>
    <x v="0"/>
    <d v="1999-03-14T00:00:00"/>
    <n v="0"/>
    <n v="20"/>
    <n v="30"/>
    <n v="1"/>
    <s v="..."/>
    <d v="2004-07-31T00:00:00"/>
    <n v="12.45"/>
    <x v="8"/>
  </r>
  <r>
    <n v="163"/>
    <n v="370581729"/>
    <n v="1188"/>
    <s v="adventure-works\mandar0"/>
    <n v="74"/>
    <x v="42"/>
    <d v="1976-04-21T00:00:00"/>
    <s v="S"/>
    <x v="0"/>
    <d v="1999-03-14T00:00:00"/>
    <n v="0"/>
    <n v="0"/>
    <n v="20"/>
    <n v="1"/>
    <s v="..."/>
    <d v="2004-07-31T00:00:00"/>
    <n v="11"/>
    <x v="8"/>
  </r>
  <r>
    <n v="165"/>
    <n v="152085091"/>
    <n v="1192"/>
    <s v="adventure-works\sameer0"/>
    <n v="74"/>
    <x v="42"/>
    <d v="1968-07-27T00:00:00"/>
    <s v="M"/>
    <x v="0"/>
    <d v="1999-03-15T00:00:00"/>
    <n v="0"/>
    <n v="4"/>
    <n v="22"/>
    <n v="1"/>
    <s v="..."/>
    <d v="2004-07-31T00:00:00"/>
    <n v="11"/>
    <x v="8"/>
  </r>
  <r>
    <n v="167"/>
    <n v="227319668"/>
    <n v="1133"/>
    <s v="adventure-works\carol0"/>
    <n v="173"/>
    <x v="37"/>
    <d v="1978-11-18T00:00:00"/>
    <s v="M"/>
    <x v="1"/>
    <d v="1999-03-16T00:00:00"/>
    <n v="0"/>
    <n v="45"/>
    <n v="42"/>
    <n v="1"/>
    <s v="..."/>
    <d v="2004-07-31T00:00:00"/>
    <n v="9.5"/>
    <x v="8"/>
  </r>
  <r>
    <n v="168"/>
    <n v="578953538"/>
    <n v="1159"/>
    <s v="adventure-works\rob1"/>
    <n v="87"/>
    <x v="41"/>
    <d v="1963-09-05T00:00:00"/>
    <s v="S"/>
    <x v="0"/>
    <d v="1999-03-17T00:00:00"/>
    <n v="0"/>
    <n v="71"/>
    <n v="55"/>
    <n v="1"/>
    <s v="..."/>
    <d v="2004-07-31T00:00:00"/>
    <n v="15"/>
    <x v="8"/>
  </r>
  <r>
    <n v="169"/>
    <n v="222400012"/>
    <n v="1176"/>
    <s v="adventure-works\don0"/>
    <n v="38"/>
    <x v="42"/>
    <d v="1961-07-14T00:00:00"/>
    <s v="M"/>
    <x v="0"/>
    <d v="1999-03-17T00:00:00"/>
    <n v="0"/>
    <n v="88"/>
    <n v="64"/>
    <n v="1"/>
    <s v="..."/>
    <d v="2004-07-31T00:00:00"/>
    <n v="11"/>
    <x v="8"/>
  </r>
  <r>
    <n v="171"/>
    <n v="860123571"/>
    <n v="1117"/>
    <s v="adventure-works\david7"/>
    <n v="184"/>
    <x v="37"/>
    <d v="1975-10-25T00:00:00"/>
    <s v="M"/>
    <x v="0"/>
    <d v="1999-03-18T00:00:00"/>
    <n v="0"/>
    <n v="29"/>
    <n v="34"/>
    <n v="1"/>
    <s v="..."/>
    <d v="2004-07-31T00:00:00"/>
    <n v="9.5"/>
    <x v="8"/>
  </r>
  <r>
    <n v="172"/>
    <n v="273260055"/>
    <n v="1160"/>
    <s v="adventure-works\baris0"/>
    <n v="87"/>
    <x v="41"/>
    <d v="1980-11-07T00:00:00"/>
    <s v="S"/>
    <x v="0"/>
    <d v="1999-03-19T00:00:00"/>
    <n v="0"/>
    <n v="72"/>
    <n v="56"/>
    <n v="1"/>
    <s v="..."/>
    <d v="2004-07-31T00:00:00"/>
    <n v="15"/>
    <x v="8"/>
  </r>
  <r>
    <n v="173"/>
    <n v="578935259"/>
    <n v="1058"/>
    <s v="adventure-works\michael3"/>
    <n v="21"/>
    <x v="47"/>
    <d v="1979-03-02T00:00:00"/>
    <s v="S"/>
    <x v="0"/>
    <d v="1999-03-19T00:00:00"/>
    <n v="0"/>
    <n v="70"/>
    <n v="55"/>
    <n v="1"/>
    <s v="..."/>
    <d v="2004-07-31T00:00:00"/>
    <n v="25"/>
    <x v="8"/>
  </r>
  <r>
    <n v="174"/>
    <n v="752513276"/>
    <n v="1219"/>
    <s v="adventure-works\steve0"/>
    <n v="18"/>
    <x v="33"/>
    <d v="1981-05-07T00:00:00"/>
    <s v="S"/>
    <x v="0"/>
    <d v="1999-03-19T00:00:00"/>
    <n v="0"/>
    <n v="31"/>
    <n v="35"/>
    <n v="1"/>
    <s v="..."/>
    <d v="2004-07-31T00:00:00"/>
    <n v="12.45"/>
    <x v="8"/>
  </r>
  <r>
    <n v="175"/>
    <n v="754372876"/>
    <n v="1203"/>
    <s v="adventure-works\suchitra0"/>
    <n v="16"/>
    <x v="33"/>
    <d v="1977-07-11T00:00:00"/>
    <s v="M"/>
    <x v="1"/>
    <d v="1999-03-20T00:00:00"/>
    <n v="0"/>
    <n v="15"/>
    <n v="27"/>
    <n v="1"/>
    <s v="..."/>
    <d v="2004-07-31T00:00:00"/>
    <n v="12.45"/>
    <x v="8"/>
  </r>
  <r>
    <n v="177"/>
    <n v="404159499"/>
    <n v="1101"/>
    <s v="adventure-works\terrence0"/>
    <n v="143"/>
    <x v="40"/>
    <d v="1975-01-09T00:00:00"/>
    <s v="S"/>
    <x v="0"/>
    <d v="1999-03-20T00:00:00"/>
    <n v="0"/>
    <n v="13"/>
    <n v="26"/>
    <n v="1"/>
    <s v="..."/>
    <d v="2004-07-31T00:00:00"/>
    <n v="14"/>
    <x v="8"/>
  </r>
  <r>
    <n v="179"/>
    <n v="599942664"/>
    <n v="1187"/>
    <s v="adventure-works\chad0"/>
    <n v="38"/>
    <x v="42"/>
    <d v="1980-09-04T00:00:00"/>
    <s v="M"/>
    <x v="0"/>
    <d v="1999-03-22T00:00:00"/>
    <n v="0"/>
    <n v="99"/>
    <n v="69"/>
    <n v="1"/>
    <s v="..."/>
    <d v="2004-07-31T00:00:00"/>
    <n v="11"/>
    <x v="8"/>
  </r>
  <r>
    <n v="180"/>
    <n v="993310268"/>
    <n v="1128"/>
    <s v="adventure-works\rostislav0"/>
    <n v="135"/>
    <x v="37"/>
    <d v="1967-10-15T00:00:00"/>
    <s v="M"/>
    <x v="0"/>
    <d v="1999-03-23T00:00:00"/>
    <n v="0"/>
    <n v="40"/>
    <n v="40"/>
    <n v="1"/>
    <s v="..."/>
    <d v="2004-07-31T00:00:00"/>
    <n v="9.5"/>
    <x v="8"/>
  </r>
  <r>
    <n v="181"/>
    <n v="20244403"/>
    <n v="1171"/>
    <s v="adventure-works\belinda0"/>
    <n v="197"/>
    <x v="38"/>
    <d v="1959-10-19T00:00:00"/>
    <s v="S"/>
    <x v="1"/>
    <d v="1999-03-24T00:00:00"/>
    <n v="0"/>
    <n v="83"/>
    <n v="61"/>
    <n v="1"/>
    <s v="..."/>
    <d v="2004-07-31T00:00:00"/>
    <n v="10"/>
    <x v="8"/>
  </r>
  <r>
    <n v="182"/>
    <n v="862951447"/>
    <n v="1230"/>
    <s v="adventure-works\katie0"/>
    <n v="21"/>
    <x v="45"/>
    <d v="1974-12-20T00:00:00"/>
    <s v="S"/>
    <x v="1"/>
    <d v="1999-03-24T00:00:00"/>
    <n v="0"/>
    <n v="42"/>
    <n v="41"/>
    <n v="1"/>
    <s v="..."/>
    <d v="2004-07-31T00:00:00"/>
    <n v="25"/>
    <x v="8"/>
  </r>
  <r>
    <n v="183"/>
    <n v="551346974"/>
    <n v="1112"/>
    <s v="adventure-works\russell1"/>
    <n v="184"/>
    <x v="37"/>
    <d v="1972-03-14T00:00:00"/>
    <s v="M"/>
    <x v="0"/>
    <d v="1999-03-25T00:00:00"/>
    <n v="0"/>
    <n v="24"/>
    <n v="32"/>
    <n v="1"/>
    <s v="..."/>
    <d v="2004-07-31T00:00:00"/>
    <n v="9.5"/>
    <x v="8"/>
  </r>
  <r>
    <n v="184"/>
    <n v="60114406"/>
    <n v="1056"/>
    <s v="adventure-works\jack0"/>
    <n v="21"/>
    <x v="47"/>
    <d v="1973-07-23T00:00:00"/>
    <s v="S"/>
    <x v="0"/>
    <d v="1999-03-25T00:00:00"/>
    <n v="0"/>
    <n v="68"/>
    <n v="54"/>
    <n v="1"/>
    <s v="..."/>
    <d v="2004-07-31T00:00:00"/>
    <n v="25"/>
    <x v="8"/>
  </r>
  <r>
    <n v="185"/>
    <n v="33237992"/>
    <n v="1053"/>
    <s v="adventure-works\andrew0"/>
    <n v="21"/>
    <x v="39"/>
    <d v="1978-10-08T00:00:00"/>
    <s v="S"/>
    <x v="0"/>
    <d v="1999-03-26T00:00:00"/>
    <n v="0"/>
    <n v="65"/>
    <n v="52"/>
    <n v="1"/>
    <s v="..."/>
    <d v="2004-07-31T00:00:00"/>
    <n v="25"/>
    <x v="8"/>
  </r>
  <r>
    <n v="186"/>
    <n v="1300049"/>
    <n v="1155"/>
    <s v="adventure-works\nicole0"/>
    <n v="87"/>
    <x v="41"/>
    <d v="1976-05-10T00:00:00"/>
    <s v="M"/>
    <x v="1"/>
    <d v="1999-03-26T00:00:00"/>
    <n v="0"/>
    <n v="67"/>
    <n v="53"/>
    <n v="1"/>
    <s v="..."/>
    <d v="2004-07-31T00:00:00"/>
    <n v="15"/>
    <x v="8"/>
  </r>
  <r>
    <n v="187"/>
    <n v="10708100"/>
    <n v="1198"/>
    <s v="adventure-works\frank1"/>
    <n v="14"/>
    <x v="42"/>
    <d v="1961-08-24T00:00:00"/>
    <s v="S"/>
    <x v="0"/>
    <d v="1999-03-27T00:00:00"/>
    <n v="0"/>
    <n v="10"/>
    <n v="25"/>
    <n v="1"/>
    <s v="..."/>
    <d v="2004-07-31T00:00:00"/>
    <n v="11"/>
    <x v="8"/>
  </r>
  <r>
    <n v="189"/>
    <n v="63761469"/>
    <n v="1096"/>
    <s v="adventure-works\anibal0"/>
    <n v="108"/>
    <x v="40"/>
    <d v="1964-10-06T00:00:00"/>
    <s v="S"/>
    <x v="1"/>
    <d v="1999-03-27T00:00:00"/>
    <n v="0"/>
    <n v="8"/>
    <n v="24"/>
    <n v="1"/>
    <s v="..."/>
    <d v="2004-07-31T00:00:00"/>
    <n v="14"/>
    <x v="8"/>
  </r>
  <r>
    <n v="190"/>
    <n v="693168613"/>
    <n v="1139"/>
    <s v="adventure-works\ken1"/>
    <n v="210"/>
    <x v="41"/>
    <d v="1971-06-29T00:00:00"/>
    <s v="M"/>
    <x v="0"/>
    <d v="1999-03-28T00:00:00"/>
    <n v="0"/>
    <n v="51"/>
    <n v="45"/>
    <n v="1"/>
    <s v="..."/>
    <d v="2004-07-31T00:00:00"/>
    <n v="15"/>
    <x v="8"/>
  </r>
  <r>
    <n v="192"/>
    <n v="334834274"/>
    <n v="1182"/>
    <s v="adventure-works\michael4"/>
    <n v="38"/>
    <x v="42"/>
    <d v="1979-07-17T00:00:00"/>
    <s v="S"/>
    <x v="0"/>
    <d v="1999-03-29T00:00:00"/>
    <n v="0"/>
    <n v="94"/>
    <n v="67"/>
    <n v="1"/>
    <s v="..."/>
    <d v="2004-07-31T00:00:00"/>
    <n v="11"/>
    <x v="8"/>
  </r>
  <r>
    <n v="193"/>
    <n v="399658727"/>
    <n v="1166"/>
    <s v="adventure-works\lionel0"/>
    <n v="159"/>
    <x v="38"/>
    <d v="1978-04-15T00:00:00"/>
    <s v="S"/>
    <x v="0"/>
    <d v="1999-03-30T00:00:00"/>
    <n v="0"/>
    <n v="78"/>
    <n v="59"/>
    <n v="1"/>
    <s v="..."/>
    <d v="2004-07-31T00:00:00"/>
    <n v="10"/>
    <x v="8"/>
  </r>
  <r>
    <n v="194"/>
    <n v="500412746"/>
    <n v="1225"/>
    <s v="adventure-works\thomas0"/>
    <n v="7"/>
    <x v="33"/>
    <d v="1976-02-11T00:00:00"/>
    <s v="M"/>
    <x v="0"/>
    <d v="1999-03-30T00:00:00"/>
    <n v="0"/>
    <n v="37"/>
    <n v="38"/>
    <n v="1"/>
    <s v="..."/>
    <d v="2004-07-31T00:00:00"/>
    <n v="12.45"/>
    <x v="8"/>
  </r>
  <r>
    <n v="196"/>
    <n v="878395493"/>
    <n v="1123"/>
    <s v="adventure-works\michael5"/>
    <n v="135"/>
    <x v="37"/>
    <d v="1972-10-19T00:00:00"/>
    <s v="M"/>
    <x v="0"/>
    <d v="1999-03-30T00:00:00"/>
    <n v="0"/>
    <n v="35"/>
    <n v="37"/>
    <n v="1"/>
    <s v="..."/>
    <d v="2004-07-31T00:00:00"/>
    <n v="9.5"/>
    <x v="8"/>
  </r>
  <r>
    <n v="197"/>
    <n v="332349500"/>
    <n v="1064"/>
    <s v="adventure-works\lori0"/>
    <n v="21"/>
    <x v="46"/>
    <d v="1970-08-19T00:00:00"/>
    <s v="S"/>
    <x v="1"/>
    <d v="1999-03-30T00:00:00"/>
    <n v="0"/>
    <n v="76"/>
    <n v="58"/>
    <n v="1"/>
    <s v="..."/>
    <d v="2004-07-31T00:00:00"/>
    <n v="25"/>
    <x v="8"/>
  </r>
  <r>
    <n v="199"/>
    <n v="621932914"/>
    <n v="1107"/>
    <s v="adventure-works\stefen0"/>
    <n v="182"/>
    <x v="40"/>
    <d v="1966-01-21T00:00:00"/>
    <s v="S"/>
    <x v="0"/>
    <d v="1999-04-01T00:00:00"/>
    <n v="0"/>
    <n v="19"/>
    <n v="29"/>
    <n v="1"/>
    <s v="..."/>
    <d v="2004-07-31T00:00:00"/>
    <n v="14"/>
    <x v="8"/>
  </r>
  <r>
    <n v="202"/>
    <n v="912141525"/>
    <n v="1193"/>
    <s v="adventure-works\elizabeth0"/>
    <n v="74"/>
    <x v="42"/>
    <d v="1980-02-26T00:00:00"/>
    <s v="M"/>
    <x v="1"/>
    <d v="1999-04-03T00:00:00"/>
    <n v="0"/>
    <n v="5"/>
    <n v="22"/>
    <n v="1"/>
    <s v="..."/>
    <d v="2004-07-31T00:00:00"/>
    <n v="11"/>
    <x v="8"/>
  </r>
  <r>
    <n v="204"/>
    <n v="568626529"/>
    <n v="1115"/>
    <s v="adventure-works\john3"/>
    <n v="184"/>
    <x v="37"/>
    <d v="1972-04-24T00:00:00"/>
    <s v="S"/>
    <x v="0"/>
    <d v="1999-04-04T00:00:00"/>
    <n v="0"/>
    <n v="27"/>
    <n v="33"/>
    <n v="1"/>
    <s v="..."/>
    <d v="2004-07-31T00:00:00"/>
    <n v="9.5"/>
    <x v="8"/>
  </r>
  <r>
    <n v="205"/>
    <n v="301435199"/>
    <n v="1134"/>
    <s v="adventure-works\merav0"/>
    <n v="173"/>
    <x v="37"/>
    <d v="1973-06-13T00:00:00"/>
    <s v="M"/>
    <x v="1"/>
    <d v="1999-04-04T00:00:00"/>
    <n v="0"/>
    <n v="46"/>
    <n v="43"/>
    <n v="1"/>
    <s v="..."/>
    <d v="2004-07-31T00:00:00"/>
    <n v="9.5"/>
    <x v="8"/>
  </r>
  <r>
    <n v="207"/>
    <n v="211789056"/>
    <n v="1177"/>
    <s v="adventure-works\kitti0"/>
    <n v="38"/>
    <x v="42"/>
    <d v="1977-07-07T00:00:00"/>
    <s v="S"/>
    <x v="1"/>
    <d v="1999-04-05T00:00:00"/>
    <n v="0"/>
    <n v="89"/>
    <n v="64"/>
    <n v="1"/>
    <s v="..."/>
    <d v="2004-07-31T00:00:00"/>
    <n v="11"/>
    <x v="8"/>
  </r>
  <r>
    <n v="208"/>
    <n v="63179277"/>
    <n v="1220"/>
    <s v="adventure-works\jay0"/>
    <n v="18"/>
    <x v="33"/>
    <d v="1966-03-14T00:00:00"/>
    <s v="S"/>
    <x v="0"/>
    <d v="1999-04-06T00:00:00"/>
    <n v="0"/>
    <n v="32"/>
    <n v="36"/>
    <n v="1"/>
    <s v="..."/>
    <d v="2004-07-31T00:00:00"/>
    <n v="12.45"/>
    <x v="8"/>
  </r>
  <r>
    <n v="209"/>
    <n v="587567941"/>
    <n v="1118"/>
    <s v="adventure-works\jan0"/>
    <n v="184"/>
    <x v="37"/>
    <d v="1964-12-16T00:00:00"/>
    <s v="S"/>
    <x v="0"/>
    <d v="1999-04-06T00:00:00"/>
    <n v="0"/>
    <n v="30"/>
    <n v="35"/>
    <n v="1"/>
    <s v="..."/>
    <d v="2004-07-31T00:00:00"/>
    <n v="9.5"/>
    <x v="8"/>
  </r>
  <r>
    <n v="210"/>
    <n v="634335025"/>
    <n v="1059"/>
    <s v="adventure-works\brenda0"/>
    <n v="21"/>
    <x v="43"/>
    <d v="1973-03-31T00:00:00"/>
    <s v="M"/>
    <x v="1"/>
    <d v="1999-04-06T00:00:00"/>
    <n v="0"/>
    <n v="71"/>
    <n v="55"/>
    <n v="1"/>
    <s v="..."/>
    <d v="2004-07-31T00:00:00"/>
    <n v="25"/>
    <x v="8"/>
  </r>
  <r>
    <n v="211"/>
    <n v="65848458"/>
    <n v="1161"/>
    <s v="adventure-works\andrew1"/>
    <n v="123"/>
    <x v="38"/>
    <d v="1978-10-26T00:00:00"/>
    <s v="S"/>
    <x v="0"/>
    <d v="1999-04-07T00:00:00"/>
    <n v="0"/>
    <n v="73"/>
    <n v="56"/>
    <n v="1"/>
    <s v="..."/>
    <d v="2004-07-31T00:00:00"/>
    <n v="10"/>
    <x v="8"/>
  </r>
  <r>
    <n v="213"/>
    <n v="442121106"/>
    <n v="1204"/>
    <s v="adventure-works\chris2"/>
    <n v="16"/>
    <x v="33"/>
    <d v="1976-09-07T00:00:00"/>
    <s v="S"/>
    <x v="0"/>
    <d v="1999-04-08T00:00:00"/>
    <n v="0"/>
    <n v="16"/>
    <n v="28"/>
    <n v="1"/>
    <s v="..."/>
    <d v="2004-07-31T00:00:00"/>
    <n v="12.45"/>
    <x v="8"/>
  </r>
  <r>
    <n v="214"/>
    <n v="300946911"/>
    <n v="1102"/>
    <s v="adventure-works\shelley0"/>
    <n v="143"/>
    <x v="40"/>
    <d v="1977-01-08T00:00:00"/>
    <s v="S"/>
    <x v="1"/>
    <d v="1999-04-08T00:00:00"/>
    <n v="0"/>
    <n v="14"/>
    <n v="27"/>
    <n v="1"/>
    <s v="..."/>
    <d v="2004-07-31T00:00:00"/>
    <n v="14"/>
    <x v="8"/>
  </r>
  <r>
    <n v="215"/>
    <n v="440379437"/>
    <n v="1145"/>
    <s v="adventure-works\gabe0"/>
    <n v="210"/>
    <x v="41"/>
    <d v="1978-06-11T00:00:00"/>
    <s v="M"/>
    <x v="0"/>
    <d v="1999-04-09T00:00:00"/>
    <n v="0"/>
    <n v="57"/>
    <n v="48"/>
    <n v="1"/>
    <s v="..."/>
    <d v="2004-07-31T00:00:00"/>
    <n v="15"/>
    <x v="8"/>
  </r>
  <r>
    <n v="219"/>
    <n v="537092325"/>
    <n v="1215"/>
    <s v="adventure-works\charles0"/>
    <n v="18"/>
    <x v="33"/>
    <d v="1961-10-03T00:00:00"/>
    <s v="S"/>
    <x v="0"/>
    <d v="2000-01-04T00:00:00"/>
    <n v="0"/>
    <n v="27"/>
    <n v="33"/>
    <n v="1"/>
    <s v="..."/>
    <d v="2004-07-31T00:00:00"/>
    <n v="12.45"/>
    <x v="8"/>
  </r>
  <r>
    <n v="220"/>
    <n v="455563743"/>
    <n v="1081"/>
    <s v="adventure-works\ebru0"/>
    <n v="25"/>
    <x v="35"/>
    <d v="1976-10-23T00:00:00"/>
    <s v="S"/>
    <x v="0"/>
    <d v="2000-01-07T00:00:00"/>
    <n v="0"/>
    <n v="93"/>
    <n v="66"/>
    <n v="1"/>
    <s v="..."/>
    <d v="2004-07-31T00:00:00"/>
    <n v="13.45"/>
    <x v="8"/>
  </r>
  <r>
    <n v="221"/>
    <n v="701156975"/>
    <n v="1092"/>
    <s v="adventure-works\sylvester0"/>
    <n v="108"/>
    <x v="40"/>
    <d v="1960-12-13T00:00:00"/>
    <s v="M"/>
    <x v="0"/>
    <d v="2000-01-12T00:00:00"/>
    <n v="0"/>
    <n v="4"/>
    <n v="22"/>
    <n v="1"/>
    <s v="..."/>
    <d v="2004-07-31T00:00:00"/>
    <n v="14"/>
    <x v="8"/>
  </r>
  <r>
    <n v="222"/>
    <n v="1662732"/>
    <n v="1151"/>
    <s v="adventure-works\brian2"/>
    <n v="51"/>
    <x v="41"/>
    <d v="1961-01-23T00:00:00"/>
    <s v="S"/>
    <x v="0"/>
    <d v="2000-01-12T00:00:00"/>
    <n v="0"/>
    <n v="63"/>
    <n v="51"/>
    <n v="1"/>
    <s v="..."/>
    <d v="2004-07-31T00:00:00"/>
    <n v="15"/>
    <x v="8"/>
  </r>
  <r>
    <n v="224"/>
    <n v="294148271"/>
    <n v="1087"/>
    <s v="adventure-works\betsy0"/>
    <n v="64"/>
    <x v="35"/>
    <d v="1957-01-17T00:00:00"/>
    <s v="S"/>
    <x v="1"/>
    <d v="2000-01-19T00:00:00"/>
    <n v="0"/>
    <n v="99"/>
    <n v="69"/>
    <n v="1"/>
    <s v="..."/>
    <d v="2004-07-31T00:00:00"/>
    <n v="13.45"/>
    <x v="8"/>
  </r>
  <r>
    <n v="226"/>
    <n v="834186596"/>
    <n v="1216"/>
    <s v="adventure-works\karan0"/>
    <n v="18"/>
    <x v="33"/>
    <d v="1960-04-07T00:00:00"/>
    <s v="S"/>
    <x v="0"/>
    <d v="2000-01-23T00:00:00"/>
    <n v="0"/>
    <n v="28"/>
    <n v="34"/>
    <n v="1"/>
    <s v="..."/>
    <d v="2004-07-31T00:00:00"/>
    <n v="12.45"/>
    <x v="8"/>
  </r>
  <r>
    <n v="227"/>
    <n v="717889520"/>
    <n v="1082"/>
    <s v="adventure-works\mary1"/>
    <n v="25"/>
    <x v="35"/>
    <d v="1976-10-20T00:00:00"/>
    <s v="M"/>
    <x v="1"/>
    <d v="2000-01-26T00:00:00"/>
    <n v="0"/>
    <n v="94"/>
    <n v="67"/>
    <n v="1"/>
    <s v="..."/>
    <d v="2004-07-31T00:00:00"/>
    <n v="13.45"/>
    <x v="8"/>
  </r>
  <r>
    <n v="228"/>
    <n v="801365500"/>
    <n v="1078"/>
    <s v="adventure-works\kevin2"/>
    <n v="25"/>
    <x v="35"/>
    <d v="1976-10-20T00:00:00"/>
    <s v="S"/>
    <x v="0"/>
    <d v="2000-01-26T00:00:00"/>
    <n v="0"/>
    <n v="90"/>
    <n v="65"/>
    <n v="1"/>
    <s v="..."/>
    <d v="2004-07-31T00:00:00"/>
    <n v="13.45"/>
    <x v="8"/>
  </r>
  <r>
    <n v="229"/>
    <n v="413787783"/>
    <n v="1152"/>
    <s v="adventure-works\mihail0"/>
    <n v="51"/>
    <x v="41"/>
    <d v="1961-04-09T00:00:00"/>
    <s v="S"/>
    <x v="0"/>
    <d v="2000-01-30T00:00:00"/>
    <n v="0"/>
    <n v="64"/>
    <n v="52"/>
    <n v="1"/>
    <s v="..."/>
    <d v="2004-07-31T00:00:00"/>
    <n v="15"/>
    <x v="8"/>
  </r>
  <r>
    <n v="230"/>
    <n v="109272464"/>
    <n v="1077"/>
    <s v="adventure-works\bonnie0"/>
    <n v="185"/>
    <x v="35"/>
    <d v="1976-10-11T00:00:00"/>
    <s v="M"/>
    <x v="1"/>
    <d v="2000-02-02T00:00:00"/>
    <n v="0"/>
    <n v="89"/>
    <n v="64"/>
    <n v="1"/>
    <s v="..."/>
    <d v="2004-07-31T00:00:00"/>
    <n v="13.45"/>
    <x v="8"/>
  </r>
  <r>
    <n v="232"/>
    <n v="113393530"/>
    <n v="1088"/>
    <s v="adventure-works\hung-fu0"/>
    <n v="108"/>
    <x v="40"/>
    <d v="1961-11-23T00:00:00"/>
    <s v="S"/>
    <x v="0"/>
    <d v="2000-02-07T00:00:00"/>
    <n v="0"/>
    <n v="0"/>
    <n v="20"/>
    <n v="1"/>
    <s v="..."/>
    <d v="2004-07-31T00:00:00"/>
    <n v="14"/>
    <x v="8"/>
  </r>
  <r>
    <n v="234"/>
    <n v="390124815"/>
    <n v="1083"/>
    <s v="adventure-works\kimberly0"/>
    <n v="64"/>
    <x v="35"/>
    <d v="1976-10-14T00:00:00"/>
    <s v="S"/>
    <x v="1"/>
    <d v="2000-02-13T00:00:00"/>
    <n v="0"/>
    <n v="95"/>
    <n v="67"/>
    <n v="1"/>
    <s v="..."/>
    <d v="2004-07-31T00:00:00"/>
    <n v="13.45"/>
    <x v="8"/>
  </r>
  <r>
    <n v="235"/>
    <n v="6298838"/>
    <n v="1212"/>
    <s v="adventure-works\kim1"/>
    <n v="16"/>
    <x v="33"/>
    <d v="1957-01-14T00:00:00"/>
    <s v="M"/>
    <x v="1"/>
    <d v="2000-02-17T00:00:00"/>
    <n v="0"/>
    <n v="24"/>
    <n v="32"/>
    <n v="1"/>
    <s v="..."/>
    <d v="2004-07-31T00:00:00"/>
    <n v="12.45"/>
    <x v="8"/>
  </r>
  <r>
    <n v="236"/>
    <n v="943170460"/>
    <n v="1153"/>
    <s v="adventure-works\sandeep0"/>
    <n v="51"/>
    <x v="41"/>
    <d v="1961-01-03T00:00:00"/>
    <s v="S"/>
    <x v="0"/>
    <d v="2000-02-18T00:00:00"/>
    <n v="0"/>
    <n v="65"/>
    <n v="52"/>
    <n v="1"/>
    <s v="..."/>
    <d v="2004-07-31T00:00:00"/>
    <n v="15"/>
    <x v="8"/>
  </r>
  <r>
    <n v="237"/>
    <n v="339233463"/>
    <n v="1093"/>
    <s v="adventure-works\prasanna0"/>
    <n v="108"/>
    <x v="40"/>
    <d v="1943-06-01T00:00:00"/>
    <s v="M"/>
    <x v="0"/>
    <d v="2000-02-23T00:00:00"/>
    <n v="0"/>
    <n v="5"/>
    <n v="22"/>
    <n v="1"/>
    <s v="..."/>
    <d v="2004-07-31T00:00:00"/>
    <n v="14"/>
    <x v="8"/>
  </r>
  <r>
    <n v="239"/>
    <n v="872923042"/>
    <n v="1089"/>
    <s v="adventure-works\min0"/>
    <n v="108"/>
    <x v="40"/>
    <d v="1964-10-11T00:00:00"/>
    <s v="M"/>
    <x v="0"/>
    <d v="2000-02-25T00:00:00"/>
    <n v="0"/>
    <n v="1"/>
    <n v="20"/>
    <n v="1"/>
    <s v="..."/>
    <d v="2004-07-31T00:00:00"/>
    <n v="14"/>
    <x v="8"/>
  </r>
  <r>
    <n v="240"/>
    <n v="697712387"/>
    <n v="1148"/>
    <s v="adventure-works\eric1"/>
    <n v="51"/>
    <x v="41"/>
    <d v="1957-01-08T00:00:00"/>
    <s v="M"/>
    <x v="0"/>
    <d v="2000-02-25T00:00:00"/>
    <n v="0"/>
    <n v="60"/>
    <n v="50"/>
    <n v="1"/>
    <s v="..."/>
    <d v="2004-07-31T00:00:00"/>
    <n v="15"/>
    <x v="8"/>
  </r>
  <r>
    <n v="243"/>
    <n v="414476027"/>
    <n v="1218"/>
    <s v="adventure-works\maciej0"/>
    <n v="18"/>
    <x v="33"/>
    <d v="1945-03-02T00:00:00"/>
    <s v="S"/>
    <x v="0"/>
    <d v="2000-03-01T00:00:00"/>
    <n v="0"/>
    <n v="30"/>
    <n v="35"/>
    <n v="1"/>
    <s v="..."/>
    <d v="2004-07-31T00:00:00"/>
    <n v="12.45"/>
    <x v="8"/>
  </r>
  <r>
    <n v="245"/>
    <n v="90888098"/>
    <n v="1084"/>
    <s v="adventure-works\patrick0"/>
    <n v="64"/>
    <x v="35"/>
    <d v="1976-10-11T00:00:00"/>
    <s v="S"/>
    <x v="0"/>
    <d v="2000-03-04T00:00:00"/>
    <n v="0"/>
    <n v="96"/>
    <n v="68"/>
    <n v="1"/>
    <s v="..."/>
    <d v="2004-07-31T00:00:00"/>
    <n v="13.45"/>
    <x v="8"/>
  </r>
  <r>
    <n v="246"/>
    <n v="947029962"/>
    <n v="1154"/>
    <s v="adventure-works\frank3"/>
    <n v="51"/>
    <x v="41"/>
    <d v="1942-04-03T00:00:00"/>
    <s v="M"/>
    <x v="0"/>
    <d v="2000-03-08T00:00:00"/>
    <n v="0"/>
    <n v="66"/>
    <n v="53"/>
    <n v="1"/>
    <s v="..."/>
    <d v="2004-07-31T00:00:00"/>
    <n v="15"/>
    <x v="8"/>
  </r>
  <r>
    <n v="247"/>
    <n v="461786517"/>
    <n v="1213"/>
    <s v="adventure-works\ed0"/>
    <n v="16"/>
    <x v="33"/>
    <d v="1961-10-12T00:00:00"/>
    <s v="S"/>
    <x v="0"/>
    <d v="2000-03-08T00:00:00"/>
    <n v="0"/>
    <n v="25"/>
    <n v="32"/>
    <n v="1"/>
    <s v="..."/>
    <d v="2004-07-31T00:00:00"/>
    <n v="12.45"/>
    <x v="8"/>
  </r>
  <r>
    <n v="248"/>
    <n v="393421437"/>
    <n v="1079"/>
    <s v="adventure-works\christopher0"/>
    <n v="25"/>
    <x v="35"/>
    <d v="1976-11-01T00:00:00"/>
    <s v="M"/>
    <x v="0"/>
    <d v="2000-03-11T00:00:00"/>
    <n v="0"/>
    <n v="91"/>
    <n v="65"/>
    <n v="1"/>
    <s v="..."/>
    <d v="2004-07-31T00:00:00"/>
    <n v="13.45"/>
    <x v="8"/>
  </r>
  <r>
    <n v="249"/>
    <n v="988315686"/>
    <n v="1149"/>
    <s v="adventure-works\patrick1"/>
    <n v="51"/>
    <x v="41"/>
    <d v="1964-01-24T00:00:00"/>
    <s v="M"/>
    <x v="0"/>
    <d v="2000-03-15T00:00:00"/>
    <n v="0"/>
    <n v="61"/>
    <n v="50"/>
    <n v="1"/>
    <s v="..."/>
    <d v="2004-07-31T00:00:00"/>
    <n v="15"/>
    <x v="8"/>
  </r>
  <r>
    <n v="250"/>
    <n v="56772045"/>
    <n v="1090"/>
    <s v="adventure-works\krishna0"/>
    <n v="108"/>
    <x v="40"/>
    <d v="1961-10-06T00:00:00"/>
    <s v="S"/>
    <x v="0"/>
    <d v="2000-03-16T00:00:00"/>
    <n v="0"/>
    <n v="2"/>
    <n v="21"/>
    <n v="1"/>
    <s v="..."/>
    <d v="2004-07-31T00:00:00"/>
    <n v="14"/>
    <x v="8"/>
  </r>
  <r>
    <n v="252"/>
    <n v="82638150"/>
    <n v="1085"/>
    <s v="adventure-works\danielle0"/>
    <n v="64"/>
    <x v="35"/>
    <d v="1976-10-08T00:00:00"/>
    <s v="S"/>
    <x v="1"/>
    <d v="2000-03-23T00:00:00"/>
    <n v="0"/>
    <n v="97"/>
    <n v="68"/>
    <n v="1"/>
    <s v="..."/>
    <d v="2004-07-31T00:00:00"/>
    <n v="13.45"/>
    <x v="8"/>
  </r>
  <r>
    <n v="254"/>
    <n v="582347317"/>
    <n v="1214"/>
    <s v="adventure-works\michael7"/>
    <n v="18"/>
    <x v="33"/>
    <d v="1963-10-07T00:00:00"/>
    <s v="S"/>
    <x v="0"/>
    <d v="2000-03-26T00:00:00"/>
    <n v="0"/>
    <n v="26"/>
    <n v="33"/>
    <n v="1"/>
    <s v="..."/>
    <d v="2004-07-31T00:00:00"/>
    <n v="12.45"/>
    <x v="8"/>
  </r>
  <r>
    <n v="255"/>
    <n v="8066363"/>
    <n v="1217"/>
    <s v="adventure-works\randy0"/>
    <n v="18"/>
    <x v="33"/>
    <d v="1960-05-29T00:00:00"/>
    <s v="M"/>
    <x v="0"/>
    <d v="2000-03-26T00:00:00"/>
    <n v="0"/>
    <n v="29"/>
    <n v="34"/>
    <n v="1"/>
    <s v="..."/>
    <d v="2004-07-31T00:00:00"/>
    <n v="12.45"/>
    <x v="8"/>
  </r>
  <r>
    <n v="256"/>
    <n v="561196580"/>
    <n v="1080"/>
    <s v="adventure-works\john4"/>
    <n v="25"/>
    <x v="35"/>
    <d v="1976-10-29T00:00:00"/>
    <s v="S"/>
    <x v="0"/>
    <d v="2000-03-30T00:00:00"/>
    <n v="0"/>
    <n v="92"/>
    <n v="66"/>
    <n v="1"/>
    <s v="..."/>
    <d v="2004-07-31T00:00:00"/>
    <n v="13.45"/>
    <x v="8"/>
  </r>
  <r>
    <n v="257"/>
    <n v="58791499"/>
    <n v="1150"/>
    <s v="adventure-works\jack1"/>
    <n v="51"/>
    <x v="41"/>
    <d v="1963-09-30T00:00:00"/>
    <s v="S"/>
    <x v="0"/>
    <d v="2000-04-03T00:00:00"/>
    <n v="0"/>
    <n v="62"/>
    <n v="51"/>
    <n v="1"/>
    <s v="..."/>
    <d v="2004-07-31T00:00:00"/>
    <n v="15"/>
    <x v="8"/>
  </r>
  <r>
    <n v="258"/>
    <n v="163347032"/>
    <n v="1091"/>
    <s v="adventure-works\olinda0"/>
    <n v="108"/>
    <x v="40"/>
    <d v="1960-05-05T00:00:00"/>
    <s v="S"/>
    <x v="1"/>
    <d v="2000-04-04T00:00:00"/>
    <n v="0"/>
    <n v="3"/>
    <n v="21"/>
    <n v="1"/>
    <s v="..."/>
    <d v="2004-07-31T00:00:00"/>
    <n v="14"/>
    <x v="8"/>
  </r>
  <r>
    <n v="262"/>
    <n v="826454897"/>
    <n v="1086"/>
    <s v="adventure-works\tom0"/>
    <n v="64"/>
    <x v="35"/>
    <d v="1976-11-01T00:00:00"/>
    <s v="M"/>
    <x v="0"/>
    <d v="2000-04-10T00:00:00"/>
    <n v="0"/>
    <n v="98"/>
    <n v="69"/>
    <n v="1"/>
    <s v="..."/>
    <d v="2004-07-31T00:00:00"/>
    <n v="13.45"/>
    <x v="8"/>
  </r>
  <r>
    <n v="21"/>
    <n v="277173473"/>
    <n v="1231"/>
    <s v="adventure-works\peter0"/>
    <n v="148"/>
    <x v="49"/>
    <d v="1972-12-04T00:00:00"/>
    <s v="M"/>
    <x v="0"/>
    <d v="1999-01-02T00:00:00"/>
    <n v="1"/>
    <n v="43"/>
    <n v="41"/>
    <n v="1"/>
    <s v="..."/>
    <d v="2005-01-26T00:00:00"/>
    <n v="24.519200000000001"/>
    <x v="9"/>
  </r>
  <r>
    <n v="44"/>
    <n v="685233686"/>
    <n v="1232"/>
    <s v="adventure-works\ascott0"/>
    <n v="148"/>
    <x v="50"/>
    <d v="1958-10-19T00:00:00"/>
    <s v="S"/>
    <x v="0"/>
    <d v="1999-01-13T00:00:00"/>
    <n v="0"/>
    <n v="44"/>
    <n v="42"/>
    <n v="1"/>
    <s v="..."/>
    <d v="2005-01-26T00:00:00"/>
    <n v="23.557700000000001"/>
    <x v="9"/>
  </r>
  <r>
    <n v="132"/>
    <n v="981495526"/>
    <n v="1234"/>
    <s v="adventure-works\sairaj0"/>
    <n v="44"/>
    <x v="44"/>
    <d v="1978-01-22T00:00:00"/>
    <s v="M"/>
    <x v="0"/>
    <d v="1999-02-27T00:00:00"/>
    <n v="0"/>
    <n v="46"/>
    <n v="43"/>
    <n v="1"/>
    <s v="..."/>
    <d v="2004-07-31T00:00:00"/>
    <n v="16"/>
    <x v="9"/>
  </r>
  <r>
    <n v="170"/>
    <n v="470689086"/>
    <n v="1235"/>
    <s v="adventure-works\alan0"/>
    <n v="44"/>
    <x v="44"/>
    <d v="1974-04-30T00:00:00"/>
    <s v="M"/>
    <x v="0"/>
    <d v="1999-03-17T00:00:00"/>
    <n v="0"/>
    <n v="47"/>
    <n v="43"/>
    <n v="1"/>
    <s v="..."/>
    <d v="2004-07-31T00:00:00"/>
    <n v="16"/>
    <x v="9"/>
  </r>
  <r>
    <n v="206"/>
    <n v="368691270"/>
    <n v="1236"/>
    <s v="adventure-works\brian1"/>
    <n v="44"/>
    <x v="44"/>
    <d v="1974-09-12T00:00:00"/>
    <s v="M"/>
    <x v="0"/>
    <d v="1999-04-04T00:00:00"/>
    <n v="0"/>
    <n v="48"/>
    <n v="44"/>
    <n v="1"/>
    <s v="..."/>
    <d v="2004-07-31T00:00:00"/>
    <n v="16"/>
    <x v="9"/>
  </r>
  <r>
    <n v="164"/>
    <n v="603686790"/>
    <n v="1047"/>
    <s v="adventure-works\mikael0"/>
    <n v="274"/>
    <x v="51"/>
    <d v="1974-09-18T00:00:00"/>
    <s v="S"/>
    <x v="0"/>
    <d v="1999-03-14T00:00:00"/>
    <n v="0"/>
    <n v="59"/>
    <n v="49"/>
    <n v="1"/>
    <s v="..."/>
    <d v="2004-07-31T00:00:00"/>
    <n v="18.269200000000001"/>
    <x v="10"/>
  </r>
  <r>
    <n v="198"/>
    <n v="792847334"/>
    <n v="1048"/>
    <s v="adventure-works\arvind0"/>
    <n v="274"/>
    <x v="51"/>
    <d v="1964-09-21T00:00:00"/>
    <s v="M"/>
    <x v="0"/>
    <d v="1999-04-01T00:00:00"/>
    <n v="0"/>
    <n v="60"/>
    <n v="50"/>
    <n v="1"/>
    <s v="..."/>
    <d v="2004-07-31T00:00:00"/>
    <n v="18.269200000000001"/>
    <x v="10"/>
  </r>
  <r>
    <n v="223"/>
    <n v="407505660"/>
    <n v="1044"/>
    <s v="adventure-works\linda2"/>
    <n v="274"/>
    <x v="51"/>
    <d v="1960-12-31T00:00:00"/>
    <s v="M"/>
    <x v="1"/>
    <d v="2000-01-18T00:00:00"/>
    <n v="0"/>
    <n v="56"/>
    <n v="48"/>
    <n v="1"/>
    <s v="..."/>
    <d v="2004-07-31T00:00:00"/>
    <n v="18.269200000000001"/>
    <x v="10"/>
  </r>
  <r>
    <n v="231"/>
    <n v="482810518"/>
    <n v="1045"/>
    <s v="adventure-works\fukiko0"/>
    <n v="274"/>
    <x v="51"/>
    <d v="1960-12-25T00:00:00"/>
    <s v="M"/>
    <x v="0"/>
    <d v="2000-02-05T00:00:00"/>
    <n v="0"/>
    <n v="57"/>
    <n v="48"/>
    <n v="1"/>
    <s v="..."/>
    <d v="2004-07-31T00:00:00"/>
    <n v="18.269200000000001"/>
    <x v="10"/>
  </r>
  <r>
    <n v="233"/>
    <n v="466142721"/>
    <n v="1040"/>
    <s v="adventure-works\gordon0"/>
    <n v="274"/>
    <x v="51"/>
    <d v="1956-12-30T00:00:00"/>
    <s v="M"/>
    <x v="0"/>
    <d v="2000-02-12T00:00:00"/>
    <n v="0"/>
    <n v="52"/>
    <n v="46"/>
    <n v="1"/>
    <s v="..."/>
    <d v="2004-07-31T00:00:00"/>
    <n v="18.269200000000001"/>
    <x v="10"/>
  </r>
  <r>
    <n v="238"/>
    <n v="367453993"/>
    <n v="1046"/>
    <s v="adventure-works\frank2"/>
    <n v="274"/>
    <x v="51"/>
    <d v="1942-06-13T00:00:00"/>
    <s v="M"/>
    <x v="0"/>
    <d v="2000-02-24T00:00:00"/>
    <n v="0"/>
    <n v="58"/>
    <n v="49"/>
    <n v="1"/>
    <s v="..."/>
    <d v="2004-07-31T00:00:00"/>
    <n v="18.269200000000001"/>
    <x v="10"/>
  </r>
  <r>
    <n v="241"/>
    <n v="381073001"/>
    <n v="1042"/>
    <s v="adventure-works\eric2"/>
    <n v="274"/>
    <x v="51"/>
    <d v="1962-10-19T00:00:00"/>
    <s v="S"/>
    <x v="0"/>
    <d v="2000-02-28T00:00:00"/>
    <n v="0"/>
    <n v="54"/>
    <n v="47"/>
    <n v="1"/>
    <s v="..."/>
    <d v="2004-07-31T00:00:00"/>
    <n v="18.269200000000001"/>
    <x v="10"/>
  </r>
  <r>
    <n v="244"/>
    <n v="785853949"/>
    <n v="1041"/>
    <s v="adventure-works\erin0"/>
    <n v="274"/>
    <x v="51"/>
    <d v="1961-02-04T00:00:00"/>
    <s v="S"/>
    <x v="1"/>
    <d v="2000-03-03T00:00:00"/>
    <n v="0"/>
    <n v="53"/>
    <n v="46"/>
    <n v="1"/>
    <s v="..."/>
    <d v="2004-07-31T00:00:00"/>
    <n v="18.269200000000001"/>
    <x v="10"/>
  </r>
  <r>
    <n v="261"/>
    <n v="20269531"/>
    <n v="1043"/>
    <s v="adventure-works\ben0"/>
    <n v="274"/>
    <x v="51"/>
    <d v="1963-07-05T00:00:00"/>
    <s v="M"/>
    <x v="0"/>
    <d v="2000-04-09T00:00:00"/>
    <n v="0"/>
    <n v="55"/>
    <n v="47"/>
    <n v="1"/>
    <s v="..."/>
    <d v="2004-07-31T00:00:00"/>
    <n v="18.269200000000001"/>
    <x v="10"/>
  </r>
  <r>
    <n v="264"/>
    <n v="437296311"/>
    <n v="1038"/>
    <s v="adventure-works\annette0"/>
    <n v="274"/>
    <x v="52"/>
    <d v="1968-03-01T00:00:00"/>
    <s v="M"/>
    <x v="1"/>
    <d v="2001-01-06T00:00:00"/>
    <n v="0"/>
    <n v="50"/>
    <n v="45"/>
    <n v="1"/>
    <s v="..."/>
    <d v="2004-07-31T00:00:00"/>
    <n v="12.75"/>
    <x v="10"/>
  </r>
  <r>
    <n v="266"/>
    <n v="280633567"/>
    <n v="1039"/>
    <s v="adventure-works\reinout0"/>
    <n v="274"/>
    <x v="52"/>
    <d v="1968-02-18T00:00:00"/>
    <s v="M"/>
    <x v="0"/>
    <d v="2001-01-25T00:00:00"/>
    <n v="0"/>
    <n v="51"/>
    <n v="45"/>
    <n v="1"/>
    <s v="..."/>
    <d v="2004-07-31T00:00:00"/>
    <n v="12.75"/>
    <x v="10"/>
  </r>
  <r>
    <n v="41"/>
    <n v="885055826"/>
    <n v="1269"/>
    <s v="adventure-works\peng0"/>
    <n v="200"/>
    <x v="53"/>
    <d v="1966-04-19T00:00:00"/>
    <s v="M"/>
    <x v="0"/>
    <d v="1999-01-10T00:00:00"/>
    <n v="1"/>
    <n v="81"/>
    <n v="60"/>
    <n v="1"/>
    <s v="..."/>
    <d v="2004-07-31T00:00:00"/>
    <n v="21.634599999999999"/>
    <x v="11"/>
  </r>
  <r>
    <n v="77"/>
    <n v="403414852"/>
    <n v="1270"/>
    <s v="adventure-works\sean0"/>
    <n v="41"/>
    <x v="54"/>
    <d v="1966-04-07T00:00:00"/>
    <s v="S"/>
    <x v="0"/>
    <d v="1999-01-29T00:00:00"/>
    <n v="0"/>
    <n v="82"/>
    <n v="61"/>
    <n v="1"/>
    <s v="..."/>
    <d v="2004-07-31T00:00:00"/>
    <n v="10.5769"/>
    <x v="11"/>
  </r>
  <r>
    <n v="111"/>
    <n v="381772114"/>
    <n v="1271"/>
    <s v="adventure-works\mark0"/>
    <n v="41"/>
    <x v="54"/>
    <d v="1976-05-31T00:00:00"/>
    <s v="S"/>
    <x v="0"/>
    <d v="1999-02-16T00:00:00"/>
    <n v="0"/>
    <n v="83"/>
    <n v="61"/>
    <n v="1"/>
    <s v="..."/>
    <d v="2004-07-31T00:00:00"/>
    <n v="10.5769"/>
    <x v="11"/>
  </r>
  <r>
    <n v="145"/>
    <n v="131471224"/>
    <n v="1272"/>
    <s v="adventure-works\andreas0"/>
    <n v="41"/>
    <x v="54"/>
    <d v="1979-04-29T00:00:00"/>
    <s v="M"/>
    <x v="0"/>
    <d v="1999-03-06T00:00:00"/>
    <n v="0"/>
    <n v="84"/>
    <n v="62"/>
    <n v="1"/>
    <s v="..."/>
    <d v="2004-07-31T00:00:00"/>
    <n v="10.5769"/>
    <x v="11"/>
  </r>
  <r>
    <n v="200"/>
    <n v="398223854"/>
    <n v="1268"/>
    <s v="adventure-works\hazem0"/>
    <n v="148"/>
    <x v="55"/>
    <d v="1967-11-27T00:00:00"/>
    <s v="S"/>
    <x v="0"/>
    <d v="1999-04-01T00:00:00"/>
    <n v="1"/>
    <n v="80"/>
    <n v="60"/>
    <n v="1"/>
    <s v="..."/>
    <d v="2005-01-26T00:00:00"/>
    <n v="28.8462"/>
    <x v="11"/>
  </r>
  <r>
    <n v="253"/>
    <n v="343861179"/>
    <n v="1273"/>
    <s v="adventure-works\sootha0"/>
    <n v="41"/>
    <x v="54"/>
    <d v="1957-01-05T00:00:00"/>
    <s v="M"/>
    <x v="0"/>
    <d v="2000-03-26T00:00:00"/>
    <n v="0"/>
    <n v="85"/>
    <n v="62"/>
    <n v="1"/>
    <s v="..."/>
    <d v="2004-07-31T00:00:00"/>
    <n v="10.5769"/>
    <x v="11"/>
  </r>
  <r>
    <n v="79"/>
    <n v="811994146"/>
    <n v="1050"/>
    <s v="adventure-works\diane1"/>
    <n v="158"/>
    <x v="56"/>
    <d v="1976-07-06T00:00:00"/>
    <s v="S"/>
    <x v="1"/>
    <d v="1999-01-30T00:00:00"/>
    <n v="1"/>
    <n v="62"/>
    <n v="51"/>
    <n v="1"/>
    <s v="..."/>
    <d v="2004-07-31T00:00:00"/>
    <n v="40.865400000000001"/>
    <x v="12"/>
  </r>
  <r>
    <n v="114"/>
    <n v="658797903"/>
    <n v="1051"/>
    <s v="adventure-works\gigi0"/>
    <n v="158"/>
    <x v="56"/>
    <d v="1969-02-21T00:00:00"/>
    <s v="M"/>
    <x v="1"/>
    <d v="1999-02-17T00:00:00"/>
    <n v="1"/>
    <n v="63"/>
    <n v="51"/>
    <n v="1"/>
    <s v="..."/>
    <d v="2004-07-31T00:00:00"/>
    <n v="40.865400000000001"/>
    <x v="12"/>
  </r>
  <r>
    <n v="158"/>
    <n v="134969118"/>
    <n v="1049"/>
    <s v="adventure-works\dylan0"/>
    <n v="3"/>
    <x v="57"/>
    <d v="1977-03-27T00:00:00"/>
    <s v="M"/>
    <x v="0"/>
    <d v="1999-03-12T00:00:00"/>
    <n v="1"/>
    <n v="61"/>
    <n v="50"/>
    <n v="1"/>
    <s v="..."/>
    <d v="2004-07-31T00:00:00"/>
    <n v="50.480800000000002"/>
    <x v="12"/>
  </r>
  <r>
    <n v="217"/>
    <n v="879342154"/>
    <n v="1289"/>
    <s v="adventure-works\michael6"/>
    <n v="158"/>
    <x v="57"/>
    <d v="1975-01-01T00:00:00"/>
    <s v="M"/>
    <x v="0"/>
    <d v="1999-06-04T00:00:00"/>
    <n v="1"/>
    <n v="16"/>
    <n v="64"/>
    <n v="1"/>
    <s v="..."/>
    <d v="2004-07-31T00:00:00"/>
    <n v="42.480800000000002"/>
    <x v="12"/>
  </r>
  <r>
    <n v="268"/>
    <n v="502097814"/>
    <n v="1011"/>
    <s v="adventure-works\stephen0"/>
    <n v="273"/>
    <x v="58"/>
    <d v="1941-11-17T00:00:00"/>
    <s v="M"/>
    <x v="0"/>
    <d v="2001-02-04T00:00:00"/>
    <n v="1"/>
    <n v="14"/>
    <n v="27"/>
    <n v="1"/>
    <s v="..."/>
    <d v="2004-07-31T00:00:00"/>
    <n v="48.100999999999999"/>
    <x v="13"/>
  </r>
  <r>
    <n v="273"/>
    <n v="112432117"/>
    <n v="1010"/>
    <s v="adventure-works\brian3"/>
    <n v="109"/>
    <x v="59"/>
    <d v="1967-07-08T00:00:00"/>
    <s v="S"/>
    <x v="0"/>
    <d v="2001-03-18T00:00:00"/>
    <n v="1"/>
    <n v="10"/>
    <n v="25"/>
    <n v="1"/>
    <s v="..."/>
    <d v="2004-07-31T00:00:00"/>
    <n v="72.115399999999994"/>
    <x v="13"/>
  </r>
  <r>
    <n v="275"/>
    <n v="841560125"/>
    <n v="1026"/>
    <s v="adventure-works\michael9"/>
    <n v="268"/>
    <x v="60"/>
    <d v="1959-01-26T00:00:00"/>
    <s v="S"/>
    <x v="0"/>
    <d v="2001-07-01T00:00:00"/>
    <n v="1"/>
    <n v="38"/>
    <n v="39"/>
    <n v="1"/>
    <s v="..."/>
    <d v="2004-07-31T00:00:00"/>
    <n v="23.076899999999998"/>
    <x v="13"/>
  </r>
  <r>
    <n v="276"/>
    <n v="191644724"/>
    <n v="1018"/>
    <s v="adventure-works\linda3"/>
    <n v="268"/>
    <x v="60"/>
    <d v="1970-03-30T00:00:00"/>
    <s v="M"/>
    <x v="1"/>
    <d v="2001-07-01T00:00:00"/>
    <n v="1"/>
    <n v="27"/>
    <n v="33"/>
    <n v="1"/>
    <s v="..."/>
    <d v="2004-07-31T00:00:00"/>
    <n v="23.076899999999998"/>
    <x v="13"/>
  </r>
  <r>
    <n v="277"/>
    <n v="615389812"/>
    <n v="1016"/>
    <s v="adventure-works\jillian0"/>
    <n v="268"/>
    <x v="60"/>
    <d v="1952-09-29T00:00:00"/>
    <s v="S"/>
    <x v="1"/>
    <d v="2001-07-01T00:00:00"/>
    <n v="1"/>
    <n v="24"/>
    <n v="32"/>
    <n v="1"/>
    <s v="..."/>
    <d v="2004-07-31T00:00:00"/>
    <n v="23.076899999999998"/>
    <x v="13"/>
  </r>
  <r>
    <n v="278"/>
    <n v="234474252"/>
    <n v="1021"/>
    <s v="adventure-works\garrett1"/>
    <n v="268"/>
    <x v="60"/>
    <d v="1965-03-07T00:00:00"/>
    <s v="M"/>
    <x v="0"/>
    <d v="2001-07-01T00:00:00"/>
    <n v="1"/>
    <n v="33"/>
    <n v="36"/>
    <n v="1"/>
    <s v="..."/>
    <d v="2004-07-31T00:00:00"/>
    <n v="23.076899999999998"/>
    <x v="13"/>
  </r>
  <r>
    <n v="279"/>
    <n v="716374314"/>
    <n v="1019"/>
    <s v="adventure-works\tsvi0"/>
    <n v="268"/>
    <x v="60"/>
    <d v="1964-02-19T00:00:00"/>
    <s v="M"/>
    <x v="0"/>
    <d v="2001-07-01T00:00:00"/>
    <n v="1"/>
    <n v="29"/>
    <n v="34"/>
    <n v="1"/>
    <s v="..."/>
    <d v="2004-07-31T00:00:00"/>
    <n v="23.076899999999998"/>
    <x v="13"/>
  </r>
  <r>
    <n v="280"/>
    <n v="61161660"/>
    <n v="1014"/>
    <s v="adventure-works\pamela0"/>
    <n v="268"/>
    <x v="60"/>
    <d v="1965-01-06T00:00:00"/>
    <s v="S"/>
    <x v="1"/>
    <d v="2001-07-01T00:00:00"/>
    <n v="1"/>
    <n v="22"/>
    <n v="31"/>
    <n v="1"/>
    <s v="..."/>
    <d v="2004-07-31T00:00:00"/>
    <n v="23.076899999999998"/>
    <x v="13"/>
  </r>
  <r>
    <n v="281"/>
    <n v="139397894"/>
    <n v="1017"/>
    <s v="adventure-works\shu0"/>
    <n v="268"/>
    <x v="60"/>
    <d v="1958-04-10T00:00:00"/>
    <s v="M"/>
    <x v="0"/>
    <d v="2001-07-01T00:00:00"/>
    <n v="1"/>
    <n v="26"/>
    <n v="33"/>
    <n v="1"/>
    <s v="..."/>
    <d v="2004-07-31T00:00:00"/>
    <n v="23.076899999999998"/>
    <x v="13"/>
  </r>
  <r>
    <n v="282"/>
    <n v="399771412"/>
    <n v="1020"/>
    <s v="adventure-works\jos√©1"/>
    <n v="268"/>
    <x v="60"/>
    <d v="1954-01-11T00:00:00"/>
    <s v="M"/>
    <x v="0"/>
    <d v="2001-07-01T00:00:00"/>
    <n v="1"/>
    <n v="31"/>
    <n v="35"/>
    <n v="1"/>
    <s v="..."/>
    <d v="2004-07-31T00:00:00"/>
    <n v="23.076899999999998"/>
    <x v="13"/>
  </r>
  <r>
    <n v="283"/>
    <n v="987554265"/>
    <n v="1015"/>
    <s v="adventure-works\david8"/>
    <n v="268"/>
    <x v="60"/>
    <d v="1964-03-14T00:00:00"/>
    <s v="S"/>
    <x v="0"/>
    <d v="2001-07-01T00:00:00"/>
    <n v="1"/>
    <n v="23"/>
    <n v="31"/>
    <n v="1"/>
    <s v="..."/>
    <d v="2004-07-31T00:00:00"/>
    <n v="23.076899999999998"/>
    <x v="13"/>
  </r>
  <r>
    <n v="284"/>
    <n v="982310417"/>
    <n v="1013"/>
    <s v="adventure-works\amy0"/>
    <n v="273"/>
    <x v="61"/>
    <d v="1947-10-22T00:00:00"/>
    <s v="M"/>
    <x v="1"/>
    <d v="2002-05-18T00:00:00"/>
    <n v="1"/>
    <n v="21"/>
    <n v="30"/>
    <n v="1"/>
    <s v="..."/>
    <d v="2004-07-31T00:00:00"/>
    <n v="48.100999999999999"/>
    <x v="13"/>
  </r>
  <r>
    <n v="285"/>
    <n v="668991357"/>
    <n v="1025"/>
    <s v="adventure-works\jae0"/>
    <n v="284"/>
    <x v="60"/>
    <d v="1958-04-18T00:00:00"/>
    <s v="M"/>
    <x v="1"/>
    <d v="2002-07-01T00:00:00"/>
    <n v="1"/>
    <n v="37"/>
    <n v="38"/>
    <n v="1"/>
    <s v="..."/>
    <d v="2004-07-31T00:00:00"/>
    <n v="23.076899999999998"/>
    <x v="13"/>
  </r>
  <r>
    <n v="286"/>
    <n v="134219713"/>
    <n v="1022"/>
    <s v="adventure-works\ranjit0"/>
    <n v="284"/>
    <x v="60"/>
    <d v="1965-10-31T00:00:00"/>
    <s v="S"/>
    <x v="0"/>
    <d v="2002-07-01T00:00:00"/>
    <n v="1"/>
    <n v="34"/>
    <n v="37"/>
    <n v="1"/>
    <s v="..."/>
    <d v="2004-07-31T00:00:00"/>
    <n v="23.076899999999998"/>
    <x v="13"/>
  </r>
  <r>
    <n v="287"/>
    <n v="90836195"/>
    <n v="1027"/>
    <s v="adventure-works\tete0"/>
    <n v="268"/>
    <x v="60"/>
    <d v="1968-02-06T00:00:00"/>
    <s v="M"/>
    <x v="0"/>
    <d v="2002-11-01T00:00:00"/>
    <n v="1"/>
    <n v="39"/>
    <n v="39"/>
    <n v="1"/>
    <s v="..."/>
    <d v="2004-07-31T00:00:00"/>
    <n v="23.076899999999998"/>
    <x v="13"/>
  </r>
  <r>
    <n v="288"/>
    <n v="481044938"/>
    <n v="1012"/>
    <s v="adventure-works\syed0"/>
    <n v="273"/>
    <x v="62"/>
    <d v="1965-02-11T00:00:00"/>
    <s v="M"/>
    <x v="0"/>
    <d v="2003-04-15T00:00:00"/>
    <n v="1"/>
    <n v="20"/>
    <n v="30"/>
    <n v="1"/>
    <s v="..."/>
    <d v="2004-07-31T00:00:00"/>
    <n v="48.100999999999999"/>
    <x v="13"/>
  </r>
  <r>
    <n v="289"/>
    <n v="954276278"/>
    <n v="1023"/>
    <s v="adventure-works\rachel0"/>
    <n v="284"/>
    <x v="60"/>
    <d v="1965-08-09T00:00:00"/>
    <s v="S"/>
    <x v="1"/>
    <d v="2003-07-01T00:00:00"/>
    <n v="1"/>
    <n v="35"/>
    <n v="37"/>
    <n v="1"/>
    <s v="..."/>
    <d v="2004-07-31T00:00:00"/>
    <n v="23.076899999999998"/>
    <x v="13"/>
  </r>
  <r>
    <n v="290"/>
    <n v="758596752"/>
    <n v="1024"/>
    <s v="adventure-works\lynn0"/>
    <n v="288"/>
    <x v="60"/>
    <d v="1961-04-18T00:00:00"/>
    <s v="S"/>
    <x v="1"/>
    <d v="2003-07-01T00:00:00"/>
    <n v="1"/>
    <n v="36"/>
    <n v="38"/>
    <n v="1"/>
    <s v="..."/>
    <d v="2004-07-31T00:00:00"/>
    <n v="23.076899999999998"/>
    <x v="13"/>
  </r>
  <r>
    <n v="34"/>
    <n v="586486572"/>
    <n v="1285"/>
    <s v="adventure-works\susan0"/>
    <n v="85"/>
    <x v="63"/>
    <d v="1968-03-20T00:00:00"/>
    <s v="S"/>
    <x v="1"/>
    <d v="1999-01-08T00:00:00"/>
    <n v="0"/>
    <n v="97"/>
    <n v="68"/>
    <n v="1"/>
    <s v="..."/>
    <d v="2004-07-31T00:00:00"/>
    <n v="9"/>
    <x v="14"/>
  </r>
  <r>
    <n v="35"/>
    <n v="337752649"/>
    <n v="1283"/>
    <s v="adventure-works\vamsi0"/>
    <n v="85"/>
    <x v="64"/>
    <d v="1967-04-19T00:00:00"/>
    <s v="M"/>
    <x v="0"/>
    <d v="1999-01-08T00:00:00"/>
    <n v="0"/>
    <n v="95"/>
    <n v="67"/>
    <n v="1"/>
    <s v="..."/>
    <d v="2004-07-31T00:00:00"/>
    <n v="9.5"/>
    <x v="14"/>
  </r>
  <r>
    <n v="72"/>
    <n v="420776180"/>
    <n v="1286"/>
    <s v="adventure-works\kim0"/>
    <n v="85"/>
    <x v="63"/>
    <d v="1974-06-01T00:00:00"/>
    <s v="S"/>
    <x v="1"/>
    <d v="1999-01-27T00:00:00"/>
    <n v="0"/>
    <n v="98"/>
    <n v="69"/>
    <n v="1"/>
    <s v="..."/>
    <d v="2004-07-31T00:00:00"/>
    <n v="9"/>
    <x v="14"/>
  </r>
  <r>
    <n v="85"/>
    <n v="521265716"/>
    <n v="1281"/>
    <s v="adventure-works\pilar0"/>
    <n v="21"/>
    <x v="65"/>
    <d v="1962-10-11T00:00:00"/>
    <s v="S"/>
    <x v="0"/>
    <d v="1999-02-03T00:00:00"/>
    <n v="1"/>
    <n v="93"/>
    <n v="66"/>
    <n v="1"/>
    <s v="..."/>
    <d v="2004-07-31T00:00:00"/>
    <n v="19.230799999999999"/>
    <x v="14"/>
  </r>
  <r>
    <n v="121"/>
    <n v="584205124"/>
    <n v="1282"/>
    <s v="adventure-works\matthias0"/>
    <n v="85"/>
    <x v="64"/>
    <d v="1963-12-13T00:00:00"/>
    <s v="M"/>
    <x v="0"/>
    <d v="1999-02-21T00:00:00"/>
    <n v="0"/>
    <n v="94"/>
    <n v="67"/>
    <n v="1"/>
    <s v="..."/>
    <d v="2004-07-31T00:00:00"/>
    <n v="9.5"/>
    <x v="14"/>
  </r>
  <r>
    <n v="195"/>
    <n v="652779496"/>
    <n v="1284"/>
    <s v="adventure-works\jimmy0"/>
    <n v="85"/>
    <x v="63"/>
    <d v="1975-06-05T00:00:00"/>
    <s v="M"/>
    <x v="0"/>
    <d v="1999-03-30T00:00:00"/>
    <n v="0"/>
    <n v="96"/>
    <n v="68"/>
    <n v="1"/>
    <s v="..."/>
    <d v="2004-07-31T00:00:00"/>
    <n v="9"/>
    <x v="14"/>
  </r>
  <r>
    <n v="5"/>
    <n v="480168528"/>
    <n v="1009"/>
    <s v="adventure-works\thierry0"/>
    <n v="263"/>
    <x v="66"/>
    <d v="1949-08-29T00:00:00"/>
    <s v="M"/>
    <x v="0"/>
    <d v="1998-01-11T00:00:00"/>
    <n v="0"/>
    <n v="9"/>
    <n v="24"/>
    <n v="1"/>
    <s v="..."/>
    <d v="2004-07-31T00:00:00"/>
    <n v="25"/>
    <x v="15"/>
  </r>
  <r>
    <n v="263"/>
    <n v="974026903"/>
    <n v="1007"/>
    <s v="adventure-works\ovidiu0"/>
    <n v="3"/>
    <x v="4"/>
    <d v="1968-02-18T00:00:00"/>
    <s v="S"/>
    <x v="0"/>
    <d v="2001-01-05T00:00:00"/>
    <n v="0"/>
    <n v="7"/>
    <n v="23"/>
    <n v="1"/>
    <s v="..."/>
    <d v="2004-07-31T00:00:00"/>
    <n v="28.8462"/>
    <x v="15"/>
  </r>
  <r>
    <n v="265"/>
    <n v="486228782"/>
    <n v="1008"/>
    <s v="adventure-works\janice0"/>
    <n v="263"/>
    <x v="66"/>
    <d v="1979-06-29T00:00:00"/>
    <s v="M"/>
    <x v="1"/>
    <d v="2001-01-23T00:00:00"/>
    <n v="0"/>
    <n v="8"/>
    <n v="24"/>
    <n v="1"/>
    <s v="..."/>
    <d v="2004-07-31T00:00:00"/>
    <n v="25"/>
    <x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2281A8-7DF0-F143-99F7-717A0A9CA0C9}"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F71" firstHeaderRow="0" firstDataRow="1" firstDataCol="1"/>
  <pivotFields count="18">
    <pivotField dataField="1" showAll="0"/>
    <pivotField showAll="0"/>
    <pivotField showAll="0"/>
    <pivotField showAll="0"/>
    <pivotField showAll="0"/>
    <pivotField axis="axisRow" showAll="0">
      <items count="68">
        <item x="19"/>
        <item x="16"/>
        <item x="18"/>
        <item x="13"/>
        <item x="26"/>
        <item x="15"/>
        <item x="22"/>
        <item x="51"/>
        <item x="8"/>
        <item x="17"/>
        <item x="0"/>
        <item x="27"/>
        <item x="5"/>
        <item x="2"/>
        <item x="1"/>
        <item x="3"/>
        <item x="61"/>
        <item x="11"/>
        <item x="10"/>
        <item x="14"/>
        <item x="23"/>
        <item x="20"/>
        <item x="25"/>
        <item x="12"/>
        <item x="9"/>
        <item x="29"/>
        <item x="30"/>
        <item x="31"/>
        <item x="50"/>
        <item x="24"/>
        <item x="28"/>
        <item x="58"/>
        <item x="62"/>
        <item x="49"/>
        <item x="39"/>
        <item x="45"/>
        <item x="47"/>
        <item x="43"/>
        <item x="46"/>
        <item x="36"/>
        <item x="34"/>
        <item x="35"/>
        <item x="40"/>
        <item x="37"/>
        <item x="41"/>
        <item x="38"/>
        <item x="42"/>
        <item x="33"/>
        <item x="52"/>
        <item x="32"/>
        <item x="55"/>
        <item x="53"/>
        <item x="54"/>
        <item x="21"/>
        <item x="56"/>
        <item x="57"/>
        <item x="60"/>
        <item x="44"/>
        <item x="7"/>
        <item x="4"/>
        <item x="64"/>
        <item x="65"/>
        <item x="63"/>
        <item x="66"/>
        <item x="6"/>
        <item x="48"/>
        <item x="59"/>
        <item t="default"/>
      </items>
    </pivotField>
    <pivotField numFmtId="14" showAll="0"/>
    <pivotField showAll="0"/>
    <pivotField showAll="0">
      <items count="3">
        <item x="1"/>
        <item x="0"/>
        <item t="default"/>
      </items>
    </pivotField>
    <pivotField numFmtId="14" showAll="0"/>
    <pivotField showAll="0"/>
    <pivotField dataField="1" showAll="0"/>
    <pivotField dataField="1" showAll="0"/>
    <pivotField showAll="0"/>
    <pivotField showAll="0"/>
    <pivotField numFmtId="14" showAll="0"/>
    <pivotField numFmtId="2" showAll="0"/>
    <pivotField showAll="0">
      <items count="17">
        <item x="0"/>
        <item x="1"/>
        <item x="2"/>
        <item x="3"/>
        <item x="4"/>
        <item x="5"/>
        <item x="6"/>
        <item x="7"/>
        <item x="8"/>
        <item x="9"/>
        <item x="10"/>
        <item x="11"/>
        <item x="12"/>
        <item x="13"/>
        <item x="14"/>
        <item x="15"/>
        <item t="default"/>
      </items>
    </pivotField>
  </pivotFields>
  <rowFields count="1">
    <field x="5"/>
  </rowFields>
  <rowItems count="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t="grand">
      <x/>
    </i>
  </rowItems>
  <colFields count="1">
    <field x="-2"/>
  </colFields>
  <colItems count="4">
    <i>
      <x/>
    </i>
    <i i="1">
      <x v="1"/>
    </i>
    <i i="2">
      <x v="2"/>
    </i>
    <i i="3">
      <x v="3"/>
    </i>
  </colItems>
  <dataFields count="4">
    <dataField name="Count of EmployeeID" fld="0" subtotal="count" baseField="0" baseItem="0"/>
    <dataField name="Vacation Hours" fld="11" baseField="0" baseItem="0"/>
    <dataField name="Vacation Hours (% OF Grand Total)" fld="11" showDataAs="percentOfTotal" baseField="0" baseItem="0" numFmtId="10"/>
    <dataField name="Mean Sick Leave Hours" fld="12" subtotal="average" baseField="0" baseItem="0"/>
  </dataFields>
  <formats count="3">
    <format dxfId="4">
      <pivotArea outline="0" collapsedLevelsAreSubtotals="1" fieldPosition="0">
        <references count="1">
          <reference field="4294967294" count="1" selected="0">
            <x v="2"/>
          </reference>
        </references>
      </pivotArea>
    </format>
    <format dxfId="3">
      <pivotArea dataOnly="0" labelOnly="1" outline="0" fieldPosition="0">
        <references count="1">
          <reference field="4294967294" count="1">
            <x v="2"/>
          </reference>
        </references>
      </pivotArea>
    </format>
    <format dxfId="2">
      <pivotArea dataOnly="0" outline="0" fieldPosition="0">
        <references count="1">
          <reference field="4294967294" count="1">
            <x v="3"/>
          </reference>
        </references>
      </pivotArea>
    </format>
  </formats>
  <conditionalFormats count="2">
    <conditionalFormat priority="1">
      <pivotAreas count="1">
        <pivotArea type="data" outline="0" collapsedLevelsAreSubtotals="1" fieldPosition="0">
          <references count="1">
            <reference field="4294967294" count="1" selected="0">
              <x v="3"/>
            </reference>
          </references>
        </pivotArea>
      </pivotAreas>
    </conditionalFormat>
    <conditionalFormat priority="2">
      <pivotAreas count="1">
        <pivotArea type="data" collapsedLevelsAreSubtotals="1" fieldPosition="0">
          <references count="2">
            <reference field="4294967294" count="1" selected="0">
              <x v="2"/>
            </reference>
            <reference field="5" count="67">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tle" xr10:uid="{A67EF7E1-61D6-4E46-98DB-AE1A9266174D}" sourceName="Title">
  <pivotTables>
    <pivotTable tabId="4" name="PivotTable2"/>
  </pivotTables>
  <data>
    <tabular pivotCacheId="612905039">
      <items count="67">
        <i x="19" s="1"/>
        <i x="16" s="1"/>
        <i x="18" s="1"/>
        <i x="13" s="1"/>
        <i x="26" s="1"/>
        <i x="15" s="1"/>
        <i x="22" s="1"/>
        <i x="51" s="1"/>
        <i x="8" s="1"/>
        <i x="17" s="1"/>
        <i x="0" s="1"/>
        <i x="27" s="1"/>
        <i x="5" s="1"/>
        <i x="2" s="1"/>
        <i x="1" s="1"/>
        <i x="3" s="1"/>
        <i x="61" s="1"/>
        <i x="11" s="1"/>
        <i x="10" s="1"/>
        <i x="14" s="1"/>
        <i x="23" s="1"/>
        <i x="20" s="1"/>
        <i x="25" s="1"/>
        <i x="12" s="1"/>
        <i x="9" s="1"/>
        <i x="29" s="1"/>
        <i x="30" s="1"/>
        <i x="31" s="1"/>
        <i x="50" s="1"/>
        <i x="24" s="1"/>
        <i x="28" s="1"/>
        <i x="58" s="1"/>
        <i x="62" s="1"/>
        <i x="49" s="1"/>
        <i x="39" s="1"/>
        <i x="45" s="1"/>
        <i x="47" s="1"/>
        <i x="43" s="1"/>
        <i x="46" s="1"/>
        <i x="36" s="1"/>
        <i x="34" s="1"/>
        <i x="35" s="1"/>
        <i x="40" s="1"/>
        <i x="37" s="1"/>
        <i x="41" s="1"/>
        <i x="38" s="1"/>
        <i x="42" s="1"/>
        <i x="33" s="1"/>
        <i x="52" s="1"/>
        <i x="32" s="1"/>
        <i x="55" s="1"/>
        <i x="53" s="1"/>
        <i x="54" s="1"/>
        <i x="21" s="1"/>
        <i x="56" s="1"/>
        <i x="57" s="1"/>
        <i x="60" s="1"/>
        <i x="44" s="1"/>
        <i x="7" s="1"/>
        <i x="4" s="1"/>
        <i x="64" s="1"/>
        <i x="65" s="1"/>
        <i x="63" s="1"/>
        <i x="66" s="1"/>
        <i x="6" s="1"/>
        <i x="48" s="1"/>
        <i x="59"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F29C918E-6FF1-FB4D-ADCF-4785ABBA97A3}" sourceName="Gender">
  <pivotTables>
    <pivotTable tabId="4" name="PivotTable2"/>
  </pivotTables>
  <data>
    <tabular pivotCacheId="61290503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_Department" xr10:uid="{93B67FA6-FAD7-3F49-A6C0-9E5D61B026D1}" sourceName="Emp Department">
  <pivotTables>
    <pivotTable tabId="4" name="PivotTable2"/>
  </pivotTables>
  <data>
    <tabular pivotCacheId="612905039">
      <items count="16">
        <i x="0" s="1"/>
        <i x="1" s="1"/>
        <i x="2" s="1"/>
        <i x="3" s="1"/>
        <i x="4" s="1"/>
        <i x="5" s="1"/>
        <i x="6" s="1"/>
        <i x="7" s="1"/>
        <i x="8" s="1"/>
        <i x="9" s="1"/>
        <i x="10" s="1"/>
        <i x="11" s="1"/>
        <i x="12" s="1"/>
        <i x="13" s="1"/>
        <i x="14" s="1"/>
        <i x="1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itle" xr10:uid="{2870B6E6-BC21-C74B-959C-D543C7E9C11F}" cache="Slicer_Title" caption="Title" startItem="22" rowHeight="251883"/>
  <slicer name="Gender" xr10:uid="{7F38BA97-A23D-AC40-9AB5-ECE60C00DE45}" cache="Slicer_Gender" caption="Gender" rowHeight="251883"/>
  <slicer name="Emp Department" xr10:uid="{EA02AE32-50BE-F144-9D7C-0F678FCB5E6F}" cache="Slicer_Emp_Department" caption="Emp Department" startItem="3"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6D0D84E-8D03-B646-B283-BD569B7515D4}" name="EmployeeTable" displayName="EmployeeTable" ref="A1:T291" totalsRowCount="1">
  <autoFilter ref="A1:T290" xr:uid="{76D0D84E-8D03-B646-B283-BD569B7515D4}"/>
  <tableColumns count="20">
    <tableColumn id="1" xr3:uid="{F814271E-CCB8-504B-9420-617D77A3B344}" name="EmployeeID" totalsRowLabel="Total"/>
    <tableColumn id="2" xr3:uid="{3E9124E5-6AED-C749-AAEE-821B7CA147BE}" name="NationalIDNumber"/>
    <tableColumn id="3" xr3:uid="{EDF95C08-DDFA-084B-A3BE-7B0618F1B05D}" name="ContactID"/>
    <tableColumn id="4" xr3:uid="{035BDABE-6ADB-8245-916F-E7CF0E3B2593}" name="LoginID"/>
    <tableColumn id="5" xr3:uid="{6BA20098-2BA9-8C40-A5A4-92D441DAE0D6}" name="ManagerID"/>
    <tableColumn id="6" xr3:uid="{D9019878-BC25-1549-A240-11B23B1B8FF3}" name="Title"/>
    <tableColumn id="7" xr3:uid="{9023B5C1-1DF8-7E43-AA87-3B62B1355FB9}" name="BirthDate" dataDxfId="19"/>
    <tableColumn id="8" xr3:uid="{D277B113-D93D-F84A-959A-EEFD6EC1E6E8}" name="MaritalStatus"/>
    <tableColumn id="9" xr3:uid="{F75C821F-39DF-6649-8899-2D0D16FFB578}" name="Gender"/>
    <tableColumn id="10" xr3:uid="{D96917DB-103E-6B4B-AFE4-D8AD8F4D2BA4}" name="HireDate" dataDxfId="18"/>
    <tableColumn id="11" xr3:uid="{BC3AC29F-B6D3-7D4F-92C9-CC644745F1C3}" name="SalariedFlag"/>
    <tableColumn id="12" xr3:uid="{5109FF11-0AEF-4E41-B842-0F7C31193F33}" name="VacationHours"/>
    <tableColumn id="13" xr3:uid="{D35A288A-A63E-B74D-BAF2-E1DDA84A0B90}" name="SickLeaveHours"/>
    <tableColumn id="14" xr3:uid="{28204047-9CE7-F041-BB43-CC09828CC3C1}" name="CurrentFlag"/>
    <tableColumn id="15" xr3:uid="{20CDEF4D-6232-2A45-9961-F8D8711CEA2F}" name="rowguid"/>
    <tableColumn id="16" xr3:uid="{80D2DCA9-56C3-7744-A20A-DD5D411D023D}" name="ModifiedDate" totalsRowFunction="count" dataDxfId="17"/>
    <tableColumn id="20" xr3:uid="{EF6232E3-FED1-0649-9F87-109810DF1165}" name="Rate" totalsRowFunction="average" dataDxfId="16" totalsRowDxfId="15">
      <calculatedColumnFormula>_xlfn.XLOOKUP(EmployeeTable[[#This Row],[EmployeeID]],PayTable[EmployeeID],PayTable[Rate])</calculatedColumnFormula>
    </tableColumn>
    <tableColumn id="21" xr3:uid="{E9B73BA3-BE9D-B842-9BC9-492F988D0CA7}" name="Emp Department" dataDxfId="14">
      <calculatedColumnFormula>_xlfn.XLOOKUP(EmployeeTable[[#This Row],[EmployeeID]],DepartmentTable['# EmployeeID],DepartmentTable[Name])</calculatedColumnFormula>
    </tableColumn>
    <tableColumn id="22" xr3:uid="{4EC9C4D7-376A-BE47-9705-02A27BDF8759}" name="Bonus" dataDxfId="13">
      <calculatedColumnFormula>IF(LOG(IF(E2 = "", 16, E2)) * L2 &gt; 75, S2 * LOG(C2) * 100, 0)</calculatedColumnFormula>
    </tableColumn>
    <tableColumn id="23" xr3:uid="{31AF24BA-6BCE-0742-9494-101A2B27E1F9}" name="Average Rate per Employee" dataDxfId="12">
      <calculatedColumnFormula>$Q$291</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BA1B7C-D503-A147-9814-780F35042F86}" name="PayTable" displayName="PayTable" ref="A1:E291" totalsRowShown="0">
  <autoFilter ref="A1:E291" xr:uid="{20BA1B7C-D503-A147-9814-780F35042F86}"/>
  <tableColumns count="5">
    <tableColumn id="1" xr3:uid="{8ADD4347-F5F4-D94C-A960-50A06C979491}" name="EmployeeID"/>
    <tableColumn id="2" xr3:uid="{A76F4783-5DCB-924A-9C30-30A602253D02}" name="RateChangeDate" dataDxfId="11"/>
    <tableColumn id="3" xr3:uid="{38C2C090-83F0-2840-B4F9-D7C812288AE4}" name="Rate" dataDxfId="10"/>
    <tableColumn id="4" xr3:uid="{270BC683-B897-5E46-B6C6-331B661CAB0F}" name="PayFrequency"/>
    <tableColumn id="5" xr3:uid="{31B8717E-FE22-6D4D-90FA-BA5622A36F16}" name="01/01/2002" dataDxfId="9"/>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07AC8D4-A688-1046-A39E-5CD919BCDB00}" name="DepartmentTable" displayName="DepartmentTable" ref="A1:J297" totalsRowShown="0">
  <autoFilter ref="A1:J297" xr:uid="{B07AC8D4-A688-1046-A39E-5CD919BCDB00}"/>
  <tableColumns count="10">
    <tableColumn id="1" xr3:uid="{5D83ACD5-C50B-CF4E-8A99-99F991D4880B}" name="# EmployeeID"/>
    <tableColumn id="2" xr3:uid="{9BF7754C-9360-D44F-8C3E-518E5E40FDAA}" name="DepartmentID"/>
    <tableColumn id="3" xr3:uid="{58DBF58E-FB9B-0F49-96E1-780C0D106F1F}" name="ShiftID"/>
    <tableColumn id="4" xr3:uid="{94EDA273-D00A-4A46-B9E5-7425088D3ABE}" name="StartDate" dataDxfId="8"/>
    <tableColumn id="5" xr3:uid="{906BD0F6-949E-2648-92A4-767C168D38D4}" name="EndDate"/>
    <tableColumn id="6" xr3:uid="{C06932BC-25C4-7A44-B3CA-71E012A49E12}" name="ModifiedDate" dataDxfId="7"/>
    <tableColumn id="7" xr3:uid="{71E28446-8394-AD4F-B1C0-47B941520CB2}" name="DepartmentID2"/>
    <tableColumn id="8" xr3:uid="{B159B1B8-695E-E14C-9078-DA7665585BCF}" name="Name"/>
    <tableColumn id="9" xr3:uid="{992186A8-09B4-A849-8E73-95B8B957E756}" name="GroupName"/>
    <tableColumn id="10" xr3:uid="{2778E3B5-8930-F849-A9B6-37982250CADD}" name="ModifiedDate3" dataDxfId="6"/>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F30DDB-43DD-E148-8132-DF55902EFC43}">
  <dimension ref="A1:AD291"/>
  <sheetViews>
    <sheetView topLeftCell="D245" workbookViewId="0">
      <selection activeCell="Q6" sqref="Q6"/>
    </sheetView>
  </sheetViews>
  <sheetFormatPr baseColWidth="10" defaultRowHeight="16" x14ac:dyDescent="0.2"/>
  <cols>
    <col min="1" max="1" width="13.33203125" customWidth="1"/>
    <col min="2" max="2" width="19" customWidth="1"/>
    <col min="3" max="3" width="12" customWidth="1"/>
    <col min="4" max="4" width="26" bestFit="1" customWidth="1"/>
    <col min="5" max="5" width="12.5" customWidth="1"/>
    <col min="6" max="6" width="36.1640625" bestFit="1" customWidth="1"/>
    <col min="7" max="7" width="14.33203125" bestFit="1" customWidth="1"/>
    <col min="8" max="8" width="14.6640625" customWidth="1"/>
    <col min="9" max="9" width="9.5" customWidth="1"/>
    <col min="10" max="10" width="14.33203125" bestFit="1" customWidth="1"/>
    <col min="11" max="11" width="13.6640625" customWidth="1"/>
    <col min="12" max="12" width="15.83203125" customWidth="1"/>
    <col min="13" max="13" width="16.83203125" customWidth="1"/>
    <col min="14" max="14" width="13.33203125" customWidth="1"/>
    <col min="15" max="15" width="10" customWidth="1"/>
    <col min="16" max="16" width="14.6640625" customWidth="1"/>
    <col min="18" max="18" width="23.6640625" bestFit="1" customWidth="1"/>
    <col min="19" max="19" width="13" bestFit="1" customWidth="1"/>
    <col min="20" max="20" width="25.83203125" bestFit="1" customWidth="1"/>
  </cols>
  <sheetData>
    <row r="1" spans="1:30" x14ac:dyDescent="0.2">
      <c r="A1" t="s">
        <v>0</v>
      </c>
      <c r="B1" t="s">
        <v>1</v>
      </c>
      <c r="C1" t="s">
        <v>2</v>
      </c>
      <c r="D1" t="s">
        <v>3</v>
      </c>
      <c r="E1" t="s">
        <v>4</v>
      </c>
      <c r="F1" t="s">
        <v>5</v>
      </c>
      <c r="G1" t="s">
        <v>6</v>
      </c>
      <c r="H1" t="s">
        <v>7</v>
      </c>
      <c r="I1" t="s">
        <v>8</v>
      </c>
      <c r="J1" t="s">
        <v>9</v>
      </c>
      <c r="K1" t="s">
        <v>10</v>
      </c>
      <c r="L1" t="s">
        <v>11</v>
      </c>
      <c r="M1" t="s">
        <v>12</v>
      </c>
      <c r="N1" t="s">
        <v>13</v>
      </c>
      <c r="O1" t="s">
        <v>14</v>
      </c>
      <c r="P1" t="s">
        <v>15</v>
      </c>
      <c r="Q1" t="s">
        <v>377</v>
      </c>
      <c r="R1" t="s">
        <v>417</v>
      </c>
      <c r="S1" t="s">
        <v>418</v>
      </c>
      <c r="T1" t="s">
        <v>419</v>
      </c>
    </row>
    <row r="2" spans="1:30" x14ac:dyDescent="0.2">
      <c r="A2">
        <v>54</v>
      </c>
      <c r="B2">
        <v>540688287</v>
      </c>
      <c r="C2">
        <v>1264</v>
      </c>
      <c r="D2" t="s">
        <v>16</v>
      </c>
      <c r="E2">
        <v>90</v>
      </c>
      <c r="F2" t="s">
        <v>17</v>
      </c>
      <c r="G2" s="4">
        <v>29370</v>
      </c>
      <c r="H2" t="s">
        <v>18</v>
      </c>
      <c r="I2" t="s">
        <v>19</v>
      </c>
      <c r="J2" s="4">
        <v>36177</v>
      </c>
      <c r="K2">
        <v>0</v>
      </c>
      <c r="L2">
        <v>76</v>
      </c>
      <c r="M2">
        <v>58</v>
      </c>
      <c r="N2">
        <v>1</v>
      </c>
      <c r="O2" t="s">
        <v>20</v>
      </c>
      <c r="P2" s="4">
        <v>38199</v>
      </c>
      <c r="Q2" s="5">
        <f>_xlfn.XLOOKUP(EmployeeTable[[#This Row],[EmployeeID]],PayTable[EmployeeID],PayTable[Rate])</f>
        <v>16.826899999999998</v>
      </c>
      <c r="R2" t="str">
        <f>_xlfn.XLOOKUP(EmployeeTable[[#This Row],[EmployeeID]],DepartmentTable['# EmployeeID],DepartmentTable[Name])</f>
        <v>Document Control</v>
      </c>
      <c r="S2">
        <f t="shared" ref="S2:S65" ca="1" si="0">IF(LOG(IF(E2 = "", 16, E2)) * L2 &gt; 75, S2 * LOG(C2) * 100, 0)</f>
        <v>0</v>
      </c>
      <c r="T2" s="5">
        <f t="shared" ref="T2:T65" si="1">$Q$291</f>
        <v>18.138069550172979</v>
      </c>
    </row>
    <row r="3" spans="1:30" x14ac:dyDescent="0.2">
      <c r="A3">
        <v>90</v>
      </c>
      <c r="B3">
        <v>345106466</v>
      </c>
      <c r="C3">
        <v>1265</v>
      </c>
      <c r="D3" t="s">
        <v>21</v>
      </c>
      <c r="E3">
        <v>200</v>
      </c>
      <c r="F3" t="s">
        <v>22</v>
      </c>
      <c r="G3" s="4">
        <v>24168</v>
      </c>
      <c r="H3" t="s">
        <v>19</v>
      </c>
      <c r="I3" t="s">
        <v>19</v>
      </c>
      <c r="J3" s="4">
        <v>36196</v>
      </c>
      <c r="K3">
        <v>0</v>
      </c>
      <c r="L3">
        <v>77</v>
      </c>
      <c r="M3">
        <v>58</v>
      </c>
      <c r="N3">
        <v>1</v>
      </c>
      <c r="O3" t="s">
        <v>20</v>
      </c>
      <c r="P3" s="4">
        <v>38199</v>
      </c>
      <c r="Q3" s="5">
        <f>_xlfn.XLOOKUP(EmployeeTable[[#This Row],[EmployeeID]],PayTable[EmployeeID],PayTable[Rate])</f>
        <v>17.788499999999999</v>
      </c>
      <c r="R3" t="str">
        <f>_xlfn.XLOOKUP(EmployeeTable[[#This Row],[EmployeeID]],DepartmentTable['# EmployeeID],DepartmentTable[Name])</f>
        <v>Document Control</v>
      </c>
      <c r="S3">
        <f t="shared" ca="1" si="0"/>
        <v>0</v>
      </c>
      <c r="T3" s="5">
        <f t="shared" si="1"/>
        <v>18.138069550172979</v>
      </c>
    </row>
    <row r="4" spans="1:30" x14ac:dyDescent="0.2">
      <c r="A4">
        <v>127</v>
      </c>
      <c r="B4">
        <v>242381745</v>
      </c>
      <c r="C4">
        <v>1266</v>
      </c>
      <c r="D4" t="s">
        <v>23</v>
      </c>
      <c r="E4">
        <v>90</v>
      </c>
      <c r="F4" t="s">
        <v>24</v>
      </c>
      <c r="G4" s="4">
        <v>28227</v>
      </c>
      <c r="H4" t="s">
        <v>18</v>
      </c>
      <c r="I4" t="s">
        <v>19</v>
      </c>
      <c r="J4" s="4">
        <v>36214</v>
      </c>
      <c r="K4">
        <v>0</v>
      </c>
      <c r="L4">
        <v>78</v>
      </c>
      <c r="M4">
        <v>59</v>
      </c>
      <c r="N4">
        <v>1</v>
      </c>
      <c r="O4" t="s">
        <v>20</v>
      </c>
      <c r="P4" s="4">
        <v>38199</v>
      </c>
      <c r="Q4" s="5">
        <f>_xlfn.XLOOKUP(EmployeeTable[[#This Row],[EmployeeID]],PayTable[EmployeeID],PayTable[Rate])</f>
        <v>10.25</v>
      </c>
      <c r="R4" t="str">
        <f>_xlfn.XLOOKUP(EmployeeTable[[#This Row],[EmployeeID]],DepartmentTable['# EmployeeID],DepartmentTable[Name])</f>
        <v>Document Control</v>
      </c>
      <c r="S4">
        <f t="shared" ca="1" si="0"/>
        <v>0</v>
      </c>
      <c r="T4" s="5">
        <f t="shared" si="1"/>
        <v>18.138069550172979</v>
      </c>
    </row>
    <row r="5" spans="1:30" x14ac:dyDescent="0.2">
      <c r="A5">
        <v>161</v>
      </c>
      <c r="B5">
        <v>260770918</v>
      </c>
      <c r="C5">
        <v>1267</v>
      </c>
      <c r="D5" t="s">
        <v>25</v>
      </c>
      <c r="E5">
        <v>90</v>
      </c>
      <c r="F5" t="s">
        <v>24</v>
      </c>
      <c r="G5" s="4">
        <v>24132</v>
      </c>
      <c r="H5" t="s">
        <v>19</v>
      </c>
      <c r="I5" t="s">
        <v>26</v>
      </c>
      <c r="J5" s="4">
        <v>36232</v>
      </c>
      <c r="K5">
        <v>0</v>
      </c>
      <c r="L5">
        <v>79</v>
      </c>
      <c r="M5">
        <v>59</v>
      </c>
      <c r="N5">
        <v>1</v>
      </c>
      <c r="O5" t="s">
        <v>20</v>
      </c>
      <c r="P5" s="4">
        <v>38199</v>
      </c>
      <c r="Q5" s="5">
        <f>_xlfn.XLOOKUP(EmployeeTable[[#This Row],[EmployeeID]],PayTable[EmployeeID],PayTable[Rate])</f>
        <v>10.25</v>
      </c>
      <c r="R5" t="str">
        <f>_xlfn.XLOOKUP(EmployeeTable[[#This Row],[EmployeeID]],DepartmentTable['# EmployeeID],DepartmentTable[Name])</f>
        <v>Document Control</v>
      </c>
      <c r="S5">
        <f t="shared" ca="1" si="0"/>
        <v>0</v>
      </c>
      <c r="T5" s="5">
        <f t="shared" si="1"/>
        <v>18.138069550172979</v>
      </c>
    </row>
    <row r="6" spans="1:30" x14ac:dyDescent="0.2">
      <c r="A6">
        <v>212</v>
      </c>
      <c r="B6">
        <v>260805477</v>
      </c>
      <c r="C6">
        <v>1263</v>
      </c>
      <c r="D6" t="s">
        <v>27</v>
      </c>
      <c r="E6">
        <v>90</v>
      </c>
      <c r="F6" t="s">
        <v>17</v>
      </c>
      <c r="G6" s="4">
        <v>28302</v>
      </c>
      <c r="H6" t="s">
        <v>19</v>
      </c>
      <c r="I6" t="s">
        <v>19</v>
      </c>
      <c r="J6" s="4">
        <v>36257</v>
      </c>
      <c r="K6">
        <v>0</v>
      </c>
      <c r="L6">
        <v>75</v>
      </c>
      <c r="M6">
        <v>57</v>
      </c>
      <c r="N6">
        <v>1</v>
      </c>
      <c r="O6" t="s">
        <v>20</v>
      </c>
      <c r="P6" s="4">
        <v>38199</v>
      </c>
      <c r="Q6" s="5">
        <f>_xlfn.XLOOKUP(EmployeeTable[[#This Row],[EmployeeID]],PayTable[EmployeeID],PayTable[Rate])</f>
        <v>16.826899999999998</v>
      </c>
      <c r="R6" t="str">
        <f>_xlfn.XLOOKUP(EmployeeTable[[#This Row],[EmployeeID]],DepartmentTable['# EmployeeID],DepartmentTable[Name])</f>
        <v>Document Control</v>
      </c>
      <c r="S6">
        <f t="shared" ca="1" si="0"/>
        <v>0</v>
      </c>
      <c r="T6" s="5">
        <f t="shared" si="1"/>
        <v>18.138069550172979</v>
      </c>
    </row>
    <row r="7" spans="1:30" x14ac:dyDescent="0.2">
      <c r="A7">
        <v>3</v>
      </c>
      <c r="B7">
        <v>509647174</v>
      </c>
      <c r="C7">
        <v>1002</v>
      </c>
      <c r="D7" t="s">
        <v>28</v>
      </c>
      <c r="E7">
        <v>12</v>
      </c>
      <c r="F7" t="s">
        <v>29</v>
      </c>
      <c r="G7" s="4">
        <v>23724</v>
      </c>
      <c r="H7" t="s">
        <v>19</v>
      </c>
      <c r="I7" t="s">
        <v>19</v>
      </c>
      <c r="J7" s="4">
        <v>35776</v>
      </c>
      <c r="K7">
        <v>1</v>
      </c>
      <c r="L7">
        <v>2</v>
      </c>
      <c r="M7">
        <v>21</v>
      </c>
      <c r="N7">
        <v>1</v>
      </c>
      <c r="O7" t="s">
        <v>20</v>
      </c>
      <c r="P7" s="4">
        <v>38199</v>
      </c>
      <c r="Q7" s="5">
        <f>_xlfn.XLOOKUP(EmployeeTable[[#This Row],[EmployeeID]],PayTable[EmployeeID],PayTable[Rate])</f>
        <v>43.269199999999998</v>
      </c>
      <c r="R7" t="str">
        <f>_xlfn.XLOOKUP(EmployeeTable[[#This Row],[EmployeeID]],DepartmentTable['# EmployeeID],DepartmentTable[Name])</f>
        <v>Engineering</v>
      </c>
      <c r="S7">
        <f t="shared" si="0"/>
        <v>0</v>
      </c>
      <c r="T7" s="5">
        <f t="shared" si="1"/>
        <v>18.138069550172979</v>
      </c>
    </row>
    <row r="8" spans="1:30" x14ac:dyDescent="0.2">
      <c r="A8">
        <v>4</v>
      </c>
      <c r="B8">
        <v>112457891</v>
      </c>
      <c r="C8">
        <v>1290</v>
      </c>
      <c r="D8" t="s">
        <v>30</v>
      </c>
      <c r="E8">
        <v>3</v>
      </c>
      <c r="F8" t="s">
        <v>31</v>
      </c>
      <c r="G8" s="4">
        <v>23765</v>
      </c>
      <c r="H8" t="s">
        <v>18</v>
      </c>
      <c r="I8" t="s">
        <v>19</v>
      </c>
      <c r="J8" s="4">
        <v>35800</v>
      </c>
      <c r="K8">
        <v>0</v>
      </c>
      <c r="L8">
        <v>48</v>
      </c>
      <c r="M8">
        <v>80</v>
      </c>
      <c r="N8">
        <v>1</v>
      </c>
      <c r="O8" t="s">
        <v>20</v>
      </c>
      <c r="P8" s="4">
        <v>38199</v>
      </c>
      <c r="Q8" s="5">
        <f>_xlfn.XLOOKUP(EmployeeTable[[#This Row],[EmployeeID]],PayTable[EmployeeID],PayTable[Rate])</f>
        <v>29.8462</v>
      </c>
      <c r="R8" t="str">
        <f>_xlfn.XLOOKUP(EmployeeTable[[#This Row],[EmployeeID]],DepartmentTable['# EmployeeID],DepartmentTable[Name])</f>
        <v>Engineering</v>
      </c>
      <c r="S8">
        <f t="shared" si="0"/>
        <v>0</v>
      </c>
      <c r="T8" s="5">
        <f t="shared" si="1"/>
        <v>18.138069550172979</v>
      </c>
    </row>
    <row r="9" spans="1:30" x14ac:dyDescent="0.2">
      <c r="A9">
        <v>11</v>
      </c>
      <c r="B9">
        <v>998320692</v>
      </c>
      <c r="C9">
        <v>1006</v>
      </c>
      <c r="D9" t="s">
        <v>33</v>
      </c>
      <c r="E9">
        <v>3</v>
      </c>
      <c r="F9" t="s">
        <v>32</v>
      </c>
      <c r="G9" s="4">
        <v>17999</v>
      </c>
      <c r="H9" t="s">
        <v>19</v>
      </c>
      <c r="I9" t="s">
        <v>19</v>
      </c>
      <c r="J9" s="4">
        <v>35850</v>
      </c>
      <c r="K9">
        <v>1</v>
      </c>
      <c r="L9">
        <v>6</v>
      </c>
      <c r="M9">
        <v>23</v>
      </c>
      <c r="N9">
        <v>1</v>
      </c>
      <c r="O9" t="s">
        <v>20</v>
      </c>
      <c r="P9" s="4">
        <v>38199</v>
      </c>
      <c r="Q9" s="5">
        <f>_xlfn.XLOOKUP(EmployeeTable[[#This Row],[EmployeeID]],PayTable[EmployeeID],PayTable[Rate])</f>
        <v>32.692300000000003</v>
      </c>
      <c r="R9" t="str">
        <f>_xlfn.XLOOKUP(EmployeeTable[[#This Row],[EmployeeID]],DepartmentTable['# EmployeeID],DepartmentTable[Name])</f>
        <v>Engineering</v>
      </c>
      <c r="S9">
        <f t="shared" si="0"/>
        <v>0</v>
      </c>
      <c r="T9" s="5">
        <f t="shared" si="1"/>
        <v>18.138069550172979</v>
      </c>
      <c r="U9" s="4"/>
      <c r="AD9" s="4"/>
    </row>
    <row r="10" spans="1:30" x14ac:dyDescent="0.2">
      <c r="A10">
        <v>12</v>
      </c>
      <c r="B10">
        <v>245797967</v>
      </c>
      <c r="C10">
        <v>1001</v>
      </c>
      <c r="D10" t="s">
        <v>34</v>
      </c>
      <c r="E10">
        <v>109</v>
      </c>
      <c r="F10" t="s">
        <v>35</v>
      </c>
      <c r="G10" s="4">
        <v>22525</v>
      </c>
      <c r="H10" t="s">
        <v>18</v>
      </c>
      <c r="I10" t="s">
        <v>26</v>
      </c>
      <c r="J10" s="4">
        <v>35857</v>
      </c>
      <c r="K10">
        <v>1</v>
      </c>
      <c r="L10">
        <v>1</v>
      </c>
      <c r="M10">
        <v>20</v>
      </c>
      <c r="N10">
        <v>1</v>
      </c>
      <c r="O10" t="s">
        <v>20</v>
      </c>
      <c r="P10" s="4">
        <v>38199</v>
      </c>
      <c r="Q10" s="5">
        <f>_xlfn.XLOOKUP(EmployeeTable[[#This Row],[EmployeeID]],PayTable[EmployeeID],PayTable[Rate])</f>
        <v>63.461500000000001</v>
      </c>
      <c r="R10" t="str">
        <f>_xlfn.XLOOKUP(EmployeeTable[[#This Row],[EmployeeID]],DepartmentTable['# EmployeeID],DepartmentTable[Name])</f>
        <v>Engineering</v>
      </c>
      <c r="S10">
        <f t="shared" si="0"/>
        <v>0</v>
      </c>
      <c r="T10" s="5">
        <f t="shared" si="1"/>
        <v>18.138069550172979</v>
      </c>
      <c r="U10" s="4"/>
      <c r="AD10" s="4"/>
    </row>
    <row r="11" spans="1:30" x14ac:dyDescent="0.2">
      <c r="A11">
        <v>267</v>
      </c>
      <c r="B11">
        <v>42487730</v>
      </c>
      <c r="C11">
        <v>1003</v>
      </c>
      <c r="D11" t="s">
        <v>36</v>
      </c>
      <c r="E11">
        <v>3</v>
      </c>
      <c r="F11" t="s">
        <v>37</v>
      </c>
      <c r="G11" s="4">
        <v>25401</v>
      </c>
      <c r="H11" t="s">
        <v>18</v>
      </c>
      <c r="I11" t="s">
        <v>19</v>
      </c>
      <c r="J11" s="4">
        <v>36921</v>
      </c>
      <c r="K11">
        <v>1</v>
      </c>
      <c r="L11">
        <v>3</v>
      </c>
      <c r="M11">
        <v>21</v>
      </c>
      <c r="N11">
        <v>1</v>
      </c>
      <c r="O11" t="s">
        <v>20</v>
      </c>
      <c r="P11" s="4">
        <v>38199</v>
      </c>
      <c r="Q11" s="5">
        <f>_xlfn.XLOOKUP(EmployeeTable[[#This Row],[EmployeeID]],PayTable[EmployeeID],PayTable[Rate])</f>
        <v>36.057699999999997</v>
      </c>
      <c r="R11" t="str">
        <f>_xlfn.XLOOKUP(EmployeeTable[[#This Row],[EmployeeID]],DepartmentTable['# EmployeeID],DepartmentTable[Name])</f>
        <v>Engineering</v>
      </c>
      <c r="S11">
        <f t="shared" si="0"/>
        <v>0</v>
      </c>
      <c r="T11" s="5">
        <f t="shared" si="1"/>
        <v>18.138069550172979</v>
      </c>
      <c r="U11" s="4"/>
      <c r="AD11" s="4"/>
    </row>
    <row r="12" spans="1:30" x14ac:dyDescent="0.2">
      <c r="A12">
        <v>270</v>
      </c>
      <c r="B12">
        <v>56920285</v>
      </c>
      <c r="C12">
        <v>1004</v>
      </c>
      <c r="D12" t="s">
        <v>38</v>
      </c>
      <c r="E12">
        <v>3</v>
      </c>
      <c r="F12" t="s">
        <v>32</v>
      </c>
      <c r="G12" s="4">
        <v>18782</v>
      </c>
      <c r="H12" t="s">
        <v>19</v>
      </c>
      <c r="I12" t="s">
        <v>26</v>
      </c>
      <c r="J12" s="4">
        <v>36940</v>
      </c>
      <c r="K12">
        <v>1</v>
      </c>
      <c r="L12">
        <v>4</v>
      </c>
      <c r="M12">
        <v>22</v>
      </c>
      <c r="N12">
        <v>1</v>
      </c>
      <c r="O12" t="s">
        <v>20</v>
      </c>
      <c r="P12" s="4">
        <v>38199</v>
      </c>
      <c r="Q12" s="5">
        <f>_xlfn.XLOOKUP(EmployeeTable[[#This Row],[EmployeeID]],PayTable[EmployeeID],PayTable[Rate])</f>
        <v>32.692300000000003</v>
      </c>
      <c r="R12" t="str">
        <f>_xlfn.XLOOKUP(EmployeeTable[[#This Row],[EmployeeID]],DepartmentTable['# EmployeeID],DepartmentTable[Name])</f>
        <v>Engineering</v>
      </c>
      <c r="S12">
        <f t="shared" si="0"/>
        <v>0</v>
      </c>
      <c r="T12" s="5">
        <f t="shared" si="1"/>
        <v>18.138069550172979</v>
      </c>
      <c r="U12" s="4"/>
      <c r="AD12" s="4"/>
    </row>
    <row r="13" spans="1:30" x14ac:dyDescent="0.2">
      <c r="A13">
        <v>109</v>
      </c>
      <c r="B13">
        <v>295847284</v>
      </c>
      <c r="C13">
        <v>1287</v>
      </c>
      <c r="D13" t="s">
        <v>39</v>
      </c>
      <c r="F13" t="s">
        <v>40</v>
      </c>
      <c r="G13" s="4">
        <v>21611</v>
      </c>
      <c r="H13" t="s">
        <v>18</v>
      </c>
      <c r="I13" t="s">
        <v>19</v>
      </c>
      <c r="J13" s="4">
        <v>36206</v>
      </c>
      <c r="K13">
        <v>1</v>
      </c>
      <c r="L13">
        <v>99</v>
      </c>
      <c r="M13">
        <v>69</v>
      </c>
      <c r="N13">
        <v>1</v>
      </c>
      <c r="O13" t="s">
        <v>20</v>
      </c>
      <c r="P13" s="4">
        <v>38199</v>
      </c>
      <c r="Q13" s="5">
        <f>_xlfn.XLOOKUP(EmployeeTable[[#This Row],[EmployeeID]],PayTable[EmployeeID],PayTable[Rate])</f>
        <v>125.5</v>
      </c>
      <c r="R13" t="str">
        <f>_xlfn.XLOOKUP(EmployeeTable[[#This Row],[EmployeeID]],DepartmentTable['# EmployeeID],DepartmentTable[Name])</f>
        <v>Executive</v>
      </c>
      <c r="S13">
        <f t="shared" ca="1" si="0"/>
        <v>0</v>
      </c>
      <c r="T13" s="5">
        <f t="shared" si="1"/>
        <v>18.138069550172979</v>
      </c>
      <c r="U13" s="4"/>
      <c r="AD13" s="4"/>
    </row>
    <row r="14" spans="1:30" x14ac:dyDescent="0.2">
      <c r="A14">
        <v>49</v>
      </c>
      <c r="B14">
        <v>553069203</v>
      </c>
      <c r="C14">
        <v>1280</v>
      </c>
      <c r="D14" t="s">
        <v>41</v>
      </c>
      <c r="E14">
        <v>218</v>
      </c>
      <c r="F14" t="s">
        <v>42</v>
      </c>
      <c r="G14" s="4">
        <v>24156</v>
      </c>
      <c r="H14" t="s">
        <v>19</v>
      </c>
      <c r="I14" t="s">
        <v>19</v>
      </c>
      <c r="J14" s="4">
        <v>36175</v>
      </c>
      <c r="K14">
        <v>1</v>
      </c>
      <c r="L14">
        <v>92</v>
      </c>
      <c r="M14">
        <v>66</v>
      </c>
      <c r="N14">
        <v>1</v>
      </c>
      <c r="O14" t="s">
        <v>20</v>
      </c>
      <c r="P14" s="4">
        <v>38199</v>
      </c>
      <c r="Q14" s="5">
        <f>_xlfn.XLOOKUP(EmployeeTable[[#This Row],[EmployeeID]],PayTable[EmployeeID],PayTable[Rate])</f>
        <v>20.432700000000001</v>
      </c>
      <c r="R14" t="str">
        <f>_xlfn.XLOOKUP(EmployeeTable[[#This Row],[EmployeeID]],DepartmentTable['# EmployeeID],DepartmentTable[Name])</f>
        <v>Facilities and Maintenance</v>
      </c>
      <c r="S14">
        <f t="shared" ca="1" si="0"/>
        <v>0</v>
      </c>
      <c r="T14" s="5">
        <f t="shared" si="1"/>
        <v>18.138069550172979</v>
      </c>
      <c r="U14" s="4"/>
      <c r="AD14" s="4"/>
    </row>
    <row r="15" spans="1:30" x14ac:dyDescent="0.2">
      <c r="A15">
        <v>218</v>
      </c>
      <c r="B15">
        <v>141165819</v>
      </c>
      <c r="C15">
        <v>1274</v>
      </c>
      <c r="D15" t="s">
        <v>43</v>
      </c>
      <c r="E15">
        <v>148</v>
      </c>
      <c r="F15" t="s">
        <v>44</v>
      </c>
      <c r="G15" s="4">
        <v>22361</v>
      </c>
      <c r="H15" t="s">
        <v>19</v>
      </c>
      <c r="I15" t="s">
        <v>19</v>
      </c>
      <c r="J15" s="4">
        <v>36528</v>
      </c>
      <c r="K15">
        <v>1</v>
      </c>
      <c r="L15">
        <v>86</v>
      </c>
      <c r="M15">
        <v>63</v>
      </c>
      <c r="N15">
        <v>1</v>
      </c>
      <c r="O15" t="s">
        <v>20</v>
      </c>
      <c r="P15" s="4">
        <v>38199</v>
      </c>
      <c r="Q15" s="5">
        <f>_xlfn.XLOOKUP(EmployeeTable[[#This Row],[EmployeeID]],PayTable[EmployeeID],PayTable[Rate])</f>
        <v>24.038499999999999</v>
      </c>
      <c r="R15" t="str">
        <f>_xlfn.XLOOKUP(EmployeeTable[[#This Row],[EmployeeID]],DepartmentTable['# EmployeeID],DepartmentTable[Name])</f>
        <v>Facilities and Maintenance</v>
      </c>
      <c r="S15">
        <f t="shared" ca="1" si="0"/>
        <v>0</v>
      </c>
      <c r="T15" s="5">
        <f t="shared" si="1"/>
        <v>18.138069550172979</v>
      </c>
      <c r="U15" s="4"/>
      <c r="AD15" s="4"/>
    </row>
    <row r="16" spans="1:30" x14ac:dyDescent="0.2">
      <c r="A16">
        <v>225</v>
      </c>
      <c r="B16">
        <v>552560652</v>
      </c>
      <c r="C16">
        <v>1275</v>
      </c>
      <c r="D16" t="s">
        <v>45</v>
      </c>
      <c r="E16">
        <v>218</v>
      </c>
      <c r="F16" t="s">
        <v>46</v>
      </c>
      <c r="G16" s="4">
        <v>22551</v>
      </c>
      <c r="H16" t="s">
        <v>19</v>
      </c>
      <c r="I16" t="s">
        <v>19</v>
      </c>
      <c r="J16" s="4">
        <v>36547</v>
      </c>
      <c r="K16">
        <v>0</v>
      </c>
      <c r="L16">
        <v>87</v>
      </c>
      <c r="M16">
        <v>63</v>
      </c>
      <c r="N16">
        <v>1</v>
      </c>
      <c r="O16" t="s">
        <v>20</v>
      </c>
      <c r="P16" s="4">
        <v>38199</v>
      </c>
      <c r="Q16" s="5">
        <f>_xlfn.XLOOKUP(EmployeeTable[[#This Row],[EmployeeID]],PayTable[EmployeeID],PayTable[Rate])</f>
        <v>9.75</v>
      </c>
      <c r="R16" t="str">
        <f>_xlfn.XLOOKUP(EmployeeTable[[#This Row],[EmployeeID]],DepartmentTable['# EmployeeID],DepartmentTable[Name])</f>
        <v>Facilities and Maintenance</v>
      </c>
      <c r="S16">
        <f t="shared" ca="1" si="0"/>
        <v>0</v>
      </c>
      <c r="T16" s="5">
        <f t="shared" si="1"/>
        <v>18.138069550172979</v>
      </c>
      <c r="U16" s="4"/>
      <c r="AD16" s="4"/>
    </row>
    <row r="17" spans="1:30" x14ac:dyDescent="0.2">
      <c r="A17">
        <v>242</v>
      </c>
      <c r="B17">
        <v>646304055</v>
      </c>
      <c r="C17">
        <v>1277</v>
      </c>
      <c r="D17" t="s">
        <v>47</v>
      </c>
      <c r="E17">
        <v>49</v>
      </c>
      <c r="F17" t="s">
        <v>48</v>
      </c>
      <c r="G17" s="4">
        <v>22284</v>
      </c>
      <c r="H17" t="s">
        <v>18</v>
      </c>
      <c r="I17" t="s">
        <v>19</v>
      </c>
      <c r="J17" s="4">
        <v>36584</v>
      </c>
      <c r="K17">
        <v>0</v>
      </c>
      <c r="L17">
        <v>89</v>
      </c>
      <c r="M17">
        <v>64</v>
      </c>
      <c r="N17">
        <v>1</v>
      </c>
      <c r="O17" t="s">
        <v>20</v>
      </c>
      <c r="P17" s="4">
        <v>38199</v>
      </c>
      <c r="Q17" s="5">
        <f>_xlfn.XLOOKUP(EmployeeTable[[#This Row],[EmployeeID]],PayTable[EmployeeID],PayTable[Rate])</f>
        <v>9.25</v>
      </c>
      <c r="R17" t="str">
        <f>_xlfn.XLOOKUP(EmployeeTable[[#This Row],[EmployeeID]],DepartmentTable['# EmployeeID],DepartmentTable[Name])</f>
        <v>Facilities and Maintenance</v>
      </c>
      <c r="S17">
        <f t="shared" ca="1" si="0"/>
        <v>0</v>
      </c>
      <c r="T17" s="5">
        <f t="shared" si="1"/>
        <v>18.138069550172979</v>
      </c>
      <c r="U17" s="4"/>
      <c r="AD17" s="4"/>
    </row>
    <row r="18" spans="1:30" x14ac:dyDescent="0.2">
      <c r="A18">
        <v>251</v>
      </c>
      <c r="B18">
        <v>879334904</v>
      </c>
      <c r="C18">
        <v>1278</v>
      </c>
      <c r="D18" t="s">
        <v>49</v>
      </c>
      <c r="E18">
        <v>49</v>
      </c>
      <c r="F18" t="s">
        <v>48</v>
      </c>
      <c r="G18" s="4">
        <v>22159</v>
      </c>
      <c r="H18" t="s">
        <v>19</v>
      </c>
      <c r="I18" t="s">
        <v>26</v>
      </c>
      <c r="J18" s="4">
        <v>36604</v>
      </c>
      <c r="K18">
        <v>0</v>
      </c>
      <c r="L18">
        <v>90</v>
      </c>
      <c r="M18">
        <v>65</v>
      </c>
      <c r="N18">
        <v>1</v>
      </c>
      <c r="O18" t="s">
        <v>20</v>
      </c>
      <c r="P18" s="4">
        <v>38199</v>
      </c>
      <c r="Q18" s="5">
        <f>_xlfn.XLOOKUP(EmployeeTable[[#This Row],[EmployeeID]],PayTable[EmployeeID],PayTable[Rate])</f>
        <v>9.25</v>
      </c>
      <c r="R18" t="str">
        <f>_xlfn.XLOOKUP(EmployeeTable[[#This Row],[EmployeeID]],DepartmentTable['# EmployeeID],DepartmentTable[Name])</f>
        <v>Facilities and Maintenance</v>
      </c>
      <c r="S18">
        <f t="shared" ca="1" si="0"/>
        <v>0</v>
      </c>
      <c r="T18" s="5">
        <f t="shared" si="1"/>
        <v>18.138069550172979</v>
      </c>
      <c r="U18" s="4"/>
      <c r="AD18" s="4"/>
    </row>
    <row r="19" spans="1:30" x14ac:dyDescent="0.2">
      <c r="A19">
        <v>259</v>
      </c>
      <c r="B19">
        <v>28414965</v>
      </c>
      <c r="C19">
        <v>1276</v>
      </c>
      <c r="D19" t="s">
        <v>50</v>
      </c>
      <c r="E19">
        <v>49</v>
      </c>
      <c r="F19" t="s">
        <v>48</v>
      </c>
      <c r="G19" s="4">
        <v>22663</v>
      </c>
      <c r="H19" t="s">
        <v>19</v>
      </c>
      <c r="I19" t="s">
        <v>19</v>
      </c>
      <c r="J19" s="4">
        <v>36621</v>
      </c>
      <c r="K19">
        <v>0</v>
      </c>
      <c r="L19">
        <v>88</v>
      </c>
      <c r="M19">
        <v>64</v>
      </c>
      <c r="N19">
        <v>1</v>
      </c>
      <c r="O19" t="s">
        <v>20</v>
      </c>
      <c r="P19" s="4">
        <v>38199</v>
      </c>
      <c r="Q19" s="5">
        <f>_xlfn.XLOOKUP(EmployeeTable[[#This Row],[EmployeeID]],PayTable[EmployeeID],PayTable[Rate])</f>
        <v>9.25</v>
      </c>
      <c r="R19" t="str">
        <f>_xlfn.XLOOKUP(EmployeeTable[[#This Row],[EmployeeID]],DepartmentTable['# EmployeeID],DepartmentTable[Name])</f>
        <v>Facilities and Maintenance</v>
      </c>
      <c r="S19">
        <f t="shared" ca="1" si="0"/>
        <v>0</v>
      </c>
      <c r="T19" s="5">
        <f t="shared" si="1"/>
        <v>18.138069550172979</v>
      </c>
      <c r="U19" s="4"/>
      <c r="AD19" s="4"/>
    </row>
    <row r="20" spans="1:30" x14ac:dyDescent="0.2">
      <c r="A20">
        <v>260</v>
      </c>
      <c r="B20">
        <v>153479919</v>
      </c>
      <c r="C20">
        <v>1279</v>
      </c>
      <c r="D20" t="s">
        <v>51</v>
      </c>
      <c r="E20">
        <v>49</v>
      </c>
      <c r="F20" t="s">
        <v>48</v>
      </c>
      <c r="G20" s="4">
        <v>16217</v>
      </c>
      <c r="H20" t="s">
        <v>19</v>
      </c>
      <c r="I20" t="s">
        <v>26</v>
      </c>
      <c r="J20" s="4">
        <v>36623</v>
      </c>
      <c r="K20">
        <v>0</v>
      </c>
      <c r="L20">
        <v>91</v>
      </c>
      <c r="M20">
        <v>65</v>
      </c>
      <c r="N20">
        <v>1</v>
      </c>
      <c r="O20" t="s">
        <v>20</v>
      </c>
      <c r="P20" s="4">
        <v>38199</v>
      </c>
      <c r="Q20" s="5">
        <f>_xlfn.XLOOKUP(EmployeeTable[[#This Row],[EmployeeID]],PayTable[EmployeeID],PayTable[Rate])</f>
        <v>9.25</v>
      </c>
      <c r="R20" t="str">
        <f>_xlfn.XLOOKUP(EmployeeTable[[#This Row],[EmployeeID]],DepartmentTable['# EmployeeID],DepartmentTable[Name])</f>
        <v>Facilities and Maintenance</v>
      </c>
      <c r="S20">
        <f t="shared" ca="1" si="0"/>
        <v>0</v>
      </c>
      <c r="T20" s="5">
        <f t="shared" si="1"/>
        <v>18.138069550172979</v>
      </c>
      <c r="U20" s="4"/>
      <c r="AD20" s="4"/>
    </row>
    <row r="21" spans="1:30" x14ac:dyDescent="0.2">
      <c r="A21">
        <v>59</v>
      </c>
      <c r="B21">
        <v>363923697</v>
      </c>
      <c r="C21">
        <v>1248</v>
      </c>
      <c r="D21" t="s">
        <v>52</v>
      </c>
      <c r="E21">
        <v>139</v>
      </c>
      <c r="F21" t="s">
        <v>53</v>
      </c>
      <c r="G21" s="4">
        <v>24204</v>
      </c>
      <c r="H21" t="s">
        <v>19</v>
      </c>
      <c r="I21" t="s">
        <v>26</v>
      </c>
      <c r="J21" s="4">
        <v>36179</v>
      </c>
      <c r="K21">
        <v>0</v>
      </c>
      <c r="L21">
        <v>60</v>
      </c>
      <c r="M21">
        <v>50</v>
      </c>
      <c r="N21">
        <v>1</v>
      </c>
      <c r="O21" t="s">
        <v>20</v>
      </c>
      <c r="P21" s="4">
        <v>38199</v>
      </c>
      <c r="Q21" s="5">
        <f>_xlfn.XLOOKUP(EmployeeTable[[#This Row],[EmployeeID]],PayTable[EmployeeID],PayTable[Rate])</f>
        <v>19</v>
      </c>
      <c r="R21" t="str">
        <f>_xlfn.XLOOKUP(EmployeeTable[[#This Row],[EmployeeID]],DepartmentTable['# EmployeeID],DepartmentTable[Name])</f>
        <v>Finance</v>
      </c>
      <c r="S21">
        <f t="shared" ca="1" si="0"/>
        <v>0</v>
      </c>
      <c r="T21" s="5">
        <f t="shared" si="1"/>
        <v>18.138069550172979</v>
      </c>
      <c r="U21" s="4"/>
      <c r="AD21" s="4"/>
    </row>
    <row r="22" spans="1:30" x14ac:dyDescent="0.2">
      <c r="A22">
        <v>71</v>
      </c>
      <c r="B22">
        <v>121491555</v>
      </c>
      <c r="C22">
        <v>1243</v>
      </c>
      <c r="D22" t="s">
        <v>54</v>
      </c>
      <c r="E22">
        <v>140</v>
      </c>
      <c r="F22" t="s">
        <v>55</v>
      </c>
      <c r="G22" s="4">
        <v>27345</v>
      </c>
      <c r="H22" t="s">
        <v>18</v>
      </c>
      <c r="I22" t="s">
        <v>26</v>
      </c>
      <c r="J22" s="4">
        <v>36186</v>
      </c>
      <c r="K22">
        <v>1</v>
      </c>
      <c r="L22">
        <v>55</v>
      </c>
      <c r="M22">
        <v>47</v>
      </c>
      <c r="N22">
        <v>1</v>
      </c>
      <c r="O22" t="s">
        <v>20</v>
      </c>
      <c r="P22" s="4">
        <v>38199</v>
      </c>
      <c r="Q22" s="5">
        <f>_xlfn.XLOOKUP(EmployeeTable[[#This Row],[EmployeeID]],PayTable[EmployeeID],PayTable[Rate])</f>
        <v>43.269199999999998</v>
      </c>
      <c r="R22" t="str">
        <f>_xlfn.XLOOKUP(EmployeeTable[[#This Row],[EmployeeID]],DepartmentTable['# EmployeeID],DepartmentTable[Name])</f>
        <v>Finance</v>
      </c>
      <c r="S22">
        <f t="shared" ca="1" si="0"/>
        <v>0</v>
      </c>
      <c r="T22" s="5">
        <f t="shared" si="1"/>
        <v>18.138069550172979</v>
      </c>
      <c r="U22" s="4"/>
      <c r="AD22" s="4"/>
    </row>
    <row r="23" spans="1:30" x14ac:dyDescent="0.2">
      <c r="A23">
        <v>94</v>
      </c>
      <c r="B23">
        <v>60517918</v>
      </c>
      <c r="C23">
        <v>1249</v>
      </c>
      <c r="D23" t="s">
        <v>56</v>
      </c>
      <c r="E23">
        <v>139</v>
      </c>
      <c r="F23" t="s">
        <v>53</v>
      </c>
      <c r="G23" s="4">
        <v>24192</v>
      </c>
      <c r="H23" t="s">
        <v>18</v>
      </c>
      <c r="I23" t="s">
        <v>26</v>
      </c>
      <c r="J23" s="4">
        <v>36198</v>
      </c>
      <c r="K23">
        <v>0</v>
      </c>
      <c r="L23">
        <v>61</v>
      </c>
      <c r="M23">
        <v>50</v>
      </c>
      <c r="N23">
        <v>1</v>
      </c>
      <c r="O23" t="s">
        <v>20</v>
      </c>
      <c r="P23" s="4">
        <v>38199</v>
      </c>
      <c r="Q23" s="5">
        <f>_xlfn.XLOOKUP(EmployeeTable[[#This Row],[EmployeeID]],PayTable[EmployeeID],PayTable[Rate])</f>
        <v>19</v>
      </c>
      <c r="R23" t="str">
        <f>_xlfn.XLOOKUP(EmployeeTable[[#This Row],[EmployeeID]],DepartmentTable['# EmployeeID],DepartmentTable[Name])</f>
        <v>Finance</v>
      </c>
      <c r="S23">
        <f t="shared" ca="1" si="0"/>
        <v>0</v>
      </c>
      <c r="T23" s="5">
        <f t="shared" si="1"/>
        <v>18.138069550172979</v>
      </c>
      <c r="U23" s="4"/>
      <c r="AD23" s="4"/>
    </row>
    <row r="24" spans="1:30" x14ac:dyDescent="0.2">
      <c r="A24">
        <v>103</v>
      </c>
      <c r="B24">
        <v>231203233</v>
      </c>
      <c r="C24">
        <v>1244</v>
      </c>
      <c r="D24" t="s">
        <v>57</v>
      </c>
      <c r="E24">
        <v>140</v>
      </c>
      <c r="F24" t="s">
        <v>58</v>
      </c>
      <c r="G24" s="4">
        <v>19928</v>
      </c>
      <c r="H24" t="s">
        <v>18</v>
      </c>
      <c r="I24" t="s">
        <v>19</v>
      </c>
      <c r="J24" s="4">
        <v>36204</v>
      </c>
      <c r="K24">
        <v>0</v>
      </c>
      <c r="L24">
        <v>56</v>
      </c>
      <c r="M24">
        <v>48</v>
      </c>
      <c r="N24">
        <v>1</v>
      </c>
      <c r="O24" t="s">
        <v>20</v>
      </c>
      <c r="P24" s="4">
        <v>38199</v>
      </c>
      <c r="Q24" s="5">
        <f>_xlfn.XLOOKUP(EmployeeTable[[#This Row],[EmployeeID]],PayTable[EmployeeID],PayTable[Rate])</f>
        <v>13.461499999999999</v>
      </c>
      <c r="R24" t="str">
        <f>_xlfn.XLOOKUP(EmployeeTable[[#This Row],[EmployeeID]],DepartmentTable['# EmployeeID],DepartmentTable[Name])</f>
        <v>Finance</v>
      </c>
      <c r="S24">
        <f t="shared" ca="1" si="0"/>
        <v>0</v>
      </c>
      <c r="T24" s="5">
        <f t="shared" si="1"/>
        <v>18.138069550172979</v>
      </c>
      <c r="U24" s="4"/>
      <c r="AD24" s="4"/>
    </row>
    <row r="25" spans="1:30" x14ac:dyDescent="0.2">
      <c r="A25">
        <v>130</v>
      </c>
      <c r="B25">
        <v>931190412</v>
      </c>
      <c r="C25">
        <v>1250</v>
      </c>
      <c r="D25" t="s">
        <v>59</v>
      </c>
      <c r="E25">
        <v>139</v>
      </c>
      <c r="F25" t="s">
        <v>53</v>
      </c>
      <c r="G25" s="4">
        <v>27324</v>
      </c>
      <c r="H25" t="s">
        <v>18</v>
      </c>
      <c r="I25" t="s">
        <v>19</v>
      </c>
      <c r="J25" s="4">
        <v>36216</v>
      </c>
      <c r="K25">
        <v>0</v>
      </c>
      <c r="L25">
        <v>62</v>
      </c>
      <c r="M25">
        <v>51</v>
      </c>
      <c r="N25">
        <v>1</v>
      </c>
      <c r="O25" t="s">
        <v>20</v>
      </c>
      <c r="P25" s="4">
        <v>38199</v>
      </c>
      <c r="Q25" s="5">
        <f>_xlfn.XLOOKUP(EmployeeTable[[#This Row],[EmployeeID]],PayTable[EmployeeID],PayTable[Rate])</f>
        <v>19</v>
      </c>
      <c r="R25" t="str">
        <f>_xlfn.XLOOKUP(EmployeeTable[[#This Row],[EmployeeID]],DepartmentTable['# EmployeeID],DepartmentTable[Name])</f>
        <v>Finance</v>
      </c>
      <c r="S25">
        <f t="shared" ca="1" si="0"/>
        <v>0</v>
      </c>
      <c r="T25" s="5">
        <f t="shared" si="1"/>
        <v>18.138069550172979</v>
      </c>
      <c r="U25" s="4"/>
      <c r="AD25" s="4"/>
    </row>
    <row r="26" spans="1:30" x14ac:dyDescent="0.2">
      <c r="A26">
        <v>139</v>
      </c>
      <c r="B26">
        <v>30845</v>
      </c>
      <c r="C26">
        <v>1245</v>
      </c>
      <c r="D26" t="s">
        <v>60</v>
      </c>
      <c r="E26">
        <v>140</v>
      </c>
      <c r="F26" t="s">
        <v>61</v>
      </c>
      <c r="G26" s="4">
        <v>26884</v>
      </c>
      <c r="H26" t="s">
        <v>19</v>
      </c>
      <c r="I26" t="s">
        <v>19</v>
      </c>
      <c r="J26" s="4">
        <v>36222</v>
      </c>
      <c r="K26">
        <v>1</v>
      </c>
      <c r="L26">
        <v>57</v>
      </c>
      <c r="M26">
        <v>48</v>
      </c>
      <c r="N26">
        <v>1</v>
      </c>
      <c r="O26" t="s">
        <v>20</v>
      </c>
      <c r="P26" s="4">
        <v>38199</v>
      </c>
      <c r="Q26" s="5">
        <f>_xlfn.XLOOKUP(EmployeeTable[[#This Row],[EmployeeID]],PayTable[EmployeeID],PayTable[Rate])</f>
        <v>34.735599999999998</v>
      </c>
      <c r="R26" t="str">
        <f>_xlfn.XLOOKUP(EmployeeTable[[#This Row],[EmployeeID]],DepartmentTable['# EmployeeID],DepartmentTable[Name])</f>
        <v>Finance</v>
      </c>
      <c r="S26">
        <f t="shared" ca="1" si="0"/>
        <v>0</v>
      </c>
      <c r="T26" s="5">
        <f t="shared" si="1"/>
        <v>18.138069550172979</v>
      </c>
    </row>
    <row r="27" spans="1:30" x14ac:dyDescent="0.2">
      <c r="A27">
        <v>140</v>
      </c>
      <c r="B27">
        <v>184188301</v>
      </c>
      <c r="C27">
        <v>1288</v>
      </c>
      <c r="D27" t="s">
        <v>62</v>
      </c>
      <c r="E27">
        <v>109</v>
      </c>
      <c r="F27" t="s">
        <v>63</v>
      </c>
      <c r="G27" s="4">
        <v>24144</v>
      </c>
      <c r="H27" t="s">
        <v>19</v>
      </c>
      <c r="I27" t="s">
        <v>26</v>
      </c>
      <c r="J27" s="4">
        <v>36223</v>
      </c>
      <c r="K27">
        <v>1</v>
      </c>
      <c r="L27">
        <v>0</v>
      </c>
      <c r="M27">
        <v>20</v>
      </c>
      <c r="N27">
        <v>1</v>
      </c>
      <c r="O27" t="s">
        <v>20</v>
      </c>
      <c r="P27" s="4">
        <v>38199</v>
      </c>
      <c r="Q27" s="5">
        <f>_xlfn.XLOOKUP(EmployeeTable[[#This Row],[EmployeeID]],PayTable[EmployeeID],PayTable[Rate])</f>
        <v>60.096200000000003</v>
      </c>
      <c r="R27" t="str">
        <f>_xlfn.XLOOKUP(EmployeeTable[[#This Row],[EmployeeID]],DepartmentTable['# EmployeeID],DepartmentTable[Name])</f>
        <v>Finance</v>
      </c>
      <c r="S27">
        <f t="shared" si="0"/>
        <v>0</v>
      </c>
      <c r="T27" s="5">
        <f t="shared" si="1"/>
        <v>18.138069550172979</v>
      </c>
    </row>
    <row r="28" spans="1:30" x14ac:dyDescent="0.2">
      <c r="A28">
        <v>166</v>
      </c>
      <c r="B28">
        <v>663843431</v>
      </c>
      <c r="C28">
        <v>1251</v>
      </c>
      <c r="D28" t="s">
        <v>64</v>
      </c>
      <c r="E28">
        <v>139</v>
      </c>
      <c r="F28" t="s">
        <v>65</v>
      </c>
      <c r="G28" s="4">
        <v>24549</v>
      </c>
      <c r="H28" t="s">
        <v>19</v>
      </c>
      <c r="I28" t="s">
        <v>19</v>
      </c>
      <c r="J28" s="4">
        <v>36234</v>
      </c>
      <c r="K28">
        <v>0</v>
      </c>
      <c r="L28">
        <v>63</v>
      </c>
      <c r="M28">
        <v>51</v>
      </c>
      <c r="N28">
        <v>1</v>
      </c>
      <c r="O28" t="s">
        <v>20</v>
      </c>
      <c r="P28" s="4">
        <v>38199</v>
      </c>
      <c r="Q28" s="5">
        <f>_xlfn.XLOOKUP(EmployeeTable[[#This Row],[EmployeeID]],PayTable[EmployeeID],PayTable[Rate])</f>
        <v>19</v>
      </c>
      <c r="R28" t="str">
        <f>_xlfn.XLOOKUP(EmployeeTable[[#This Row],[EmployeeID]],DepartmentTable['# EmployeeID],DepartmentTable[Name])</f>
        <v>Finance</v>
      </c>
      <c r="S28">
        <f t="shared" ca="1" si="0"/>
        <v>0</v>
      </c>
      <c r="T28" s="5">
        <f t="shared" si="1"/>
        <v>18.138069550172979</v>
      </c>
    </row>
    <row r="29" spans="1:30" x14ac:dyDescent="0.2">
      <c r="A29">
        <v>178</v>
      </c>
      <c r="B29">
        <v>363910111</v>
      </c>
      <c r="C29">
        <v>1246</v>
      </c>
      <c r="D29" t="s">
        <v>66</v>
      </c>
      <c r="E29">
        <v>139</v>
      </c>
      <c r="F29" t="s">
        <v>67</v>
      </c>
      <c r="G29" s="4">
        <v>24142</v>
      </c>
      <c r="H29" t="s">
        <v>19</v>
      </c>
      <c r="I29" t="s">
        <v>26</v>
      </c>
      <c r="J29" s="4">
        <v>36241</v>
      </c>
      <c r="K29">
        <v>1</v>
      </c>
      <c r="L29">
        <v>58</v>
      </c>
      <c r="M29">
        <v>49</v>
      </c>
      <c r="N29">
        <v>1</v>
      </c>
      <c r="O29" t="s">
        <v>20</v>
      </c>
      <c r="P29" s="4">
        <v>38199</v>
      </c>
      <c r="Q29" s="5">
        <f>_xlfn.XLOOKUP(EmployeeTable[[#This Row],[EmployeeID]],PayTable[EmployeeID],PayTable[Rate])</f>
        <v>26.442299999999999</v>
      </c>
      <c r="R29" t="str">
        <f>_xlfn.XLOOKUP(EmployeeTable[[#This Row],[EmployeeID]],DepartmentTable['# EmployeeID],DepartmentTable[Name])</f>
        <v>Finance</v>
      </c>
      <c r="S29">
        <f t="shared" ca="1" si="0"/>
        <v>0</v>
      </c>
      <c r="T29" s="5">
        <f t="shared" si="1"/>
        <v>18.138069550172979</v>
      </c>
    </row>
    <row r="30" spans="1:30" x14ac:dyDescent="0.2">
      <c r="A30">
        <v>201</v>
      </c>
      <c r="B30">
        <v>519756660</v>
      </c>
      <c r="C30">
        <v>1252</v>
      </c>
      <c r="D30" t="s">
        <v>68</v>
      </c>
      <c r="E30">
        <v>139</v>
      </c>
      <c r="F30" t="s">
        <v>65</v>
      </c>
      <c r="G30" s="4">
        <v>25302</v>
      </c>
      <c r="H30" t="s">
        <v>19</v>
      </c>
      <c r="I30" t="s">
        <v>26</v>
      </c>
      <c r="J30" s="4">
        <v>36252</v>
      </c>
      <c r="K30">
        <v>0</v>
      </c>
      <c r="L30">
        <v>64</v>
      </c>
      <c r="M30">
        <v>52</v>
      </c>
      <c r="N30">
        <v>1</v>
      </c>
      <c r="O30" t="s">
        <v>20</v>
      </c>
      <c r="P30" s="4">
        <v>38199</v>
      </c>
      <c r="Q30" s="5">
        <f>_xlfn.XLOOKUP(EmployeeTable[[#This Row],[EmployeeID]],PayTable[EmployeeID],PayTable[Rate])</f>
        <v>19</v>
      </c>
      <c r="R30" t="str">
        <f>_xlfn.XLOOKUP(EmployeeTable[[#This Row],[EmployeeID]],DepartmentTable['# EmployeeID],DepartmentTable[Name])</f>
        <v>Finance</v>
      </c>
      <c r="S30">
        <f t="shared" ca="1" si="0"/>
        <v>0</v>
      </c>
      <c r="T30" s="5">
        <f t="shared" si="1"/>
        <v>18.138069550172979</v>
      </c>
    </row>
    <row r="31" spans="1:30" x14ac:dyDescent="0.2">
      <c r="A31">
        <v>216</v>
      </c>
      <c r="B31">
        <v>480951955</v>
      </c>
      <c r="C31">
        <v>1247</v>
      </c>
      <c r="D31" t="s">
        <v>69</v>
      </c>
      <c r="E31">
        <v>139</v>
      </c>
      <c r="F31" t="s">
        <v>67</v>
      </c>
      <c r="G31" s="4">
        <v>25416</v>
      </c>
      <c r="H31" t="s">
        <v>18</v>
      </c>
      <c r="I31" t="s">
        <v>19</v>
      </c>
      <c r="J31" s="4">
        <v>36259</v>
      </c>
      <c r="K31">
        <v>1</v>
      </c>
      <c r="L31">
        <v>59</v>
      </c>
      <c r="M31">
        <v>49</v>
      </c>
      <c r="N31">
        <v>1</v>
      </c>
      <c r="O31" t="s">
        <v>20</v>
      </c>
      <c r="P31" s="4">
        <v>38199</v>
      </c>
      <c r="Q31" s="5">
        <f>_xlfn.XLOOKUP(EmployeeTable[[#This Row],[EmployeeID]],PayTable[EmployeeID],PayTable[Rate])</f>
        <v>26.442299999999999</v>
      </c>
      <c r="R31" t="str">
        <f>_xlfn.XLOOKUP(EmployeeTable[[#This Row],[EmployeeID]],DepartmentTable['# EmployeeID],DepartmentTable[Name])</f>
        <v>Finance</v>
      </c>
      <c r="S31">
        <f t="shared" ca="1" si="0"/>
        <v>0</v>
      </c>
      <c r="T31" s="5">
        <f t="shared" si="1"/>
        <v>18.138069550172979</v>
      </c>
    </row>
    <row r="32" spans="1:30" x14ac:dyDescent="0.2">
      <c r="A32">
        <v>30</v>
      </c>
      <c r="B32">
        <v>535145551</v>
      </c>
      <c r="C32">
        <v>1242</v>
      </c>
      <c r="D32" t="s">
        <v>70</v>
      </c>
      <c r="E32">
        <v>140</v>
      </c>
      <c r="F32" t="s">
        <v>71</v>
      </c>
      <c r="G32" s="4">
        <v>24180</v>
      </c>
      <c r="H32" t="s">
        <v>19</v>
      </c>
      <c r="I32" t="s">
        <v>26</v>
      </c>
      <c r="J32" s="4">
        <v>36167</v>
      </c>
      <c r="K32">
        <v>1</v>
      </c>
      <c r="L32">
        <v>54</v>
      </c>
      <c r="M32">
        <v>47</v>
      </c>
      <c r="N32">
        <v>1</v>
      </c>
      <c r="O32" t="s">
        <v>20</v>
      </c>
      <c r="P32" s="4">
        <v>38199</v>
      </c>
      <c r="Q32" s="5">
        <f>_xlfn.XLOOKUP(EmployeeTable[[#This Row],[EmployeeID]],PayTable[EmployeeID],PayTable[Rate])</f>
        <v>27.139399999999998</v>
      </c>
      <c r="R32" t="str">
        <f>_xlfn.XLOOKUP(EmployeeTable[[#This Row],[EmployeeID]],DepartmentTable['# EmployeeID],DepartmentTable[Name])</f>
        <v>Human Resources</v>
      </c>
      <c r="S32">
        <f t="shared" ca="1" si="0"/>
        <v>0</v>
      </c>
      <c r="T32" s="5">
        <f t="shared" si="1"/>
        <v>18.138069550172979</v>
      </c>
    </row>
    <row r="33" spans="1:20" x14ac:dyDescent="0.2">
      <c r="A33">
        <v>47</v>
      </c>
      <c r="B33">
        <v>332040978</v>
      </c>
      <c r="C33">
        <v>1237</v>
      </c>
      <c r="D33" t="s">
        <v>72</v>
      </c>
      <c r="E33">
        <v>30</v>
      </c>
      <c r="F33" t="s">
        <v>73</v>
      </c>
      <c r="G33" s="4">
        <v>25068</v>
      </c>
      <c r="H33" t="s">
        <v>18</v>
      </c>
      <c r="I33" t="s">
        <v>19</v>
      </c>
      <c r="J33" s="4">
        <v>36174</v>
      </c>
      <c r="K33">
        <v>0</v>
      </c>
      <c r="L33">
        <v>49</v>
      </c>
      <c r="M33">
        <v>44</v>
      </c>
      <c r="N33">
        <v>1</v>
      </c>
      <c r="O33" t="s">
        <v>20</v>
      </c>
      <c r="P33" s="4">
        <v>38199</v>
      </c>
      <c r="Q33" s="5">
        <f>_xlfn.XLOOKUP(EmployeeTable[[#This Row],[EmployeeID]],PayTable[EmployeeID],PayTable[Rate])</f>
        <v>18.269200000000001</v>
      </c>
      <c r="R33" t="str">
        <f>_xlfn.XLOOKUP(EmployeeTable[[#This Row],[EmployeeID]],DepartmentTable['# EmployeeID],DepartmentTable[Name])</f>
        <v>Human Resources</v>
      </c>
      <c r="S33">
        <f t="shared" si="0"/>
        <v>0</v>
      </c>
      <c r="T33" s="5">
        <f t="shared" si="1"/>
        <v>18.138069550172979</v>
      </c>
    </row>
    <row r="34" spans="1:20" x14ac:dyDescent="0.2">
      <c r="A34">
        <v>70</v>
      </c>
      <c r="B34">
        <v>619308550</v>
      </c>
      <c r="C34">
        <v>1239</v>
      </c>
      <c r="D34" t="s">
        <v>74</v>
      </c>
      <c r="E34">
        <v>30</v>
      </c>
      <c r="F34" t="s">
        <v>75</v>
      </c>
      <c r="G34" s="4">
        <v>27385</v>
      </c>
      <c r="H34" t="s">
        <v>19</v>
      </c>
      <c r="I34" t="s">
        <v>26</v>
      </c>
      <c r="J34" s="4">
        <v>36186</v>
      </c>
      <c r="K34">
        <v>0</v>
      </c>
      <c r="L34">
        <v>51</v>
      </c>
      <c r="M34">
        <v>45</v>
      </c>
      <c r="N34">
        <v>1</v>
      </c>
      <c r="O34" t="s">
        <v>20</v>
      </c>
      <c r="P34" s="4">
        <v>38199</v>
      </c>
      <c r="Q34" s="5">
        <f>_xlfn.XLOOKUP(EmployeeTable[[#This Row],[EmployeeID]],PayTable[EmployeeID],PayTable[Rate])</f>
        <v>16.586500000000001</v>
      </c>
      <c r="R34" t="str">
        <f>_xlfn.XLOOKUP(EmployeeTable[[#This Row],[EmployeeID]],DepartmentTable['# EmployeeID],DepartmentTable[Name])</f>
        <v>Human Resources</v>
      </c>
      <c r="S34">
        <f t="shared" ca="1" si="0"/>
        <v>0</v>
      </c>
      <c r="T34" s="5">
        <f t="shared" si="1"/>
        <v>18.138069550172979</v>
      </c>
    </row>
    <row r="35" spans="1:20" x14ac:dyDescent="0.2">
      <c r="A35">
        <v>82</v>
      </c>
      <c r="B35">
        <v>264306399</v>
      </c>
      <c r="C35">
        <v>1238</v>
      </c>
      <c r="D35" t="s">
        <v>76</v>
      </c>
      <c r="E35">
        <v>30</v>
      </c>
      <c r="F35" t="s">
        <v>73</v>
      </c>
      <c r="G35" s="4">
        <v>27274</v>
      </c>
      <c r="H35" t="s">
        <v>18</v>
      </c>
      <c r="I35" t="s">
        <v>19</v>
      </c>
      <c r="J35" s="4">
        <v>36193</v>
      </c>
      <c r="K35">
        <v>0</v>
      </c>
      <c r="L35">
        <v>50</v>
      </c>
      <c r="M35">
        <v>45</v>
      </c>
      <c r="N35">
        <v>1</v>
      </c>
      <c r="O35" t="s">
        <v>20</v>
      </c>
      <c r="P35" s="4">
        <v>38199</v>
      </c>
      <c r="Q35" s="5">
        <f>_xlfn.XLOOKUP(EmployeeTable[[#This Row],[EmployeeID]],PayTable[EmployeeID],PayTable[Rate])</f>
        <v>18.269200000000001</v>
      </c>
      <c r="R35" t="str">
        <f>_xlfn.XLOOKUP(EmployeeTable[[#This Row],[EmployeeID]],DepartmentTable['# EmployeeID],DepartmentTable[Name])</f>
        <v>Human Resources</v>
      </c>
      <c r="S35">
        <f t="shared" si="0"/>
        <v>0</v>
      </c>
      <c r="T35" s="5">
        <f t="shared" si="1"/>
        <v>18.138069550172979</v>
      </c>
    </row>
    <row r="36" spans="1:20" x14ac:dyDescent="0.2">
      <c r="A36">
        <v>154</v>
      </c>
      <c r="B36">
        <v>416679555</v>
      </c>
      <c r="C36">
        <v>1240</v>
      </c>
      <c r="D36" t="s">
        <v>77</v>
      </c>
      <c r="E36">
        <v>30</v>
      </c>
      <c r="F36" t="s">
        <v>78</v>
      </c>
      <c r="G36" s="4">
        <v>24611</v>
      </c>
      <c r="H36" t="s">
        <v>18</v>
      </c>
      <c r="I36" t="s">
        <v>19</v>
      </c>
      <c r="J36" s="4">
        <v>36229</v>
      </c>
      <c r="K36">
        <v>0</v>
      </c>
      <c r="L36">
        <v>52</v>
      </c>
      <c r="M36">
        <v>46</v>
      </c>
      <c r="N36">
        <v>1</v>
      </c>
      <c r="O36" t="s">
        <v>20</v>
      </c>
      <c r="P36" s="4">
        <v>38199</v>
      </c>
      <c r="Q36" s="5">
        <f>_xlfn.XLOOKUP(EmployeeTable[[#This Row],[EmployeeID]],PayTable[EmployeeID],PayTable[Rate])</f>
        <v>13.942299999999999</v>
      </c>
      <c r="R36" t="str">
        <f>_xlfn.XLOOKUP(EmployeeTable[[#This Row],[EmployeeID]],DepartmentTable['# EmployeeID],DepartmentTable[Name])</f>
        <v>Human Resources</v>
      </c>
      <c r="S36">
        <f t="shared" ca="1" si="0"/>
        <v>0</v>
      </c>
      <c r="T36" s="5">
        <f t="shared" si="1"/>
        <v>18.138069550172979</v>
      </c>
    </row>
    <row r="37" spans="1:20" x14ac:dyDescent="0.2">
      <c r="A37">
        <v>191</v>
      </c>
      <c r="B37">
        <v>476980013</v>
      </c>
      <c r="C37">
        <v>1241</v>
      </c>
      <c r="D37" t="s">
        <v>79</v>
      </c>
      <c r="E37">
        <v>30</v>
      </c>
      <c r="F37" t="s">
        <v>78</v>
      </c>
      <c r="G37" s="4">
        <v>24245</v>
      </c>
      <c r="H37" t="s">
        <v>18</v>
      </c>
      <c r="I37" t="s">
        <v>19</v>
      </c>
      <c r="J37" s="4">
        <v>36248</v>
      </c>
      <c r="K37">
        <v>0</v>
      </c>
      <c r="L37">
        <v>53</v>
      </c>
      <c r="M37">
        <v>46</v>
      </c>
      <c r="N37">
        <v>1</v>
      </c>
      <c r="O37" t="s">
        <v>20</v>
      </c>
      <c r="P37" s="4">
        <v>38199</v>
      </c>
      <c r="Q37" s="5">
        <f>_xlfn.XLOOKUP(EmployeeTable[[#This Row],[EmployeeID]],PayTable[EmployeeID],PayTable[Rate])</f>
        <v>13.942299999999999</v>
      </c>
      <c r="R37" t="str">
        <f>_xlfn.XLOOKUP(EmployeeTable[[#This Row],[EmployeeID]],DepartmentTable['# EmployeeID],DepartmentTable[Name])</f>
        <v>Human Resources</v>
      </c>
      <c r="S37">
        <f t="shared" ca="1" si="0"/>
        <v>0</v>
      </c>
      <c r="T37" s="5">
        <f t="shared" si="1"/>
        <v>18.138069550172979</v>
      </c>
    </row>
    <row r="38" spans="1:20" x14ac:dyDescent="0.2">
      <c r="A38">
        <v>28</v>
      </c>
      <c r="B38">
        <v>749389530</v>
      </c>
      <c r="C38">
        <v>1258</v>
      </c>
      <c r="D38" t="s">
        <v>80</v>
      </c>
      <c r="E38">
        <v>150</v>
      </c>
      <c r="F38" t="s">
        <v>81</v>
      </c>
      <c r="G38" s="4">
        <v>24590</v>
      </c>
      <c r="H38" t="s">
        <v>18</v>
      </c>
      <c r="I38" t="s">
        <v>19</v>
      </c>
      <c r="J38" s="4">
        <v>36165</v>
      </c>
      <c r="K38">
        <v>0</v>
      </c>
      <c r="L38">
        <v>70</v>
      </c>
      <c r="M38">
        <v>55</v>
      </c>
      <c r="N38">
        <v>1</v>
      </c>
      <c r="O38" t="s">
        <v>20</v>
      </c>
      <c r="P38" s="4">
        <v>38199</v>
      </c>
      <c r="Q38" s="5">
        <f>_xlfn.XLOOKUP(EmployeeTable[[#This Row],[EmployeeID]],PayTable[EmployeeID],PayTable[Rate])</f>
        <v>32.451900000000002</v>
      </c>
      <c r="R38" t="str">
        <f>_xlfn.XLOOKUP(EmployeeTable[[#This Row],[EmployeeID]],DepartmentTable['# EmployeeID],DepartmentTable[Name])</f>
        <v>Information Services</v>
      </c>
      <c r="S38">
        <f t="shared" ca="1" si="0"/>
        <v>0</v>
      </c>
      <c r="T38" s="5">
        <f t="shared" si="1"/>
        <v>18.138069550172979</v>
      </c>
    </row>
    <row r="39" spans="1:20" x14ac:dyDescent="0.2">
      <c r="A39">
        <v>42</v>
      </c>
      <c r="B39">
        <v>441044382</v>
      </c>
      <c r="C39">
        <v>1253</v>
      </c>
      <c r="D39" t="s">
        <v>82</v>
      </c>
      <c r="E39">
        <v>109</v>
      </c>
      <c r="F39" t="s">
        <v>83</v>
      </c>
      <c r="G39" s="4">
        <v>24120</v>
      </c>
      <c r="H39" t="s">
        <v>18</v>
      </c>
      <c r="I39" t="s">
        <v>26</v>
      </c>
      <c r="J39" s="4">
        <v>36172</v>
      </c>
      <c r="K39">
        <v>1</v>
      </c>
      <c r="L39">
        <v>65</v>
      </c>
      <c r="M39">
        <v>52</v>
      </c>
      <c r="N39">
        <v>1</v>
      </c>
      <c r="O39" t="s">
        <v>20</v>
      </c>
      <c r="P39" s="4">
        <v>38199</v>
      </c>
      <c r="Q39" s="5">
        <f>_xlfn.XLOOKUP(EmployeeTable[[#This Row],[EmployeeID]],PayTable[EmployeeID],PayTable[Rate])</f>
        <v>50.480800000000002</v>
      </c>
      <c r="R39" t="str">
        <f>_xlfn.XLOOKUP(EmployeeTable[[#This Row],[EmployeeID]],DepartmentTable['# EmployeeID],DepartmentTable[Name])</f>
        <v>Information Services</v>
      </c>
      <c r="S39">
        <f t="shared" ca="1" si="0"/>
        <v>0</v>
      </c>
      <c r="T39" s="5">
        <f t="shared" si="1"/>
        <v>18.138069550172979</v>
      </c>
    </row>
    <row r="40" spans="1:20" x14ac:dyDescent="0.2">
      <c r="A40">
        <v>66</v>
      </c>
      <c r="B40">
        <v>525932996</v>
      </c>
      <c r="C40">
        <v>1259</v>
      </c>
      <c r="D40" t="s">
        <v>84</v>
      </c>
      <c r="E40">
        <v>42</v>
      </c>
      <c r="F40" t="s">
        <v>85</v>
      </c>
      <c r="G40" s="4">
        <v>27456</v>
      </c>
      <c r="H40" t="s">
        <v>19</v>
      </c>
      <c r="I40" t="s">
        <v>26</v>
      </c>
      <c r="J40" s="4">
        <v>36184</v>
      </c>
      <c r="K40">
        <v>1</v>
      </c>
      <c r="L40">
        <v>71</v>
      </c>
      <c r="M40">
        <v>55</v>
      </c>
      <c r="N40">
        <v>1</v>
      </c>
      <c r="O40" t="s">
        <v>20</v>
      </c>
      <c r="P40" s="4">
        <v>38199</v>
      </c>
      <c r="Q40" s="5">
        <f>_xlfn.XLOOKUP(EmployeeTable[[#This Row],[EmployeeID]],PayTable[EmployeeID],PayTable[Rate])</f>
        <v>27.4038</v>
      </c>
      <c r="R40" t="str">
        <f>_xlfn.XLOOKUP(EmployeeTable[[#This Row],[EmployeeID]],DepartmentTable['# EmployeeID],DepartmentTable[Name])</f>
        <v>Information Services</v>
      </c>
      <c r="S40">
        <f t="shared" ca="1" si="0"/>
        <v>0</v>
      </c>
      <c r="T40" s="5">
        <f t="shared" si="1"/>
        <v>18.138069550172979</v>
      </c>
    </row>
    <row r="41" spans="1:20" x14ac:dyDescent="0.2">
      <c r="A41">
        <v>102</v>
      </c>
      <c r="B41">
        <v>671089628</v>
      </c>
      <c r="C41">
        <v>1260</v>
      </c>
      <c r="D41" t="s">
        <v>86</v>
      </c>
      <c r="E41">
        <v>42</v>
      </c>
      <c r="F41" t="s">
        <v>85</v>
      </c>
      <c r="G41" s="4">
        <v>26142</v>
      </c>
      <c r="H41" t="s">
        <v>19</v>
      </c>
      <c r="I41" t="s">
        <v>19</v>
      </c>
      <c r="J41" s="4">
        <v>36203</v>
      </c>
      <c r="K41">
        <v>1</v>
      </c>
      <c r="L41">
        <v>72</v>
      </c>
      <c r="M41">
        <v>56</v>
      </c>
      <c r="N41">
        <v>1</v>
      </c>
      <c r="O41" t="s">
        <v>20</v>
      </c>
      <c r="P41" s="4">
        <v>38199</v>
      </c>
      <c r="Q41" s="5">
        <f>_xlfn.XLOOKUP(EmployeeTable[[#This Row],[EmployeeID]],PayTable[EmployeeID],PayTable[Rate])</f>
        <v>27.4038</v>
      </c>
      <c r="R41" t="str">
        <f>_xlfn.XLOOKUP(EmployeeTable[[#This Row],[EmployeeID]],DepartmentTable['# EmployeeID],DepartmentTable[Name])</f>
        <v>Information Services</v>
      </c>
      <c r="S41">
        <f t="shared" ca="1" si="0"/>
        <v>0</v>
      </c>
      <c r="T41" s="5">
        <f t="shared" si="1"/>
        <v>18.138069550172979</v>
      </c>
    </row>
    <row r="42" spans="1:20" x14ac:dyDescent="0.2">
      <c r="A42">
        <v>117</v>
      </c>
      <c r="B42">
        <v>643805155</v>
      </c>
      <c r="C42">
        <v>1255</v>
      </c>
      <c r="D42" t="s">
        <v>87</v>
      </c>
      <c r="E42">
        <v>42</v>
      </c>
      <c r="F42" t="s">
        <v>88</v>
      </c>
      <c r="G42" s="4">
        <v>23910</v>
      </c>
      <c r="H42" t="s">
        <v>18</v>
      </c>
      <c r="I42" t="s">
        <v>19</v>
      </c>
      <c r="J42" s="4">
        <v>36209</v>
      </c>
      <c r="K42">
        <v>1</v>
      </c>
      <c r="L42">
        <v>67</v>
      </c>
      <c r="M42">
        <v>53</v>
      </c>
      <c r="N42">
        <v>1</v>
      </c>
      <c r="O42" t="s">
        <v>20</v>
      </c>
      <c r="P42" s="4">
        <v>38199</v>
      </c>
      <c r="Q42" s="5">
        <f>_xlfn.XLOOKUP(EmployeeTable[[#This Row],[EmployeeID]],PayTable[EmployeeID],PayTable[Rate])</f>
        <v>38.461500000000001</v>
      </c>
      <c r="R42" t="str">
        <f>_xlfn.XLOOKUP(EmployeeTable[[#This Row],[EmployeeID]],DepartmentTable['# EmployeeID],DepartmentTable[Name])</f>
        <v>Information Services</v>
      </c>
      <c r="S42">
        <f t="shared" ca="1" si="0"/>
        <v>0</v>
      </c>
      <c r="T42" s="5">
        <f t="shared" si="1"/>
        <v>18.138069550172979</v>
      </c>
    </row>
    <row r="43" spans="1:20" x14ac:dyDescent="0.2">
      <c r="A43">
        <v>128</v>
      </c>
      <c r="B43">
        <v>929666391</v>
      </c>
      <c r="C43">
        <v>1254</v>
      </c>
      <c r="D43" t="s">
        <v>89</v>
      </c>
      <c r="E43">
        <v>42</v>
      </c>
      <c r="F43" t="s">
        <v>88</v>
      </c>
      <c r="G43" s="4">
        <v>24144</v>
      </c>
      <c r="H43" t="s">
        <v>19</v>
      </c>
      <c r="I43" t="s">
        <v>19</v>
      </c>
      <c r="J43" s="4">
        <v>36214</v>
      </c>
      <c r="K43">
        <v>1</v>
      </c>
      <c r="L43">
        <v>66</v>
      </c>
      <c r="M43">
        <v>53</v>
      </c>
      <c r="N43">
        <v>1</v>
      </c>
      <c r="O43" t="s">
        <v>20</v>
      </c>
      <c r="P43" s="4">
        <v>38199</v>
      </c>
      <c r="Q43" s="5">
        <f>_xlfn.XLOOKUP(EmployeeTable[[#This Row],[EmployeeID]],PayTable[EmployeeID],PayTable[Rate])</f>
        <v>38.461500000000001</v>
      </c>
      <c r="R43" t="str">
        <f>_xlfn.XLOOKUP(EmployeeTable[[#This Row],[EmployeeID]],DepartmentTable['# EmployeeID],DepartmentTable[Name])</f>
        <v>Information Services</v>
      </c>
      <c r="S43">
        <f t="shared" ca="1" si="0"/>
        <v>0</v>
      </c>
      <c r="T43" s="5">
        <f t="shared" si="1"/>
        <v>18.138069550172979</v>
      </c>
    </row>
    <row r="44" spans="1:20" x14ac:dyDescent="0.2">
      <c r="A44">
        <v>149</v>
      </c>
      <c r="B44">
        <v>314747499</v>
      </c>
      <c r="C44">
        <v>1261</v>
      </c>
      <c r="D44" t="s">
        <v>90</v>
      </c>
      <c r="E44">
        <v>42</v>
      </c>
      <c r="F44" t="s">
        <v>85</v>
      </c>
      <c r="G44" s="4">
        <v>28594</v>
      </c>
      <c r="H44" t="s">
        <v>18</v>
      </c>
      <c r="I44" t="s">
        <v>19</v>
      </c>
      <c r="J44" s="4">
        <v>36226</v>
      </c>
      <c r="K44">
        <v>1</v>
      </c>
      <c r="L44">
        <v>73</v>
      </c>
      <c r="M44">
        <v>56</v>
      </c>
      <c r="N44">
        <v>1</v>
      </c>
      <c r="O44" t="s">
        <v>20</v>
      </c>
      <c r="P44" s="4">
        <v>38199</v>
      </c>
      <c r="Q44" s="5">
        <f>_xlfn.XLOOKUP(EmployeeTable[[#This Row],[EmployeeID]],PayTable[EmployeeID],PayTable[Rate])</f>
        <v>27.4038</v>
      </c>
      <c r="R44" t="str">
        <f>_xlfn.XLOOKUP(EmployeeTable[[#This Row],[EmployeeID]],DepartmentTable['# EmployeeID],DepartmentTable[Name])</f>
        <v>Information Services</v>
      </c>
      <c r="S44">
        <f t="shared" ca="1" si="0"/>
        <v>0</v>
      </c>
      <c r="T44" s="5">
        <f t="shared" si="1"/>
        <v>18.138069550172979</v>
      </c>
    </row>
    <row r="45" spans="1:20" x14ac:dyDescent="0.2">
      <c r="A45">
        <v>150</v>
      </c>
      <c r="B45">
        <v>858323870</v>
      </c>
      <c r="C45">
        <v>1256</v>
      </c>
      <c r="D45" t="s">
        <v>91</v>
      </c>
      <c r="E45">
        <v>42</v>
      </c>
      <c r="F45" t="s">
        <v>92</v>
      </c>
      <c r="G45" s="4">
        <v>27145</v>
      </c>
      <c r="H45" t="s">
        <v>18</v>
      </c>
      <c r="I45" t="s">
        <v>26</v>
      </c>
      <c r="J45" s="4">
        <v>36227</v>
      </c>
      <c r="K45">
        <v>1</v>
      </c>
      <c r="L45">
        <v>68</v>
      </c>
      <c r="M45">
        <v>54</v>
      </c>
      <c r="N45">
        <v>1</v>
      </c>
      <c r="O45" t="s">
        <v>20</v>
      </c>
      <c r="P45" s="4">
        <v>38199</v>
      </c>
      <c r="Q45" s="5">
        <f>_xlfn.XLOOKUP(EmployeeTable[[#This Row],[EmployeeID]],PayTable[EmployeeID],PayTable[Rate])</f>
        <v>39.663499999999999</v>
      </c>
      <c r="R45" t="str">
        <f>_xlfn.XLOOKUP(EmployeeTable[[#This Row],[EmployeeID]],DepartmentTable['# EmployeeID],DepartmentTable[Name])</f>
        <v>Information Services</v>
      </c>
      <c r="S45">
        <f t="shared" ca="1" si="0"/>
        <v>0</v>
      </c>
      <c r="T45" s="5">
        <f t="shared" si="1"/>
        <v>18.138069550172979</v>
      </c>
    </row>
    <row r="46" spans="1:20" x14ac:dyDescent="0.2">
      <c r="A46">
        <v>176</v>
      </c>
      <c r="B46">
        <v>58317344</v>
      </c>
      <c r="C46">
        <v>1262</v>
      </c>
      <c r="D46" t="s">
        <v>93</v>
      </c>
      <c r="E46">
        <v>42</v>
      </c>
      <c r="F46" t="s">
        <v>85</v>
      </c>
      <c r="G46" s="4">
        <v>25008</v>
      </c>
      <c r="H46" t="s">
        <v>18</v>
      </c>
      <c r="I46" t="s">
        <v>26</v>
      </c>
      <c r="J46" s="4">
        <v>36239</v>
      </c>
      <c r="K46">
        <v>1</v>
      </c>
      <c r="L46">
        <v>74</v>
      </c>
      <c r="M46">
        <v>57</v>
      </c>
      <c r="N46">
        <v>1</v>
      </c>
      <c r="O46" t="s">
        <v>20</v>
      </c>
      <c r="P46" s="4">
        <v>38199</v>
      </c>
      <c r="Q46" s="5">
        <f>_xlfn.XLOOKUP(EmployeeTable[[#This Row],[EmployeeID]],PayTable[EmployeeID],PayTable[Rate])</f>
        <v>27.4038</v>
      </c>
      <c r="R46" t="str">
        <f>_xlfn.XLOOKUP(EmployeeTable[[#This Row],[EmployeeID]],DepartmentTable['# EmployeeID],DepartmentTable[Name])</f>
        <v>Information Services</v>
      </c>
      <c r="S46">
        <f t="shared" ca="1" si="0"/>
        <v>0</v>
      </c>
      <c r="T46" s="5">
        <f t="shared" si="1"/>
        <v>18.138069550172979</v>
      </c>
    </row>
    <row r="47" spans="1:20" x14ac:dyDescent="0.2">
      <c r="A47">
        <v>188</v>
      </c>
      <c r="B47">
        <v>672243793</v>
      </c>
      <c r="C47">
        <v>1257</v>
      </c>
      <c r="D47" t="s">
        <v>94</v>
      </c>
      <c r="E47">
        <v>150</v>
      </c>
      <c r="F47" t="s">
        <v>81</v>
      </c>
      <c r="G47" s="4">
        <v>25748</v>
      </c>
      <c r="H47" t="s">
        <v>18</v>
      </c>
      <c r="I47" t="s">
        <v>19</v>
      </c>
      <c r="J47" s="4">
        <v>36246</v>
      </c>
      <c r="K47">
        <v>0</v>
      </c>
      <c r="L47">
        <v>69</v>
      </c>
      <c r="M47">
        <v>54</v>
      </c>
      <c r="N47">
        <v>1</v>
      </c>
      <c r="O47" t="s">
        <v>20</v>
      </c>
      <c r="P47" s="4">
        <v>38199</v>
      </c>
      <c r="Q47" s="5">
        <f>_xlfn.XLOOKUP(EmployeeTable[[#This Row],[EmployeeID]],PayTable[EmployeeID],PayTable[Rate])</f>
        <v>32.451900000000002</v>
      </c>
      <c r="R47" t="str">
        <f>_xlfn.XLOOKUP(EmployeeTable[[#This Row],[EmployeeID]],DepartmentTable['# EmployeeID],DepartmentTable[Name])</f>
        <v>Information Services</v>
      </c>
      <c r="S47">
        <f t="shared" ca="1" si="0"/>
        <v>0</v>
      </c>
      <c r="T47" s="5">
        <f t="shared" si="1"/>
        <v>18.138069550172979</v>
      </c>
    </row>
    <row r="48" spans="1:20" x14ac:dyDescent="0.2">
      <c r="A48">
        <v>2</v>
      </c>
      <c r="B48">
        <v>253022876</v>
      </c>
      <c r="C48">
        <v>1030</v>
      </c>
      <c r="D48" t="s">
        <v>95</v>
      </c>
      <c r="E48">
        <v>6</v>
      </c>
      <c r="F48" t="s">
        <v>96</v>
      </c>
      <c r="G48" s="4">
        <v>28279</v>
      </c>
      <c r="H48" t="s">
        <v>18</v>
      </c>
      <c r="I48" t="s">
        <v>19</v>
      </c>
      <c r="J48" s="4">
        <v>35487</v>
      </c>
      <c r="K48">
        <v>0</v>
      </c>
      <c r="L48">
        <v>42</v>
      </c>
      <c r="M48">
        <v>41</v>
      </c>
      <c r="N48">
        <v>1</v>
      </c>
      <c r="O48" t="s">
        <v>20</v>
      </c>
      <c r="P48" s="4">
        <v>38199</v>
      </c>
      <c r="Q48" s="5">
        <f>_xlfn.XLOOKUP(EmployeeTable[[#This Row],[EmployeeID]],PayTable[EmployeeID],PayTable[Rate])</f>
        <v>13.461499999999999</v>
      </c>
      <c r="R48" t="str">
        <f>_xlfn.XLOOKUP(EmployeeTable[[#This Row],[EmployeeID]],DepartmentTable['# EmployeeID],DepartmentTable[Name])</f>
        <v>Marketing</v>
      </c>
      <c r="S48">
        <f t="shared" si="0"/>
        <v>0</v>
      </c>
      <c r="T48" s="5">
        <f t="shared" si="1"/>
        <v>18.138069550172979</v>
      </c>
    </row>
    <row r="49" spans="1:20" x14ac:dyDescent="0.2">
      <c r="A49">
        <v>6</v>
      </c>
      <c r="B49">
        <v>24756624</v>
      </c>
      <c r="C49">
        <v>1028</v>
      </c>
      <c r="D49" t="s">
        <v>97</v>
      </c>
      <c r="E49">
        <v>109</v>
      </c>
      <c r="F49" t="s">
        <v>98</v>
      </c>
      <c r="G49" s="4">
        <v>23851</v>
      </c>
      <c r="H49" t="s">
        <v>18</v>
      </c>
      <c r="I49" t="s">
        <v>19</v>
      </c>
      <c r="J49" s="4">
        <v>35815</v>
      </c>
      <c r="K49">
        <v>1</v>
      </c>
      <c r="L49">
        <v>40</v>
      </c>
      <c r="M49">
        <v>40</v>
      </c>
      <c r="N49">
        <v>1</v>
      </c>
      <c r="O49" t="s">
        <v>20</v>
      </c>
      <c r="P49" s="4">
        <v>38199</v>
      </c>
      <c r="Q49" s="5">
        <f>_xlfn.XLOOKUP(EmployeeTable[[#This Row],[EmployeeID]],PayTable[EmployeeID],PayTable[Rate])</f>
        <v>37.5</v>
      </c>
      <c r="R49" t="str">
        <f>_xlfn.XLOOKUP(EmployeeTable[[#This Row],[EmployeeID]],DepartmentTable['# EmployeeID],DepartmentTable[Name])</f>
        <v>Marketing</v>
      </c>
      <c r="S49">
        <f t="shared" ca="1" si="0"/>
        <v>0</v>
      </c>
      <c r="T49" s="5">
        <f t="shared" si="1"/>
        <v>18.138069550172979</v>
      </c>
    </row>
    <row r="50" spans="1:20" x14ac:dyDescent="0.2">
      <c r="A50">
        <v>46</v>
      </c>
      <c r="B50">
        <v>95958330</v>
      </c>
      <c r="C50">
        <v>1033</v>
      </c>
      <c r="D50" t="s">
        <v>99</v>
      </c>
      <c r="E50">
        <v>6</v>
      </c>
      <c r="F50" t="s">
        <v>100</v>
      </c>
      <c r="G50" s="4">
        <v>28297</v>
      </c>
      <c r="H50" t="s">
        <v>18</v>
      </c>
      <c r="I50" t="s">
        <v>19</v>
      </c>
      <c r="J50" s="4">
        <v>36173</v>
      </c>
      <c r="K50">
        <v>0</v>
      </c>
      <c r="L50">
        <v>45</v>
      </c>
      <c r="M50">
        <v>42</v>
      </c>
      <c r="N50">
        <v>1</v>
      </c>
      <c r="O50" t="s">
        <v>20</v>
      </c>
      <c r="P50" s="4">
        <v>38199</v>
      </c>
      <c r="Q50" s="5">
        <f>_xlfn.XLOOKUP(EmployeeTable[[#This Row],[EmployeeID]],PayTable[EmployeeID],PayTable[Rate])</f>
        <v>14.4231</v>
      </c>
      <c r="R50" t="str">
        <f>_xlfn.XLOOKUP(EmployeeTable[[#This Row],[EmployeeID]],DepartmentTable['# EmployeeID],DepartmentTable[Name])</f>
        <v>Marketing</v>
      </c>
      <c r="S50">
        <f t="shared" si="0"/>
        <v>0</v>
      </c>
      <c r="T50" s="5">
        <f t="shared" si="1"/>
        <v>18.138069550172979</v>
      </c>
    </row>
    <row r="51" spans="1:20" x14ac:dyDescent="0.2">
      <c r="A51">
        <v>106</v>
      </c>
      <c r="B51">
        <v>767955365</v>
      </c>
      <c r="C51">
        <v>1034</v>
      </c>
      <c r="D51" t="s">
        <v>101</v>
      </c>
      <c r="E51">
        <v>6</v>
      </c>
      <c r="F51" t="s">
        <v>100</v>
      </c>
      <c r="G51" s="4">
        <v>19281</v>
      </c>
      <c r="H51" t="s">
        <v>19</v>
      </c>
      <c r="I51" t="s">
        <v>26</v>
      </c>
      <c r="J51" s="4">
        <v>36204</v>
      </c>
      <c r="K51">
        <v>0</v>
      </c>
      <c r="L51">
        <v>46</v>
      </c>
      <c r="M51">
        <v>43</v>
      </c>
      <c r="N51">
        <v>1</v>
      </c>
      <c r="O51" t="s">
        <v>20</v>
      </c>
      <c r="P51" s="4">
        <v>38199</v>
      </c>
      <c r="Q51" s="5">
        <f>_xlfn.XLOOKUP(EmployeeTable[[#This Row],[EmployeeID]],PayTable[EmployeeID],PayTable[Rate])</f>
        <v>14.4231</v>
      </c>
      <c r="R51" t="str">
        <f>_xlfn.XLOOKUP(EmployeeTable[[#This Row],[EmployeeID]],DepartmentTable['# EmployeeID],DepartmentTable[Name])</f>
        <v>Marketing</v>
      </c>
      <c r="S51">
        <f t="shared" si="0"/>
        <v>0</v>
      </c>
      <c r="T51" s="5">
        <f t="shared" si="1"/>
        <v>18.138069550172979</v>
      </c>
    </row>
    <row r="52" spans="1:20" x14ac:dyDescent="0.2">
      <c r="A52">
        <v>119</v>
      </c>
      <c r="B52">
        <v>72636981</v>
      </c>
      <c r="C52">
        <v>1035</v>
      </c>
      <c r="D52" t="s">
        <v>102</v>
      </c>
      <c r="E52">
        <v>6</v>
      </c>
      <c r="F52" t="s">
        <v>100</v>
      </c>
      <c r="G52" s="4">
        <v>25403</v>
      </c>
      <c r="H52" t="s">
        <v>19</v>
      </c>
      <c r="I52" t="s">
        <v>26</v>
      </c>
      <c r="J52" s="4">
        <v>36210</v>
      </c>
      <c r="K52">
        <v>0</v>
      </c>
      <c r="L52">
        <v>47</v>
      </c>
      <c r="M52">
        <v>43</v>
      </c>
      <c r="N52">
        <v>1</v>
      </c>
      <c r="O52" t="s">
        <v>20</v>
      </c>
      <c r="P52" s="4">
        <v>38199</v>
      </c>
      <c r="Q52" s="5">
        <f>_xlfn.XLOOKUP(EmployeeTable[[#This Row],[EmployeeID]],PayTable[EmployeeID],PayTable[Rate])</f>
        <v>14.4231</v>
      </c>
      <c r="R52" t="str">
        <f>_xlfn.XLOOKUP(EmployeeTable[[#This Row],[EmployeeID]],DepartmentTable['# EmployeeID],DepartmentTable[Name])</f>
        <v>Marketing</v>
      </c>
      <c r="S52">
        <f t="shared" si="0"/>
        <v>0</v>
      </c>
      <c r="T52" s="5">
        <f t="shared" si="1"/>
        <v>18.138069550172979</v>
      </c>
    </row>
    <row r="53" spans="1:20" x14ac:dyDescent="0.2">
      <c r="A53">
        <v>203</v>
      </c>
      <c r="B53">
        <v>243322160</v>
      </c>
      <c r="C53">
        <v>1032</v>
      </c>
      <c r="D53" t="s">
        <v>103</v>
      </c>
      <c r="E53">
        <v>6</v>
      </c>
      <c r="F53" t="s">
        <v>100</v>
      </c>
      <c r="G53" s="4">
        <v>27826</v>
      </c>
      <c r="H53" t="s">
        <v>19</v>
      </c>
      <c r="I53" t="s">
        <v>19</v>
      </c>
      <c r="J53" s="4">
        <v>36253</v>
      </c>
      <c r="K53">
        <v>0</v>
      </c>
      <c r="L53">
        <v>44</v>
      </c>
      <c r="M53">
        <v>42</v>
      </c>
      <c r="N53">
        <v>1</v>
      </c>
      <c r="O53" t="s">
        <v>20</v>
      </c>
      <c r="P53" s="4">
        <v>38199</v>
      </c>
      <c r="Q53" s="5">
        <f>_xlfn.XLOOKUP(EmployeeTable[[#This Row],[EmployeeID]],PayTable[EmployeeID],PayTable[Rate])</f>
        <v>14.4231</v>
      </c>
      <c r="R53" t="str">
        <f>_xlfn.XLOOKUP(EmployeeTable[[#This Row],[EmployeeID]],DepartmentTable['# EmployeeID],DepartmentTable[Name])</f>
        <v>Marketing</v>
      </c>
      <c r="S53">
        <f t="shared" si="0"/>
        <v>0</v>
      </c>
      <c r="T53" s="5">
        <f t="shared" si="1"/>
        <v>18.138069550172979</v>
      </c>
    </row>
    <row r="54" spans="1:20" x14ac:dyDescent="0.2">
      <c r="A54">
        <v>269</v>
      </c>
      <c r="B54">
        <v>323403273</v>
      </c>
      <c r="C54">
        <v>1029</v>
      </c>
      <c r="D54" t="s">
        <v>104</v>
      </c>
      <c r="E54">
        <v>6</v>
      </c>
      <c r="F54" t="s">
        <v>96</v>
      </c>
      <c r="G54" s="4">
        <v>23849</v>
      </c>
      <c r="H54" t="s">
        <v>19</v>
      </c>
      <c r="I54" t="s">
        <v>26</v>
      </c>
      <c r="J54" s="4">
        <v>36929</v>
      </c>
      <c r="K54">
        <v>0</v>
      </c>
      <c r="L54">
        <v>41</v>
      </c>
      <c r="M54">
        <v>40</v>
      </c>
      <c r="N54">
        <v>1</v>
      </c>
      <c r="O54" t="s">
        <v>20</v>
      </c>
      <c r="P54" s="4">
        <v>38199</v>
      </c>
      <c r="Q54" s="5">
        <f>_xlfn.XLOOKUP(EmployeeTable[[#This Row],[EmployeeID]],PayTable[EmployeeID],PayTable[Rate])</f>
        <v>13.461499999999999</v>
      </c>
      <c r="R54" t="str">
        <f>_xlfn.XLOOKUP(EmployeeTable[[#This Row],[EmployeeID]],DepartmentTable['# EmployeeID],DepartmentTable[Name])</f>
        <v>Marketing</v>
      </c>
      <c r="S54">
        <f t="shared" si="0"/>
        <v>0</v>
      </c>
      <c r="T54" s="5">
        <f t="shared" si="1"/>
        <v>18.138069550172979</v>
      </c>
    </row>
    <row r="55" spans="1:20" x14ac:dyDescent="0.2">
      <c r="A55">
        <v>271</v>
      </c>
      <c r="B55">
        <v>222969461</v>
      </c>
      <c r="C55">
        <v>1036</v>
      </c>
      <c r="D55" t="s">
        <v>105</v>
      </c>
      <c r="E55">
        <v>6</v>
      </c>
      <c r="F55" t="s">
        <v>100</v>
      </c>
      <c r="G55" s="4">
        <v>24934</v>
      </c>
      <c r="H55" t="s">
        <v>18</v>
      </c>
      <c r="I55" t="s">
        <v>19</v>
      </c>
      <c r="J55" s="4">
        <v>36960</v>
      </c>
      <c r="K55">
        <v>0</v>
      </c>
      <c r="L55">
        <v>48</v>
      </c>
      <c r="M55">
        <v>44</v>
      </c>
      <c r="N55">
        <v>1</v>
      </c>
      <c r="O55" t="s">
        <v>20</v>
      </c>
      <c r="P55" s="4">
        <v>38199</v>
      </c>
      <c r="Q55" s="5">
        <f>_xlfn.XLOOKUP(EmployeeTable[[#This Row],[EmployeeID]],PayTable[EmployeeID],PayTable[Rate])</f>
        <v>14.4231</v>
      </c>
      <c r="R55" t="str">
        <f>_xlfn.XLOOKUP(EmployeeTable[[#This Row],[EmployeeID]],DepartmentTable['# EmployeeID],DepartmentTable[Name])</f>
        <v>Marketing</v>
      </c>
      <c r="S55">
        <f t="shared" si="0"/>
        <v>0</v>
      </c>
      <c r="T55" s="5">
        <f t="shared" si="1"/>
        <v>18.138069550172979</v>
      </c>
    </row>
    <row r="56" spans="1:20" x14ac:dyDescent="0.2">
      <c r="A56">
        <v>272</v>
      </c>
      <c r="B56">
        <v>52541318</v>
      </c>
      <c r="C56">
        <v>1031</v>
      </c>
      <c r="D56" t="s">
        <v>106</v>
      </c>
      <c r="E56">
        <v>6</v>
      </c>
      <c r="F56" t="s">
        <v>96</v>
      </c>
      <c r="G56" s="4">
        <v>24898</v>
      </c>
      <c r="H56" t="s">
        <v>18</v>
      </c>
      <c r="I56" t="s">
        <v>26</v>
      </c>
      <c r="J56" s="4">
        <v>36967</v>
      </c>
      <c r="K56">
        <v>0</v>
      </c>
      <c r="L56">
        <v>43</v>
      </c>
      <c r="M56">
        <v>41</v>
      </c>
      <c r="N56">
        <v>1</v>
      </c>
      <c r="O56" t="s">
        <v>20</v>
      </c>
      <c r="P56" s="4">
        <v>38199</v>
      </c>
      <c r="Q56" s="5">
        <f>_xlfn.XLOOKUP(EmployeeTable[[#This Row],[EmployeeID]],PayTable[EmployeeID],PayTable[Rate])</f>
        <v>13.461499999999999</v>
      </c>
      <c r="R56" t="str">
        <f>_xlfn.XLOOKUP(EmployeeTable[[#This Row],[EmployeeID]],DepartmentTable['# EmployeeID],DepartmentTable[Name])</f>
        <v>Marketing</v>
      </c>
      <c r="S56">
        <f t="shared" si="0"/>
        <v>0</v>
      </c>
      <c r="T56" s="5">
        <f t="shared" si="1"/>
        <v>18.138069550172979</v>
      </c>
    </row>
    <row r="57" spans="1:20" x14ac:dyDescent="0.2">
      <c r="A57">
        <v>274</v>
      </c>
      <c r="B57">
        <v>895209680</v>
      </c>
      <c r="C57">
        <v>1037</v>
      </c>
      <c r="D57" t="s">
        <v>107</v>
      </c>
      <c r="E57">
        <v>71</v>
      </c>
      <c r="F57" t="s">
        <v>108</v>
      </c>
      <c r="G57" s="4">
        <v>24910</v>
      </c>
      <c r="H57" t="s">
        <v>18</v>
      </c>
      <c r="I57" t="s">
        <v>26</v>
      </c>
      <c r="J57" s="4">
        <v>36978</v>
      </c>
      <c r="K57">
        <v>1</v>
      </c>
      <c r="L57">
        <v>49</v>
      </c>
      <c r="M57">
        <v>44</v>
      </c>
      <c r="N57">
        <v>1</v>
      </c>
      <c r="O57" t="s">
        <v>20</v>
      </c>
      <c r="P57" s="4">
        <v>38199</v>
      </c>
      <c r="Q57" s="5">
        <f>_xlfn.XLOOKUP(EmployeeTable[[#This Row],[EmployeeID]],PayTable[EmployeeID],PayTable[Rate])</f>
        <v>30</v>
      </c>
      <c r="R57" t="str">
        <f>_xlfn.XLOOKUP(EmployeeTable[[#This Row],[EmployeeID]],DepartmentTable['# EmployeeID],DepartmentTable[Name])</f>
        <v>Marketing</v>
      </c>
      <c r="S57">
        <f t="shared" ca="1" si="0"/>
        <v>0</v>
      </c>
      <c r="T57" s="5">
        <f t="shared" si="1"/>
        <v>18.138069550172979</v>
      </c>
    </row>
    <row r="58" spans="1:20" x14ac:dyDescent="0.2">
      <c r="A58">
        <v>1</v>
      </c>
      <c r="B58">
        <v>14417807</v>
      </c>
      <c r="C58">
        <v>1209</v>
      </c>
      <c r="D58" t="s">
        <v>109</v>
      </c>
      <c r="E58">
        <v>16</v>
      </c>
      <c r="F58" t="s">
        <v>110</v>
      </c>
      <c r="G58" s="4">
        <v>26434</v>
      </c>
      <c r="H58" t="s">
        <v>19</v>
      </c>
      <c r="I58" t="s">
        <v>19</v>
      </c>
      <c r="J58" s="4">
        <v>35277</v>
      </c>
      <c r="K58">
        <v>0</v>
      </c>
      <c r="L58">
        <v>21</v>
      </c>
      <c r="M58">
        <v>30</v>
      </c>
      <c r="N58">
        <v>1</v>
      </c>
      <c r="O58" t="s">
        <v>20</v>
      </c>
      <c r="P58" s="4">
        <v>38199</v>
      </c>
      <c r="Q58" s="5">
        <f>_xlfn.XLOOKUP(EmployeeTable[[#This Row],[EmployeeID]],PayTable[EmployeeID],PayTable[Rate])</f>
        <v>12.45</v>
      </c>
      <c r="R58" t="str">
        <f>_xlfn.XLOOKUP(EmployeeTable[[#This Row],[EmployeeID]],DepartmentTable['# EmployeeID],DepartmentTable[Name])</f>
        <v>Production</v>
      </c>
      <c r="S58">
        <f t="shared" si="0"/>
        <v>0</v>
      </c>
      <c r="T58" s="5">
        <f t="shared" si="1"/>
        <v>18.138069550172979</v>
      </c>
    </row>
    <row r="59" spans="1:20" x14ac:dyDescent="0.2">
      <c r="A59">
        <v>7</v>
      </c>
      <c r="B59">
        <v>309738752</v>
      </c>
      <c r="C59">
        <v>1070</v>
      </c>
      <c r="D59" t="s">
        <v>111</v>
      </c>
      <c r="E59">
        <v>21</v>
      </c>
      <c r="F59" t="s">
        <v>112</v>
      </c>
      <c r="G59" s="4">
        <v>16849</v>
      </c>
      <c r="H59" t="s">
        <v>18</v>
      </c>
      <c r="I59" t="s">
        <v>26</v>
      </c>
      <c r="J59" s="4">
        <v>35821</v>
      </c>
      <c r="K59">
        <v>0</v>
      </c>
      <c r="L59">
        <v>82</v>
      </c>
      <c r="M59">
        <v>61</v>
      </c>
      <c r="N59">
        <v>1</v>
      </c>
      <c r="O59" t="s">
        <v>20</v>
      </c>
      <c r="P59" s="4">
        <v>38199</v>
      </c>
      <c r="Q59" s="5">
        <f>_xlfn.XLOOKUP(EmployeeTable[[#This Row],[EmployeeID]],PayTable[EmployeeID],PayTable[Rate])</f>
        <v>25</v>
      </c>
      <c r="R59" t="str">
        <f>_xlfn.XLOOKUP(EmployeeTable[[#This Row],[EmployeeID]],DepartmentTable['# EmployeeID],DepartmentTable[Name])</f>
        <v>Production</v>
      </c>
      <c r="S59">
        <f t="shared" ca="1" si="0"/>
        <v>0</v>
      </c>
      <c r="T59" s="5">
        <f t="shared" si="1"/>
        <v>18.138069550172979</v>
      </c>
    </row>
    <row r="60" spans="1:20" x14ac:dyDescent="0.2">
      <c r="A60">
        <v>8</v>
      </c>
      <c r="B60">
        <v>690627818</v>
      </c>
      <c r="C60">
        <v>1071</v>
      </c>
      <c r="D60" t="s">
        <v>113</v>
      </c>
      <c r="E60">
        <v>185</v>
      </c>
      <c r="F60" t="s">
        <v>114</v>
      </c>
      <c r="G60" s="4">
        <v>16989</v>
      </c>
      <c r="H60" t="s">
        <v>19</v>
      </c>
      <c r="I60" t="s">
        <v>26</v>
      </c>
      <c r="J60" s="4">
        <v>35832</v>
      </c>
      <c r="K60">
        <v>0</v>
      </c>
      <c r="L60">
        <v>83</v>
      </c>
      <c r="M60">
        <v>61</v>
      </c>
      <c r="N60">
        <v>1</v>
      </c>
      <c r="O60" t="s">
        <v>20</v>
      </c>
      <c r="P60" s="4">
        <v>38199</v>
      </c>
      <c r="Q60" s="5">
        <f>_xlfn.XLOOKUP(EmployeeTable[[#This Row],[EmployeeID]],PayTable[EmployeeID],PayTable[Rate])</f>
        <v>13.45</v>
      </c>
      <c r="R60" t="str">
        <f>_xlfn.XLOOKUP(EmployeeTable[[#This Row],[EmployeeID]],DepartmentTable['# EmployeeID],DepartmentTable[Name])</f>
        <v>Production</v>
      </c>
      <c r="S60">
        <f t="shared" ca="1" si="0"/>
        <v>0</v>
      </c>
      <c r="T60" s="5">
        <f t="shared" si="1"/>
        <v>18.138069550172979</v>
      </c>
    </row>
    <row r="61" spans="1:20" x14ac:dyDescent="0.2">
      <c r="A61">
        <v>10</v>
      </c>
      <c r="B61">
        <v>912265825</v>
      </c>
      <c r="C61">
        <v>1076</v>
      </c>
      <c r="D61" t="s">
        <v>115</v>
      </c>
      <c r="E61">
        <v>185</v>
      </c>
      <c r="F61" t="s">
        <v>114</v>
      </c>
      <c r="G61" s="4">
        <v>16919</v>
      </c>
      <c r="H61" t="s">
        <v>18</v>
      </c>
      <c r="I61" t="s">
        <v>19</v>
      </c>
      <c r="J61" s="4">
        <v>35833</v>
      </c>
      <c r="K61">
        <v>0</v>
      </c>
      <c r="L61">
        <v>88</v>
      </c>
      <c r="M61">
        <v>64</v>
      </c>
      <c r="N61">
        <v>1</v>
      </c>
      <c r="O61" t="s">
        <v>20</v>
      </c>
      <c r="P61" s="4">
        <v>38199</v>
      </c>
      <c r="Q61" s="5">
        <f>_xlfn.XLOOKUP(EmployeeTable[[#This Row],[EmployeeID]],PayTable[EmployeeID],PayTable[Rate])</f>
        <v>13.45</v>
      </c>
      <c r="R61" t="str">
        <f>_xlfn.XLOOKUP(EmployeeTable[[#This Row],[EmployeeID]],DepartmentTable['# EmployeeID],DepartmentTable[Name])</f>
        <v>Production</v>
      </c>
      <c r="S61">
        <f t="shared" ca="1" si="0"/>
        <v>0</v>
      </c>
      <c r="T61" s="5">
        <f t="shared" si="1"/>
        <v>18.138069550172979</v>
      </c>
    </row>
    <row r="62" spans="1:20" x14ac:dyDescent="0.2">
      <c r="A62">
        <v>13</v>
      </c>
      <c r="B62">
        <v>844973625</v>
      </c>
      <c r="C62">
        <v>1072</v>
      </c>
      <c r="D62" t="s">
        <v>116</v>
      </c>
      <c r="E62">
        <v>185</v>
      </c>
      <c r="F62" t="s">
        <v>114</v>
      </c>
      <c r="G62" s="4">
        <v>17076</v>
      </c>
      <c r="H62" t="s">
        <v>19</v>
      </c>
      <c r="I62" t="s">
        <v>19</v>
      </c>
      <c r="J62" s="4">
        <v>35859</v>
      </c>
      <c r="K62">
        <v>0</v>
      </c>
      <c r="L62">
        <v>84</v>
      </c>
      <c r="M62">
        <v>62</v>
      </c>
      <c r="N62">
        <v>1</v>
      </c>
      <c r="O62" t="s">
        <v>20</v>
      </c>
      <c r="P62" s="4">
        <v>38199</v>
      </c>
      <c r="Q62" s="5">
        <f>_xlfn.XLOOKUP(EmployeeTable[[#This Row],[EmployeeID]],PayTable[EmployeeID],PayTable[Rate])</f>
        <v>13.45</v>
      </c>
      <c r="R62" t="str">
        <f>_xlfn.XLOOKUP(EmployeeTable[[#This Row],[EmployeeID]],DepartmentTable['# EmployeeID],DepartmentTable[Name])</f>
        <v>Production</v>
      </c>
      <c r="S62">
        <f t="shared" ca="1" si="0"/>
        <v>0</v>
      </c>
      <c r="T62" s="5">
        <f t="shared" si="1"/>
        <v>18.138069550172979</v>
      </c>
    </row>
    <row r="63" spans="1:20" x14ac:dyDescent="0.2">
      <c r="A63">
        <v>14</v>
      </c>
      <c r="B63">
        <v>233069302</v>
      </c>
      <c r="C63">
        <v>1067</v>
      </c>
      <c r="D63" t="s">
        <v>117</v>
      </c>
      <c r="E63">
        <v>21</v>
      </c>
      <c r="F63" t="s">
        <v>118</v>
      </c>
      <c r="G63" s="4">
        <v>16925</v>
      </c>
      <c r="H63" t="s">
        <v>19</v>
      </c>
      <c r="I63" t="s">
        <v>19</v>
      </c>
      <c r="J63" s="4">
        <v>35865</v>
      </c>
      <c r="K63">
        <v>0</v>
      </c>
      <c r="L63">
        <v>79</v>
      </c>
      <c r="M63">
        <v>59</v>
      </c>
      <c r="N63">
        <v>1</v>
      </c>
      <c r="O63" t="s">
        <v>20</v>
      </c>
      <c r="P63" s="4">
        <v>38199</v>
      </c>
      <c r="Q63" s="5">
        <f>_xlfn.XLOOKUP(EmployeeTable[[#This Row],[EmployeeID]],PayTable[EmployeeID],PayTable[Rate])</f>
        <v>25</v>
      </c>
      <c r="R63" t="str">
        <f>_xlfn.XLOOKUP(EmployeeTable[[#This Row],[EmployeeID]],DepartmentTable['# EmployeeID],DepartmentTable[Name])</f>
        <v>Production</v>
      </c>
      <c r="S63">
        <f t="shared" ca="1" si="0"/>
        <v>0</v>
      </c>
      <c r="T63" s="5">
        <f t="shared" si="1"/>
        <v>18.138069550172979</v>
      </c>
    </row>
    <row r="64" spans="1:20" x14ac:dyDescent="0.2">
      <c r="A64">
        <v>15</v>
      </c>
      <c r="B64">
        <v>132674823</v>
      </c>
      <c r="C64">
        <v>1073</v>
      </c>
      <c r="D64" t="s">
        <v>119</v>
      </c>
      <c r="E64">
        <v>185</v>
      </c>
      <c r="F64" t="s">
        <v>114</v>
      </c>
      <c r="G64" s="4">
        <v>17026</v>
      </c>
      <c r="H64" t="s">
        <v>18</v>
      </c>
      <c r="I64" t="s">
        <v>19</v>
      </c>
      <c r="J64" s="4">
        <v>35877</v>
      </c>
      <c r="K64">
        <v>0</v>
      </c>
      <c r="L64">
        <v>85</v>
      </c>
      <c r="M64">
        <v>62</v>
      </c>
      <c r="N64">
        <v>1</v>
      </c>
      <c r="O64" t="s">
        <v>20</v>
      </c>
      <c r="P64" s="4">
        <v>38199</v>
      </c>
      <c r="Q64" s="5">
        <f>_xlfn.XLOOKUP(EmployeeTable[[#This Row],[EmployeeID]],PayTable[EmployeeID],PayTable[Rate])</f>
        <v>13.45</v>
      </c>
      <c r="R64" t="str">
        <f>_xlfn.XLOOKUP(EmployeeTable[[#This Row],[EmployeeID]],DepartmentTable['# EmployeeID],DepartmentTable[Name])</f>
        <v>Production</v>
      </c>
      <c r="S64">
        <f t="shared" ca="1" si="0"/>
        <v>0</v>
      </c>
      <c r="T64" s="5">
        <f t="shared" si="1"/>
        <v>18.138069550172979</v>
      </c>
    </row>
    <row r="65" spans="1:20" x14ac:dyDescent="0.2">
      <c r="A65">
        <v>16</v>
      </c>
      <c r="B65">
        <v>446466105</v>
      </c>
      <c r="C65">
        <v>1068</v>
      </c>
      <c r="D65" t="s">
        <v>120</v>
      </c>
      <c r="E65">
        <v>21</v>
      </c>
      <c r="F65" t="s">
        <v>112</v>
      </c>
      <c r="G65" s="4">
        <v>17115</v>
      </c>
      <c r="H65" t="s">
        <v>18</v>
      </c>
      <c r="I65" t="s">
        <v>26</v>
      </c>
      <c r="J65" s="4">
        <v>35884</v>
      </c>
      <c r="K65">
        <v>0</v>
      </c>
      <c r="L65">
        <v>80</v>
      </c>
      <c r="M65">
        <v>60</v>
      </c>
      <c r="N65">
        <v>1</v>
      </c>
      <c r="O65" t="s">
        <v>20</v>
      </c>
      <c r="P65" s="4">
        <v>38199</v>
      </c>
      <c r="Q65" s="5">
        <f>_xlfn.XLOOKUP(EmployeeTable[[#This Row],[EmployeeID]],PayTable[EmployeeID],PayTable[Rate])</f>
        <v>25</v>
      </c>
      <c r="R65" t="str">
        <f>_xlfn.XLOOKUP(EmployeeTable[[#This Row],[EmployeeID]],DepartmentTable['# EmployeeID],DepartmentTable[Name])</f>
        <v>Production</v>
      </c>
      <c r="S65">
        <f t="shared" ca="1" si="0"/>
        <v>0</v>
      </c>
      <c r="T65" s="5">
        <f t="shared" si="1"/>
        <v>18.138069550172979</v>
      </c>
    </row>
    <row r="66" spans="1:20" x14ac:dyDescent="0.2">
      <c r="A66">
        <v>17</v>
      </c>
      <c r="B66">
        <v>565090917</v>
      </c>
      <c r="C66">
        <v>1074</v>
      </c>
      <c r="D66" t="s">
        <v>121</v>
      </c>
      <c r="E66">
        <v>185</v>
      </c>
      <c r="F66" t="s">
        <v>114</v>
      </c>
      <c r="G66" s="4">
        <v>16928</v>
      </c>
      <c r="H66" t="s">
        <v>19</v>
      </c>
      <c r="I66" t="s">
        <v>26</v>
      </c>
      <c r="J66" s="4">
        <v>35896</v>
      </c>
      <c r="K66">
        <v>0</v>
      </c>
      <c r="L66">
        <v>86</v>
      </c>
      <c r="M66">
        <v>63</v>
      </c>
      <c r="N66">
        <v>1</v>
      </c>
      <c r="O66" t="s">
        <v>20</v>
      </c>
      <c r="P66" s="4">
        <v>38199</v>
      </c>
      <c r="Q66" s="5">
        <f>_xlfn.XLOOKUP(EmployeeTable[[#This Row],[EmployeeID]],PayTable[EmployeeID],PayTable[Rate])</f>
        <v>13.45</v>
      </c>
      <c r="R66" t="str">
        <f>_xlfn.XLOOKUP(EmployeeTable[[#This Row],[EmployeeID]],DepartmentTable['# EmployeeID],DepartmentTable[Name])</f>
        <v>Production</v>
      </c>
      <c r="S66">
        <f t="shared" ref="S66:S129" ca="1" si="2">IF(LOG(IF(E66 = "", 16, E66)) * L66 &gt; 75, S66 * LOG(C66) * 100, 0)</f>
        <v>0</v>
      </c>
      <c r="T66" s="5">
        <f t="shared" ref="T66:T129" si="3">$Q$291</f>
        <v>18.138069550172979</v>
      </c>
    </row>
    <row r="67" spans="1:20" x14ac:dyDescent="0.2">
      <c r="A67">
        <v>18</v>
      </c>
      <c r="B67">
        <v>494170342</v>
      </c>
      <c r="C67">
        <v>1069</v>
      </c>
      <c r="D67" t="s">
        <v>122</v>
      </c>
      <c r="E67">
        <v>21</v>
      </c>
      <c r="F67" t="s">
        <v>112</v>
      </c>
      <c r="G67" s="4">
        <v>17053</v>
      </c>
      <c r="H67" t="s">
        <v>19</v>
      </c>
      <c r="I67" t="s">
        <v>19</v>
      </c>
      <c r="J67" s="4">
        <v>35903</v>
      </c>
      <c r="K67">
        <v>0</v>
      </c>
      <c r="L67">
        <v>81</v>
      </c>
      <c r="M67">
        <v>60</v>
      </c>
      <c r="N67">
        <v>1</v>
      </c>
      <c r="O67" t="s">
        <v>20</v>
      </c>
      <c r="P67" s="4">
        <v>38199</v>
      </c>
      <c r="Q67" s="5">
        <f>_xlfn.XLOOKUP(EmployeeTable[[#This Row],[EmployeeID]],PayTable[EmployeeID],PayTable[Rate])</f>
        <v>25</v>
      </c>
      <c r="R67" t="str">
        <f>_xlfn.XLOOKUP(EmployeeTable[[#This Row],[EmployeeID]],DepartmentTable['# EmployeeID],DepartmentTable[Name])</f>
        <v>Production</v>
      </c>
      <c r="S67">
        <f t="shared" ca="1" si="2"/>
        <v>0</v>
      </c>
      <c r="T67" s="5">
        <f t="shared" si="3"/>
        <v>18.138069550172979</v>
      </c>
    </row>
    <row r="68" spans="1:20" x14ac:dyDescent="0.2">
      <c r="A68">
        <v>19</v>
      </c>
      <c r="B68">
        <v>9659517</v>
      </c>
      <c r="C68">
        <v>1075</v>
      </c>
      <c r="D68" t="s">
        <v>123</v>
      </c>
      <c r="E68">
        <v>185</v>
      </c>
      <c r="F68" t="s">
        <v>114</v>
      </c>
      <c r="G68" s="4">
        <v>16922</v>
      </c>
      <c r="H68" t="s">
        <v>19</v>
      </c>
      <c r="I68" t="s">
        <v>26</v>
      </c>
      <c r="J68" s="4">
        <v>35914</v>
      </c>
      <c r="K68">
        <v>0</v>
      </c>
      <c r="L68">
        <v>87</v>
      </c>
      <c r="M68">
        <v>63</v>
      </c>
      <c r="N68">
        <v>1</v>
      </c>
      <c r="O68" t="s">
        <v>20</v>
      </c>
      <c r="P68" s="4">
        <v>38199</v>
      </c>
      <c r="Q68" s="5">
        <f>_xlfn.XLOOKUP(EmployeeTable[[#This Row],[EmployeeID]],PayTable[EmployeeID],PayTable[Rate])</f>
        <v>13.45</v>
      </c>
      <c r="R68" t="str">
        <f>_xlfn.XLOOKUP(EmployeeTable[[#This Row],[EmployeeID]],DepartmentTable['# EmployeeID],DepartmentTable[Name])</f>
        <v>Production</v>
      </c>
      <c r="S68">
        <f t="shared" ca="1" si="2"/>
        <v>0</v>
      </c>
      <c r="T68" s="5">
        <f t="shared" si="3"/>
        <v>18.138069550172979</v>
      </c>
    </row>
    <row r="69" spans="1:20" x14ac:dyDescent="0.2">
      <c r="A69">
        <v>20</v>
      </c>
      <c r="B69">
        <v>443968955</v>
      </c>
      <c r="C69">
        <v>1129</v>
      </c>
      <c r="D69" t="s">
        <v>124</v>
      </c>
      <c r="E69">
        <v>173</v>
      </c>
      <c r="F69" t="s">
        <v>125</v>
      </c>
      <c r="G69" s="4">
        <v>24638</v>
      </c>
      <c r="H69" t="s">
        <v>19</v>
      </c>
      <c r="I69" t="s">
        <v>19</v>
      </c>
      <c r="J69" s="4">
        <v>36162</v>
      </c>
      <c r="K69">
        <v>0</v>
      </c>
      <c r="L69">
        <v>41</v>
      </c>
      <c r="M69">
        <v>40</v>
      </c>
      <c r="N69">
        <v>1</v>
      </c>
      <c r="O69" t="s">
        <v>20</v>
      </c>
      <c r="P69" s="4">
        <v>38199</v>
      </c>
      <c r="Q69" s="5">
        <f>_xlfn.XLOOKUP(EmployeeTable[[#This Row],[EmployeeID]],PayTable[EmployeeID],PayTable[Rate])</f>
        <v>9.5</v>
      </c>
      <c r="R69" t="str">
        <f>_xlfn.XLOOKUP(EmployeeTable[[#This Row],[EmployeeID]],DepartmentTable['# EmployeeID],DepartmentTable[Name])</f>
        <v>Production</v>
      </c>
      <c r="S69">
        <f t="shared" ca="1" si="2"/>
        <v>0</v>
      </c>
      <c r="T69" s="5">
        <f t="shared" si="3"/>
        <v>18.138069550172979</v>
      </c>
    </row>
    <row r="70" spans="1:20" x14ac:dyDescent="0.2">
      <c r="A70">
        <v>22</v>
      </c>
      <c r="B70">
        <v>835460180</v>
      </c>
      <c r="C70">
        <v>1172</v>
      </c>
      <c r="D70" t="s">
        <v>126</v>
      </c>
      <c r="E70">
        <v>197</v>
      </c>
      <c r="F70" t="s">
        <v>127</v>
      </c>
      <c r="G70" s="4">
        <v>19281</v>
      </c>
      <c r="H70" t="s">
        <v>18</v>
      </c>
      <c r="I70" t="s">
        <v>19</v>
      </c>
      <c r="J70" s="4">
        <v>36163</v>
      </c>
      <c r="K70">
        <v>0</v>
      </c>
      <c r="L70">
        <v>84</v>
      </c>
      <c r="M70">
        <v>62</v>
      </c>
      <c r="N70">
        <v>1</v>
      </c>
      <c r="O70" t="s">
        <v>20</v>
      </c>
      <c r="P70" s="4">
        <v>38199</v>
      </c>
      <c r="Q70" s="5">
        <f>_xlfn.XLOOKUP(EmployeeTable[[#This Row],[EmployeeID]],PayTable[EmployeeID],PayTable[Rate])</f>
        <v>10</v>
      </c>
      <c r="R70" t="str">
        <f>_xlfn.XLOOKUP(EmployeeTable[[#This Row],[EmployeeID]],DepartmentTable['# EmployeeID],DepartmentTable[Name])</f>
        <v>Production</v>
      </c>
      <c r="S70">
        <f t="shared" ca="1" si="2"/>
        <v>0</v>
      </c>
      <c r="T70" s="5">
        <f t="shared" si="3"/>
        <v>18.138069550172979</v>
      </c>
    </row>
    <row r="71" spans="1:20" x14ac:dyDescent="0.2">
      <c r="A71">
        <v>23</v>
      </c>
      <c r="B71">
        <v>687685941</v>
      </c>
      <c r="C71">
        <v>1173</v>
      </c>
      <c r="D71" t="s">
        <v>128</v>
      </c>
      <c r="E71">
        <v>197</v>
      </c>
      <c r="F71" t="s">
        <v>127</v>
      </c>
      <c r="G71" s="4">
        <v>22238</v>
      </c>
      <c r="H71" t="s">
        <v>18</v>
      </c>
      <c r="I71" t="s">
        <v>19</v>
      </c>
      <c r="J71" s="4">
        <v>36163</v>
      </c>
      <c r="K71">
        <v>0</v>
      </c>
      <c r="L71">
        <v>85</v>
      </c>
      <c r="M71">
        <v>62</v>
      </c>
      <c r="N71">
        <v>1</v>
      </c>
      <c r="O71" t="s">
        <v>20</v>
      </c>
      <c r="P71" s="4">
        <v>38199</v>
      </c>
      <c r="Q71" s="5">
        <f>_xlfn.XLOOKUP(EmployeeTable[[#This Row],[EmployeeID]],PayTable[EmployeeID],PayTable[Rate])</f>
        <v>10</v>
      </c>
      <c r="R71" t="str">
        <f>_xlfn.XLOOKUP(EmployeeTable[[#This Row],[EmployeeID]],DepartmentTable['# EmployeeID],DepartmentTable[Name])</f>
        <v>Production</v>
      </c>
      <c r="S71">
        <f t="shared" ca="1" si="2"/>
        <v>0</v>
      </c>
      <c r="T71" s="5">
        <f t="shared" si="3"/>
        <v>18.138069550172979</v>
      </c>
    </row>
    <row r="72" spans="1:20" x14ac:dyDescent="0.2">
      <c r="A72">
        <v>24</v>
      </c>
      <c r="B72">
        <v>498138869</v>
      </c>
      <c r="C72">
        <v>1113</v>
      </c>
      <c r="D72" t="s">
        <v>129</v>
      </c>
      <c r="E72">
        <v>184</v>
      </c>
      <c r="F72" t="s">
        <v>125</v>
      </c>
      <c r="G72" s="4">
        <v>25540</v>
      </c>
      <c r="H72" t="s">
        <v>18</v>
      </c>
      <c r="I72" t="s">
        <v>19</v>
      </c>
      <c r="J72" s="4">
        <v>36163</v>
      </c>
      <c r="K72">
        <v>0</v>
      </c>
      <c r="L72">
        <v>25</v>
      </c>
      <c r="M72">
        <v>32</v>
      </c>
      <c r="N72">
        <v>1</v>
      </c>
      <c r="O72" t="s">
        <v>20</v>
      </c>
      <c r="P72" s="4">
        <v>38199</v>
      </c>
      <c r="Q72" s="5">
        <f>_xlfn.XLOOKUP(EmployeeTable[[#This Row],[EmployeeID]],PayTable[EmployeeID],PayTable[Rate])</f>
        <v>9.5</v>
      </c>
      <c r="R72" t="str">
        <f>_xlfn.XLOOKUP(EmployeeTable[[#This Row],[EmployeeID]],DepartmentTable['# EmployeeID],DepartmentTable[Name])</f>
        <v>Production</v>
      </c>
      <c r="S72">
        <f t="shared" si="2"/>
        <v>0</v>
      </c>
      <c r="T72" s="5">
        <f t="shared" si="3"/>
        <v>18.138069550172979</v>
      </c>
    </row>
    <row r="73" spans="1:20" x14ac:dyDescent="0.2">
      <c r="A73">
        <v>25</v>
      </c>
      <c r="B73">
        <v>360868122</v>
      </c>
      <c r="C73">
        <v>1054</v>
      </c>
      <c r="D73" t="s">
        <v>130</v>
      </c>
      <c r="E73">
        <v>21</v>
      </c>
      <c r="F73" t="s">
        <v>131</v>
      </c>
      <c r="G73" s="4">
        <v>26994</v>
      </c>
      <c r="H73" t="s">
        <v>18</v>
      </c>
      <c r="I73" t="s">
        <v>19</v>
      </c>
      <c r="J73" s="4">
        <v>36164</v>
      </c>
      <c r="K73">
        <v>0</v>
      </c>
      <c r="L73">
        <v>66</v>
      </c>
      <c r="M73">
        <v>53</v>
      </c>
      <c r="N73">
        <v>1</v>
      </c>
      <c r="O73" t="s">
        <v>20</v>
      </c>
      <c r="P73" s="4">
        <v>38199</v>
      </c>
      <c r="Q73" s="5">
        <f>_xlfn.XLOOKUP(EmployeeTable[[#This Row],[EmployeeID]],PayTable[EmployeeID],PayTable[Rate])</f>
        <v>25</v>
      </c>
      <c r="R73" t="str">
        <f>_xlfn.XLOOKUP(EmployeeTable[[#This Row],[EmployeeID]],DepartmentTable['# EmployeeID],DepartmentTable[Name])</f>
        <v>Production</v>
      </c>
      <c r="S73">
        <f t="shared" ca="1" si="2"/>
        <v>0</v>
      </c>
      <c r="T73" s="5">
        <f t="shared" si="3"/>
        <v>18.138069550172979</v>
      </c>
    </row>
    <row r="74" spans="1:20" x14ac:dyDescent="0.2">
      <c r="A74">
        <v>26</v>
      </c>
      <c r="B74">
        <v>964089218</v>
      </c>
      <c r="C74">
        <v>1097</v>
      </c>
      <c r="D74" t="s">
        <v>132</v>
      </c>
      <c r="E74">
        <v>108</v>
      </c>
      <c r="F74" t="s">
        <v>133</v>
      </c>
      <c r="G74" s="4">
        <v>26333</v>
      </c>
      <c r="H74" t="s">
        <v>19</v>
      </c>
      <c r="I74" t="s">
        <v>19</v>
      </c>
      <c r="J74" s="4">
        <v>36165</v>
      </c>
      <c r="K74">
        <v>0</v>
      </c>
      <c r="L74">
        <v>9</v>
      </c>
      <c r="M74">
        <v>24</v>
      </c>
      <c r="N74">
        <v>1</v>
      </c>
      <c r="O74" t="s">
        <v>20</v>
      </c>
      <c r="P74" s="4">
        <v>38199</v>
      </c>
      <c r="Q74" s="5">
        <f>_xlfn.XLOOKUP(EmployeeTable[[#This Row],[EmployeeID]],PayTable[EmployeeID],PayTable[Rate])</f>
        <v>14</v>
      </c>
      <c r="R74" t="str">
        <f>_xlfn.XLOOKUP(EmployeeTable[[#This Row],[EmployeeID]],DepartmentTable['# EmployeeID],DepartmentTable[Name])</f>
        <v>Production</v>
      </c>
      <c r="S74">
        <f t="shared" si="2"/>
        <v>0</v>
      </c>
      <c r="T74" s="5">
        <f t="shared" si="3"/>
        <v>18.138069550172979</v>
      </c>
    </row>
    <row r="75" spans="1:20" x14ac:dyDescent="0.2">
      <c r="A75">
        <v>27</v>
      </c>
      <c r="B75">
        <v>384162788</v>
      </c>
      <c r="C75">
        <v>1156</v>
      </c>
      <c r="D75" t="s">
        <v>134</v>
      </c>
      <c r="E75">
        <v>87</v>
      </c>
      <c r="F75" t="s">
        <v>135</v>
      </c>
      <c r="G75" s="4">
        <v>25917</v>
      </c>
      <c r="H75" t="s">
        <v>18</v>
      </c>
      <c r="I75" t="s">
        <v>19</v>
      </c>
      <c r="J75" s="4">
        <v>36165</v>
      </c>
      <c r="K75">
        <v>0</v>
      </c>
      <c r="L75">
        <v>68</v>
      </c>
      <c r="M75">
        <v>54</v>
      </c>
      <c r="N75">
        <v>1</v>
      </c>
      <c r="O75" t="s">
        <v>20</v>
      </c>
      <c r="P75" s="4">
        <v>38199</v>
      </c>
      <c r="Q75" s="5">
        <f>_xlfn.XLOOKUP(EmployeeTable[[#This Row],[EmployeeID]],PayTable[EmployeeID],PayTable[Rate])</f>
        <v>15</v>
      </c>
      <c r="R75" t="str">
        <f>_xlfn.XLOOKUP(EmployeeTable[[#This Row],[EmployeeID]],DepartmentTable['# EmployeeID],DepartmentTable[Name])</f>
        <v>Production</v>
      </c>
      <c r="S75">
        <f t="shared" ca="1" si="2"/>
        <v>0</v>
      </c>
      <c r="T75" s="5">
        <f t="shared" si="3"/>
        <v>18.138069550172979</v>
      </c>
    </row>
    <row r="76" spans="1:20" x14ac:dyDescent="0.2">
      <c r="A76">
        <v>29</v>
      </c>
      <c r="B76">
        <v>571658797</v>
      </c>
      <c r="C76">
        <v>1199</v>
      </c>
      <c r="D76" t="s">
        <v>136</v>
      </c>
      <c r="E76">
        <v>14</v>
      </c>
      <c r="F76" t="s">
        <v>137</v>
      </c>
      <c r="G76" s="4">
        <v>27941</v>
      </c>
      <c r="H76" t="s">
        <v>19</v>
      </c>
      <c r="I76" t="s">
        <v>19</v>
      </c>
      <c r="J76" s="4">
        <v>36166</v>
      </c>
      <c r="K76">
        <v>0</v>
      </c>
      <c r="L76">
        <v>11</v>
      </c>
      <c r="M76">
        <v>25</v>
      </c>
      <c r="N76">
        <v>1</v>
      </c>
      <c r="O76" t="s">
        <v>20</v>
      </c>
      <c r="P76" s="4">
        <v>38199</v>
      </c>
      <c r="Q76" s="5">
        <f>_xlfn.XLOOKUP(EmployeeTable[[#This Row],[EmployeeID]],PayTable[EmployeeID],PayTable[Rate])</f>
        <v>11</v>
      </c>
      <c r="R76" t="str">
        <f>_xlfn.XLOOKUP(EmployeeTable[[#This Row],[EmployeeID]],DepartmentTable['# EmployeeID],DepartmentTable[Name])</f>
        <v>Production</v>
      </c>
      <c r="S76">
        <f t="shared" si="2"/>
        <v>0</v>
      </c>
      <c r="T76" s="5">
        <f t="shared" si="3"/>
        <v>18.138069550172979</v>
      </c>
    </row>
    <row r="77" spans="1:20" x14ac:dyDescent="0.2">
      <c r="A77">
        <v>31</v>
      </c>
      <c r="B77">
        <v>761597760</v>
      </c>
      <c r="C77">
        <v>1140</v>
      </c>
      <c r="D77" t="s">
        <v>138</v>
      </c>
      <c r="E77">
        <v>210</v>
      </c>
      <c r="F77" t="s">
        <v>135</v>
      </c>
      <c r="G77" s="4">
        <v>28861</v>
      </c>
      <c r="H77" t="s">
        <v>18</v>
      </c>
      <c r="I77" t="s">
        <v>19</v>
      </c>
      <c r="J77" s="4">
        <v>36167</v>
      </c>
      <c r="K77">
        <v>0</v>
      </c>
      <c r="L77">
        <v>52</v>
      </c>
      <c r="M77">
        <v>46</v>
      </c>
      <c r="N77">
        <v>1</v>
      </c>
      <c r="O77" t="s">
        <v>20</v>
      </c>
      <c r="P77" s="4">
        <v>38199</v>
      </c>
      <c r="Q77" s="5">
        <f>_xlfn.XLOOKUP(EmployeeTable[[#This Row],[EmployeeID]],PayTable[EmployeeID],PayTable[Rate])</f>
        <v>15</v>
      </c>
      <c r="R77" t="str">
        <f>_xlfn.XLOOKUP(EmployeeTable[[#This Row],[EmployeeID]],DepartmentTable['# EmployeeID],DepartmentTable[Name])</f>
        <v>Production</v>
      </c>
      <c r="S77">
        <f t="shared" ca="1" si="2"/>
        <v>0</v>
      </c>
      <c r="T77" s="5">
        <f t="shared" si="3"/>
        <v>18.138069550172979</v>
      </c>
    </row>
    <row r="78" spans="1:20" x14ac:dyDescent="0.2">
      <c r="A78">
        <v>32</v>
      </c>
      <c r="B78">
        <v>271438431</v>
      </c>
      <c r="C78">
        <v>1122</v>
      </c>
      <c r="D78" t="s">
        <v>139</v>
      </c>
      <c r="E78">
        <v>184</v>
      </c>
      <c r="F78" t="s">
        <v>125</v>
      </c>
      <c r="G78" s="4">
        <v>27298</v>
      </c>
      <c r="H78" t="s">
        <v>18</v>
      </c>
      <c r="I78" t="s">
        <v>19</v>
      </c>
      <c r="J78" s="4">
        <v>36168</v>
      </c>
      <c r="K78">
        <v>0</v>
      </c>
      <c r="L78">
        <v>34</v>
      </c>
      <c r="M78">
        <v>37</v>
      </c>
      <c r="N78">
        <v>1</v>
      </c>
      <c r="O78" t="s">
        <v>20</v>
      </c>
      <c r="P78" s="4">
        <v>38199</v>
      </c>
      <c r="Q78" s="5">
        <f>_xlfn.XLOOKUP(EmployeeTable[[#This Row],[EmployeeID]],PayTable[EmployeeID],PayTable[Rate])</f>
        <v>9.5</v>
      </c>
      <c r="R78" t="str">
        <f>_xlfn.XLOOKUP(EmployeeTable[[#This Row],[EmployeeID]],DepartmentTable['# EmployeeID],DepartmentTable[Name])</f>
        <v>Production</v>
      </c>
      <c r="S78">
        <f t="shared" ca="1" si="2"/>
        <v>0</v>
      </c>
      <c r="T78" s="5">
        <f t="shared" si="3"/>
        <v>18.138069550172979</v>
      </c>
    </row>
    <row r="79" spans="1:20" x14ac:dyDescent="0.2">
      <c r="A79">
        <v>33</v>
      </c>
      <c r="B79">
        <v>160739235</v>
      </c>
      <c r="C79">
        <v>1124</v>
      </c>
      <c r="D79" t="s">
        <v>140</v>
      </c>
      <c r="E79">
        <v>135</v>
      </c>
      <c r="F79" t="s">
        <v>125</v>
      </c>
      <c r="G79" s="4">
        <v>26903</v>
      </c>
      <c r="H79" t="s">
        <v>18</v>
      </c>
      <c r="I79" t="s">
        <v>19</v>
      </c>
      <c r="J79" s="4">
        <v>36168</v>
      </c>
      <c r="K79">
        <v>0</v>
      </c>
      <c r="L79">
        <v>36</v>
      </c>
      <c r="M79">
        <v>38</v>
      </c>
      <c r="N79">
        <v>1</v>
      </c>
      <c r="O79" t="s">
        <v>20</v>
      </c>
      <c r="P79" s="4">
        <v>38199</v>
      </c>
      <c r="Q79" s="5">
        <f>_xlfn.XLOOKUP(EmployeeTable[[#This Row],[EmployeeID]],PayTable[EmployeeID],PayTable[Rate])</f>
        <v>9.5</v>
      </c>
      <c r="R79" t="str">
        <f>_xlfn.XLOOKUP(EmployeeTable[[#This Row],[EmployeeID]],DepartmentTable['# EmployeeID],DepartmentTable[Name])</f>
        <v>Production</v>
      </c>
      <c r="S79">
        <f t="shared" ca="1" si="2"/>
        <v>0</v>
      </c>
      <c r="T79" s="5">
        <f t="shared" si="3"/>
        <v>18.138069550172979</v>
      </c>
    </row>
    <row r="80" spans="1:20" x14ac:dyDescent="0.2">
      <c r="A80">
        <v>36</v>
      </c>
      <c r="B80">
        <v>113695504</v>
      </c>
      <c r="C80">
        <v>1183</v>
      </c>
      <c r="D80" t="s">
        <v>141</v>
      </c>
      <c r="E80">
        <v>38</v>
      </c>
      <c r="F80" t="s">
        <v>137</v>
      </c>
      <c r="G80" s="4">
        <v>24895</v>
      </c>
      <c r="H80" t="s">
        <v>19</v>
      </c>
      <c r="I80" t="s">
        <v>26</v>
      </c>
      <c r="J80" s="4">
        <v>36168</v>
      </c>
      <c r="K80">
        <v>0</v>
      </c>
      <c r="L80">
        <v>95</v>
      </c>
      <c r="M80">
        <v>67</v>
      </c>
      <c r="N80">
        <v>1</v>
      </c>
      <c r="O80" t="s">
        <v>20</v>
      </c>
      <c r="P80" s="4">
        <v>38199</v>
      </c>
      <c r="Q80" s="5">
        <f>_xlfn.XLOOKUP(EmployeeTable[[#This Row],[EmployeeID]],PayTable[EmployeeID],PayTable[Rate])</f>
        <v>11</v>
      </c>
      <c r="R80" t="str">
        <f>_xlfn.XLOOKUP(EmployeeTable[[#This Row],[EmployeeID]],DepartmentTable['# EmployeeID],DepartmentTable[Name])</f>
        <v>Production</v>
      </c>
      <c r="S80">
        <f t="shared" ca="1" si="2"/>
        <v>0</v>
      </c>
      <c r="T80" s="5">
        <f t="shared" si="3"/>
        <v>18.138069550172979</v>
      </c>
    </row>
    <row r="81" spans="1:20" x14ac:dyDescent="0.2">
      <c r="A81">
        <v>37</v>
      </c>
      <c r="B81">
        <v>276751903</v>
      </c>
      <c r="C81">
        <v>1226</v>
      </c>
      <c r="D81" t="s">
        <v>142</v>
      </c>
      <c r="E81">
        <v>7</v>
      </c>
      <c r="F81" t="s">
        <v>110</v>
      </c>
      <c r="G81" s="4">
        <v>29389</v>
      </c>
      <c r="H81" t="s">
        <v>18</v>
      </c>
      <c r="I81" t="s">
        <v>19</v>
      </c>
      <c r="J81" s="4">
        <v>36169</v>
      </c>
      <c r="K81">
        <v>0</v>
      </c>
      <c r="L81">
        <v>38</v>
      </c>
      <c r="M81">
        <v>39</v>
      </c>
      <c r="N81">
        <v>1</v>
      </c>
      <c r="O81" t="s">
        <v>20</v>
      </c>
      <c r="P81" s="4">
        <v>38199</v>
      </c>
      <c r="Q81" s="5">
        <f>_xlfn.XLOOKUP(EmployeeTable[[#This Row],[EmployeeID]],PayTable[EmployeeID],PayTable[Rate])</f>
        <v>12.45</v>
      </c>
      <c r="R81" t="str">
        <f>_xlfn.XLOOKUP(EmployeeTable[[#This Row],[EmployeeID]],DepartmentTable['# EmployeeID],DepartmentTable[Name])</f>
        <v>Production</v>
      </c>
      <c r="S81">
        <f t="shared" si="2"/>
        <v>0</v>
      </c>
      <c r="T81" s="5">
        <f t="shared" si="3"/>
        <v>18.138069550172979</v>
      </c>
    </row>
    <row r="82" spans="1:20" x14ac:dyDescent="0.2">
      <c r="A82">
        <v>38</v>
      </c>
      <c r="B82">
        <v>630184120</v>
      </c>
      <c r="C82">
        <v>1065</v>
      </c>
      <c r="D82" t="s">
        <v>143</v>
      </c>
      <c r="E82">
        <v>21</v>
      </c>
      <c r="F82" t="s">
        <v>118</v>
      </c>
      <c r="G82" s="4">
        <v>28923</v>
      </c>
      <c r="H82" t="s">
        <v>18</v>
      </c>
      <c r="I82" t="s">
        <v>19</v>
      </c>
      <c r="J82" s="4">
        <v>36169</v>
      </c>
      <c r="K82">
        <v>0</v>
      </c>
      <c r="L82">
        <v>77</v>
      </c>
      <c r="M82">
        <v>58</v>
      </c>
      <c r="N82">
        <v>1</v>
      </c>
      <c r="O82" t="s">
        <v>20</v>
      </c>
      <c r="P82" s="4">
        <v>38199</v>
      </c>
      <c r="Q82" s="5">
        <f>_xlfn.XLOOKUP(EmployeeTable[[#This Row],[EmployeeID]],PayTable[EmployeeID],PayTable[Rate])</f>
        <v>25</v>
      </c>
      <c r="R82" t="str">
        <f>_xlfn.XLOOKUP(EmployeeTable[[#This Row],[EmployeeID]],DepartmentTable['# EmployeeID],DepartmentTable[Name])</f>
        <v>Production</v>
      </c>
      <c r="S82">
        <f t="shared" ca="1" si="2"/>
        <v>0</v>
      </c>
      <c r="T82" s="5">
        <f t="shared" si="3"/>
        <v>18.138069550172979</v>
      </c>
    </row>
    <row r="83" spans="1:20" x14ac:dyDescent="0.2">
      <c r="A83">
        <v>39</v>
      </c>
      <c r="B83">
        <v>545337468</v>
      </c>
      <c r="C83">
        <v>1108</v>
      </c>
      <c r="D83" t="s">
        <v>144</v>
      </c>
      <c r="E83">
        <v>182</v>
      </c>
      <c r="F83" t="s">
        <v>133</v>
      </c>
      <c r="G83" s="4">
        <v>27382</v>
      </c>
      <c r="H83" t="s">
        <v>18</v>
      </c>
      <c r="I83" t="s">
        <v>19</v>
      </c>
      <c r="J83" s="4">
        <v>36170</v>
      </c>
      <c r="K83">
        <v>0</v>
      </c>
      <c r="L83">
        <v>20</v>
      </c>
      <c r="M83">
        <v>30</v>
      </c>
      <c r="N83">
        <v>1</v>
      </c>
      <c r="O83" t="s">
        <v>20</v>
      </c>
      <c r="P83" s="4">
        <v>38199</v>
      </c>
      <c r="Q83" s="5">
        <f>_xlfn.XLOOKUP(EmployeeTable[[#This Row],[EmployeeID]],PayTable[EmployeeID],PayTable[Rate])</f>
        <v>14</v>
      </c>
      <c r="R83" t="str">
        <f>_xlfn.XLOOKUP(EmployeeTable[[#This Row],[EmployeeID]],DepartmentTable['# EmployeeID],DepartmentTable[Name])</f>
        <v>Production</v>
      </c>
      <c r="S83">
        <f t="shared" si="2"/>
        <v>0</v>
      </c>
      <c r="T83" s="5">
        <f t="shared" si="3"/>
        <v>18.138069550172979</v>
      </c>
    </row>
    <row r="84" spans="1:20" x14ac:dyDescent="0.2">
      <c r="A84">
        <v>40</v>
      </c>
      <c r="B84">
        <v>713403643</v>
      </c>
      <c r="C84">
        <v>1167</v>
      </c>
      <c r="D84" t="s">
        <v>145</v>
      </c>
      <c r="E84">
        <v>159</v>
      </c>
      <c r="F84" t="s">
        <v>127</v>
      </c>
      <c r="G84" s="4">
        <v>28992</v>
      </c>
      <c r="H84" t="s">
        <v>19</v>
      </c>
      <c r="I84" t="s">
        <v>26</v>
      </c>
      <c r="J84" s="4">
        <v>36170</v>
      </c>
      <c r="K84">
        <v>0</v>
      </c>
      <c r="L84">
        <v>79</v>
      </c>
      <c r="M84">
        <v>59</v>
      </c>
      <c r="N84">
        <v>1</v>
      </c>
      <c r="O84" t="s">
        <v>20</v>
      </c>
      <c r="P84" s="4">
        <v>38199</v>
      </c>
      <c r="Q84" s="5">
        <f>_xlfn.XLOOKUP(EmployeeTable[[#This Row],[EmployeeID]],PayTable[EmployeeID],PayTable[Rate])</f>
        <v>10</v>
      </c>
      <c r="R84" t="str">
        <f>_xlfn.XLOOKUP(EmployeeTable[[#This Row],[EmployeeID]],DepartmentTable['# EmployeeID],DepartmentTable[Name])</f>
        <v>Production</v>
      </c>
      <c r="S84">
        <f t="shared" ca="1" si="2"/>
        <v>0</v>
      </c>
      <c r="T84" s="5">
        <f t="shared" si="3"/>
        <v>18.138069550172979</v>
      </c>
    </row>
    <row r="85" spans="1:20" x14ac:dyDescent="0.2">
      <c r="A85">
        <v>43</v>
      </c>
      <c r="B85">
        <v>718299860</v>
      </c>
      <c r="C85">
        <v>1194</v>
      </c>
      <c r="D85" t="s">
        <v>146</v>
      </c>
      <c r="E85">
        <v>74</v>
      </c>
      <c r="F85" t="s">
        <v>137</v>
      </c>
      <c r="G85" s="4">
        <v>23007</v>
      </c>
      <c r="H85" t="s">
        <v>19</v>
      </c>
      <c r="I85" t="s">
        <v>19</v>
      </c>
      <c r="J85" s="4">
        <v>36173</v>
      </c>
      <c r="K85">
        <v>0</v>
      </c>
      <c r="L85">
        <v>6</v>
      </c>
      <c r="M85">
        <v>23</v>
      </c>
      <c r="N85">
        <v>1</v>
      </c>
      <c r="O85" t="s">
        <v>20</v>
      </c>
      <c r="P85" s="4">
        <v>38199</v>
      </c>
      <c r="Q85" s="5">
        <f>_xlfn.XLOOKUP(EmployeeTable[[#This Row],[EmployeeID]],PayTable[EmployeeID],PayTable[Rate])</f>
        <v>11</v>
      </c>
      <c r="R85" t="str">
        <f>_xlfn.XLOOKUP(EmployeeTable[[#This Row],[EmployeeID]],DepartmentTable['# EmployeeID],DepartmentTable[Name])</f>
        <v>Production</v>
      </c>
      <c r="S85">
        <f t="shared" si="2"/>
        <v>0</v>
      </c>
      <c r="T85" s="5">
        <f t="shared" si="3"/>
        <v>18.138069550172979</v>
      </c>
    </row>
    <row r="86" spans="1:20" x14ac:dyDescent="0.2">
      <c r="A86">
        <v>45</v>
      </c>
      <c r="B86">
        <v>295971920</v>
      </c>
      <c r="C86">
        <v>1135</v>
      </c>
      <c r="D86" t="s">
        <v>147</v>
      </c>
      <c r="E86">
        <v>210</v>
      </c>
      <c r="F86" t="s">
        <v>135</v>
      </c>
      <c r="G86" s="4">
        <v>29063</v>
      </c>
      <c r="H86" t="s">
        <v>18</v>
      </c>
      <c r="I86" t="s">
        <v>19</v>
      </c>
      <c r="J86" s="4">
        <v>36173</v>
      </c>
      <c r="K86">
        <v>0</v>
      </c>
      <c r="L86">
        <v>47</v>
      </c>
      <c r="M86">
        <v>43</v>
      </c>
      <c r="N86">
        <v>1</v>
      </c>
      <c r="O86" t="s">
        <v>20</v>
      </c>
      <c r="P86" s="4">
        <v>38199</v>
      </c>
      <c r="Q86" s="5">
        <f>_xlfn.XLOOKUP(EmployeeTable[[#This Row],[EmployeeID]],PayTable[EmployeeID],PayTable[Rate])</f>
        <v>15</v>
      </c>
      <c r="R86" t="str">
        <f>_xlfn.XLOOKUP(EmployeeTable[[#This Row],[EmployeeID]],DepartmentTable['# EmployeeID],DepartmentTable[Name])</f>
        <v>Production</v>
      </c>
      <c r="S86">
        <f t="shared" ca="1" si="2"/>
        <v>0</v>
      </c>
      <c r="T86" s="5">
        <f t="shared" si="3"/>
        <v>18.138069550172979</v>
      </c>
    </row>
    <row r="87" spans="1:20" x14ac:dyDescent="0.2">
      <c r="A87">
        <v>48</v>
      </c>
      <c r="B87">
        <v>857651804</v>
      </c>
      <c r="C87">
        <v>1178</v>
      </c>
      <c r="D87" t="s">
        <v>148</v>
      </c>
      <c r="E87">
        <v>38</v>
      </c>
      <c r="F87" t="s">
        <v>137</v>
      </c>
      <c r="G87" s="4">
        <v>25421</v>
      </c>
      <c r="H87" t="s">
        <v>18</v>
      </c>
      <c r="I87" t="s">
        <v>19</v>
      </c>
      <c r="J87" s="4">
        <v>36175</v>
      </c>
      <c r="K87">
        <v>0</v>
      </c>
      <c r="L87">
        <v>90</v>
      </c>
      <c r="M87">
        <v>65</v>
      </c>
      <c r="N87">
        <v>1</v>
      </c>
      <c r="O87" t="s">
        <v>20</v>
      </c>
      <c r="P87" s="4">
        <v>38199</v>
      </c>
      <c r="Q87" s="5">
        <f>_xlfn.XLOOKUP(EmployeeTable[[#This Row],[EmployeeID]],PayTable[EmployeeID],PayTable[Rate])</f>
        <v>11</v>
      </c>
      <c r="R87" t="str">
        <f>_xlfn.XLOOKUP(EmployeeTable[[#This Row],[EmployeeID]],DepartmentTable['# EmployeeID],DepartmentTable[Name])</f>
        <v>Production</v>
      </c>
      <c r="S87">
        <f t="shared" ca="1" si="2"/>
        <v>0</v>
      </c>
      <c r="T87" s="5">
        <f t="shared" si="3"/>
        <v>18.138069550172979</v>
      </c>
    </row>
    <row r="88" spans="1:20" x14ac:dyDescent="0.2">
      <c r="A88">
        <v>50</v>
      </c>
      <c r="B88">
        <v>351069889</v>
      </c>
      <c r="C88">
        <v>1119</v>
      </c>
      <c r="D88" t="s">
        <v>149</v>
      </c>
      <c r="E88">
        <v>184</v>
      </c>
      <c r="F88" t="s">
        <v>125</v>
      </c>
      <c r="G88" s="4">
        <v>26787</v>
      </c>
      <c r="H88" t="s">
        <v>18</v>
      </c>
      <c r="I88" t="s">
        <v>26</v>
      </c>
      <c r="J88" s="4">
        <v>36175</v>
      </c>
      <c r="K88">
        <v>0</v>
      </c>
      <c r="L88">
        <v>31</v>
      </c>
      <c r="M88">
        <v>35</v>
      </c>
      <c r="N88">
        <v>1</v>
      </c>
      <c r="O88" t="s">
        <v>20</v>
      </c>
      <c r="P88" s="4">
        <v>38199</v>
      </c>
      <c r="Q88" s="5">
        <f>_xlfn.XLOOKUP(EmployeeTable[[#This Row],[EmployeeID]],PayTable[EmployeeID],PayTable[Rate])</f>
        <v>9.5</v>
      </c>
      <c r="R88" t="str">
        <f>_xlfn.XLOOKUP(EmployeeTable[[#This Row],[EmployeeID]],DepartmentTable['# EmployeeID],DepartmentTable[Name])</f>
        <v>Production</v>
      </c>
      <c r="S88">
        <f t="shared" si="2"/>
        <v>0</v>
      </c>
      <c r="T88" s="5">
        <f t="shared" si="3"/>
        <v>18.138069550172979</v>
      </c>
    </row>
    <row r="89" spans="1:20" x14ac:dyDescent="0.2">
      <c r="A89">
        <v>51</v>
      </c>
      <c r="B89">
        <v>370989364</v>
      </c>
      <c r="C89">
        <v>1060</v>
      </c>
      <c r="D89" t="s">
        <v>150</v>
      </c>
      <c r="E89">
        <v>21</v>
      </c>
      <c r="F89" t="s">
        <v>151</v>
      </c>
      <c r="G89" s="4">
        <v>28395</v>
      </c>
      <c r="H89" t="s">
        <v>19</v>
      </c>
      <c r="I89" t="s">
        <v>19</v>
      </c>
      <c r="J89" s="4">
        <v>36176</v>
      </c>
      <c r="K89">
        <v>0</v>
      </c>
      <c r="L89">
        <v>72</v>
      </c>
      <c r="M89">
        <v>56</v>
      </c>
      <c r="N89">
        <v>1</v>
      </c>
      <c r="O89" t="s">
        <v>20</v>
      </c>
      <c r="P89" s="4">
        <v>38199</v>
      </c>
      <c r="Q89" s="5">
        <f>_xlfn.XLOOKUP(EmployeeTable[[#This Row],[EmployeeID]],PayTable[EmployeeID],PayTable[Rate])</f>
        <v>25</v>
      </c>
      <c r="R89" t="str">
        <f>_xlfn.XLOOKUP(EmployeeTable[[#This Row],[EmployeeID]],DepartmentTable['# EmployeeID],DepartmentTable[Name])</f>
        <v>Production</v>
      </c>
      <c r="S89">
        <f t="shared" ca="1" si="2"/>
        <v>0</v>
      </c>
      <c r="T89" s="5">
        <f t="shared" si="3"/>
        <v>18.138069550172979</v>
      </c>
    </row>
    <row r="90" spans="1:20" x14ac:dyDescent="0.2">
      <c r="A90">
        <v>52</v>
      </c>
      <c r="B90">
        <v>275962311</v>
      </c>
      <c r="C90">
        <v>1162</v>
      </c>
      <c r="D90" t="s">
        <v>152</v>
      </c>
      <c r="E90">
        <v>123</v>
      </c>
      <c r="F90" t="s">
        <v>127</v>
      </c>
      <c r="G90" s="4">
        <v>27463</v>
      </c>
      <c r="H90" t="s">
        <v>18</v>
      </c>
      <c r="I90" t="s">
        <v>19</v>
      </c>
      <c r="J90" s="4">
        <v>36176</v>
      </c>
      <c r="K90">
        <v>0</v>
      </c>
      <c r="L90">
        <v>74</v>
      </c>
      <c r="M90">
        <v>57</v>
      </c>
      <c r="N90">
        <v>1</v>
      </c>
      <c r="O90" t="s">
        <v>20</v>
      </c>
      <c r="P90" s="4">
        <v>38199</v>
      </c>
      <c r="Q90" s="5">
        <f>_xlfn.XLOOKUP(EmployeeTable[[#This Row],[EmployeeID]],PayTable[EmployeeID],PayTable[Rate])</f>
        <v>10</v>
      </c>
      <c r="R90" t="str">
        <f>_xlfn.XLOOKUP(EmployeeTable[[#This Row],[EmployeeID]],DepartmentTable['# EmployeeID],DepartmentTable[Name])</f>
        <v>Production</v>
      </c>
      <c r="S90">
        <f t="shared" ca="1" si="2"/>
        <v>0</v>
      </c>
      <c r="T90" s="5">
        <f t="shared" si="3"/>
        <v>18.138069550172979</v>
      </c>
    </row>
    <row r="91" spans="1:20" x14ac:dyDescent="0.2">
      <c r="A91">
        <v>53</v>
      </c>
      <c r="B91">
        <v>36151748</v>
      </c>
      <c r="C91">
        <v>1221</v>
      </c>
      <c r="D91" t="s">
        <v>153</v>
      </c>
      <c r="E91">
        <v>18</v>
      </c>
      <c r="F91" t="s">
        <v>110</v>
      </c>
      <c r="G91" s="4">
        <v>27424</v>
      </c>
      <c r="H91" t="s">
        <v>19</v>
      </c>
      <c r="I91" t="s">
        <v>19</v>
      </c>
      <c r="J91" s="4">
        <v>36176</v>
      </c>
      <c r="K91">
        <v>0</v>
      </c>
      <c r="L91">
        <v>33</v>
      </c>
      <c r="M91">
        <v>36</v>
      </c>
      <c r="N91">
        <v>1</v>
      </c>
      <c r="O91" t="s">
        <v>20</v>
      </c>
      <c r="P91" s="4">
        <v>38199</v>
      </c>
      <c r="Q91" s="5">
        <f>_xlfn.XLOOKUP(EmployeeTable[[#This Row],[EmployeeID]],PayTable[EmployeeID],PayTable[Rate])</f>
        <v>12.45</v>
      </c>
      <c r="R91" t="str">
        <f>_xlfn.XLOOKUP(EmployeeTable[[#This Row],[EmployeeID]],DepartmentTable['# EmployeeID],DepartmentTable[Name])</f>
        <v>Production</v>
      </c>
      <c r="S91">
        <f t="shared" si="2"/>
        <v>0</v>
      </c>
      <c r="T91" s="5">
        <f t="shared" si="3"/>
        <v>18.138069550172979</v>
      </c>
    </row>
    <row r="92" spans="1:20" x14ac:dyDescent="0.2">
      <c r="A92">
        <v>55</v>
      </c>
      <c r="B92">
        <v>568596888</v>
      </c>
      <c r="C92">
        <v>1103</v>
      </c>
      <c r="D92" t="s">
        <v>154</v>
      </c>
      <c r="E92">
        <v>143</v>
      </c>
      <c r="F92" t="s">
        <v>133</v>
      </c>
      <c r="G92" s="4">
        <v>23697</v>
      </c>
      <c r="H92" t="s">
        <v>18</v>
      </c>
      <c r="I92" t="s">
        <v>19</v>
      </c>
      <c r="J92" s="4">
        <v>36177</v>
      </c>
      <c r="K92">
        <v>0</v>
      </c>
      <c r="L92">
        <v>15</v>
      </c>
      <c r="M92">
        <v>27</v>
      </c>
      <c r="N92">
        <v>1</v>
      </c>
      <c r="O92" t="s">
        <v>20</v>
      </c>
      <c r="P92" s="4">
        <v>38199</v>
      </c>
      <c r="Q92" s="5">
        <f>_xlfn.XLOOKUP(EmployeeTable[[#This Row],[EmployeeID]],PayTable[EmployeeID],PayTable[Rate])</f>
        <v>14</v>
      </c>
      <c r="R92" t="str">
        <f>_xlfn.XLOOKUP(EmployeeTable[[#This Row],[EmployeeID]],DepartmentTable['# EmployeeID],DepartmentTable[Name])</f>
        <v>Production</v>
      </c>
      <c r="S92">
        <f t="shared" si="2"/>
        <v>0</v>
      </c>
      <c r="T92" s="5">
        <f t="shared" si="3"/>
        <v>18.138069550172979</v>
      </c>
    </row>
    <row r="93" spans="1:20" x14ac:dyDescent="0.2">
      <c r="A93">
        <v>56</v>
      </c>
      <c r="B93">
        <v>918737118</v>
      </c>
      <c r="C93">
        <v>1146</v>
      </c>
      <c r="D93" t="s">
        <v>155</v>
      </c>
      <c r="E93">
        <v>210</v>
      </c>
      <c r="F93" t="s">
        <v>135</v>
      </c>
      <c r="G93" s="4">
        <v>27785</v>
      </c>
      <c r="H93" t="s">
        <v>18</v>
      </c>
      <c r="I93" t="s">
        <v>19</v>
      </c>
      <c r="J93" s="4">
        <v>36178</v>
      </c>
      <c r="K93">
        <v>0</v>
      </c>
      <c r="L93">
        <v>58</v>
      </c>
      <c r="M93">
        <v>49</v>
      </c>
      <c r="N93">
        <v>1</v>
      </c>
      <c r="O93" t="s">
        <v>20</v>
      </c>
      <c r="P93" s="4">
        <v>38199</v>
      </c>
      <c r="Q93" s="5">
        <f>_xlfn.XLOOKUP(EmployeeTable[[#This Row],[EmployeeID]],PayTable[EmployeeID],PayTable[Rate])</f>
        <v>15</v>
      </c>
      <c r="R93" t="str">
        <f>_xlfn.XLOOKUP(EmployeeTable[[#This Row],[EmployeeID]],DepartmentTable['# EmployeeID],DepartmentTable[Name])</f>
        <v>Production</v>
      </c>
      <c r="S93">
        <f t="shared" ca="1" si="2"/>
        <v>0</v>
      </c>
      <c r="T93" s="5">
        <f t="shared" si="3"/>
        <v>18.138069550172979</v>
      </c>
    </row>
    <row r="94" spans="1:20" x14ac:dyDescent="0.2">
      <c r="A94">
        <v>57</v>
      </c>
      <c r="B94">
        <v>801758002</v>
      </c>
      <c r="C94">
        <v>1205</v>
      </c>
      <c r="D94" t="s">
        <v>156</v>
      </c>
      <c r="E94">
        <v>16</v>
      </c>
      <c r="F94" t="s">
        <v>110</v>
      </c>
      <c r="G94" s="4">
        <v>24499</v>
      </c>
      <c r="H94" t="s">
        <v>19</v>
      </c>
      <c r="I94" t="s">
        <v>19</v>
      </c>
      <c r="J94" s="4">
        <v>36178</v>
      </c>
      <c r="K94">
        <v>0</v>
      </c>
      <c r="L94">
        <v>17</v>
      </c>
      <c r="M94">
        <v>28</v>
      </c>
      <c r="N94">
        <v>1</v>
      </c>
      <c r="O94" t="s">
        <v>20</v>
      </c>
      <c r="P94" s="4">
        <v>38199</v>
      </c>
      <c r="Q94" s="5">
        <f>_xlfn.XLOOKUP(EmployeeTable[[#This Row],[EmployeeID]],PayTable[EmployeeID],PayTable[Rate])</f>
        <v>12.45</v>
      </c>
      <c r="R94" t="str">
        <f>_xlfn.XLOOKUP(EmployeeTable[[#This Row],[EmployeeID]],DepartmentTable['# EmployeeID],DepartmentTable[Name])</f>
        <v>Production</v>
      </c>
      <c r="S94">
        <f t="shared" si="2"/>
        <v>0</v>
      </c>
      <c r="T94" s="5">
        <f t="shared" si="3"/>
        <v>18.138069550172979</v>
      </c>
    </row>
    <row r="95" spans="1:20" x14ac:dyDescent="0.2">
      <c r="A95">
        <v>58</v>
      </c>
      <c r="B95">
        <v>415823523</v>
      </c>
      <c r="C95">
        <v>1181</v>
      </c>
      <c r="D95" t="s">
        <v>157</v>
      </c>
      <c r="E95">
        <v>38</v>
      </c>
      <c r="F95" t="s">
        <v>137</v>
      </c>
      <c r="G95" s="4">
        <v>24925</v>
      </c>
      <c r="H95" t="s">
        <v>18</v>
      </c>
      <c r="I95" t="s">
        <v>19</v>
      </c>
      <c r="J95" s="4">
        <v>36178</v>
      </c>
      <c r="K95">
        <v>0</v>
      </c>
      <c r="L95">
        <v>93</v>
      </c>
      <c r="M95">
        <v>66</v>
      </c>
      <c r="N95">
        <v>1</v>
      </c>
      <c r="O95" t="s">
        <v>20</v>
      </c>
      <c r="P95" s="4">
        <v>38199</v>
      </c>
      <c r="Q95" s="5">
        <f>_xlfn.XLOOKUP(EmployeeTable[[#This Row],[EmployeeID]],PayTable[EmployeeID],PayTable[Rate])</f>
        <v>11</v>
      </c>
      <c r="R95" t="str">
        <f>_xlfn.XLOOKUP(EmployeeTable[[#This Row],[EmployeeID]],DepartmentTable['# EmployeeID],DepartmentTable[Name])</f>
        <v>Production</v>
      </c>
      <c r="S95">
        <f t="shared" ca="1" si="2"/>
        <v>0</v>
      </c>
      <c r="T95" s="5">
        <f t="shared" si="3"/>
        <v>18.138069550172979</v>
      </c>
    </row>
    <row r="96" spans="1:20" x14ac:dyDescent="0.2">
      <c r="A96">
        <v>60</v>
      </c>
      <c r="B96">
        <v>674171828</v>
      </c>
      <c r="C96">
        <v>1189</v>
      </c>
      <c r="D96" t="s">
        <v>158</v>
      </c>
      <c r="E96">
        <v>74</v>
      </c>
      <c r="F96" t="s">
        <v>137</v>
      </c>
      <c r="G96" s="4">
        <v>28042</v>
      </c>
      <c r="H96" t="s">
        <v>19</v>
      </c>
      <c r="I96" t="s">
        <v>19</v>
      </c>
      <c r="J96" s="4">
        <v>36180</v>
      </c>
      <c r="K96">
        <v>0</v>
      </c>
      <c r="L96">
        <v>1</v>
      </c>
      <c r="M96">
        <v>20</v>
      </c>
      <c r="N96">
        <v>1</v>
      </c>
      <c r="O96" t="s">
        <v>20</v>
      </c>
      <c r="P96" s="4">
        <v>38199</v>
      </c>
      <c r="Q96" s="5">
        <f>_xlfn.XLOOKUP(EmployeeTable[[#This Row],[EmployeeID]],PayTable[EmployeeID],PayTable[Rate])</f>
        <v>11</v>
      </c>
      <c r="R96" t="str">
        <f>_xlfn.XLOOKUP(EmployeeTable[[#This Row],[EmployeeID]],DepartmentTable['# EmployeeID],DepartmentTable[Name])</f>
        <v>Production</v>
      </c>
      <c r="S96">
        <f t="shared" si="2"/>
        <v>0</v>
      </c>
      <c r="T96" s="5">
        <f t="shared" si="3"/>
        <v>18.138069550172979</v>
      </c>
    </row>
    <row r="97" spans="1:20" x14ac:dyDescent="0.2">
      <c r="A97">
        <v>61</v>
      </c>
      <c r="B97">
        <v>138280935</v>
      </c>
      <c r="C97">
        <v>1130</v>
      </c>
      <c r="D97" t="s">
        <v>159</v>
      </c>
      <c r="E97">
        <v>173</v>
      </c>
      <c r="F97" t="s">
        <v>125</v>
      </c>
      <c r="G97" s="4">
        <v>26987</v>
      </c>
      <c r="H97" t="s">
        <v>19</v>
      </c>
      <c r="I97" t="s">
        <v>26</v>
      </c>
      <c r="J97" s="4">
        <v>36180</v>
      </c>
      <c r="K97">
        <v>0</v>
      </c>
      <c r="L97">
        <v>42</v>
      </c>
      <c r="M97">
        <v>41</v>
      </c>
      <c r="N97">
        <v>1</v>
      </c>
      <c r="O97" t="s">
        <v>20</v>
      </c>
      <c r="P97" s="4">
        <v>38199</v>
      </c>
      <c r="Q97" s="5">
        <f>_xlfn.XLOOKUP(EmployeeTable[[#This Row],[EmployeeID]],PayTable[EmployeeID],PayTable[Rate])</f>
        <v>9.5</v>
      </c>
      <c r="R97" t="str">
        <f>_xlfn.XLOOKUP(EmployeeTable[[#This Row],[EmployeeID]],DepartmentTable['# EmployeeID],DepartmentTable[Name])</f>
        <v>Production</v>
      </c>
      <c r="S97">
        <f t="shared" ca="1" si="2"/>
        <v>0</v>
      </c>
      <c r="T97" s="5">
        <f t="shared" si="3"/>
        <v>18.138069550172979</v>
      </c>
    </row>
    <row r="98" spans="1:20" x14ac:dyDescent="0.2">
      <c r="A98">
        <v>62</v>
      </c>
      <c r="B98">
        <v>476115505</v>
      </c>
      <c r="C98">
        <v>1114</v>
      </c>
      <c r="D98" t="s">
        <v>160</v>
      </c>
      <c r="E98">
        <v>184</v>
      </c>
      <c r="F98" t="s">
        <v>125</v>
      </c>
      <c r="G98" s="4">
        <v>24610</v>
      </c>
      <c r="H98" t="s">
        <v>19</v>
      </c>
      <c r="I98" t="s">
        <v>19</v>
      </c>
      <c r="J98" s="4">
        <v>36182</v>
      </c>
      <c r="K98">
        <v>0</v>
      </c>
      <c r="L98">
        <v>26</v>
      </c>
      <c r="M98">
        <v>33</v>
      </c>
      <c r="N98">
        <v>1</v>
      </c>
      <c r="O98" t="s">
        <v>20</v>
      </c>
      <c r="P98" s="4">
        <v>38199</v>
      </c>
      <c r="Q98" s="5">
        <f>_xlfn.XLOOKUP(EmployeeTable[[#This Row],[EmployeeID]],PayTable[EmployeeID],PayTable[Rate])</f>
        <v>9.5</v>
      </c>
      <c r="R98" t="str">
        <f>_xlfn.XLOOKUP(EmployeeTable[[#This Row],[EmployeeID]],DepartmentTable['# EmployeeID],DepartmentTable[Name])</f>
        <v>Production</v>
      </c>
      <c r="S98">
        <f t="shared" si="2"/>
        <v>0</v>
      </c>
      <c r="T98" s="5">
        <f t="shared" si="3"/>
        <v>18.138069550172979</v>
      </c>
    </row>
    <row r="99" spans="1:20" x14ac:dyDescent="0.2">
      <c r="A99">
        <v>63</v>
      </c>
      <c r="B99">
        <v>502058701</v>
      </c>
      <c r="C99">
        <v>1157</v>
      </c>
      <c r="D99" t="s">
        <v>161</v>
      </c>
      <c r="E99">
        <v>87</v>
      </c>
      <c r="F99" t="s">
        <v>135</v>
      </c>
      <c r="G99" s="4">
        <v>28658</v>
      </c>
      <c r="H99" t="s">
        <v>18</v>
      </c>
      <c r="I99" t="s">
        <v>19</v>
      </c>
      <c r="J99" s="4">
        <v>36183</v>
      </c>
      <c r="K99">
        <v>0</v>
      </c>
      <c r="L99">
        <v>69</v>
      </c>
      <c r="M99">
        <v>54</v>
      </c>
      <c r="N99">
        <v>1</v>
      </c>
      <c r="O99" t="s">
        <v>20</v>
      </c>
      <c r="P99" s="4">
        <v>38199</v>
      </c>
      <c r="Q99" s="5">
        <f>_xlfn.XLOOKUP(EmployeeTable[[#This Row],[EmployeeID]],PayTable[EmployeeID],PayTable[Rate])</f>
        <v>15</v>
      </c>
      <c r="R99" t="str">
        <f>_xlfn.XLOOKUP(EmployeeTable[[#This Row],[EmployeeID]],DepartmentTable['# EmployeeID],DepartmentTable[Name])</f>
        <v>Production</v>
      </c>
      <c r="S99">
        <f t="shared" ca="1" si="2"/>
        <v>0</v>
      </c>
      <c r="T99" s="5">
        <f t="shared" si="3"/>
        <v>18.138069550172979</v>
      </c>
    </row>
    <row r="100" spans="1:20" x14ac:dyDescent="0.2">
      <c r="A100">
        <v>64</v>
      </c>
      <c r="B100">
        <v>7201901</v>
      </c>
      <c r="C100">
        <v>1055</v>
      </c>
      <c r="D100" t="s">
        <v>162</v>
      </c>
      <c r="E100">
        <v>21</v>
      </c>
      <c r="F100" t="s">
        <v>131</v>
      </c>
      <c r="G100" s="4">
        <v>27162</v>
      </c>
      <c r="H100" t="s">
        <v>19</v>
      </c>
      <c r="I100" t="s">
        <v>19</v>
      </c>
      <c r="J100" s="4">
        <v>36183</v>
      </c>
      <c r="K100">
        <v>0</v>
      </c>
      <c r="L100">
        <v>67</v>
      </c>
      <c r="M100">
        <v>53</v>
      </c>
      <c r="N100">
        <v>1</v>
      </c>
      <c r="O100" t="s">
        <v>20</v>
      </c>
      <c r="P100" s="4">
        <v>38199</v>
      </c>
      <c r="Q100" s="5">
        <f>_xlfn.XLOOKUP(EmployeeTable[[#This Row],[EmployeeID]],PayTable[EmployeeID],PayTable[Rate])</f>
        <v>25</v>
      </c>
      <c r="R100" t="str">
        <f>_xlfn.XLOOKUP(EmployeeTable[[#This Row],[EmployeeID]],DepartmentTable['# EmployeeID],DepartmentTable[Name])</f>
        <v>Production</v>
      </c>
      <c r="S100">
        <f t="shared" ca="1" si="2"/>
        <v>0</v>
      </c>
      <c r="T100" s="5">
        <f t="shared" si="3"/>
        <v>18.138069550172979</v>
      </c>
    </row>
    <row r="101" spans="1:20" x14ac:dyDescent="0.2">
      <c r="A101">
        <v>65</v>
      </c>
      <c r="B101">
        <v>97728960</v>
      </c>
      <c r="C101">
        <v>1098</v>
      </c>
      <c r="D101" t="s">
        <v>163</v>
      </c>
      <c r="E101">
        <v>143</v>
      </c>
      <c r="F101" t="s">
        <v>133</v>
      </c>
      <c r="G101" s="4">
        <v>20912</v>
      </c>
      <c r="H101" t="s">
        <v>19</v>
      </c>
      <c r="I101" t="s">
        <v>19</v>
      </c>
      <c r="J101" s="4">
        <v>36184</v>
      </c>
      <c r="K101">
        <v>0</v>
      </c>
      <c r="L101">
        <v>10</v>
      </c>
      <c r="M101">
        <v>25</v>
      </c>
      <c r="N101">
        <v>1</v>
      </c>
      <c r="O101" t="s">
        <v>20</v>
      </c>
      <c r="P101" s="4">
        <v>38199</v>
      </c>
      <c r="Q101" s="5">
        <f>_xlfn.XLOOKUP(EmployeeTable[[#This Row],[EmployeeID]],PayTable[EmployeeID],PayTable[Rate])</f>
        <v>14</v>
      </c>
      <c r="R101" t="str">
        <f>_xlfn.XLOOKUP(EmployeeTable[[#This Row],[EmployeeID]],DepartmentTable['# EmployeeID],DepartmentTable[Name])</f>
        <v>Production</v>
      </c>
      <c r="S101">
        <f t="shared" si="2"/>
        <v>0</v>
      </c>
      <c r="T101" s="5">
        <f t="shared" si="3"/>
        <v>18.138069550172979</v>
      </c>
    </row>
    <row r="102" spans="1:20" x14ac:dyDescent="0.2">
      <c r="A102">
        <v>67</v>
      </c>
      <c r="B102">
        <v>843479922</v>
      </c>
      <c r="C102">
        <v>1200</v>
      </c>
      <c r="D102" t="s">
        <v>164</v>
      </c>
      <c r="E102">
        <v>14</v>
      </c>
      <c r="F102" t="s">
        <v>137</v>
      </c>
      <c r="G102" s="4">
        <v>25462</v>
      </c>
      <c r="H102" t="s">
        <v>18</v>
      </c>
      <c r="I102" t="s">
        <v>19</v>
      </c>
      <c r="J102" s="4">
        <v>36185</v>
      </c>
      <c r="K102">
        <v>0</v>
      </c>
      <c r="L102">
        <v>12</v>
      </c>
      <c r="M102">
        <v>26</v>
      </c>
      <c r="N102">
        <v>1</v>
      </c>
      <c r="O102" t="s">
        <v>20</v>
      </c>
      <c r="P102" s="4">
        <v>38199</v>
      </c>
      <c r="Q102" s="5">
        <f>_xlfn.XLOOKUP(EmployeeTable[[#This Row],[EmployeeID]],PayTable[EmployeeID],PayTable[Rate])</f>
        <v>11</v>
      </c>
      <c r="R102" t="str">
        <f>_xlfn.XLOOKUP(EmployeeTable[[#This Row],[EmployeeID]],DepartmentTable['# EmployeeID],DepartmentTable[Name])</f>
        <v>Production</v>
      </c>
      <c r="S102">
        <f t="shared" si="2"/>
        <v>0</v>
      </c>
      <c r="T102" s="5">
        <f t="shared" si="3"/>
        <v>18.138069550172979</v>
      </c>
    </row>
    <row r="103" spans="1:20" x14ac:dyDescent="0.2">
      <c r="A103">
        <v>68</v>
      </c>
      <c r="B103">
        <v>370487086</v>
      </c>
      <c r="C103">
        <v>1141</v>
      </c>
      <c r="D103" t="s">
        <v>165</v>
      </c>
      <c r="E103">
        <v>210</v>
      </c>
      <c r="F103" t="s">
        <v>135</v>
      </c>
      <c r="G103" s="4">
        <v>25877</v>
      </c>
      <c r="H103" t="s">
        <v>19</v>
      </c>
      <c r="I103" t="s">
        <v>19</v>
      </c>
      <c r="J103" s="4">
        <v>36185</v>
      </c>
      <c r="K103">
        <v>0</v>
      </c>
      <c r="L103">
        <v>53</v>
      </c>
      <c r="M103">
        <v>46</v>
      </c>
      <c r="N103">
        <v>1</v>
      </c>
      <c r="O103" t="s">
        <v>20</v>
      </c>
      <c r="P103" s="4">
        <v>38199</v>
      </c>
      <c r="Q103" s="5">
        <f>_xlfn.XLOOKUP(EmployeeTable[[#This Row],[EmployeeID]],PayTable[EmployeeID],PayTable[Rate])</f>
        <v>15</v>
      </c>
      <c r="R103" t="str">
        <f>_xlfn.XLOOKUP(EmployeeTable[[#This Row],[EmployeeID]],DepartmentTable['# EmployeeID],DepartmentTable[Name])</f>
        <v>Production</v>
      </c>
      <c r="S103">
        <f t="shared" ca="1" si="2"/>
        <v>0</v>
      </c>
      <c r="T103" s="5">
        <f t="shared" si="3"/>
        <v>18.138069550172979</v>
      </c>
    </row>
    <row r="104" spans="1:20" x14ac:dyDescent="0.2">
      <c r="A104">
        <v>69</v>
      </c>
      <c r="B104">
        <v>54759846</v>
      </c>
      <c r="C104">
        <v>1184</v>
      </c>
      <c r="D104" t="s">
        <v>166</v>
      </c>
      <c r="E104">
        <v>38</v>
      </c>
      <c r="F104" t="s">
        <v>137</v>
      </c>
      <c r="G104" s="4">
        <v>28354</v>
      </c>
      <c r="H104" t="s">
        <v>19</v>
      </c>
      <c r="I104" t="s">
        <v>26</v>
      </c>
      <c r="J104" s="4">
        <v>36186</v>
      </c>
      <c r="K104">
        <v>0</v>
      </c>
      <c r="L104">
        <v>96</v>
      </c>
      <c r="M104">
        <v>68</v>
      </c>
      <c r="N104">
        <v>1</v>
      </c>
      <c r="O104" t="s">
        <v>20</v>
      </c>
      <c r="P104" s="4">
        <v>38199</v>
      </c>
      <c r="Q104" s="5">
        <f>_xlfn.XLOOKUP(EmployeeTable[[#This Row],[EmployeeID]],PayTable[EmployeeID],PayTable[Rate])</f>
        <v>11</v>
      </c>
      <c r="R104" t="str">
        <f>_xlfn.XLOOKUP(EmployeeTable[[#This Row],[EmployeeID]],DepartmentTable['# EmployeeID],DepartmentTable[Name])</f>
        <v>Production</v>
      </c>
      <c r="S104">
        <f t="shared" ca="1" si="2"/>
        <v>0</v>
      </c>
      <c r="T104" s="5">
        <f t="shared" si="3"/>
        <v>18.138069550172979</v>
      </c>
    </row>
    <row r="105" spans="1:20" x14ac:dyDescent="0.2">
      <c r="A105">
        <v>73</v>
      </c>
      <c r="B105">
        <v>604664374</v>
      </c>
      <c r="C105">
        <v>1125</v>
      </c>
      <c r="D105" t="s">
        <v>167</v>
      </c>
      <c r="E105">
        <v>135</v>
      </c>
      <c r="F105" t="s">
        <v>125</v>
      </c>
      <c r="G105" s="4">
        <v>24082</v>
      </c>
      <c r="H105" t="s">
        <v>19</v>
      </c>
      <c r="I105" t="s">
        <v>26</v>
      </c>
      <c r="J105" s="4">
        <v>36187</v>
      </c>
      <c r="K105">
        <v>0</v>
      </c>
      <c r="L105">
        <v>37</v>
      </c>
      <c r="M105">
        <v>38</v>
      </c>
      <c r="N105">
        <v>1</v>
      </c>
      <c r="O105" t="s">
        <v>20</v>
      </c>
      <c r="P105" s="4">
        <v>38199</v>
      </c>
      <c r="Q105" s="5">
        <f>_xlfn.XLOOKUP(EmployeeTable[[#This Row],[EmployeeID]],PayTable[EmployeeID],PayTable[Rate])</f>
        <v>9.5</v>
      </c>
      <c r="R105" t="str">
        <f>_xlfn.XLOOKUP(EmployeeTable[[#This Row],[EmployeeID]],DepartmentTable['# EmployeeID],DepartmentTable[Name])</f>
        <v>Production</v>
      </c>
      <c r="S105">
        <f t="shared" ca="1" si="2"/>
        <v>0</v>
      </c>
      <c r="T105" s="5">
        <f t="shared" si="3"/>
        <v>18.138069550172979</v>
      </c>
    </row>
    <row r="106" spans="1:20" x14ac:dyDescent="0.2">
      <c r="A106">
        <v>74</v>
      </c>
      <c r="B106">
        <v>778552911</v>
      </c>
      <c r="C106">
        <v>1066</v>
      </c>
      <c r="D106" t="s">
        <v>168</v>
      </c>
      <c r="E106">
        <v>21</v>
      </c>
      <c r="F106" t="s">
        <v>118</v>
      </c>
      <c r="G106" s="4">
        <v>25718</v>
      </c>
      <c r="H106" t="s">
        <v>18</v>
      </c>
      <c r="I106" t="s">
        <v>19</v>
      </c>
      <c r="J106" s="4">
        <v>36188</v>
      </c>
      <c r="K106">
        <v>0</v>
      </c>
      <c r="L106">
        <v>78</v>
      </c>
      <c r="M106">
        <v>59</v>
      </c>
      <c r="N106">
        <v>1</v>
      </c>
      <c r="O106" t="s">
        <v>20</v>
      </c>
      <c r="P106" s="4">
        <v>38199</v>
      </c>
      <c r="Q106" s="5">
        <f>_xlfn.XLOOKUP(EmployeeTable[[#This Row],[EmployeeID]],PayTable[EmployeeID],PayTable[Rate])</f>
        <v>25</v>
      </c>
      <c r="R106" t="str">
        <f>_xlfn.XLOOKUP(EmployeeTable[[#This Row],[EmployeeID]],DepartmentTable['# EmployeeID],DepartmentTable[Name])</f>
        <v>Production</v>
      </c>
      <c r="S106">
        <f t="shared" ca="1" si="2"/>
        <v>0</v>
      </c>
      <c r="T106" s="5">
        <f t="shared" si="3"/>
        <v>18.138069550172979</v>
      </c>
    </row>
    <row r="107" spans="1:20" x14ac:dyDescent="0.2">
      <c r="A107">
        <v>75</v>
      </c>
      <c r="B107">
        <v>435234965</v>
      </c>
      <c r="C107">
        <v>1168</v>
      </c>
      <c r="D107" t="s">
        <v>169</v>
      </c>
      <c r="E107">
        <v>159</v>
      </c>
      <c r="F107" t="s">
        <v>127</v>
      </c>
      <c r="G107" s="4">
        <v>27754</v>
      </c>
      <c r="H107" t="s">
        <v>19</v>
      </c>
      <c r="I107" t="s">
        <v>19</v>
      </c>
      <c r="J107" s="4">
        <v>36188</v>
      </c>
      <c r="K107">
        <v>0</v>
      </c>
      <c r="L107">
        <v>80</v>
      </c>
      <c r="M107">
        <v>60</v>
      </c>
      <c r="N107">
        <v>1</v>
      </c>
      <c r="O107" t="s">
        <v>20</v>
      </c>
      <c r="P107" s="4">
        <v>38199</v>
      </c>
      <c r="Q107" s="5">
        <f>_xlfn.XLOOKUP(EmployeeTable[[#This Row],[EmployeeID]],PayTable[EmployeeID],PayTable[Rate])</f>
        <v>10</v>
      </c>
      <c r="R107" t="str">
        <f>_xlfn.XLOOKUP(EmployeeTable[[#This Row],[EmployeeID]],DepartmentTable['# EmployeeID],DepartmentTable[Name])</f>
        <v>Production</v>
      </c>
      <c r="S107">
        <f t="shared" ca="1" si="2"/>
        <v>0</v>
      </c>
      <c r="T107" s="5">
        <f t="shared" si="3"/>
        <v>18.138069550172979</v>
      </c>
    </row>
    <row r="108" spans="1:20" x14ac:dyDescent="0.2">
      <c r="A108">
        <v>76</v>
      </c>
      <c r="B108">
        <v>339712426</v>
      </c>
      <c r="C108">
        <v>1227</v>
      </c>
      <c r="D108" t="s">
        <v>170</v>
      </c>
      <c r="E108">
        <v>7</v>
      </c>
      <c r="F108" t="s">
        <v>110</v>
      </c>
      <c r="G108" s="4">
        <v>27267</v>
      </c>
      <c r="H108" t="s">
        <v>19</v>
      </c>
      <c r="I108" t="s">
        <v>19</v>
      </c>
      <c r="J108" s="4">
        <v>36188</v>
      </c>
      <c r="K108">
        <v>0</v>
      </c>
      <c r="L108">
        <v>39</v>
      </c>
      <c r="M108">
        <v>39</v>
      </c>
      <c r="N108">
        <v>1</v>
      </c>
      <c r="O108" t="s">
        <v>20</v>
      </c>
      <c r="P108" s="4">
        <v>38199</v>
      </c>
      <c r="Q108" s="5">
        <f>_xlfn.XLOOKUP(EmployeeTable[[#This Row],[EmployeeID]],PayTable[EmployeeID],PayTable[Rate])</f>
        <v>12.45</v>
      </c>
      <c r="R108" t="str">
        <f>_xlfn.XLOOKUP(EmployeeTable[[#This Row],[EmployeeID]],DepartmentTable['# EmployeeID],DepartmentTable[Name])</f>
        <v>Production</v>
      </c>
      <c r="S108">
        <f t="shared" si="2"/>
        <v>0</v>
      </c>
      <c r="T108" s="5">
        <f t="shared" si="3"/>
        <v>18.138069550172979</v>
      </c>
    </row>
    <row r="109" spans="1:20" x14ac:dyDescent="0.2">
      <c r="A109">
        <v>78</v>
      </c>
      <c r="B109">
        <v>368920189</v>
      </c>
      <c r="C109">
        <v>1109</v>
      </c>
      <c r="D109" t="s">
        <v>171</v>
      </c>
      <c r="E109">
        <v>182</v>
      </c>
      <c r="F109" t="s">
        <v>133</v>
      </c>
      <c r="G109" s="4">
        <v>28126</v>
      </c>
      <c r="H109" t="s">
        <v>18</v>
      </c>
      <c r="I109" t="s">
        <v>19</v>
      </c>
      <c r="J109" s="4">
        <v>36189</v>
      </c>
      <c r="K109">
        <v>0</v>
      </c>
      <c r="L109">
        <v>21</v>
      </c>
      <c r="M109">
        <v>30</v>
      </c>
      <c r="N109">
        <v>1</v>
      </c>
      <c r="O109" t="s">
        <v>20</v>
      </c>
      <c r="P109" s="4">
        <v>38199</v>
      </c>
      <c r="Q109" s="5">
        <f>_xlfn.XLOOKUP(EmployeeTable[[#This Row],[EmployeeID]],PayTable[EmployeeID],PayTable[Rate])</f>
        <v>14</v>
      </c>
      <c r="R109" t="str">
        <f>_xlfn.XLOOKUP(EmployeeTable[[#This Row],[EmployeeID]],DepartmentTable['# EmployeeID],DepartmentTable[Name])</f>
        <v>Production</v>
      </c>
      <c r="S109">
        <f t="shared" si="2"/>
        <v>0</v>
      </c>
      <c r="T109" s="5">
        <f t="shared" si="3"/>
        <v>18.138069550172979</v>
      </c>
    </row>
    <row r="110" spans="1:20" x14ac:dyDescent="0.2">
      <c r="A110">
        <v>80</v>
      </c>
      <c r="B110">
        <v>330211482</v>
      </c>
      <c r="C110">
        <v>1211</v>
      </c>
      <c r="D110" t="s">
        <v>172</v>
      </c>
      <c r="E110">
        <v>16</v>
      </c>
      <c r="F110" t="s">
        <v>110</v>
      </c>
      <c r="G110" s="4">
        <v>24695</v>
      </c>
      <c r="H110" t="s">
        <v>19</v>
      </c>
      <c r="I110" t="s">
        <v>26</v>
      </c>
      <c r="J110" s="4">
        <v>36190</v>
      </c>
      <c r="K110">
        <v>0</v>
      </c>
      <c r="L110">
        <v>23</v>
      </c>
      <c r="M110">
        <v>31</v>
      </c>
      <c r="N110">
        <v>1</v>
      </c>
      <c r="O110" t="s">
        <v>20</v>
      </c>
      <c r="P110" s="4">
        <v>38199</v>
      </c>
      <c r="Q110" s="5">
        <f>_xlfn.XLOOKUP(EmployeeTable[[#This Row],[EmployeeID]],PayTable[EmployeeID],PayTable[Rate])</f>
        <v>12.45</v>
      </c>
      <c r="R110" t="str">
        <f>_xlfn.XLOOKUP(EmployeeTable[[#This Row],[EmployeeID]],DepartmentTable['# EmployeeID],DepartmentTable[Name])</f>
        <v>Production</v>
      </c>
      <c r="S110">
        <f t="shared" si="2"/>
        <v>0</v>
      </c>
      <c r="T110" s="5">
        <f t="shared" si="3"/>
        <v>18.138069550172979</v>
      </c>
    </row>
    <row r="111" spans="1:20" x14ac:dyDescent="0.2">
      <c r="A111">
        <v>81</v>
      </c>
      <c r="B111">
        <v>632092621</v>
      </c>
      <c r="C111">
        <v>1136</v>
      </c>
      <c r="D111" t="s">
        <v>173</v>
      </c>
      <c r="E111">
        <v>210</v>
      </c>
      <c r="F111" t="s">
        <v>135</v>
      </c>
      <c r="G111" s="4">
        <v>24781</v>
      </c>
      <c r="H111" t="s">
        <v>19</v>
      </c>
      <c r="I111" t="s">
        <v>19</v>
      </c>
      <c r="J111" s="4">
        <v>36192</v>
      </c>
      <c r="K111">
        <v>0</v>
      </c>
      <c r="L111">
        <v>48</v>
      </c>
      <c r="M111">
        <v>44</v>
      </c>
      <c r="N111">
        <v>1</v>
      </c>
      <c r="O111" t="s">
        <v>20</v>
      </c>
      <c r="P111" s="4">
        <v>38199</v>
      </c>
      <c r="Q111" s="5">
        <f>_xlfn.XLOOKUP(EmployeeTable[[#This Row],[EmployeeID]],PayTable[EmployeeID],PayTable[Rate])</f>
        <v>15</v>
      </c>
      <c r="R111" t="str">
        <f>_xlfn.XLOOKUP(EmployeeTable[[#This Row],[EmployeeID]],DepartmentTable['# EmployeeID],DepartmentTable[Name])</f>
        <v>Production</v>
      </c>
      <c r="S111">
        <f t="shared" ca="1" si="2"/>
        <v>0</v>
      </c>
      <c r="T111" s="5">
        <f t="shared" si="3"/>
        <v>18.138069550172979</v>
      </c>
    </row>
    <row r="112" spans="1:20" x14ac:dyDescent="0.2">
      <c r="A112">
        <v>83</v>
      </c>
      <c r="B112">
        <v>981597097</v>
      </c>
      <c r="C112">
        <v>1179</v>
      </c>
      <c r="D112" t="s">
        <v>174</v>
      </c>
      <c r="E112">
        <v>38</v>
      </c>
      <c r="F112" t="s">
        <v>137</v>
      </c>
      <c r="G112" s="4">
        <v>25020</v>
      </c>
      <c r="H112" t="s">
        <v>18</v>
      </c>
      <c r="I112" t="s">
        <v>19</v>
      </c>
      <c r="J112" s="4">
        <v>36193</v>
      </c>
      <c r="K112">
        <v>0</v>
      </c>
      <c r="L112">
        <v>91</v>
      </c>
      <c r="M112">
        <v>65</v>
      </c>
      <c r="N112">
        <v>1</v>
      </c>
      <c r="O112" t="s">
        <v>20</v>
      </c>
      <c r="P112" s="4">
        <v>38199</v>
      </c>
      <c r="Q112" s="5">
        <f>_xlfn.XLOOKUP(EmployeeTable[[#This Row],[EmployeeID]],PayTable[EmployeeID],PayTable[Rate])</f>
        <v>11</v>
      </c>
      <c r="R112" t="str">
        <f>_xlfn.XLOOKUP(EmployeeTable[[#This Row],[EmployeeID]],DepartmentTable['# EmployeeID],DepartmentTable[Name])</f>
        <v>Production</v>
      </c>
      <c r="S112">
        <f t="shared" ca="1" si="2"/>
        <v>0</v>
      </c>
      <c r="T112" s="5">
        <f t="shared" si="3"/>
        <v>18.138069550172979</v>
      </c>
    </row>
    <row r="113" spans="1:20" x14ac:dyDescent="0.2">
      <c r="A113">
        <v>84</v>
      </c>
      <c r="B113">
        <v>693325305</v>
      </c>
      <c r="C113">
        <v>1222</v>
      </c>
      <c r="D113" t="s">
        <v>175</v>
      </c>
      <c r="E113">
        <v>7</v>
      </c>
      <c r="F113" t="s">
        <v>110</v>
      </c>
      <c r="G113" s="4">
        <v>28845</v>
      </c>
      <c r="H113" t="s">
        <v>19</v>
      </c>
      <c r="I113" t="s">
        <v>26</v>
      </c>
      <c r="J113" s="4">
        <v>36194</v>
      </c>
      <c r="K113">
        <v>0</v>
      </c>
      <c r="L113">
        <v>34</v>
      </c>
      <c r="M113">
        <v>37</v>
      </c>
      <c r="N113">
        <v>1</v>
      </c>
      <c r="O113" t="s">
        <v>20</v>
      </c>
      <c r="P113" s="4">
        <v>38199</v>
      </c>
      <c r="Q113" s="5">
        <f>_xlfn.XLOOKUP(EmployeeTable[[#This Row],[EmployeeID]],PayTable[EmployeeID],PayTable[Rate])</f>
        <v>12.45</v>
      </c>
      <c r="R113" t="str">
        <f>_xlfn.XLOOKUP(EmployeeTable[[#This Row],[EmployeeID]],DepartmentTable['# EmployeeID],DepartmentTable[Name])</f>
        <v>Production</v>
      </c>
      <c r="S113">
        <f t="shared" si="2"/>
        <v>0</v>
      </c>
      <c r="T113" s="5">
        <f t="shared" si="3"/>
        <v>18.138069550172979</v>
      </c>
    </row>
    <row r="114" spans="1:20" x14ac:dyDescent="0.2">
      <c r="A114">
        <v>86</v>
      </c>
      <c r="B114">
        <v>746373306</v>
      </c>
      <c r="C114">
        <v>1120</v>
      </c>
      <c r="D114" t="s">
        <v>176</v>
      </c>
      <c r="E114">
        <v>184</v>
      </c>
      <c r="F114" t="s">
        <v>125</v>
      </c>
      <c r="G114" s="4">
        <v>26180</v>
      </c>
      <c r="H114" t="s">
        <v>18</v>
      </c>
      <c r="I114" t="s">
        <v>19</v>
      </c>
      <c r="J114" s="4">
        <v>36194</v>
      </c>
      <c r="K114">
        <v>0</v>
      </c>
      <c r="L114">
        <v>32</v>
      </c>
      <c r="M114">
        <v>36</v>
      </c>
      <c r="N114">
        <v>1</v>
      </c>
      <c r="O114" t="s">
        <v>20</v>
      </c>
      <c r="P114" s="4">
        <v>38199</v>
      </c>
      <c r="Q114" s="5">
        <f>_xlfn.XLOOKUP(EmployeeTable[[#This Row],[EmployeeID]],PayTable[EmployeeID],PayTable[Rate])</f>
        <v>9.5</v>
      </c>
      <c r="R114" t="str">
        <f>_xlfn.XLOOKUP(EmployeeTable[[#This Row],[EmployeeID]],DepartmentTable['# EmployeeID],DepartmentTable[Name])</f>
        <v>Production</v>
      </c>
      <c r="S114">
        <f t="shared" si="2"/>
        <v>0</v>
      </c>
      <c r="T114" s="5">
        <f t="shared" si="3"/>
        <v>18.138069550172979</v>
      </c>
    </row>
    <row r="115" spans="1:20" x14ac:dyDescent="0.2">
      <c r="A115">
        <v>87</v>
      </c>
      <c r="B115">
        <v>750905084</v>
      </c>
      <c r="C115">
        <v>1061</v>
      </c>
      <c r="D115" t="s">
        <v>177</v>
      </c>
      <c r="E115">
        <v>21</v>
      </c>
      <c r="F115" t="s">
        <v>151</v>
      </c>
      <c r="G115" s="4">
        <v>26878</v>
      </c>
      <c r="H115" t="s">
        <v>18</v>
      </c>
      <c r="I115" t="s">
        <v>19</v>
      </c>
      <c r="J115" s="4">
        <v>36195</v>
      </c>
      <c r="K115">
        <v>0</v>
      </c>
      <c r="L115">
        <v>73</v>
      </c>
      <c r="M115">
        <v>56</v>
      </c>
      <c r="N115">
        <v>1</v>
      </c>
      <c r="O115" t="s">
        <v>20</v>
      </c>
      <c r="P115" s="4">
        <v>38199</v>
      </c>
      <c r="Q115" s="5">
        <f>_xlfn.XLOOKUP(EmployeeTable[[#This Row],[EmployeeID]],PayTable[EmployeeID],PayTable[Rate])</f>
        <v>25</v>
      </c>
      <c r="R115" t="str">
        <f>_xlfn.XLOOKUP(EmployeeTable[[#This Row],[EmployeeID]],DepartmentTable['# EmployeeID],DepartmentTable[Name])</f>
        <v>Production</v>
      </c>
      <c r="S115">
        <f t="shared" ca="1" si="2"/>
        <v>0</v>
      </c>
      <c r="T115" s="5">
        <f t="shared" si="3"/>
        <v>18.138069550172979</v>
      </c>
    </row>
    <row r="116" spans="1:20" x14ac:dyDescent="0.2">
      <c r="A116">
        <v>88</v>
      </c>
      <c r="B116">
        <v>514829225</v>
      </c>
      <c r="C116">
        <v>1163</v>
      </c>
      <c r="D116" t="s">
        <v>178</v>
      </c>
      <c r="E116">
        <v>123</v>
      </c>
      <c r="F116" t="s">
        <v>127</v>
      </c>
      <c r="G116" s="4">
        <v>25959</v>
      </c>
      <c r="H116" t="s">
        <v>18</v>
      </c>
      <c r="I116" t="s">
        <v>26</v>
      </c>
      <c r="J116" s="4">
        <v>36195</v>
      </c>
      <c r="K116">
        <v>0</v>
      </c>
      <c r="L116">
        <v>75</v>
      </c>
      <c r="M116">
        <v>57</v>
      </c>
      <c r="N116">
        <v>1</v>
      </c>
      <c r="O116" t="s">
        <v>20</v>
      </c>
      <c r="P116" s="4">
        <v>38199</v>
      </c>
      <c r="Q116" s="5">
        <f>_xlfn.XLOOKUP(EmployeeTable[[#This Row],[EmployeeID]],PayTable[EmployeeID],PayTable[Rate])</f>
        <v>10</v>
      </c>
      <c r="R116" t="str">
        <f>_xlfn.XLOOKUP(EmployeeTable[[#This Row],[EmployeeID]],DepartmentTable['# EmployeeID],DepartmentTable[Name])</f>
        <v>Production</v>
      </c>
      <c r="S116">
        <f t="shared" ca="1" si="2"/>
        <v>0</v>
      </c>
      <c r="T116" s="5">
        <f t="shared" si="3"/>
        <v>18.138069550172979</v>
      </c>
    </row>
    <row r="117" spans="1:20" x14ac:dyDescent="0.2">
      <c r="A117">
        <v>89</v>
      </c>
      <c r="B117">
        <v>750246141</v>
      </c>
      <c r="C117">
        <v>1206</v>
      </c>
      <c r="D117" t="s">
        <v>179</v>
      </c>
      <c r="E117">
        <v>16</v>
      </c>
      <c r="F117" t="s">
        <v>110</v>
      </c>
      <c r="G117" s="4">
        <v>27931</v>
      </c>
      <c r="H117" t="s">
        <v>19</v>
      </c>
      <c r="I117" t="s">
        <v>26</v>
      </c>
      <c r="J117" s="4">
        <v>36196</v>
      </c>
      <c r="K117">
        <v>0</v>
      </c>
      <c r="L117">
        <v>18</v>
      </c>
      <c r="M117">
        <v>29</v>
      </c>
      <c r="N117">
        <v>1</v>
      </c>
      <c r="O117" t="s">
        <v>20</v>
      </c>
      <c r="P117" s="4">
        <v>38199</v>
      </c>
      <c r="Q117" s="5">
        <f>_xlfn.XLOOKUP(EmployeeTable[[#This Row],[EmployeeID]],PayTable[EmployeeID],PayTable[Rate])</f>
        <v>12.45</v>
      </c>
      <c r="R117" t="str">
        <f>_xlfn.XLOOKUP(EmployeeTable[[#This Row],[EmployeeID]],DepartmentTable['# EmployeeID],DepartmentTable[Name])</f>
        <v>Production</v>
      </c>
      <c r="S117">
        <f t="shared" si="2"/>
        <v>0</v>
      </c>
      <c r="T117" s="5">
        <f t="shared" si="3"/>
        <v>18.138069550172979</v>
      </c>
    </row>
    <row r="118" spans="1:20" x14ac:dyDescent="0.2">
      <c r="A118">
        <v>91</v>
      </c>
      <c r="B118">
        <v>19312190</v>
      </c>
      <c r="C118">
        <v>1137</v>
      </c>
      <c r="D118" t="s">
        <v>180</v>
      </c>
      <c r="E118">
        <v>210</v>
      </c>
      <c r="F118" t="s">
        <v>135</v>
      </c>
      <c r="G118" s="4">
        <v>28852</v>
      </c>
      <c r="H118" t="s">
        <v>19</v>
      </c>
      <c r="I118" t="s">
        <v>26</v>
      </c>
      <c r="J118" s="4">
        <v>36196</v>
      </c>
      <c r="K118">
        <v>0</v>
      </c>
      <c r="L118">
        <v>49</v>
      </c>
      <c r="M118">
        <v>44</v>
      </c>
      <c r="N118">
        <v>1</v>
      </c>
      <c r="O118" t="s">
        <v>20</v>
      </c>
      <c r="P118" s="4">
        <v>38199</v>
      </c>
      <c r="Q118" s="5">
        <f>_xlfn.XLOOKUP(EmployeeTable[[#This Row],[EmployeeID]],PayTable[EmployeeID],PayTable[Rate])</f>
        <v>15</v>
      </c>
      <c r="R118" t="str">
        <f>_xlfn.XLOOKUP(EmployeeTable[[#This Row],[EmployeeID]],DepartmentTable['# EmployeeID],DepartmentTable[Name])</f>
        <v>Production</v>
      </c>
      <c r="S118">
        <f t="shared" ca="1" si="2"/>
        <v>0</v>
      </c>
      <c r="T118" s="5">
        <f t="shared" si="3"/>
        <v>18.138069550172979</v>
      </c>
    </row>
    <row r="119" spans="1:20" x14ac:dyDescent="0.2">
      <c r="A119">
        <v>92</v>
      </c>
      <c r="B119">
        <v>212801092</v>
      </c>
      <c r="C119">
        <v>1104</v>
      </c>
      <c r="D119" t="s">
        <v>181</v>
      </c>
      <c r="E119">
        <v>143</v>
      </c>
      <c r="F119" t="s">
        <v>133</v>
      </c>
      <c r="G119" s="4">
        <v>28933</v>
      </c>
      <c r="H119" t="s">
        <v>18</v>
      </c>
      <c r="I119" t="s">
        <v>19</v>
      </c>
      <c r="J119" s="4">
        <v>36196</v>
      </c>
      <c r="K119">
        <v>0</v>
      </c>
      <c r="L119">
        <v>16</v>
      </c>
      <c r="M119">
        <v>28</v>
      </c>
      <c r="N119">
        <v>1</v>
      </c>
      <c r="O119" t="s">
        <v>20</v>
      </c>
      <c r="P119" s="4">
        <v>38199</v>
      </c>
      <c r="Q119" s="5">
        <f>_xlfn.XLOOKUP(EmployeeTable[[#This Row],[EmployeeID]],PayTable[EmployeeID],PayTable[Rate])</f>
        <v>14</v>
      </c>
      <c r="R119" t="str">
        <f>_xlfn.XLOOKUP(EmployeeTable[[#This Row],[EmployeeID]],DepartmentTable['# EmployeeID],DepartmentTable[Name])</f>
        <v>Production</v>
      </c>
      <c r="S119">
        <f t="shared" si="2"/>
        <v>0</v>
      </c>
      <c r="T119" s="5">
        <f t="shared" si="3"/>
        <v>18.138069550172979</v>
      </c>
    </row>
    <row r="120" spans="1:20" x14ac:dyDescent="0.2">
      <c r="A120">
        <v>93</v>
      </c>
      <c r="B120">
        <v>769680433</v>
      </c>
      <c r="C120">
        <v>1147</v>
      </c>
      <c r="D120" t="s">
        <v>182</v>
      </c>
      <c r="E120">
        <v>51</v>
      </c>
      <c r="F120" t="s">
        <v>135</v>
      </c>
      <c r="G120" s="4">
        <v>22842</v>
      </c>
      <c r="H120" t="s">
        <v>19</v>
      </c>
      <c r="I120" t="s">
        <v>19</v>
      </c>
      <c r="J120" s="4">
        <v>36197</v>
      </c>
      <c r="K120">
        <v>0</v>
      </c>
      <c r="L120">
        <v>59</v>
      </c>
      <c r="M120">
        <v>49</v>
      </c>
      <c r="N120">
        <v>1</v>
      </c>
      <c r="O120" t="s">
        <v>20</v>
      </c>
      <c r="P120" s="4">
        <v>38199</v>
      </c>
      <c r="Q120" s="5">
        <f>_xlfn.XLOOKUP(EmployeeTable[[#This Row],[EmployeeID]],PayTable[EmployeeID],PayTable[Rate])</f>
        <v>15</v>
      </c>
      <c r="R120" t="str">
        <f>_xlfn.XLOOKUP(EmployeeTable[[#This Row],[EmployeeID]],DepartmentTable['# EmployeeID],DepartmentTable[Name])</f>
        <v>Production</v>
      </c>
      <c r="S120">
        <f t="shared" ca="1" si="2"/>
        <v>0</v>
      </c>
      <c r="T120" s="5">
        <f t="shared" si="3"/>
        <v>18.138069550172979</v>
      </c>
    </row>
    <row r="121" spans="1:20" x14ac:dyDescent="0.2">
      <c r="A121">
        <v>95</v>
      </c>
      <c r="B121">
        <v>431859843</v>
      </c>
      <c r="C121">
        <v>1190</v>
      </c>
      <c r="D121" t="s">
        <v>183</v>
      </c>
      <c r="E121">
        <v>74</v>
      </c>
      <c r="F121" t="s">
        <v>137</v>
      </c>
      <c r="G121" s="4">
        <v>25322</v>
      </c>
      <c r="H121" t="s">
        <v>18</v>
      </c>
      <c r="I121" t="s">
        <v>19</v>
      </c>
      <c r="J121" s="4">
        <v>36198</v>
      </c>
      <c r="K121">
        <v>0</v>
      </c>
      <c r="L121">
        <v>2</v>
      </c>
      <c r="M121">
        <v>21</v>
      </c>
      <c r="N121">
        <v>1</v>
      </c>
      <c r="O121" t="s">
        <v>20</v>
      </c>
      <c r="P121" s="4">
        <v>38199</v>
      </c>
      <c r="Q121" s="5">
        <f>_xlfn.XLOOKUP(EmployeeTable[[#This Row],[EmployeeID]],PayTable[EmployeeID],PayTable[Rate])</f>
        <v>11</v>
      </c>
      <c r="R121" t="str">
        <f>_xlfn.XLOOKUP(EmployeeTable[[#This Row],[EmployeeID]],DepartmentTable['# EmployeeID],DepartmentTable[Name])</f>
        <v>Production</v>
      </c>
      <c r="S121">
        <f t="shared" si="2"/>
        <v>0</v>
      </c>
      <c r="T121" s="5">
        <f t="shared" si="3"/>
        <v>18.138069550172979</v>
      </c>
    </row>
    <row r="122" spans="1:20" x14ac:dyDescent="0.2">
      <c r="A122">
        <v>96</v>
      </c>
      <c r="B122">
        <v>621209647</v>
      </c>
      <c r="C122">
        <v>1233</v>
      </c>
      <c r="D122" t="s">
        <v>184</v>
      </c>
      <c r="E122">
        <v>44</v>
      </c>
      <c r="F122" t="s">
        <v>185</v>
      </c>
      <c r="G122" s="4">
        <v>26275</v>
      </c>
      <c r="H122" t="s">
        <v>19</v>
      </c>
      <c r="I122" t="s">
        <v>19</v>
      </c>
      <c r="J122" s="4">
        <v>36199</v>
      </c>
      <c r="K122">
        <v>0</v>
      </c>
      <c r="L122">
        <v>45</v>
      </c>
      <c r="M122">
        <v>42</v>
      </c>
      <c r="N122">
        <v>1</v>
      </c>
      <c r="O122" t="s">
        <v>20</v>
      </c>
      <c r="P122" s="4">
        <v>38199</v>
      </c>
      <c r="Q122" s="5">
        <f>_xlfn.XLOOKUP(EmployeeTable[[#This Row],[EmployeeID]],PayTable[EmployeeID],PayTable[Rate])</f>
        <v>16</v>
      </c>
      <c r="R122" t="str">
        <f>_xlfn.XLOOKUP(EmployeeTable[[#This Row],[EmployeeID]],DepartmentTable['# EmployeeID],DepartmentTable[Name])</f>
        <v>Production</v>
      </c>
      <c r="S122">
        <f t="shared" si="2"/>
        <v>0</v>
      </c>
      <c r="T122" s="5">
        <f t="shared" si="3"/>
        <v>18.138069550172979</v>
      </c>
    </row>
    <row r="123" spans="1:20" x14ac:dyDescent="0.2">
      <c r="A123">
        <v>97</v>
      </c>
      <c r="B123">
        <v>420023788</v>
      </c>
      <c r="C123">
        <v>1131</v>
      </c>
      <c r="D123" t="s">
        <v>186</v>
      </c>
      <c r="E123">
        <v>173</v>
      </c>
      <c r="F123" t="s">
        <v>125</v>
      </c>
      <c r="G123" s="4">
        <v>29197</v>
      </c>
      <c r="H123" t="s">
        <v>18</v>
      </c>
      <c r="I123" t="s">
        <v>19</v>
      </c>
      <c r="J123" s="4">
        <v>36199</v>
      </c>
      <c r="K123">
        <v>0</v>
      </c>
      <c r="L123">
        <v>43</v>
      </c>
      <c r="M123">
        <v>41</v>
      </c>
      <c r="N123">
        <v>1</v>
      </c>
      <c r="O123" t="s">
        <v>20</v>
      </c>
      <c r="P123" s="4">
        <v>38199</v>
      </c>
      <c r="Q123" s="5">
        <f>_xlfn.XLOOKUP(EmployeeTable[[#This Row],[EmployeeID]],PayTable[EmployeeID],PayTable[Rate])</f>
        <v>9.5</v>
      </c>
      <c r="R123" t="str">
        <f>_xlfn.XLOOKUP(EmployeeTable[[#This Row],[EmployeeID]],DepartmentTable['# EmployeeID],DepartmentTable[Name])</f>
        <v>Production</v>
      </c>
      <c r="S123">
        <f t="shared" ca="1" si="2"/>
        <v>0</v>
      </c>
      <c r="T123" s="5">
        <f t="shared" si="3"/>
        <v>18.138069550172979</v>
      </c>
    </row>
    <row r="124" spans="1:20" x14ac:dyDescent="0.2">
      <c r="A124">
        <v>98</v>
      </c>
      <c r="B124">
        <v>199546871</v>
      </c>
      <c r="C124">
        <v>1174</v>
      </c>
      <c r="D124" t="s">
        <v>187</v>
      </c>
      <c r="E124">
        <v>197</v>
      </c>
      <c r="F124" t="s">
        <v>127</v>
      </c>
      <c r="G124" s="4">
        <v>28197</v>
      </c>
      <c r="H124" t="s">
        <v>19</v>
      </c>
      <c r="I124" t="s">
        <v>19</v>
      </c>
      <c r="J124" s="4">
        <v>36200</v>
      </c>
      <c r="K124">
        <v>0</v>
      </c>
      <c r="L124">
        <v>86</v>
      </c>
      <c r="M124">
        <v>63</v>
      </c>
      <c r="N124">
        <v>1</v>
      </c>
      <c r="O124" t="s">
        <v>20</v>
      </c>
      <c r="P124" s="4">
        <v>38199</v>
      </c>
      <c r="Q124" s="5">
        <f>_xlfn.XLOOKUP(EmployeeTable[[#This Row],[EmployeeID]],PayTable[EmployeeID],PayTable[Rate])</f>
        <v>10</v>
      </c>
      <c r="R124" t="str">
        <f>_xlfn.XLOOKUP(EmployeeTable[[#This Row],[EmployeeID]],DepartmentTable['# EmployeeID],DepartmentTable[Name])</f>
        <v>Production</v>
      </c>
      <c r="S124">
        <f t="shared" ca="1" si="2"/>
        <v>0</v>
      </c>
      <c r="T124" s="5">
        <f t="shared" si="3"/>
        <v>18.138069550172979</v>
      </c>
    </row>
    <row r="125" spans="1:20" x14ac:dyDescent="0.2">
      <c r="A125">
        <v>99</v>
      </c>
      <c r="B125">
        <v>830150469</v>
      </c>
      <c r="C125">
        <v>1158</v>
      </c>
      <c r="D125" t="s">
        <v>188</v>
      </c>
      <c r="E125">
        <v>87</v>
      </c>
      <c r="F125" t="s">
        <v>135</v>
      </c>
      <c r="G125" s="4">
        <v>29621</v>
      </c>
      <c r="H125" t="s">
        <v>18</v>
      </c>
      <c r="I125" t="s">
        <v>19</v>
      </c>
      <c r="J125" s="4">
        <v>36202</v>
      </c>
      <c r="K125">
        <v>0</v>
      </c>
      <c r="L125">
        <v>70</v>
      </c>
      <c r="M125">
        <v>55</v>
      </c>
      <c r="N125">
        <v>1</v>
      </c>
      <c r="O125" t="s">
        <v>20</v>
      </c>
      <c r="P125" s="4">
        <v>38199</v>
      </c>
      <c r="Q125" s="5">
        <f>_xlfn.XLOOKUP(EmployeeTable[[#This Row],[EmployeeID]],PayTable[EmployeeID],PayTable[Rate])</f>
        <v>15</v>
      </c>
      <c r="R125" t="str">
        <f>_xlfn.XLOOKUP(EmployeeTable[[#This Row],[EmployeeID]],DepartmentTable['# EmployeeID],DepartmentTable[Name])</f>
        <v>Production</v>
      </c>
      <c r="S125">
        <f t="shared" ca="1" si="2"/>
        <v>0</v>
      </c>
      <c r="T125" s="5">
        <f t="shared" si="3"/>
        <v>18.138069550172979</v>
      </c>
    </row>
    <row r="126" spans="1:20" x14ac:dyDescent="0.2">
      <c r="A126">
        <v>100</v>
      </c>
      <c r="B126">
        <v>322160340</v>
      </c>
      <c r="C126">
        <v>1099</v>
      </c>
      <c r="D126" t="s">
        <v>189</v>
      </c>
      <c r="E126">
        <v>143</v>
      </c>
      <c r="F126" t="s">
        <v>133</v>
      </c>
      <c r="G126" s="4">
        <v>23674</v>
      </c>
      <c r="H126" t="s">
        <v>19</v>
      </c>
      <c r="I126" t="s">
        <v>19</v>
      </c>
      <c r="J126" s="4">
        <v>36203</v>
      </c>
      <c r="K126">
        <v>0</v>
      </c>
      <c r="L126">
        <v>11</v>
      </c>
      <c r="M126">
        <v>25</v>
      </c>
      <c r="N126">
        <v>1</v>
      </c>
      <c r="O126" t="s">
        <v>20</v>
      </c>
      <c r="P126" s="4">
        <v>38199</v>
      </c>
      <c r="Q126" s="5">
        <f>_xlfn.XLOOKUP(EmployeeTable[[#This Row],[EmployeeID]],PayTable[EmployeeID],PayTable[Rate])</f>
        <v>14</v>
      </c>
      <c r="R126" t="str">
        <f>_xlfn.XLOOKUP(EmployeeTable[[#This Row],[EmployeeID]],DepartmentTable['# EmployeeID],DepartmentTable[Name])</f>
        <v>Production</v>
      </c>
      <c r="S126">
        <f t="shared" si="2"/>
        <v>0</v>
      </c>
      <c r="T126" s="5">
        <f t="shared" si="3"/>
        <v>18.138069550172979</v>
      </c>
    </row>
    <row r="127" spans="1:20" x14ac:dyDescent="0.2">
      <c r="A127">
        <v>101</v>
      </c>
      <c r="B127">
        <v>827686041</v>
      </c>
      <c r="C127">
        <v>1201</v>
      </c>
      <c r="D127" t="s">
        <v>190</v>
      </c>
      <c r="E127">
        <v>14</v>
      </c>
      <c r="F127" t="s">
        <v>137</v>
      </c>
      <c r="G127" s="4">
        <v>24538</v>
      </c>
      <c r="H127" t="s">
        <v>18</v>
      </c>
      <c r="I127" t="s">
        <v>19</v>
      </c>
      <c r="J127" s="4">
        <v>36203</v>
      </c>
      <c r="K127">
        <v>0</v>
      </c>
      <c r="L127">
        <v>13</v>
      </c>
      <c r="M127">
        <v>26</v>
      </c>
      <c r="N127">
        <v>1</v>
      </c>
      <c r="O127" t="s">
        <v>20</v>
      </c>
      <c r="P127" s="4">
        <v>38199</v>
      </c>
      <c r="Q127" s="5">
        <f>_xlfn.XLOOKUP(EmployeeTable[[#This Row],[EmployeeID]],PayTable[EmployeeID],PayTable[Rate])</f>
        <v>11</v>
      </c>
      <c r="R127" t="str">
        <f>_xlfn.XLOOKUP(EmployeeTable[[#This Row],[EmployeeID]],DepartmentTable['# EmployeeID],DepartmentTable[Name])</f>
        <v>Production</v>
      </c>
      <c r="S127">
        <f t="shared" si="2"/>
        <v>0</v>
      </c>
      <c r="T127" s="5">
        <f t="shared" si="3"/>
        <v>18.138069550172979</v>
      </c>
    </row>
    <row r="128" spans="1:20" x14ac:dyDescent="0.2">
      <c r="A128">
        <v>104</v>
      </c>
      <c r="B128">
        <v>204035155</v>
      </c>
      <c r="C128">
        <v>1195</v>
      </c>
      <c r="D128" t="s">
        <v>191</v>
      </c>
      <c r="E128">
        <v>74</v>
      </c>
      <c r="F128" t="s">
        <v>137</v>
      </c>
      <c r="G128" s="4">
        <v>23067</v>
      </c>
      <c r="H128" t="s">
        <v>19</v>
      </c>
      <c r="I128" t="s">
        <v>19</v>
      </c>
      <c r="J128" s="4">
        <v>36204</v>
      </c>
      <c r="K128">
        <v>0</v>
      </c>
      <c r="L128">
        <v>7</v>
      </c>
      <c r="M128">
        <v>23</v>
      </c>
      <c r="N128">
        <v>1</v>
      </c>
      <c r="O128" t="s">
        <v>20</v>
      </c>
      <c r="P128" s="4">
        <v>38199</v>
      </c>
      <c r="Q128" s="5">
        <f>_xlfn.XLOOKUP(EmployeeTable[[#This Row],[EmployeeID]],PayTable[EmployeeID],PayTable[Rate])</f>
        <v>11</v>
      </c>
      <c r="R128" t="str">
        <f>_xlfn.XLOOKUP(EmployeeTable[[#This Row],[EmployeeID]],DepartmentTable['# EmployeeID],DepartmentTable[Name])</f>
        <v>Production</v>
      </c>
      <c r="S128">
        <f t="shared" si="2"/>
        <v>0</v>
      </c>
      <c r="T128" s="5">
        <f t="shared" si="3"/>
        <v>18.138069550172979</v>
      </c>
    </row>
    <row r="129" spans="1:20" x14ac:dyDescent="0.2">
      <c r="A129">
        <v>105</v>
      </c>
      <c r="B129">
        <v>992874797</v>
      </c>
      <c r="C129">
        <v>1142</v>
      </c>
      <c r="D129" t="s">
        <v>192</v>
      </c>
      <c r="E129">
        <v>210</v>
      </c>
      <c r="F129" t="s">
        <v>135</v>
      </c>
      <c r="G129" s="4">
        <v>28197</v>
      </c>
      <c r="H129" t="s">
        <v>19</v>
      </c>
      <c r="I129" t="s">
        <v>26</v>
      </c>
      <c r="J129" s="4">
        <v>36204</v>
      </c>
      <c r="K129">
        <v>0</v>
      </c>
      <c r="L129">
        <v>54</v>
      </c>
      <c r="M129">
        <v>47</v>
      </c>
      <c r="N129">
        <v>1</v>
      </c>
      <c r="O129" t="s">
        <v>20</v>
      </c>
      <c r="P129" s="4">
        <v>38199</v>
      </c>
      <c r="Q129" s="5">
        <f>_xlfn.XLOOKUP(EmployeeTable[[#This Row],[EmployeeID]],PayTable[EmployeeID],PayTable[Rate])</f>
        <v>15</v>
      </c>
      <c r="R129" t="str">
        <f>_xlfn.XLOOKUP(EmployeeTable[[#This Row],[EmployeeID]],DepartmentTable['# EmployeeID],DepartmentTable[Name])</f>
        <v>Production</v>
      </c>
      <c r="S129">
        <f t="shared" ca="1" si="2"/>
        <v>0</v>
      </c>
      <c r="T129" s="5">
        <f t="shared" si="3"/>
        <v>18.138069550172979</v>
      </c>
    </row>
    <row r="130" spans="1:20" x14ac:dyDescent="0.2">
      <c r="A130">
        <v>107</v>
      </c>
      <c r="B130">
        <v>342607223</v>
      </c>
      <c r="C130">
        <v>1185</v>
      </c>
      <c r="D130" t="s">
        <v>193</v>
      </c>
      <c r="E130">
        <v>38</v>
      </c>
      <c r="F130" t="s">
        <v>137</v>
      </c>
      <c r="G130" s="4">
        <v>24996</v>
      </c>
      <c r="H130" t="s">
        <v>19</v>
      </c>
      <c r="I130" t="s">
        <v>19</v>
      </c>
      <c r="J130" s="4">
        <v>36205</v>
      </c>
      <c r="K130">
        <v>0</v>
      </c>
      <c r="L130">
        <v>97</v>
      </c>
      <c r="M130">
        <v>68</v>
      </c>
      <c r="N130">
        <v>1</v>
      </c>
      <c r="O130" t="s">
        <v>20</v>
      </c>
      <c r="P130" s="4">
        <v>38199</v>
      </c>
      <c r="Q130" s="5">
        <f>_xlfn.XLOOKUP(EmployeeTable[[#This Row],[EmployeeID]],PayTable[EmployeeID],PayTable[Rate])</f>
        <v>11</v>
      </c>
      <c r="R130" t="str">
        <f>_xlfn.XLOOKUP(EmployeeTable[[#This Row],[EmployeeID]],DepartmentTable['# EmployeeID],DepartmentTable[Name])</f>
        <v>Production</v>
      </c>
      <c r="S130">
        <f t="shared" ref="S130:S193" ca="1" si="4">IF(LOG(IF(E130 = "", 16, E130)) * L130 &gt; 75, S130 * LOG(C130) * 100, 0)</f>
        <v>0</v>
      </c>
      <c r="T130" s="5">
        <f t="shared" ref="T130:T193" si="5">$Q$291</f>
        <v>18.138069550172979</v>
      </c>
    </row>
    <row r="131" spans="1:20" x14ac:dyDescent="0.2">
      <c r="A131">
        <v>108</v>
      </c>
      <c r="B131">
        <v>45615666</v>
      </c>
      <c r="C131">
        <v>1228</v>
      </c>
      <c r="D131" t="s">
        <v>194</v>
      </c>
      <c r="E131">
        <v>21</v>
      </c>
      <c r="F131" t="s">
        <v>195</v>
      </c>
      <c r="G131" s="4">
        <v>27445</v>
      </c>
      <c r="H131" t="s">
        <v>19</v>
      </c>
      <c r="I131" t="s">
        <v>19</v>
      </c>
      <c r="J131" s="4">
        <v>36206</v>
      </c>
      <c r="K131">
        <v>0</v>
      </c>
      <c r="L131">
        <v>40</v>
      </c>
      <c r="M131">
        <v>40</v>
      </c>
      <c r="N131">
        <v>1</v>
      </c>
      <c r="O131" t="s">
        <v>20</v>
      </c>
      <c r="P131" s="4">
        <v>38199</v>
      </c>
      <c r="Q131" s="5">
        <f>_xlfn.XLOOKUP(EmployeeTable[[#This Row],[EmployeeID]],PayTable[EmployeeID],PayTable[Rate])</f>
        <v>25</v>
      </c>
      <c r="R131" t="str">
        <f>_xlfn.XLOOKUP(EmployeeTable[[#This Row],[EmployeeID]],DepartmentTable['# EmployeeID],DepartmentTable[Name])</f>
        <v>Production</v>
      </c>
      <c r="S131">
        <f t="shared" si="4"/>
        <v>0</v>
      </c>
      <c r="T131" s="5">
        <f t="shared" si="5"/>
        <v>18.138069550172979</v>
      </c>
    </row>
    <row r="132" spans="1:20" x14ac:dyDescent="0.2">
      <c r="A132">
        <v>110</v>
      </c>
      <c r="B132">
        <v>733022683</v>
      </c>
      <c r="C132">
        <v>1126</v>
      </c>
      <c r="D132" t="s">
        <v>196</v>
      </c>
      <c r="E132">
        <v>135</v>
      </c>
      <c r="F132" t="s">
        <v>125</v>
      </c>
      <c r="G132" s="4">
        <v>28863</v>
      </c>
      <c r="H132" t="s">
        <v>18</v>
      </c>
      <c r="I132" t="s">
        <v>19</v>
      </c>
      <c r="J132" s="4">
        <v>36206</v>
      </c>
      <c r="K132">
        <v>0</v>
      </c>
      <c r="L132">
        <v>38</v>
      </c>
      <c r="M132">
        <v>39</v>
      </c>
      <c r="N132">
        <v>1</v>
      </c>
      <c r="O132" t="s">
        <v>20</v>
      </c>
      <c r="P132" s="4">
        <v>38199</v>
      </c>
      <c r="Q132" s="5">
        <f>_xlfn.XLOOKUP(EmployeeTable[[#This Row],[EmployeeID]],PayTable[EmployeeID],PayTable[Rate])</f>
        <v>9.5</v>
      </c>
      <c r="R132" t="str">
        <f>_xlfn.XLOOKUP(EmployeeTable[[#This Row],[EmployeeID]],DepartmentTable['# EmployeeID],DepartmentTable[Name])</f>
        <v>Production</v>
      </c>
      <c r="S132">
        <f t="shared" ca="1" si="4"/>
        <v>0</v>
      </c>
      <c r="T132" s="5">
        <f t="shared" si="5"/>
        <v>18.138069550172979</v>
      </c>
    </row>
    <row r="133" spans="1:20" x14ac:dyDescent="0.2">
      <c r="A133">
        <v>112</v>
      </c>
      <c r="B133">
        <v>187369436</v>
      </c>
      <c r="C133">
        <v>1169</v>
      </c>
      <c r="D133" t="s">
        <v>197</v>
      </c>
      <c r="E133">
        <v>159</v>
      </c>
      <c r="F133" t="s">
        <v>127</v>
      </c>
      <c r="G133" s="4">
        <v>22883</v>
      </c>
      <c r="H133" t="s">
        <v>18</v>
      </c>
      <c r="I133" t="s">
        <v>26</v>
      </c>
      <c r="J133" s="4">
        <v>36207</v>
      </c>
      <c r="K133">
        <v>0</v>
      </c>
      <c r="L133">
        <v>81</v>
      </c>
      <c r="M133">
        <v>60</v>
      </c>
      <c r="N133">
        <v>1</v>
      </c>
      <c r="O133" t="s">
        <v>20</v>
      </c>
      <c r="P133" s="4">
        <v>38199</v>
      </c>
      <c r="Q133" s="5">
        <f>_xlfn.XLOOKUP(EmployeeTable[[#This Row],[EmployeeID]],PayTable[EmployeeID],PayTable[Rate])</f>
        <v>10</v>
      </c>
      <c r="R133" t="str">
        <f>_xlfn.XLOOKUP(EmployeeTable[[#This Row],[EmployeeID]],DepartmentTable['# EmployeeID],DepartmentTable[Name])</f>
        <v>Production</v>
      </c>
      <c r="S133">
        <f t="shared" ca="1" si="4"/>
        <v>0</v>
      </c>
      <c r="T133" s="5">
        <f t="shared" si="5"/>
        <v>18.138069550172979</v>
      </c>
    </row>
    <row r="134" spans="1:20" x14ac:dyDescent="0.2">
      <c r="A134">
        <v>113</v>
      </c>
      <c r="B134">
        <v>364818297</v>
      </c>
      <c r="C134">
        <v>1110</v>
      </c>
      <c r="D134" t="s">
        <v>198</v>
      </c>
      <c r="E134">
        <v>184</v>
      </c>
      <c r="F134" t="s">
        <v>125</v>
      </c>
      <c r="G134" s="4">
        <v>28088</v>
      </c>
      <c r="H134" t="s">
        <v>19</v>
      </c>
      <c r="I134" t="s">
        <v>19</v>
      </c>
      <c r="J134" s="4">
        <v>36208</v>
      </c>
      <c r="K134">
        <v>0</v>
      </c>
      <c r="L134">
        <v>22</v>
      </c>
      <c r="M134">
        <v>31</v>
      </c>
      <c r="N134">
        <v>1</v>
      </c>
      <c r="O134" t="s">
        <v>20</v>
      </c>
      <c r="P134" s="4">
        <v>38199</v>
      </c>
      <c r="Q134" s="5">
        <f>_xlfn.XLOOKUP(EmployeeTable[[#This Row],[EmployeeID]],PayTable[EmployeeID],PayTable[Rate])</f>
        <v>9.5</v>
      </c>
      <c r="R134" t="str">
        <f>_xlfn.XLOOKUP(EmployeeTable[[#This Row],[EmployeeID]],DepartmentTable['# EmployeeID],DepartmentTable[Name])</f>
        <v>Production</v>
      </c>
      <c r="S134">
        <f t="shared" si="4"/>
        <v>0</v>
      </c>
      <c r="T134" s="5">
        <f t="shared" si="5"/>
        <v>18.138069550172979</v>
      </c>
    </row>
    <row r="135" spans="1:20" x14ac:dyDescent="0.2">
      <c r="A135">
        <v>115</v>
      </c>
      <c r="B135">
        <v>886023130</v>
      </c>
      <c r="C135">
        <v>1094</v>
      </c>
      <c r="D135" t="s">
        <v>199</v>
      </c>
      <c r="E135">
        <v>108</v>
      </c>
      <c r="F135" t="s">
        <v>133</v>
      </c>
      <c r="G135" s="4">
        <v>29560</v>
      </c>
      <c r="H135" t="s">
        <v>19</v>
      </c>
      <c r="I135" t="s">
        <v>19</v>
      </c>
      <c r="J135" s="4">
        <v>36209</v>
      </c>
      <c r="K135">
        <v>0</v>
      </c>
      <c r="L135">
        <v>6</v>
      </c>
      <c r="M135">
        <v>23</v>
      </c>
      <c r="N135">
        <v>1</v>
      </c>
      <c r="O135" t="s">
        <v>20</v>
      </c>
      <c r="P135" s="4">
        <v>38199</v>
      </c>
      <c r="Q135" s="5">
        <f>_xlfn.XLOOKUP(EmployeeTable[[#This Row],[EmployeeID]],PayTable[EmployeeID],PayTable[Rate])</f>
        <v>14</v>
      </c>
      <c r="R135" t="str">
        <f>_xlfn.XLOOKUP(EmployeeTable[[#This Row],[EmployeeID]],DepartmentTable['# EmployeeID],DepartmentTable[Name])</f>
        <v>Production</v>
      </c>
      <c r="S135">
        <f t="shared" si="4"/>
        <v>0</v>
      </c>
      <c r="T135" s="5">
        <f t="shared" si="5"/>
        <v>18.138069550172979</v>
      </c>
    </row>
    <row r="136" spans="1:20" x14ac:dyDescent="0.2">
      <c r="A136">
        <v>116</v>
      </c>
      <c r="B136">
        <v>749211824</v>
      </c>
      <c r="C136">
        <v>1144</v>
      </c>
      <c r="D136" t="s">
        <v>200</v>
      </c>
      <c r="E136">
        <v>210</v>
      </c>
      <c r="F136" t="s">
        <v>135</v>
      </c>
      <c r="G136" s="4">
        <v>28405</v>
      </c>
      <c r="H136" t="s">
        <v>19</v>
      </c>
      <c r="I136" t="s">
        <v>19</v>
      </c>
      <c r="J136" s="4">
        <v>36209</v>
      </c>
      <c r="K136">
        <v>0</v>
      </c>
      <c r="L136">
        <v>56</v>
      </c>
      <c r="M136">
        <v>48</v>
      </c>
      <c r="N136">
        <v>1</v>
      </c>
      <c r="O136" t="s">
        <v>20</v>
      </c>
      <c r="P136" s="4">
        <v>38199</v>
      </c>
      <c r="Q136" s="5">
        <f>_xlfn.XLOOKUP(EmployeeTable[[#This Row],[EmployeeID]],PayTable[EmployeeID],PayTable[Rate])</f>
        <v>15</v>
      </c>
      <c r="R136" t="str">
        <f>_xlfn.XLOOKUP(EmployeeTable[[#This Row],[EmployeeID]],DepartmentTable['# EmployeeID],DepartmentTable[Name])</f>
        <v>Production</v>
      </c>
      <c r="S136">
        <f t="shared" ca="1" si="4"/>
        <v>0</v>
      </c>
      <c r="T136" s="5">
        <f t="shared" si="5"/>
        <v>18.138069550172979</v>
      </c>
    </row>
    <row r="137" spans="1:20" x14ac:dyDescent="0.2">
      <c r="A137">
        <v>118</v>
      </c>
      <c r="B137">
        <v>92096924</v>
      </c>
      <c r="C137">
        <v>1196</v>
      </c>
      <c r="D137" t="s">
        <v>201</v>
      </c>
      <c r="E137">
        <v>14</v>
      </c>
      <c r="F137" t="s">
        <v>137</v>
      </c>
      <c r="G137" s="4">
        <v>29108</v>
      </c>
      <c r="H137" t="s">
        <v>18</v>
      </c>
      <c r="I137" t="s">
        <v>26</v>
      </c>
      <c r="J137" s="4">
        <v>36210</v>
      </c>
      <c r="K137">
        <v>0</v>
      </c>
      <c r="L137">
        <v>8</v>
      </c>
      <c r="M137">
        <v>24</v>
      </c>
      <c r="N137">
        <v>1</v>
      </c>
      <c r="O137" t="s">
        <v>20</v>
      </c>
      <c r="P137" s="4">
        <v>38199</v>
      </c>
      <c r="Q137" s="5">
        <f>_xlfn.XLOOKUP(EmployeeTable[[#This Row],[EmployeeID]],PayTable[EmployeeID],PayTable[Rate])</f>
        <v>11</v>
      </c>
      <c r="R137" t="str">
        <f>_xlfn.XLOOKUP(EmployeeTable[[#This Row],[EmployeeID]],DepartmentTable['# EmployeeID],DepartmentTable[Name])</f>
        <v>Production</v>
      </c>
      <c r="S137">
        <f t="shared" si="4"/>
        <v>0</v>
      </c>
      <c r="T137" s="5">
        <f t="shared" si="5"/>
        <v>18.138069550172979</v>
      </c>
    </row>
    <row r="138" spans="1:20" x14ac:dyDescent="0.2">
      <c r="A138">
        <v>120</v>
      </c>
      <c r="B138">
        <v>563680513</v>
      </c>
      <c r="C138">
        <v>1180</v>
      </c>
      <c r="D138" t="s">
        <v>202</v>
      </c>
      <c r="E138">
        <v>38</v>
      </c>
      <c r="F138" t="s">
        <v>137</v>
      </c>
      <c r="G138" s="4">
        <v>29768</v>
      </c>
      <c r="H138" t="s">
        <v>18</v>
      </c>
      <c r="I138" t="s">
        <v>26</v>
      </c>
      <c r="J138" s="4">
        <v>36212</v>
      </c>
      <c r="K138">
        <v>0</v>
      </c>
      <c r="L138">
        <v>92</v>
      </c>
      <c r="M138">
        <v>66</v>
      </c>
      <c r="N138">
        <v>1</v>
      </c>
      <c r="O138" t="s">
        <v>20</v>
      </c>
      <c r="P138" s="4">
        <v>38199</v>
      </c>
      <c r="Q138" s="5">
        <f>_xlfn.XLOOKUP(EmployeeTable[[#This Row],[EmployeeID]],PayTable[EmployeeID],PayTable[Rate])</f>
        <v>11</v>
      </c>
      <c r="R138" t="str">
        <f>_xlfn.XLOOKUP(EmployeeTable[[#This Row],[EmployeeID]],DepartmentTable['# EmployeeID],DepartmentTable[Name])</f>
        <v>Production</v>
      </c>
      <c r="S138">
        <f t="shared" ca="1" si="4"/>
        <v>0</v>
      </c>
      <c r="T138" s="5">
        <f t="shared" si="5"/>
        <v>18.138069550172979</v>
      </c>
    </row>
    <row r="139" spans="1:20" x14ac:dyDescent="0.2">
      <c r="A139">
        <v>122</v>
      </c>
      <c r="B139">
        <v>458159238</v>
      </c>
      <c r="C139">
        <v>1223</v>
      </c>
      <c r="D139" t="s">
        <v>203</v>
      </c>
      <c r="E139">
        <v>7</v>
      </c>
      <c r="F139" t="s">
        <v>110</v>
      </c>
      <c r="G139" s="4">
        <v>23282</v>
      </c>
      <c r="H139" t="s">
        <v>18</v>
      </c>
      <c r="I139" t="s">
        <v>19</v>
      </c>
      <c r="J139" s="4">
        <v>36213</v>
      </c>
      <c r="K139">
        <v>0</v>
      </c>
      <c r="L139">
        <v>35</v>
      </c>
      <c r="M139">
        <v>37</v>
      </c>
      <c r="N139">
        <v>1</v>
      </c>
      <c r="O139" t="s">
        <v>20</v>
      </c>
      <c r="P139" s="4">
        <v>38199</v>
      </c>
      <c r="Q139" s="5">
        <f>_xlfn.XLOOKUP(EmployeeTable[[#This Row],[EmployeeID]],PayTable[EmployeeID],PayTable[Rate])</f>
        <v>12.45</v>
      </c>
      <c r="R139" t="str">
        <f>_xlfn.XLOOKUP(EmployeeTable[[#This Row],[EmployeeID]],DepartmentTable['# EmployeeID],DepartmentTable[Name])</f>
        <v>Production</v>
      </c>
      <c r="S139">
        <f t="shared" si="4"/>
        <v>0</v>
      </c>
      <c r="T139" s="5">
        <f t="shared" si="5"/>
        <v>18.138069550172979</v>
      </c>
    </row>
    <row r="140" spans="1:20" x14ac:dyDescent="0.2">
      <c r="A140">
        <v>123</v>
      </c>
      <c r="B140">
        <v>712885347</v>
      </c>
      <c r="C140">
        <v>1062</v>
      </c>
      <c r="D140" t="s">
        <v>204</v>
      </c>
      <c r="E140">
        <v>21</v>
      </c>
      <c r="F140" t="s">
        <v>205</v>
      </c>
      <c r="G140" s="4">
        <v>24519</v>
      </c>
      <c r="H140" t="s">
        <v>19</v>
      </c>
      <c r="I140" t="s">
        <v>19</v>
      </c>
      <c r="J140" s="4">
        <v>36213</v>
      </c>
      <c r="K140">
        <v>0</v>
      </c>
      <c r="L140">
        <v>74</v>
      </c>
      <c r="M140">
        <v>57</v>
      </c>
      <c r="N140">
        <v>1</v>
      </c>
      <c r="O140" t="s">
        <v>20</v>
      </c>
      <c r="P140" s="4">
        <v>38199</v>
      </c>
      <c r="Q140" s="5">
        <f>_xlfn.XLOOKUP(EmployeeTable[[#This Row],[EmployeeID]],PayTable[EmployeeID],PayTable[Rate])</f>
        <v>25</v>
      </c>
      <c r="R140" t="str">
        <f>_xlfn.XLOOKUP(EmployeeTable[[#This Row],[EmployeeID]],DepartmentTable['# EmployeeID],DepartmentTable[Name])</f>
        <v>Production</v>
      </c>
      <c r="S140">
        <f t="shared" ca="1" si="4"/>
        <v>0</v>
      </c>
      <c r="T140" s="5">
        <f t="shared" si="5"/>
        <v>18.138069550172979</v>
      </c>
    </row>
    <row r="141" spans="1:20" x14ac:dyDescent="0.2">
      <c r="A141">
        <v>124</v>
      </c>
      <c r="B141">
        <v>87268837</v>
      </c>
      <c r="C141">
        <v>1121</v>
      </c>
      <c r="D141" t="s">
        <v>206</v>
      </c>
      <c r="E141">
        <v>184</v>
      </c>
      <c r="F141" t="s">
        <v>125</v>
      </c>
      <c r="G141" s="4">
        <v>28352</v>
      </c>
      <c r="H141" t="s">
        <v>18</v>
      </c>
      <c r="I141" t="s">
        <v>19</v>
      </c>
      <c r="J141" s="4">
        <v>36213</v>
      </c>
      <c r="K141">
        <v>0</v>
      </c>
      <c r="L141">
        <v>33</v>
      </c>
      <c r="M141">
        <v>36</v>
      </c>
      <c r="N141">
        <v>1</v>
      </c>
      <c r="O141" t="s">
        <v>20</v>
      </c>
      <c r="P141" s="4">
        <v>38199</v>
      </c>
      <c r="Q141" s="5">
        <f>_xlfn.XLOOKUP(EmployeeTable[[#This Row],[EmployeeID]],PayTable[EmployeeID],PayTable[Rate])</f>
        <v>9.5</v>
      </c>
      <c r="R141" t="str">
        <f>_xlfn.XLOOKUP(EmployeeTable[[#This Row],[EmployeeID]],DepartmentTable['# EmployeeID],DepartmentTable[Name])</f>
        <v>Production</v>
      </c>
      <c r="S141">
        <f t="shared" si="4"/>
        <v>0</v>
      </c>
      <c r="T141" s="5">
        <f t="shared" si="5"/>
        <v>18.138069550172979</v>
      </c>
    </row>
    <row r="142" spans="1:20" x14ac:dyDescent="0.2">
      <c r="A142">
        <v>125</v>
      </c>
      <c r="B142">
        <v>969985265</v>
      </c>
      <c r="C142">
        <v>1105</v>
      </c>
      <c r="D142" t="s">
        <v>207</v>
      </c>
      <c r="E142">
        <v>182</v>
      </c>
      <c r="F142" t="s">
        <v>133</v>
      </c>
      <c r="G142" s="4">
        <v>25417</v>
      </c>
      <c r="H142" t="s">
        <v>19</v>
      </c>
      <c r="I142" t="s">
        <v>26</v>
      </c>
      <c r="J142" s="4">
        <v>36214</v>
      </c>
      <c r="K142">
        <v>0</v>
      </c>
      <c r="L142">
        <v>17</v>
      </c>
      <c r="M142">
        <v>28</v>
      </c>
      <c r="N142">
        <v>1</v>
      </c>
      <c r="O142" t="s">
        <v>20</v>
      </c>
      <c r="P142" s="4">
        <v>38199</v>
      </c>
      <c r="Q142" s="5">
        <f>_xlfn.XLOOKUP(EmployeeTable[[#This Row],[EmployeeID]],PayTable[EmployeeID],PayTable[Rate])</f>
        <v>14</v>
      </c>
      <c r="R142" t="str">
        <f>_xlfn.XLOOKUP(EmployeeTable[[#This Row],[EmployeeID]],DepartmentTable['# EmployeeID],DepartmentTable[Name])</f>
        <v>Production</v>
      </c>
      <c r="S142">
        <f t="shared" si="4"/>
        <v>0</v>
      </c>
      <c r="T142" s="5">
        <f t="shared" si="5"/>
        <v>18.138069550172979</v>
      </c>
    </row>
    <row r="143" spans="1:20" x14ac:dyDescent="0.2">
      <c r="A143">
        <v>126</v>
      </c>
      <c r="B143">
        <v>539490372</v>
      </c>
      <c r="C143">
        <v>1164</v>
      </c>
      <c r="D143" t="s">
        <v>208</v>
      </c>
      <c r="E143">
        <v>123</v>
      </c>
      <c r="F143" t="s">
        <v>127</v>
      </c>
      <c r="G143" s="4">
        <v>28872</v>
      </c>
      <c r="H143" t="s">
        <v>19</v>
      </c>
      <c r="I143" t="s">
        <v>19</v>
      </c>
      <c r="J143" s="4">
        <v>36214</v>
      </c>
      <c r="K143">
        <v>0</v>
      </c>
      <c r="L143">
        <v>76</v>
      </c>
      <c r="M143">
        <v>58</v>
      </c>
      <c r="N143">
        <v>1</v>
      </c>
      <c r="O143" t="s">
        <v>20</v>
      </c>
      <c r="P143" s="4">
        <v>38199</v>
      </c>
      <c r="Q143" s="5">
        <f>_xlfn.XLOOKUP(EmployeeTable[[#This Row],[EmployeeID]],PayTable[EmployeeID],PayTable[Rate])</f>
        <v>10</v>
      </c>
      <c r="R143" t="str">
        <f>_xlfn.XLOOKUP(EmployeeTable[[#This Row],[EmployeeID]],DepartmentTable['# EmployeeID],DepartmentTable[Name])</f>
        <v>Production</v>
      </c>
      <c r="S143">
        <f t="shared" ca="1" si="4"/>
        <v>0</v>
      </c>
      <c r="T143" s="5">
        <f t="shared" si="5"/>
        <v>18.138069550172979</v>
      </c>
    </row>
    <row r="144" spans="1:20" x14ac:dyDescent="0.2">
      <c r="A144">
        <v>129</v>
      </c>
      <c r="B144">
        <v>948320468</v>
      </c>
      <c r="C144">
        <v>1207</v>
      </c>
      <c r="D144" t="s">
        <v>209</v>
      </c>
      <c r="E144">
        <v>16</v>
      </c>
      <c r="F144" t="s">
        <v>110</v>
      </c>
      <c r="G144" s="4">
        <v>25502</v>
      </c>
      <c r="H144" t="s">
        <v>18</v>
      </c>
      <c r="I144" t="s">
        <v>19</v>
      </c>
      <c r="J144" s="4">
        <v>36215</v>
      </c>
      <c r="K144">
        <v>0</v>
      </c>
      <c r="L144">
        <v>19</v>
      </c>
      <c r="M144">
        <v>29</v>
      </c>
      <c r="N144">
        <v>1</v>
      </c>
      <c r="O144" t="s">
        <v>20</v>
      </c>
      <c r="P144" s="4">
        <v>38199</v>
      </c>
      <c r="Q144" s="5">
        <f>_xlfn.XLOOKUP(EmployeeTable[[#This Row],[EmployeeID]],PayTable[EmployeeID],PayTable[Rate])</f>
        <v>12.45</v>
      </c>
      <c r="R144" t="str">
        <f>_xlfn.XLOOKUP(EmployeeTable[[#This Row],[EmployeeID]],DepartmentTable['# EmployeeID],DepartmentTable[Name])</f>
        <v>Production</v>
      </c>
      <c r="S144">
        <f t="shared" si="4"/>
        <v>0</v>
      </c>
      <c r="T144" s="5">
        <f t="shared" si="5"/>
        <v>18.138069550172979</v>
      </c>
    </row>
    <row r="145" spans="1:20" x14ac:dyDescent="0.2">
      <c r="A145">
        <v>131</v>
      </c>
      <c r="B145">
        <v>153288994</v>
      </c>
      <c r="C145">
        <v>1191</v>
      </c>
      <c r="D145" t="s">
        <v>210</v>
      </c>
      <c r="E145">
        <v>74</v>
      </c>
      <c r="F145" t="s">
        <v>137</v>
      </c>
      <c r="G145" s="4">
        <v>22554</v>
      </c>
      <c r="H145" t="s">
        <v>19</v>
      </c>
      <c r="I145" t="s">
        <v>19</v>
      </c>
      <c r="J145" s="4">
        <v>36217</v>
      </c>
      <c r="K145">
        <v>0</v>
      </c>
      <c r="L145">
        <v>3</v>
      </c>
      <c r="M145">
        <v>21</v>
      </c>
      <c r="N145">
        <v>1</v>
      </c>
      <c r="O145" t="s">
        <v>20</v>
      </c>
      <c r="P145" s="4">
        <v>38199</v>
      </c>
      <c r="Q145" s="5">
        <f>_xlfn.XLOOKUP(EmployeeTable[[#This Row],[EmployeeID]],PayTable[EmployeeID],PayTable[Rate])</f>
        <v>11</v>
      </c>
      <c r="R145" t="str">
        <f>_xlfn.XLOOKUP(EmployeeTable[[#This Row],[EmployeeID]],DepartmentTable['# EmployeeID],DepartmentTable[Name])</f>
        <v>Production</v>
      </c>
      <c r="S145">
        <f t="shared" si="4"/>
        <v>0</v>
      </c>
      <c r="T145" s="5">
        <f t="shared" si="5"/>
        <v>18.138069550172979</v>
      </c>
    </row>
    <row r="146" spans="1:20" x14ac:dyDescent="0.2">
      <c r="A146">
        <v>133</v>
      </c>
      <c r="B146">
        <v>363996959</v>
      </c>
      <c r="C146">
        <v>1132</v>
      </c>
      <c r="D146" t="s">
        <v>211</v>
      </c>
      <c r="E146">
        <v>173</v>
      </c>
      <c r="F146" t="s">
        <v>125</v>
      </c>
      <c r="G146" s="4">
        <v>26508</v>
      </c>
      <c r="H146" t="s">
        <v>18</v>
      </c>
      <c r="I146" t="s">
        <v>19</v>
      </c>
      <c r="J146" s="4">
        <v>36218</v>
      </c>
      <c r="K146">
        <v>0</v>
      </c>
      <c r="L146">
        <v>44</v>
      </c>
      <c r="M146">
        <v>42</v>
      </c>
      <c r="N146">
        <v>1</v>
      </c>
      <c r="O146" t="s">
        <v>20</v>
      </c>
      <c r="P146" s="4">
        <v>38199</v>
      </c>
      <c r="Q146" s="5">
        <f>_xlfn.XLOOKUP(EmployeeTable[[#This Row],[EmployeeID]],PayTable[EmployeeID],PayTable[Rate])</f>
        <v>9.5</v>
      </c>
      <c r="R146" t="str">
        <f>_xlfn.XLOOKUP(EmployeeTable[[#This Row],[EmployeeID]],DepartmentTable['# EmployeeID],DepartmentTable[Name])</f>
        <v>Production</v>
      </c>
      <c r="S146">
        <f t="shared" ca="1" si="4"/>
        <v>0</v>
      </c>
      <c r="T146" s="5">
        <f t="shared" si="5"/>
        <v>18.138069550172979</v>
      </c>
    </row>
    <row r="147" spans="1:20" x14ac:dyDescent="0.2">
      <c r="A147">
        <v>134</v>
      </c>
      <c r="B147">
        <v>585408256</v>
      </c>
      <c r="C147">
        <v>1116</v>
      </c>
      <c r="D147" t="s">
        <v>212</v>
      </c>
      <c r="E147">
        <v>184</v>
      </c>
      <c r="F147" t="s">
        <v>125</v>
      </c>
      <c r="G147" s="4">
        <v>27796</v>
      </c>
      <c r="H147" t="s">
        <v>18</v>
      </c>
      <c r="I147" t="s">
        <v>19</v>
      </c>
      <c r="J147" s="4">
        <v>36219</v>
      </c>
      <c r="K147">
        <v>0</v>
      </c>
      <c r="L147">
        <v>28</v>
      </c>
      <c r="M147">
        <v>34</v>
      </c>
      <c r="N147">
        <v>1</v>
      </c>
      <c r="O147" t="s">
        <v>20</v>
      </c>
      <c r="P147" s="4">
        <v>38199</v>
      </c>
      <c r="Q147" s="5">
        <f>_xlfn.XLOOKUP(EmployeeTable[[#This Row],[EmployeeID]],PayTable[EmployeeID],PayTable[Rate])</f>
        <v>9.5</v>
      </c>
      <c r="R147" t="str">
        <f>_xlfn.XLOOKUP(EmployeeTable[[#This Row],[EmployeeID]],DepartmentTable['# EmployeeID],DepartmentTable[Name])</f>
        <v>Production</v>
      </c>
      <c r="S147">
        <f t="shared" si="4"/>
        <v>0</v>
      </c>
      <c r="T147" s="5">
        <f t="shared" si="5"/>
        <v>18.138069550172979</v>
      </c>
    </row>
    <row r="148" spans="1:20" x14ac:dyDescent="0.2">
      <c r="A148">
        <v>135</v>
      </c>
      <c r="B148">
        <v>386315192</v>
      </c>
      <c r="C148">
        <v>1057</v>
      </c>
      <c r="D148" t="s">
        <v>213</v>
      </c>
      <c r="E148">
        <v>21</v>
      </c>
      <c r="F148" t="s">
        <v>214</v>
      </c>
      <c r="G148" s="4">
        <v>26195</v>
      </c>
      <c r="H148" t="s">
        <v>18</v>
      </c>
      <c r="I148" t="s">
        <v>26</v>
      </c>
      <c r="J148" s="4">
        <v>36219</v>
      </c>
      <c r="K148">
        <v>0</v>
      </c>
      <c r="L148">
        <v>69</v>
      </c>
      <c r="M148">
        <v>54</v>
      </c>
      <c r="N148">
        <v>1</v>
      </c>
      <c r="O148" t="s">
        <v>20</v>
      </c>
      <c r="P148" s="4">
        <v>38199</v>
      </c>
      <c r="Q148" s="5">
        <f>_xlfn.XLOOKUP(EmployeeTable[[#This Row],[EmployeeID]],PayTable[EmployeeID],PayTable[Rate])</f>
        <v>25</v>
      </c>
      <c r="R148" t="str">
        <f>_xlfn.XLOOKUP(EmployeeTable[[#This Row],[EmployeeID]],DepartmentTable['# EmployeeID],DepartmentTable[Name])</f>
        <v>Production</v>
      </c>
      <c r="S148">
        <f t="shared" ca="1" si="4"/>
        <v>0</v>
      </c>
      <c r="T148" s="5">
        <f t="shared" si="5"/>
        <v>18.138069550172979</v>
      </c>
    </row>
    <row r="149" spans="1:20" x14ac:dyDescent="0.2">
      <c r="A149">
        <v>136</v>
      </c>
      <c r="B149">
        <v>167554340</v>
      </c>
      <c r="C149">
        <v>1175</v>
      </c>
      <c r="D149" t="s">
        <v>215</v>
      </c>
      <c r="E149">
        <v>197</v>
      </c>
      <c r="F149" t="s">
        <v>127</v>
      </c>
      <c r="G149" s="4">
        <v>29557</v>
      </c>
      <c r="H149" t="s">
        <v>19</v>
      </c>
      <c r="I149" t="s">
        <v>26</v>
      </c>
      <c r="J149" s="4">
        <v>36219</v>
      </c>
      <c r="K149">
        <v>0</v>
      </c>
      <c r="L149">
        <v>87</v>
      </c>
      <c r="M149">
        <v>63</v>
      </c>
      <c r="N149">
        <v>1</v>
      </c>
      <c r="O149" t="s">
        <v>20</v>
      </c>
      <c r="P149" s="4">
        <v>38199</v>
      </c>
      <c r="Q149" s="5">
        <f>_xlfn.XLOOKUP(EmployeeTable[[#This Row],[EmployeeID]],PayTable[EmployeeID],PayTable[Rate])</f>
        <v>10</v>
      </c>
      <c r="R149" t="str">
        <f>_xlfn.XLOOKUP(EmployeeTable[[#This Row],[EmployeeID]],DepartmentTable['# EmployeeID],DepartmentTable[Name])</f>
        <v>Production</v>
      </c>
      <c r="S149">
        <f t="shared" ca="1" si="4"/>
        <v>0</v>
      </c>
      <c r="T149" s="5">
        <f t="shared" si="5"/>
        <v>18.138069550172979</v>
      </c>
    </row>
    <row r="150" spans="1:20" x14ac:dyDescent="0.2">
      <c r="A150">
        <v>137</v>
      </c>
      <c r="B150">
        <v>410742000</v>
      </c>
      <c r="C150">
        <v>1202</v>
      </c>
      <c r="D150" t="s">
        <v>216</v>
      </c>
      <c r="E150">
        <v>16</v>
      </c>
      <c r="F150" t="s">
        <v>110</v>
      </c>
      <c r="G150" s="4">
        <v>29158</v>
      </c>
      <c r="H150" t="s">
        <v>19</v>
      </c>
      <c r="I150" t="s">
        <v>26</v>
      </c>
      <c r="J150" s="4">
        <v>36221</v>
      </c>
      <c r="K150">
        <v>0</v>
      </c>
      <c r="L150">
        <v>14</v>
      </c>
      <c r="M150">
        <v>27</v>
      </c>
      <c r="N150">
        <v>1</v>
      </c>
      <c r="O150" t="s">
        <v>20</v>
      </c>
      <c r="P150" s="4">
        <v>38199</v>
      </c>
      <c r="Q150" s="5">
        <f>_xlfn.XLOOKUP(EmployeeTable[[#This Row],[EmployeeID]],PayTable[EmployeeID],PayTable[Rate])</f>
        <v>12.45</v>
      </c>
      <c r="R150" t="str">
        <f>_xlfn.XLOOKUP(EmployeeTable[[#This Row],[EmployeeID]],DepartmentTable['# EmployeeID],DepartmentTable[Name])</f>
        <v>Production</v>
      </c>
      <c r="S150">
        <f t="shared" si="4"/>
        <v>0</v>
      </c>
      <c r="T150" s="5">
        <f t="shared" si="5"/>
        <v>18.138069550172979</v>
      </c>
    </row>
    <row r="151" spans="1:20" x14ac:dyDescent="0.2">
      <c r="A151">
        <v>138</v>
      </c>
      <c r="B151">
        <v>746201340</v>
      </c>
      <c r="C151">
        <v>1143</v>
      </c>
      <c r="D151" t="s">
        <v>217</v>
      </c>
      <c r="E151">
        <v>210</v>
      </c>
      <c r="F151" t="s">
        <v>135</v>
      </c>
      <c r="G151" s="4">
        <v>24545</v>
      </c>
      <c r="H151" t="s">
        <v>18</v>
      </c>
      <c r="I151" t="s">
        <v>19</v>
      </c>
      <c r="J151" s="4">
        <v>36221</v>
      </c>
      <c r="K151">
        <v>0</v>
      </c>
      <c r="L151">
        <v>55</v>
      </c>
      <c r="M151">
        <v>47</v>
      </c>
      <c r="N151">
        <v>1</v>
      </c>
      <c r="O151" t="s">
        <v>20</v>
      </c>
      <c r="P151" s="4">
        <v>38199</v>
      </c>
      <c r="Q151" s="5">
        <f>_xlfn.XLOOKUP(EmployeeTable[[#This Row],[EmployeeID]],PayTable[EmployeeID],PayTable[Rate])</f>
        <v>15</v>
      </c>
      <c r="R151" t="str">
        <f>_xlfn.XLOOKUP(EmployeeTable[[#This Row],[EmployeeID]],DepartmentTable['# EmployeeID],DepartmentTable[Name])</f>
        <v>Production</v>
      </c>
      <c r="S151">
        <f t="shared" ca="1" si="4"/>
        <v>0</v>
      </c>
      <c r="T151" s="5">
        <f t="shared" si="5"/>
        <v>18.138069550172979</v>
      </c>
    </row>
    <row r="152" spans="1:20" x14ac:dyDescent="0.2">
      <c r="A152">
        <v>141</v>
      </c>
      <c r="B152">
        <v>398737566</v>
      </c>
      <c r="C152">
        <v>1186</v>
      </c>
      <c r="D152" t="s">
        <v>218</v>
      </c>
      <c r="E152">
        <v>38</v>
      </c>
      <c r="F152" t="s">
        <v>137</v>
      </c>
      <c r="G152" s="4">
        <v>23531</v>
      </c>
      <c r="H152" t="s">
        <v>18</v>
      </c>
      <c r="I152" t="s">
        <v>19</v>
      </c>
      <c r="J152" s="4">
        <v>36223</v>
      </c>
      <c r="K152">
        <v>0</v>
      </c>
      <c r="L152">
        <v>98</v>
      </c>
      <c r="M152">
        <v>69</v>
      </c>
      <c r="N152">
        <v>1</v>
      </c>
      <c r="O152" t="s">
        <v>20</v>
      </c>
      <c r="P152" s="4">
        <v>38199</v>
      </c>
      <c r="Q152" s="5">
        <f>_xlfn.XLOOKUP(EmployeeTable[[#This Row],[EmployeeID]],PayTable[EmployeeID],PayTable[Rate])</f>
        <v>11</v>
      </c>
      <c r="R152" t="str">
        <f>_xlfn.XLOOKUP(EmployeeTable[[#This Row],[EmployeeID]],DepartmentTable['# EmployeeID],DepartmentTable[Name])</f>
        <v>Production</v>
      </c>
      <c r="S152">
        <f t="shared" ca="1" si="4"/>
        <v>0</v>
      </c>
      <c r="T152" s="5">
        <f t="shared" si="5"/>
        <v>18.138069550172979</v>
      </c>
    </row>
    <row r="153" spans="1:20" x14ac:dyDescent="0.2">
      <c r="A153">
        <v>142</v>
      </c>
      <c r="B153">
        <v>764853868</v>
      </c>
      <c r="C153">
        <v>1127</v>
      </c>
      <c r="D153" t="s">
        <v>219</v>
      </c>
      <c r="E153">
        <v>135</v>
      </c>
      <c r="F153" t="s">
        <v>125</v>
      </c>
      <c r="G153" s="4">
        <v>26988</v>
      </c>
      <c r="H153" t="s">
        <v>19</v>
      </c>
      <c r="I153" t="s">
        <v>19</v>
      </c>
      <c r="J153" s="4">
        <v>36223</v>
      </c>
      <c r="K153">
        <v>0</v>
      </c>
      <c r="L153">
        <v>39</v>
      </c>
      <c r="M153">
        <v>39</v>
      </c>
      <c r="N153">
        <v>1</v>
      </c>
      <c r="O153" t="s">
        <v>20</v>
      </c>
      <c r="P153" s="4">
        <v>38199</v>
      </c>
      <c r="Q153" s="5">
        <f>_xlfn.XLOOKUP(EmployeeTable[[#This Row],[EmployeeID]],PayTable[EmployeeID],PayTable[Rate])</f>
        <v>9.5</v>
      </c>
      <c r="R153" t="str">
        <f>_xlfn.XLOOKUP(EmployeeTable[[#This Row],[EmployeeID]],DepartmentTable['# EmployeeID],DepartmentTable[Name])</f>
        <v>Production</v>
      </c>
      <c r="S153">
        <f t="shared" ca="1" si="4"/>
        <v>0</v>
      </c>
      <c r="T153" s="5">
        <f t="shared" si="5"/>
        <v>18.138069550172979</v>
      </c>
    </row>
    <row r="154" spans="1:20" x14ac:dyDescent="0.2">
      <c r="A154">
        <v>143</v>
      </c>
      <c r="B154">
        <v>319472946</v>
      </c>
      <c r="C154">
        <v>1229</v>
      </c>
      <c r="D154" t="s">
        <v>220</v>
      </c>
      <c r="E154">
        <v>21</v>
      </c>
      <c r="F154" t="s">
        <v>195</v>
      </c>
      <c r="G154" s="4">
        <v>24600</v>
      </c>
      <c r="H154" t="s">
        <v>19</v>
      </c>
      <c r="I154" t="s">
        <v>19</v>
      </c>
      <c r="J154" s="4">
        <v>36224</v>
      </c>
      <c r="K154">
        <v>0</v>
      </c>
      <c r="L154">
        <v>41</v>
      </c>
      <c r="M154">
        <v>40</v>
      </c>
      <c r="N154">
        <v>1</v>
      </c>
      <c r="O154" t="s">
        <v>20</v>
      </c>
      <c r="P154" s="4">
        <v>38199</v>
      </c>
      <c r="Q154" s="5">
        <f>_xlfn.XLOOKUP(EmployeeTable[[#This Row],[EmployeeID]],PayTable[EmployeeID],PayTable[Rate])</f>
        <v>25</v>
      </c>
      <c r="R154" t="str">
        <f>_xlfn.XLOOKUP(EmployeeTable[[#This Row],[EmployeeID]],DepartmentTable['# EmployeeID],DepartmentTable[Name])</f>
        <v>Production</v>
      </c>
      <c r="S154">
        <f t="shared" si="4"/>
        <v>0</v>
      </c>
      <c r="T154" s="5">
        <f t="shared" si="5"/>
        <v>18.138069550172979</v>
      </c>
    </row>
    <row r="155" spans="1:20" x14ac:dyDescent="0.2">
      <c r="A155">
        <v>144</v>
      </c>
      <c r="B155">
        <v>456839592</v>
      </c>
      <c r="C155">
        <v>1170</v>
      </c>
      <c r="D155" t="s">
        <v>221</v>
      </c>
      <c r="E155">
        <v>159</v>
      </c>
      <c r="F155" t="s">
        <v>127</v>
      </c>
      <c r="G155" s="4">
        <v>27485</v>
      </c>
      <c r="H155" t="s">
        <v>18</v>
      </c>
      <c r="I155" t="s">
        <v>19</v>
      </c>
      <c r="J155" s="4">
        <v>36225</v>
      </c>
      <c r="K155">
        <v>0</v>
      </c>
      <c r="L155">
        <v>82</v>
      </c>
      <c r="M155">
        <v>61</v>
      </c>
      <c r="N155">
        <v>1</v>
      </c>
      <c r="O155" t="s">
        <v>20</v>
      </c>
      <c r="P155" s="4">
        <v>38199</v>
      </c>
      <c r="Q155" s="5">
        <f>_xlfn.XLOOKUP(EmployeeTable[[#This Row],[EmployeeID]],PayTable[EmployeeID],PayTable[Rate])</f>
        <v>10</v>
      </c>
      <c r="R155" t="str">
        <f>_xlfn.XLOOKUP(EmployeeTable[[#This Row],[EmployeeID]],DepartmentTable['# EmployeeID],DepartmentTable[Name])</f>
        <v>Production</v>
      </c>
      <c r="S155">
        <f t="shared" ca="1" si="4"/>
        <v>0</v>
      </c>
      <c r="T155" s="5">
        <f t="shared" si="5"/>
        <v>18.138069550172979</v>
      </c>
    </row>
    <row r="156" spans="1:20" x14ac:dyDescent="0.2">
      <c r="A156">
        <v>146</v>
      </c>
      <c r="B156">
        <v>259388196</v>
      </c>
      <c r="C156">
        <v>1111</v>
      </c>
      <c r="D156" t="s">
        <v>222</v>
      </c>
      <c r="E156">
        <v>184</v>
      </c>
      <c r="F156" t="s">
        <v>125</v>
      </c>
      <c r="G156" s="4">
        <v>28895</v>
      </c>
      <c r="H156" t="s">
        <v>19</v>
      </c>
      <c r="I156" t="s">
        <v>19</v>
      </c>
      <c r="J156" s="4">
        <v>36225</v>
      </c>
      <c r="K156">
        <v>0</v>
      </c>
      <c r="L156">
        <v>23</v>
      </c>
      <c r="M156">
        <v>31</v>
      </c>
      <c r="N156">
        <v>1</v>
      </c>
      <c r="O156" t="s">
        <v>20</v>
      </c>
      <c r="P156" s="4">
        <v>38199</v>
      </c>
      <c r="Q156" s="5">
        <f>_xlfn.XLOOKUP(EmployeeTable[[#This Row],[EmployeeID]],PayTable[EmployeeID],PayTable[Rate])</f>
        <v>9.5</v>
      </c>
      <c r="R156" t="str">
        <f>_xlfn.XLOOKUP(EmployeeTable[[#This Row],[EmployeeID]],DepartmentTable['# EmployeeID],DepartmentTable[Name])</f>
        <v>Production</v>
      </c>
      <c r="S156">
        <f t="shared" si="4"/>
        <v>0</v>
      </c>
      <c r="T156" s="5">
        <f t="shared" si="5"/>
        <v>18.138069550172979</v>
      </c>
    </row>
    <row r="157" spans="1:20" x14ac:dyDescent="0.2">
      <c r="A157">
        <v>147</v>
      </c>
      <c r="B157">
        <v>812797414</v>
      </c>
      <c r="C157">
        <v>1100</v>
      </c>
      <c r="D157" t="s">
        <v>223</v>
      </c>
      <c r="E157">
        <v>143</v>
      </c>
      <c r="F157" t="s">
        <v>133</v>
      </c>
      <c r="G157" s="4">
        <v>24782</v>
      </c>
      <c r="H157" t="s">
        <v>18</v>
      </c>
      <c r="I157" t="s">
        <v>26</v>
      </c>
      <c r="J157" s="4">
        <v>36226</v>
      </c>
      <c r="K157">
        <v>0</v>
      </c>
      <c r="L157">
        <v>12</v>
      </c>
      <c r="M157">
        <v>26</v>
      </c>
      <c r="N157">
        <v>1</v>
      </c>
      <c r="O157" t="s">
        <v>20</v>
      </c>
      <c r="P157" s="4">
        <v>38199</v>
      </c>
      <c r="Q157" s="5">
        <f>_xlfn.XLOOKUP(EmployeeTable[[#This Row],[EmployeeID]],PayTable[EmployeeID],PayTable[Rate])</f>
        <v>14</v>
      </c>
      <c r="R157" t="str">
        <f>_xlfn.XLOOKUP(EmployeeTable[[#This Row],[EmployeeID]],DepartmentTable['# EmployeeID],DepartmentTable[Name])</f>
        <v>Production</v>
      </c>
      <c r="S157">
        <f t="shared" si="4"/>
        <v>0</v>
      </c>
      <c r="T157" s="5">
        <f t="shared" si="5"/>
        <v>18.138069550172979</v>
      </c>
    </row>
    <row r="158" spans="1:20" x14ac:dyDescent="0.2">
      <c r="A158">
        <v>148</v>
      </c>
      <c r="B158">
        <v>519899904</v>
      </c>
      <c r="C158">
        <v>1052</v>
      </c>
      <c r="D158" t="s">
        <v>224</v>
      </c>
      <c r="E158">
        <v>109</v>
      </c>
      <c r="F158" t="s">
        <v>225</v>
      </c>
      <c r="G158" s="4">
        <v>26702</v>
      </c>
      <c r="H158" t="s">
        <v>18</v>
      </c>
      <c r="I158" t="s">
        <v>19</v>
      </c>
      <c r="J158" s="4">
        <v>36226</v>
      </c>
      <c r="K158">
        <v>1</v>
      </c>
      <c r="L158">
        <v>64</v>
      </c>
      <c r="M158">
        <v>52</v>
      </c>
      <c r="N158">
        <v>1</v>
      </c>
      <c r="O158" t="s">
        <v>20</v>
      </c>
      <c r="P158" s="4">
        <v>38199</v>
      </c>
      <c r="Q158" s="5">
        <f>_xlfn.XLOOKUP(EmployeeTable[[#This Row],[EmployeeID]],PayTable[EmployeeID],PayTable[Rate])</f>
        <v>84.134600000000006</v>
      </c>
      <c r="R158" t="str">
        <f>_xlfn.XLOOKUP(EmployeeTable[[#This Row],[EmployeeID]],DepartmentTable['# EmployeeID],DepartmentTable[Name])</f>
        <v>Production</v>
      </c>
      <c r="S158">
        <f t="shared" ca="1" si="4"/>
        <v>0</v>
      </c>
      <c r="T158" s="5">
        <f t="shared" si="5"/>
        <v>18.138069550172979</v>
      </c>
    </row>
    <row r="159" spans="1:20" x14ac:dyDescent="0.2">
      <c r="A159">
        <v>151</v>
      </c>
      <c r="B159">
        <v>25011600</v>
      </c>
      <c r="C159">
        <v>1095</v>
      </c>
      <c r="D159" t="s">
        <v>226</v>
      </c>
      <c r="E159">
        <v>108</v>
      </c>
      <c r="F159" t="s">
        <v>133</v>
      </c>
      <c r="G159" s="4">
        <v>28482</v>
      </c>
      <c r="H159" t="s">
        <v>19</v>
      </c>
      <c r="I159" t="s">
        <v>26</v>
      </c>
      <c r="J159" s="4">
        <v>36227</v>
      </c>
      <c r="K159">
        <v>0</v>
      </c>
      <c r="L159">
        <v>7</v>
      </c>
      <c r="M159">
        <v>23</v>
      </c>
      <c r="N159">
        <v>1</v>
      </c>
      <c r="O159" t="s">
        <v>20</v>
      </c>
      <c r="P159" s="4">
        <v>38199</v>
      </c>
      <c r="Q159" s="5">
        <f>_xlfn.XLOOKUP(EmployeeTable[[#This Row],[EmployeeID]],PayTable[EmployeeID],PayTable[Rate])</f>
        <v>14</v>
      </c>
      <c r="R159" t="str">
        <f>_xlfn.XLOOKUP(EmployeeTable[[#This Row],[EmployeeID]],DepartmentTable['# EmployeeID],DepartmentTable[Name])</f>
        <v>Production</v>
      </c>
      <c r="S159">
        <f t="shared" si="4"/>
        <v>0</v>
      </c>
      <c r="T159" s="5">
        <f t="shared" si="5"/>
        <v>18.138069550172979</v>
      </c>
    </row>
    <row r="160" spans="1:20" x14ac:dyDescent="0.2">
      <c r="A160">
        <v>152</v>
      </c>
      <c r="B160">
        <v>436757988</v>
      </c>
      <c r="C160">
        <v>1138</v>
      </c>
      <c r="D160" t="s">
        <v>227</v>
      </c>
      <c r="E160">
        <v>210</v>
      </c>
      <c r="F160" t="s">
        <v>135</v>
      </c>
      <c r="G160" s="4">
        <v>29201</v>
      </c>
      <c r="H160" t="s">
        <v>18</v>
      </c>
      <c r="I160" t="s">
        <v>19</v>
      </c>
      <c r="J160" s="4">
        <v>36228</v>
      </c>
      <c r="K160">
        <v>0</v>
      </c>
      <c r="L160">
        <v>50</v>
      </c>
      <c r="M160">
        <v>45</v>
      </c>
      <c r="N160">
        <v>1</v>
      </c>
      <c r="O160" t="s">
        <v>20</v>
      </c>
      <c r="P160" s="4">
        <v>38199</v>
      </c>
      <c r="Q160" s="5">
        <f>_xlfn.XLOOKUP(EmployeeTable[[#This Row],[EmployeeID]],PayTable[EmployeeID],PayTable[Rate])</f>
        <v>15</v>
      </c>
      <c r="R160" t="str">
        <f>_xlfn.XLOOKUP(EmployeeTable[[#This Row],[EmployeeID]],DepartmentTable['# EmployeeID],DepartmentTable[Name])</f>
        <v>Production</v>
      </c>
      <c r="S160">
        <f t="shared" ca="1" si="4"/>
        <v>0</v>
      </c>
      <c r="T160" s="5">
        <f t="shared" si="5"/>
        <v>18.138069550172979</v>
      </c>
    </row>
    <row r="161" spans="1:20" x14ac:dyDescent="0.2">
      <c r="A161">
        <v>153</v>
      </c>
      <c r="B161">
        <v>652535724</v>
      </c>
      <c r="C161">
        <v>1197</v>
      </c>
      <c r="D161" t="s">
        <v>228</v>
      </c>
      <c r="E161">
        <v>14</v>
      </c>
      <c r="F161" t="s">
        <v>137</v>
      </c>
      <c r="G161" s="4">
        <v>28709</v>
      </c>
      <c r="H161" t="s">
        <v>19</v>
      </c>
      <c r="I161" t="s">
        <v>26</v>
      </c>
      <c r="J161" s="4">
        <v>36228</v>
      </c>
      <c r="K161">
        <v>0</v>
      </c>
      <c r="L161">
        <v>9</v>
      </c>
      <c r="M161">
        <v>24</v>
      </c>
      <c r="N161">
        <v>1</v>
      </c>
      <c r="O161" t="s">
        <v>20</v>
      </c>
      <c r="P161" s="4">
        <v>38199</v>
      </c>
      <c r="Q161" s="5">
        <f>_xlfn.XLOOKUP(EmployeeTable[[#This Row],[EmployeeID]],PayTable[EmployeeID],PayTable[Rate])</f>
        <v>11</v>
      </c>
      <c r="R161" t="str">
        <f>_xlfn.XLOOKUP(EmployeeTable[[#This Row],[EmployeeID]],DepartmentTable['# EmployeeID],DepartmentTable[Name])</f>
        <v>Production</v>
      </c>
      <c r="S161">
        <f t="shared" si="4"/>
        <v>0</v>
      </c>
      <c r="T161" s="5">
        <f t="shared" si="5"/>
        <v>18.138069550172979</v>
      </c>
    </row>
    <row r="162" spans="1:20" x14ac:dyDescent="0.2">
      <c r="A162">
        <v>155</v>
      </c>
      <c r="B162">
        <v>377784364</v>
      </c>
      <c r="C162">
        <v>1165</v>
      </c>
      <c r="D162" t="s">
        <v>229</v>
      </c>
      <c r="E162">
        <v>123</v>
      </c>
      <c r="F162" t="s">
        <v>127</v>
      </c>
      <c r="G162" s="4">
        <v>29355</v>
      </c>
      <c r="H162" t="s">
        <v>19</v>
      </c>
      <c r="I162" t="s">
        <v>19</v>
      </c>
      <c r="J162" s="4">
        <v>36231</v>
      </c>
      <c r="K162">
        <v>0</v>
      </c>
      <c r="L162">
        <v>77</v>
      </c>
      <c r="M162">
        <v>58</v>
      </c>
      <c r="N162">
        <v>1</v>
      </c>
      <c r="O162" t="s">
        <v>20</v>
      </c>
      <c r="P162" s="4">
        <v>38199</v>
      </c>
      <c r="Q162" s="5">
        <f>_xlfn.XLOOKUP(EmployeeTable[[#This Row],[EmployeeID]],PayTable[EmployeeID],PayTable[Rate])</f>
        <v>10</v>
      </c>
      <c r="R162" t="str">
        <f>_xlfn.XLOOKUP(EmployeeTable[[#This Row],[EmployeeID]],DepartmentTable['# EmployeeID],DepartmentTable[Name])</f>
        <v>Production</v>
      </c>
      <c r="S162">
        <f t="shared" ca="1" si="4"/>
        <v>0</v>
      </c>
      <c r="T162" s="5">
        <f t="shared" si="5"/>
        <v>18.138069550172979</v>
      </c>
    </row>
    <row r="163" spans="1:20" x14ac:dyDescent="0.2">
      <c r="A163">
        <v>156</v>
      </c>
      <c r="B163">
        <v>66073987</v>
      </c>
      <c r="C163">
        <v>1224</v>
      </c>
      <c r="D163" t="s">
        <v>230</v>
      </c>
      <c r="E163">
        <v>7</v>
      </c>
      <c r="F163" t="s">
        <v>110</v>
      </c>
      <c r="G163" s="4">
        <v>24179</v>
      </c>
      <c r="H163" t="s">
        <v>18</v>
      </c>
      <c r="I163" t="s">
        <v>19</v>
      </c>
      <c r="J163" s="4">
        <v>36231</v>
      </c>
      <c r="K163">
        <v>0</v>
      </c>
      <c r="L163">
        <v>36</v>
      </c>
      <c r="M163">
        <v>38</v>
      </c>
      <c r="N163">
        <v>1</v>
      </c>
      <c r="O163" t="s">
        <v>20</v>
      </c>
      <c r="P163" s="4">
        <v>38199</v>
      </c>
      <c r="Q163" s="5">
        <f>_xlfn.XLOOKUP(EmployeeTable[[#This Row],[EmployeeID]],PayTable[EmployeeID],PayTable[Rate])</f>
        <v>12.45</v>
      </c>
      <c r="R163" t="str">
        <f>_xlfn.XLOOKUP(EmployeeTable[[#This Row],[EmployeeID]],DepartmentTable['# EmployeeID],DepartmentTable[Name])</f>
        <v>Production</v>
      </c>
      <c r="S163">
        <f t="shared" si="4"/>
        <v>0</v>
      </c>
      <c r="T163" s="5">
        <f t="shared" si="5"/>
        <v>18.138069550172979</v>
      </c>
    </row>
    <row r="164" spans="1:20" x14ac:dyDescent="0.2">
      <c r="A164">
        <v>157</v>
      </c>
      <c r="B164">
        <v>999440576</v>
      </c>
      <c r="C164">
        <v>1210</v>
      </c>
      <c r="D164" t="s">
        <v>231</v>
      </c>
      <c r="E164">
        <v>16</v>
      </c>
      <c r="F164" t="s">
        <v>110</v>
      </c>
      <c r="G164" s="4">
        <v>24514</v>
      </c>
      <c r="H164" t="s">
        <v>19</v>
      </c>
      <c r="I164" t="s">
        <v>19</v>
      </c>
      <c r="J164" s="4">
        <v>36231</v>
      </c>
      <c r="K164">
        <v>0</v>
      </c>
      <c r="L164">
        <v>22</v>
      </c>
      <c r="M164">
        <v>31</v>
      </c>
      <c r="N164">
        <v>1</v>
      </c>
      <c r="O164" t="s">
        <v>20</v>
      </c>
      <c r="P164" s="4">
        <v>38199</v>
      </c>
      <c r="Q164" s="5">
        <f>_xlfn.XLOOKUP(EmployeeTable[[#This Row],[EmployeeID]],PayTable[EmployeeID],PayTable[Rate])</f>
        <v>12.45</v>
      </c>
      <c r="R164" t="str">
        <f>_xlfn.XLOOKUP(EmployeeTable[[#This Row],[EmployeeID]],DepartmentTable['# EmployeeID],DepartmentTable[Name])</f>
        <v>Production</v>
      </c>
      <c r="S164">
        <f t="shared" si="4"/>
        <v>0</v>
      </c>
      <c r="T164" s="5">
        <f t="shared" si="5"/>
        <v>18.138069550172979</v>
      </c>
    </row>
    <row r="165" spans="1:20" x14ac:dyDescent="0.2">
      <c r="A165">
        <v>159</v>
      </c>
      <c r="B165">
        <v>551834634</v>
      </c>
      <c r="C165">
        <v>1063</v>
      </c>
      <c r="D165" t="s">
        <v>232</v>
      </c>
      <c r="E165">
        <v>21</v>
      </c>
      <c r="F165" t="s">
        <v>205</v>
      </c>
      <c r="G165" s="4">
        <v>29396</v>
      </c>
      <c r="H165" t="s">
        <v>18</v>
      </c>
      <c r="I165" t="s">
        <v>19</v>
      </c>
      <c r="J165" s="4">
        <v>36231</v>
      </c>
      <c r="K165">
        <v>0</v>
      </c>
      <c r="L165">
        <v>75</v>
      </c>
      <c r="M165">
        <v>57</v>
      </c>
      <c r="N165">
        <v>1</v>
      </c>
      <c r="O165" t="s">
        <v>20</v>
      </c>
      <c r="P165" s="4">
        <v>38199</v>
      </c>
      <c r="Q165" s="5">
        <f>_xlfn.XLOOKUP(EmployeeTable[[#This Row],[EmployeeID]],PayTable[EmployeeID],PayTable[Rate])</f>
        <v>25</v>
      </c>
      <c r="R165" t="str">
        <f>_xlfn.XLOOKUP(EmployeeTable[[#This Row],[EmployeeID]],DepartmentTable['# EmployeeID],DepartmentTable[Name])</f>
        <v>Production</v>
      </c>
      <c r="S165">
        <f t="shared" ca="1" si="4"/>
        <v>0</v>
      </c>
      <c r="T165" s="5">
        <f t="shared" si="5"/>
        <v>18.138069550172979</v>
      </c>
    </row>
    <row r="166" spans="1:20" x14ac:dyDescent="0.2">
      <c r="A166">
        <v>160</v>
      </c>
      <c r="B166">
        <v>305522471</v>
      </c>
      <c r="C166">
        <v>1106</v>
      </c>
      <c r="D166" t="s">
        <v>233</v>
      </c>
      <c r="E166">
        <v>182</v>
      </c>
      <c r="F166" t="s">
        <v>133</v>
      </c>
      <c r="G166" s="4">
        <v>27886</v>
      </c>
      <c r="H166" t="s">
        <v>19</v>
      </c>
      <c r="I166" t="s">
        <v>19</v>
      </c>
      <c r="J166" s="4">
        <v>36232</v>
      </c>
      <c r="K166">
        <v>0</v>
      </c>
      <c r="L166">
        <v>18</v>
      </c>
      <c r="M166">
        <v>29</v>
      </c>
      <c r="N166">
        <v>1</v>
      </c>
      <c r="O166" t="s">
        <v>20</v>
      </c>
      <c r="P166" s="4">
        <v>38199</v>
      </c>
      <c r="Q166" s="5">
        <f>_xlfn.XLOOKUP(EmployeeTable[[#This Row],[EmployeeID]],PayTable[EmployeeID],PayTable[Rate])</f>
        <v>14</v>
      </c>
      <c r="R166" t="str">
        <f>_xlfn.XLOOKUP(EmployeeTable[[#This Row],[EmployeeID]],DepartmentTable['# EmployeeID],DepartmentTable[Name])</f>
        <v>Production</v>
      </c>
      <c r="S166">
        <f t="shared" si="4"/>
        <v>0</v>
      </c>
      <c r="T166" s="5">
        <f t="shared" si="5"/>
        <v>18.138069550172979</v>
      </c>
    </row>
    <row r="167" spans="1:20" x14ac:dyDescent="0.2">
      <c r="A167">
        <v>162</v>
      </c>
      <c r="B167">
        <v>788456780</v>
      </c>
      <c r="C167">
        <v>1208</v>
      </c>
      <c r="D167" t="s">
        <v>234</v>
      </c>
      <c r="E167">
        <v>16</v>
      </c>
      <c r="F167" t="s">
        <v>110</v>
      </c>
      <c r="G167" s="4">
        <v>27273</v>
      </c>
      <c r="H167" t="s">
        <v>19</v>
      </c>
      <c r="I167" t="s">
        <v>19</v>
      </c>
      <c r="J167" s="4">
        <v>36233</v>
      </c>
      <c r="K167">
        <v>0</v>
      </c>
      <c r="L167">
        <v>20</v>
      </c>
      <c r="M167">
        <v>30</v>
      </c>
      <c r="N167">
        <v>1</v>
      </c>
      <c r="O167" t="s">
        <v>20</v>
      </c>
      <c r="P167" s="4">
        <v>38199</v>
      </c>
      <c r="Q167" s="5">
        <f>_xlfn.XLOOKUP(EmployeeTable[[#This Row],[EmployeeID]],PayTable[EmployeeID],PayTable[Rate])</f>
        <v>12.45</v>
      </c>
      <c r="R167" t="str">
        <f>_xlfn.XLOOKUP(EmployeeTable[[#This Row],[EmployeeID]],DepartmentTable['# EmployeeID],DepartmentTable[Name])</f>
        <v>Production</v>
      </c>
      <c r="S167">
        <f t="shared" si="4"/>
        <v>0</v>
      </c>
      <c r="T167" s="5">
        <f t="shared" si="5"/>
        <v>18.138069550172979</v>
      </c>
    </row>
    <row r="168" spans="1:20" x14ac:dyDescent="0.2">
      <c r="A168">
        <v>163</v>
      </c>
      <c r="B168">
        <v>370581729</v>
      </c>
      <c r="C168">
        <v>1188</v>
      </c>
      <c r="D168" t="s">
        <v>235</v>
      </c>
      <c r="E168">
        <v>74</v>
      </c>
      <c r="F168" t="s">
        <v>137</v>
      </c>
      <c r="G168" s="4">
        <v>27871</v>
      </c>
      <c r="H168" t="s">
        <v>18</v>
      </c>
      <c r="I168" t="s">
        <v>19</v>
      </c>
      <c r="J168" s="4">
        <v>36233</v>
      </c>
      <c r="K168">
        <v>0</v>
      </c>
      <c r="L168">
        <v>0</v>
      </c>
      <c r="M168">
        <v>20</v>
      </c>
      <c r="N168">
        <v>1</v>
      </c>
      <c r="O168" t="s">
        <v>20</v>
      </c>
      <c r="P168" s="4">
        <v>38199</v>
      </c>
      <c r="Q168" s="5">
        <f>_xlfn.XLOOKUP(EmployeeTable[[#This Row],[EmployeeID]],PayTable[EmployeeID],PayTable[Rate])</f>
        <v>11</v>
      </c>
      <c r="R168" t="str">
        <f>_xlfn.XLOOKUP(EmployeeTable[[#This Row],[EmployeeID]],DepartmentTable['# EmployeeID],DepartmentTable[Name])</f>
        <v>Production</v>
      </c>
      <c r="S168">
        <f t="shared" si="4"/>
        <v>0</v>
      </c>
      <c r="T168" s="5">
        <f t="shared" si="5"/>
        <v>18.138069550172979</v>
      </c>
    </row>
    <row r="169" spans="1:20" x14ac:dyDescent="0.2">
      <c r="A169">
        <v>165</v>
      </c>
      <c r="B169">
        <v>152085091</v>
      </c>
      <c r="C169">
        <v>1192</v>
      </c>
      <c r="D169" t="s">
        <v>236</v>
      </c>
      <c r="E169">
        <v>74</v>
      </c>
      <c r="F169" t="s">
        <v>137</v>
      </c>
      <c r="G169" s="4">
        <v>25046</v>
      </c>
      <c r="H169" t="s">
        <v>19</v>
      </c>
      <c r="I169" t="s">
        <v>19</v>
      </c>
      <c r="J169" s="4">
        <v>36234</v>
      </c>
      <c r="K169">
        <v>0</v>
      </c>
      <c r="L169">
        <v>4</v>
      </c>
      <c r="M169">
        <v>22</v>
      </c>
      <c r="N169">
        <v>1</v>
      </c>
      <c r="O169" t="s">
        <v>20</v>
      </c>
      <c r="P169" s="4">
        <v>38199</v>
      </c>
      <c r="Q169" s="5">
        <f>_xlfn.XLOOKUP(EmployeeTable[[#This Row],[EmployeeID]],PayTable[EmployeeID],PayTable[Rate])</f>
        <v>11</v>
      </c>
      <c r="R169" t="str">
        <f>_xlfn.XLOOKUP(EmployeeTable[[#This Row],[EmployeeID]],DepartmentTable['# EmployeeID],DepartmentTable[Name])</f>
        <v>Production</v>
      </c>
      <c r="S169">
        <f t="shared" si="4"/>
        <v>0</v>
      </c>
      <c r="T169" s="5">
        <f t="shared" si="5"/>
        <v>18.138069550172979</v>
      </c>
    </row>
    <row r="170" spans="1:20" x14ac:dyDescent="0.2">
      <c r="A170">
        <v>167</v>
      </c>
      <c r="B170">
        <v>227319668</v>
      </c>
      <c r="C170">
        <v>1133</v>
      </c>
      <c r="D170" t="s">
        <v>237</v>
      </c>
      <c r="E170">
        <v>173</v>
      </c>
      <c r="F170" t="s">
        <v>125</v>
      </c>
      <c r="G170" s="4">
        <v>28812</v>
      </c>
      <c r="H170" t="s">
        <v>19</v>
      </c>
      <c r="I170" t="s">
        <v>26</v>
      </c>
      <c r="J170" s="4">
        <v>36235</v>
      </c>
      <c r="K170">
        <v>0</v>
      </c>
      <c r="L170">
        <v>45</v>
      </c>
      <c r="M170">
        <v>42</v>
      </c>
      <c r="N170">
        <v>1</v>
      </c>
      <c r="O170" t="s">
        <v>20</v>
      </c>
      <c r="P170" s="4">
        <v>38199</v>
      </c>
      <c r="Q170" s="5">
        <f>_xlfn.XLOOKUP(EmployeeTable[[#This Row],[EmployeeID]],PayTable[EmployeeID],PayTable[Rate])</f>
        <v>9.5</v>
      </c>
      <c r="R170" t="str">
        <f>_xlfn.XLOOKUP(EmployeeTable[[#This Row],[EmployeeID]],DepartmentTable['# EmployeeID],DepartmentTable[Name])</f>
        <v>Production</v>
      </c>
      <c r="S170">
        <f t="shared" ca="1" si="4"/>
        <v>0</v>
      </c>
      <c r="T170" s="5">
        <f t="shared" si="5"/>
        <v>18.138069550172979</v>
      </c>
    </row>
    <row r="171" spans="1:20" x14ac:dyDescent="0.2">
      <c r="A171">
        <v>168</v>
      </c>
      <c r="B171">
        <v>578953538</v>
      </c>
      <c r="C171">
        <v>1159</v>
      </c>
      <c r="D171" t="s">
        <v>238</v>
      </c>
      <c r="E171">
        <v>87</v>
      </c>
      <c r="F171" t="s">
        <v>135</v>
      </c>
      <c r="G171" s="4">
        <v>23259</v>
      </c>
      <c r="H171" t="s">
        <v>18</v>
      </c>
      <c r="I171" t="s">
        <v>19</v>
      </c>
      <c r="J171" s="4">
        <v>36236</v>
      </c>
      <c r="K171">
        <v>0</v>
      </c>
      <c r="L171">
        <v>71</v>
      </c>
      <c r="M171">
        <v>55</v>
      </c>
      <c r="N171">
        <v>1</v>
      </c>
      <c r="O171" t="s">
        <v>20</v>
      </c>
      <c r="P171" s="4">
        <v>38199</v>
      </c>
      <c r="Q171" s="5">
        <f>_xlfn.XLOOKUP(EmployeeTable[[#This Row],[EmployeeID]],PayTable[EmployeeID],PayTable[Rate])</f>
        <v>15</v>
      </c>
      <c r="R171" t="str">
        <f>_xlfn.XLOOKUP(EmployeeTable[[#This Row],[EmployeeID]],DepartmentTable['# EmployeeID],DepartmentTable[Name])</f>
        <v>Production</v>
      </c>
      <c r="S171">
        <f t="shared" ca="1" si="4"/>
        <v>0</v>
      </c>
      <c r="T171" s="5">
        <f t="shared" si="5"/>
        <v>18.138069550172979</v>
      </c>
    </row>
    <row r="172" spans="1:20" x14ac:dyDescent="0.2">
      <c r="A172">
        <v>169</v>
      </c>
      <c r="B172">
        <v>222400012</v>
      </c>
      <c r="C172">
        <v>1176</v>
      </c>
      <c r="D172" t="s">
        <v>239</v>
      </c>
      <c r="E172">
        <v>38</v>
      </c>
      <c r="F172" t="s">
        <v>137</v>
      </c>
      <c r="G172" s="4">
        <v>22476</v>
      </c>
      <c r="H172" t="s">
        <v>19</v>
      </c>
      <c r="I172" t="s">
        <v>19</v>
      </c>
      <c r="J172" s="4">
        <v>36236</v>
      </c>
      <c r="K172">
        <v>0</v>
      </c>
      <c r="L172">
        <v>88</v>
      </c>
      <c r="M172">
        <v>64</v>
      </c>
      <c r="N172">
        <v>1</v>
      </c>
      <c r="O172" t="s">
        <v>20</v>
      </c>
      <c r="P172" s="4">
        <v>38199</v>
      </c>
      <c r="Q172" s="5">
        <f>_xlfn.XLOOKUP(EmployeeTable[[#This Row],[EmployeeID]],PayTable[EmployeeID],PayTable[Rate])</f>
        <v>11</v>
      </c>
      <c r="R172" t="str">
        <f>_xlfn.XLOOKUP(EmployeeTable[[#This Row],[EmployeeID]],DepartmentTable['# EmployeeID],DepartmentTable[Name])</f>
        <v>Production</v>
      </c>
      <c r="S172">
        <f t="shared" ca="1" si="4"/>
        <v>0</v>
      </c>
      <c r="T172" s="5">
        <f t="shared" si="5"/>
        <v>18.138069550172979</v>
      </c>
    </row>
    <row r="173" spans="1:20" x14ac:dyDescent="0.2">
      <c r="A173">
        <v>171</v>
      </c>
      <c r="B173">
        <v>860123571</v>
      </c>
      <c r="C173">
        <v>1117</v>
      </c>
      <c r="D173" t="s">
        <v>240</v>
      </c>
      <c r="E173">
        <v>184</v>
      </c>
      <c r="F173" t="s">
        <v>125</v>
      </c>
      <c r="G173" s="4">
        <v>27692</v>
      </c>
      <c r="H173" t="s">
        <v>19</v>
      </c>
      <c r="I173" t="s">
        <v>19</v>
      </c>
      <c r="J173" s="4">
        <v>36237</v>
      </c>
      <c r="K173">
        <v>0</v>
      </c>
      <c r="L173">
        <v>29</v>
      </c>
      <c r="M173">
        <v>34</v>
      </c>
      <c r="N173">
        <v>1</v>
      </c>
      <c r="O173" t="s">
        <v>20</v>
      </c>
      <c r="P173" s="4">
        <v>38199</v>
      </c>
      <c r="Q173" s="5">
        <f>_xlfn.XLOOKUP(EmployeeTable[[#This Row],[EmployeeID]],PayTable[EmployeeID],PayTable[Rate])</f>
        <v>9.5</v>
      </c>
      <c r="R173" t="str">
        <f>_xlfn.XLOOKUP(EmployeeTable[[#This Row],[EmployeeID]],DepartmentTable['# EmployeeID],DepartmentTable[Name])</f>
        <v>Production</v>
      </c>
      <c r="S173">
        <f t="shared" si="4"/>
        <v>0</v>
      </c>
      <c r="T173" s="5">
        <f t="shared" si="5"/>
        <v>18.138069550172979</v>
      </c>
    </row>
    <row r="174" spans="1:20" x14ac:dyDescent="0.2">
      <c r="A174">
        <v>172</v>
      </c>
      <c r="B174">
        <v>273260055</v>
      </c>
      <c r="C174">
        <v>1160</v>
      </c>
      <c r="D174" t="s">
        <v>241</v>
      </c>
      <c r="E174">
        <v>87</v>
      </c>
      <c r="F174" t="s">
        <v>135</v>
      </c>
      <c r="G174" s="4">
        <v>29532</v>
      </c>
      <c r="H174" t="s">
        <v>18</v>
      </c>
      <c r="I174" t="s">
        <v>19</v>
      </c>
      <c r="J174" s="4">
        <v>36238</v>
      </c>
      <c r="K174">
        <v>0</v>
      </c>
      <c r="L174">
        <v>72</v>
      </c>
      <c r="M174">
        <v>56</v>
      </c>
      <c r="N174">
        <v>1</v>
      </c>
      <c r="O174" t="s">
        <v>20</v>
      </c>
      <c r="P174" s="4">
        <v>38199</v>
      </c>
      <c r="Q174" s="5">
        <f>_xlfn.XLOOKUP(EmployeeTable[[#This Row],[EmployeeID]],PayTable[EmployeeID],PayTable[Rate])</f>
        <v>15</v>
      </c>
      <c r="R174" t="str">
        <f>_xlfn.XLOOKUP(EmployeeTable[[#This Row],[EmployeeID]],DepartmentTable['# EmployeeID],DepartmentTable[Name])</f>
        <v>Production</v>
      </c>
      <c r="S174">
        <f t="shared" ca="1" si="4"/>
        <v>0</v>
      </c>
      <c r="T174" s="5">
        <f t="shared" si="5"/>
        <v>18.138069550172979</v>
      </c>
    </row>
    <row r="175" spans="1:20" x14ac:dyDescent="0.2">
      <c r="A175">
        <v>173</v>
      </c>
      <c r="B175">
        <v>578935259</v>
      </c>
      <c r="C175">
        <v>1058</v>
      </c>
      <c r="D175" t="s">
        <v>242</v>
      </c>
      <c r="E175">
        <v>21</v>
      </c>
      <c r="F175" t="s">
        <v>214</v>
      </c>
      <c r="G175" s="4">
        <v>28916</v>
      </c>
      <c r="H175" t="s">
        <v>18</v>
      </c>
      <c r="I175" t="s">
        <v>19</v>
      </c>
      <c r="J175" s="4">
        <v>36238</v>
      </c>
      <c r="K175">
        <v>0</v>
      </c>
      <c r="L175">
        <v>70</v>
      </c>
      <c r="M175">
        <v>55</v>
      </c>
      <c r="N175">
        <v>1</v>
      </c>
      <c r="O175" t="s">
        <v>20</v>
      </c>
      <c r="P175" s="4">
        <v>38199</v>
      </c>
      <c r="Q175" s="5">
        <f>_xlfn.XLOOKUP(EmployeeTable[[#This Row],[EmployeeID]],PayTable[EmployeeID],PayTable[Rate])</f>
        <v>25</v>
      </c>
      <c r="R175" t="str">
        <f>_xlfn.XLOOKUP(EmployeeTable[[#This Row],[EmployeeID]],DepartmentTable['# EmployeeID],DepartmentTable[Name])</f>
        <v>Production</v>
      </c>
      <c r="S175">
        <f t="shared" ca="1" si="4"/>
        <v>0</v>
      </c>
      <c r="T175" s="5">
        <f t="shared" si="5"/>
        <v>18.138069550172979</v>
      </c>
    </row>
    <row r="176" spans="1:20" x14ac:dyDescent="0.2">
      <c r="A176">
        <v>174</v>
      </c>
      <c r="B176">
        <v>752513276</v>
      </c>
      <c r="C176">
        <v>1219</v>
      </c>
      <c r="D176" t="s">
        <v>243</v>
      </c>
      <c r="E176">
        <v>18</v>
      </c>
      <c r="F176" t="s">
        <v>110</v>
      </c>
      <c r="G176" s="4">
        <v>29713</v>
      </c>
      <c r="H176" t="s">
        <v>18</v>
      </c>
      <c r="I176" t="s">
        <v>19</v>
      </c>
      <c r="J176" s="4">
        <v>36238</v>
      </c>
      <c r="K176">
        <v>0</v>
      </c>
      <c r="L176">
        <v>31</v>
      </c>
      <c r="M176">
        <v>35</v>
      </c>
      <c r="N176">
        <v>1</v>
      </c>
      <c r="O176" t="s">
        <v>20</v>
      </c>
      <c r="P176" s="4">
        <v>38199</v>
      </c>
      <c r="Q176" s="5">
        <f>_xlfn.XLOOKUP(EmployeeTable[[#This Row],[EmployeeID]],PayTable[EmployeeID],PayTable[Rate])</f>
        <v>12.45</v>
      </c>
      <c r="R176" t="str">
        <f>_xlfn.XLOOKUP(EmployeeTable[[#This Row],[EmployeeID]],DepartmentTable['# EmployeeID],DepartmentTable[Name])</f>
        <v>Production</v>
      </c>
      <c r="S176">
        <f t="shared" si="4"/>
        <v>0</v>
      </c>
      <c r="T176" s="5">
        <f t="shared" si="5"/>
        <v>18.138069550172979</v>
      </c>
    </row>
    <row r="177" spans="1:20" x14ac:dyDescent="0.2">
      <c r="A177">
        <v>175</v>
      </c>
      <c r="B177">
        <v>754372876</v>
      </c>
      <c r="C177">
        <v>1203</v>
      </c>
      <c r="D177" t="s">
        <v>244</v>
      </c>
      <c r="E177">
        <v>16</v>
      </c>
      <c r="F177" t="s">
        <v>110</v>
      </c>
      <c r="G177" s="4">
        <v>28317</v>
      </c>
      <c r="H177" t="s">
        <v>19</v>
      </c>
      <c r="I177" t="s">
        <v>26</v>
      </c>
      <c r="J177" s="4">
        <v>36239</v>
      </c>
      <c r="K177">
        <v>0</v>
      </c>
      <c r="L177">
        <v>15</v>
      </c>
      <c r="M177">
        <v>27</v>
      </c>
      <c r="N177">
        <v>1</v>
      </c>
      <c r="O177" t="s">
        <v>20</v>
      </c>
      <c r="P177" s="4">
        <v>38199</v>
      </c>
      <c r="Q177" s="5">
        <f>_xlfn.XLOOKUP(EmployeeTable[[#This Row],[EmployeeID]],PayTable[EmployeeID],PayTable[Rate])</f>
        <v>12.45</v>
      </c>
      <c r="R177" t="str">
        <f>_xlfn.XLOOKUP(EmployeeTable[[#This Row],[EmployeeID]],DepartmentTable['# EmployeeID],DepartmentTable[Name])</f>
        <v>Production</v>
      </c>
      <c r="S177">
        <f t="shared" si="4"/>
        <v>0</v>
      </c>
      <c r="T177" s="5">
        <f t="shared" si="5"/>
        <v>18.138069550172979</v>
      </c>
    </row>
    <row r="178" spans="1:20" x14ac:dyDescent="0.2">
      <c r="A178">
        <v>177</v>
      </c>
      <c r="B178">
        <v>404159499</v>
      </c>
      <c r="C178">
        <v>1101</v>
      </c>
      <c r="D178" t="s">
        <v>245</v>
      </c>
      <c r="E178">
        <v>143</v>
      </c>
      <c r="F178" t="s">
        <v>133</v>
      </c>
      <c r="G178" s="4">
        <v>27403</v>
      </c>
      <c r="H178" t="s">
        <v>18</v>
      </c>
      <c r="I178" t="s">
        <v>19</v>
      </c>
      <c r="J178" s="4">
        <v>36239</v>
      </c>
      <c r="K178">
        <v>0</v>
      </c>
      <c r="L178">
        <v>13</v>
      </c>
      <c r="M178">
        <v>26</v>
      </c>
      <c r="N178">
        <v>1</v>
      </c>
      <c r="O178" t="s">
        <v>20</v>
      </c>
      <c r="P178" s="4">
        <v>38199</v>
      </c>
      <c r="Q178" s="5">
        <f>_xlfn.XLOOKUP(EmployeeTable[[#This Row],[EmployeeID]],PayTable[EmployeeID],PayTable[Rate])</f>
        <v>14</v>
      </c>
      <c r="R178" t="str">
        <f>_xlfn.XLOOKUP(EmployeeTable[[#This Row],[EmployeeID]],DepartmentTable['# EmployeeID],DepartmentTable[Name])</f>
        <v>Production</v>
      </c>
      <c r="S178">
        <f t="shared" si="4"/>
        <v>0</v>
      </c>
      <c r="T178" s="5">
        <f t="shared" si="5"/>
        <v>18.138069550172979</v>
      </c>
    </row>
    <row r="179" spans="1:20" x14ac:dyDescent="0.2">
      <c r="A179">
        <v>179</v>
      </c>
      <c r="B179">
        <v>599942664</v>
      </c>
      <c r="C179">
        <v>1187</v>
      </c>
      <c r="D179" t="s">
        <v>246</v>
      </c>
      <c r="E179">
        <v>38</v>
      </c>
      <c r="F179" t="s">
        <v>137</v>
      </c>
      <c r="G179" s="4">
        <v>29468</v>
      </c>
      <c r="H179" t="s">
        <v>19</v>
      </c>
      <c r="I179" t="s">
        <v>19</v>
      </c>
      <c r="J179" s="4">
        <v>36241</v>
      </c>
      <c r="K179">
        <v>0</v>
      </c>
      <c r="L179">
        <v>99</v>
      </c>
      <c r="M179">
        <v>69</v>
      </c>
      <c r="N179">
        <v>1</v>
      </c>
      <c r="O179" t="s">
        <v>20</v>
      </c>
      <c r="P179" s="4">
        <v>38199</v>
      </c>
      <c r="Q179" s="5">
        <f>_xlfn.XLOOKUP(EmployeeTable[[#This Row],[EmployeeID]],PayTable[EmployeeID],PayTable[Rate])</f>
        <v>11</v>
      </c>
      <c r="R179" t="str">
        <f>_xlfn.XLOOKUP(EmployeeTable[[#This Row],[EmployeeID]],DepartmentTable['# EmployeeID],DepartmentTable[Name])</f>
        <v>Production</v>
      </c>
      <c r="S179">
        <f t="shared" ca="1" si="4"/>
        <v>0</v>
      </c>
      <c r="T179" s="5">
        <f t="shared" si="5"/>
        <v>18.138069550172979</v>
      </c>
    </row>
    <row r="180" spans="1:20" x14ac:dyDescent="0.2">
      <c r="A180">
        <v>180</v>
      </c>
      <c r="B180">
        <v>993310268</v>
      </c>
      <c r="C180">
        <v>1128</v>
      </c>
      <c r="D180" t="s">
        <v>247</v>
      </c>
      <c r="E180">
        <v>135</v>
      </c>
      <c r="F180" t="s">
        <v>125</v>
      </c>
      <c r="G180" s="4">
        <v>24760</v>
      </c>
      <c r="H180" t="s">
        <v>19</v>
      </c>
      <c r="I180" t="s">
        <v>19</v>
      </c>
      <c r="J180" s="4">
        <v>36242</v>
      </c>
      <c r="K180">
        <v>0</v>
      </c>
      <c r="L180">
        <v>40</v>
      </c>
      <c r="M180">
        <v>40</v>
      </c>
      <c r="N180">
        <v>1</v>
      </c>
      <c r="O180" t="s">
        <v>20</v>
      </c>
      <c r="P180" s="4">
        <v>38199</v>
      </c>
      <c r="Q180" s="5">
        <f>_xlfn.XLOOKUP(EmployeeTable[[#This Row],[EmployeeID]],PayTable[EmployeeID],PayTable[Rate])</f>
        <v>9.5</v>
      </c>
      <c r="R180" t="str">
        <f>_xlfn.XLOOKUP(EmployeeTable[[#This Row],[EmployeeID]],DepartmentTable['# EmployeeID],DepartmentTable[Name])</f>
        <v>Production</v>
      </c>
      <c r="S180">
        <f t="shared" ca="1" si="4"/>
        <v>0</v>
      </c>
      <c r="T180" s="5">
        <f t="shared" si="5"/>
        <v>18.138069550172979</v>
      </c>
    </row>
    <row r="181" spans="1:20" x14ac:dyDescent="0.2">
      <c r="A181">
        <v>181</v>
      </c>
      <c r="B181">
        <v>20244403</v>
      </c>
      <c r="C181">
        <v>1171</v>
      </c>
      <c r="D181" t="s">
        <v>248</v>
      </c>
      <c r="E181">
        <v>197</v>
      </c>
      <c r="F181" t="s">
        <v>127</v>
      </c>
      <c r="G181" s="4">
        <v>21842</v>
      </c>
      <c r="H181" t="s">
        <v>18</v>
      </c>
      <c r="I181" t="s">
        <v>26</v>
      </c>
      <c r="J181" s="4">
        <v>36243</v>
      </c>
      <c r="K181">
        <v>0</v>
      </c>
      <c r="L181">
        <v>83</v>
      </c>
      <c r="M181">
        <v>61</v>
      </c>
      <c r="N181">
        <v>1</v>
      </c>
      <c r="O181" t="s">
        <v>20</v>
      </c>
      <c r="P181" s="4">
        <v>38199</v>
      </c>
      <c r="Q181" s="5">
        <f>_xlfn.XLOOKUP(EmployeeTable[[#This Row],[EmployeeID]],PayTable[EmployeeID],PayTable[Rate])</f>
        <v>10</v>
      </c>
      <c r="R181" t="str">
        <f>_xlfn.XLOOKUP(EmployeeTable[[#This Row],[EmployeeID]],DepartmentTable['# EmployeeID],DepartmentTable[Name])</f>
        <v>Production</v>
      </c>
      <c r="S181">
        <f t="shared" ca="1" si="4"/>
        <v>0</v>
      </c>
      <c r="T181" s="5">
        <f t="shared" si="5"/>
        <v>18.138069550172979</v>
      </c>
    </row>
    <row r="182" spans="1:20" x14ac:dyDescent="0.2">
      <c r="A182">
        <v>182</v>
      </c>
      <c r="B182">
        <v>862951447</v>
      </c>
      <c r="C182">
        <v>1230</v>
      </c>
      <c r="D182" t="s">
        <v>249</v>
      </c>
      <c r="E182">
        <v>21</v>
      </c>
      <c r="F182" t="s">
        <v>195</v>
      </c>
      <c r="G182" s="4">
        <v>27383</v>
      </c>
      <c r="H182" t="s">
        <v>18</v>
      </c>
      <c r="I182" t="s">
        <v>26</v>
      </c>
      <c r="J182" s="4">
        <v>36243</v>
      </c>
      <c r="K182">
        <v>0</v>
      </c>
      <c r="L182">
        <v>42</v>
      </c>
      <c r="M182">
        <v>41</v>
      </c>
      <c r="N182">
        <v>1</v>
      </c>
      <c r="O182" t="s">
        <v>20</v>
      </c>
      <c r="P182" s="4">
        <v>38199</v>
      </c>
      <c r="Q182" s="5">
        <f>_xlfn.XLOOKUP(EmployeeTable[[#This Row],[EmployeeID]],PayTable[EmployeeID],PayTable[Rate])</f>
        <v>25</v>
      </c>
      <c r="R182" t="str">
        <f>_xlfn.XLOOKUP(EmployeeTable[[#This Row],[EmployeeID]],DepartmentTable['# EmployeeID],DepartmentTable[Name])</f>
        <v>Production</v>
      </c>
      <c r="S182">
        <f t="shared" si="4"/>
        <v>0</v>
      </c>
      <c r="T182" s="5">
        <f t="shared" si="5"/>
        <v>18.138069550172979</v>
      </c>
    </row>
    <row r="183" spans="1:20" x14ac:dyDescent="0.2">
      <c r="A183">
        <v>183</v>
      </c>
      <c r="B183">
        <v>551346974</v>
      </c>
      <c r="C183">
        <v>1112</v>
      </c>
      <c r="D183" t="s">
        <v>250</v>
      </c>
      <c r="E183">
        <v>184</v>
      </c>
      <c r="F183" t="s">
        <v>125</v>
      </c>
      <c r="G183" s="4">
        <v>26372</v>
      </c>
      <c r="H183" t="s">
        <v>19</v>
      </c>
      <c r="I183" t="s">
        <v>19</v>
      </c>
      <c r="J183" s="4">
        <v>36244</v>
      </c>
      <c r="K183">
        <v>0</v>
      </c>
      <c r="L183">
        <v>24</v>
      </c>
      <c r="M183">
        <v>32</v>
      </c>
      <c r="N183">
        <v>1</v>
      </c>
      <c r="O183" t="s">
        <v>20</v>
      </c>
      <c r="P183" s="4">
        <v>38199</v>
      </c>
      <c r="Q183" s="5">
        <f>_xlfn.XLOOKUP(EmployeeTable[[#This Row],[EmployeeID]],PayTable[EmployeeID],PayTable[Rate])</f>
        <v>9.5</v>
      </c>
      <c r="R183" t="str">
        <f>_xlfn.XLOOKUP(EmployeeTable[[#This Row],[EmployeeID]],DepartmentTable['# EmployeeID],DepartmentTable[Name])</f>
        <v>Production</v>
      </c>
      <c r="S183">
        <f t="shared" si="4"/>
        <v>0</v>
      </c>
      <c r="T183" s="5">
        <f t="shared" si="5"/>
        <v>18.138069550172979</v>
      </c>
    </row>
    <row r="184" spans="1:20" x14ac:dyDescent="0.2">
      <c r="A184">
        <v>184</v>
      </c>
      <c r="B184">
        <v>60114406</v>
      </c>
      <c r="C184">
        <v>1056</v>
      </c>
      <c r="D184" t="s">
        <v>251</v>
      </c>
      <c r="E184">
        <v>21</v>
      </c>
      <c r="F184" t="s">
        <v>214</v>
      </c>
      <c r="G184" s="4">
        <v>26868</v>
      </c>
      <c r="H184" t="s">
        <v>18</v>
      </c>
      <c r="I184" t="s">
        <v>19</v>
      </c>
      <c r="J184" s="4">
        <v>36244</v>
      </c>
      <c r="K184">
        <v>0</v>
      </c>
      <c r="L184">
        <v>68</v>
      </c>
      <c r="M184">
        <v>54</v>
      </c>
      <c r="N184">
        <v>1</v>
      </c>
      <c r="O184" t="s">
        <v>20</v>
      </c>
      <c r="P184" s="4">
        <v>38199</v>
      </c>
      <c r="Q184" s="5">
        <f>_xlfn.XLOOKUP(EmployeeTable[[#This Row],[EmployeeID]],PayTable[EmployeeID],PayTable[Rate])</f>
        <v>25</v>
      </c>
      <c r="R184" t="str">
        <f>_xlfn.XLOOKUP(EmployeeTable[[#This Row],[EmployeeID]],DepartmentTable['# EmployeeID],DepartmentTable[Name])</f>
        <v>Production</v>
      </c>
      <c r="S184">
        <f t="shared" ca="1" si="4"/>
        <v>0</v>
      </c>
      <c r="T184" s="5">
        <f t="shared" si="5"/>
        <v>18.138069550172979</v>
      </c>
    </row>
    <row r="185" spans="1:20" x14ac:dyDescent="0.2">
      <c r="A185">
        <v>185</v>
      </c>
      <c r="B185">
        <v>33237992</v>
      </c>
      <c r="C185">
        <v>1053</v>
      </c>
      <c r="D185" t="s">
        <v>252</v>
      </c>
      <c r="E185">
        <v>21</v>
      </c>
      <c r="F185" t="s">
        <v>131</v>
      </c>
      <c r="G185" s="4">
        <v>28771</v>
      </c>
      <c r="H185" t="s">
        <v>18</v>
      </c>
      <c r="I185" t="s">
        <v>19</v>
      </c>
      <c r="J185" s="4">
        <v>36245</v>
      </c>
      <c r="K185">
        <v>0</v>
      </c>
      <c r="L185">
        <v>65</v>
      </c>
      <c r="M185">
        <v>52</v>
      </c>
      <c r="N185">
        <v>1</v>
      </c>
      <c r="O185" t="s">
        <v>20</v>
      </c>
      <c r="P185" s="4">
        <v>38199</v>
      </c>
      <c r="Q185" s="5">
        <f>_xlfn.XLOOKUP(EmployeeTable[[#This Row],[EmployeeID]],PayTable[EmployeeID],PayTable[Rate])</f>
        <v>25</v>
      </c>
      <c r="R185" t="str">
        <f>_xlfn.XLOOKUP(EmployeeTable[[#This Row],[EmployeeID]],DepartmentTable['# EmployeeID],DepartmentTable[Name])</f>
        <v>Production</v>
      </c>
      <c r="S185">
        <f t="shared" ca="1" si="4"/>
        <v>0</v>
      </c>
      <c r="T185" s="5">
        <f t="shared" si="5"/>
        <v>18.138069550172979</v>
      </c>
    </row>
    <row r="186" spans="1:20" x14ac:dyDescent="0.2">
      <c r="A186">
        <v>186</v>
      </c>
      <c r="B186">
        <v>1300049</v>
      </c>
      <c r="C186">
        <v>1155</v>
      </c>
      <c r="D186" t="s">
        <v>253</v>
      </c>
      <c r="E186">
        <v>87</v>
      </c>
      <c r="F186" t="s">
        <v>135</v>
      </c>
      <c r="G186" s="4">
        <v>27890</v>
      </c>
      <c r="H186" t="s">
        <v>19</v>
      </c>
      <c r="I186" t="s">
        <v>26</v>
      </c>
      <c r="J186" s="4">
        <v>36245</v>
      </c>
      <c r="K186">
        <v>0</v>
      </c>
      <c r="L186">
        <v>67</v>
      </c>
      <c r="M186">
        <v>53</v>
      </c>
      <c r="N186">
        <v>1</v>
      </c>
      <c r="O186" t="s">
        <v>20</v>
      </c>
      <c r="P186" s="4">
        <v>38199</v>
      </c>
      <c r="Q186" s="5">
        <f>_xlfn.XLOOKUP(EmployeeTable[[#This Row],[EmployeeID]],PayTable[EmployeeID],PayTable[Rate])</f>
        <v>15</v>
      </c>
      <c r="R186" t="str">
        <f>_xlfn.XLOOKUP(EmployeeTable[[#This Row],[EmployeeID]],DepartmentTable['# EmployeeID],DepartmentTable[Name])</f>
        <v>Production</v>
      </c>
      <c r="S186">
        <f t="shared" ca="1" si="4"/>
        <v>0</v>
      </c>
      <c r="T186" s="5">
        <f t="shared" si="5"/>
        <v>18.138069550172979</v>
      </c>
    </row>
    <row r="187" spans="1:20" x14ac:dyDescent="0.2">
      <c r="A187">
        <v>187</v>
      </c>
      <c r="B187">
        <v>10708100</v>
      </c>
      <c r="C187">
        <v>1198</v>
      </c>
      <c r="D187" t="s">
        <v>254</v>
      </c>
      <c r="E187">
        <v>14</v>
      </c>
      <c r="F187" t="s">
        <v>137</v>
      </c>
      <c r="G187" s="4">
        <v>22517</v>
      </c>
      <c r="H187" t="s">
        <v>18</v>
      </c>
      <c r="I187" t="s">
        <v>19</v>
      </c>
      <c r="J187" s="4">
        <v>36246</v>
      </c>
      <c r="K187">
        <v>0</v>
      </c>
      <c r="L187">
        <v>10</v>
      </c>
      <c r="M187">
        <v>25</v>
      </c>
      <c r="N187">
        <v>1</v>
      </c>
      <c r="O187" t="s">
        <v>20</v>
      </c>
      <c r="P187" s="4">
        <v>38199</v>
      </c>
      <c r="Q187" s="5">
        <f>_xlfn.XLOOKUP(EmployeeTable[[#This Row],[EmployeeID]],PayTable[EmployeeID],PayTable[Rate])</f>
        <v>11</v>
      </c>
      <c r="R187" t="str">
        <f>_xlfn.XLOOKUP(EmployeeTable[[#This Row],[EmployeeID]],DepartmentTable['# EmployeeID],DepartmentTable[Name])</f>
        <v>Production</v>
      </c>
      <c r="S187">
        <f t="shared" si="4"/>
        <v>0</v>
      </c>
      <c r="T187" s="5">
        <f t="shared" si="5"/>
        <v>18.138069550172979</v>
      </c>
    </row>
    <row r="188" spans="1:20" x14ac:dyDescent="0.2">
      <c r="A188">
        <v>189</v>
      </c>
      <c r="B188">
        <v>63761469</v>
      </c>
      <c r="C188">
        <v>1096</v>
      </c>
      <c r="D188" t="s">
        <v>255</v>
      </c>
      <c r="E188">
        <v>108</v>
      </c>
      <c r="F188" t="s">
        <v>133</v>
      </c>
      <c r="G188" s="4">
        <v>23656</v>
      </c>
      <c r="H188" t="s">
        <v>18</v>
      </c>
      <c r="I188" t="s">
        <v>26</v>
      </c>
      <c r="J188" s="4">
        <v>36246</v>
      </c>
      <c r="K188">
        <v>0</v>
      </c>
      <c r="L188">
        <v>8</v>
      </c>
      <c r="M188">
        <v>24</v>
      </c>
      <c r="N188">
        <v>1</v>
      </c>
      <c r="O188" t="s">
        <v>20</v>
      </c>
      <c r="P188" s="4">
        <v>38199</v>
      </c>
      <c r="Q188" s="5">
        <f>_xlfn.XLOOKUP(EmployeeTable[[#This Row],[EmployeeID]],PayTable[EmployeeID],PayTable[Rate])</f>
        <v>14</v>
      </c>
      <c r="R188" t="str">
        <f>_xlfn.XLOOKUP(EmployeeTable[[#This Row],[EmployeeID]],DepartmentTable['# EmployeeID],DepartmentTable[Name])</f>
        <v>Production</v>
      </c>
      <c r="S188">
        <f t="shared" si="4"/>
        <v>0</v>
      </c>
      <c r="T188" s="5">
        <f t="shared" si="5"/>
        <v>18.138069550172979</v>
      </c>
    </row>
    <row r="189" spans="1:20" x14ac:dyDescent="0.2">
      <c r="A189">
        <v>190</v>
      </c>
      <c r="B189">
        <v>693168613</v>
      </c>
      <c r="C189">
        <v>1139</v>
      </c>
      <c r="D189" t="s">
        <v>256</v>
      </c>
      <c r="E189">
        <v>210</v>
      </c>
      <c r="F189" t="s">
        <v>135</v>
      </c>
      <c r="G189" s="4">
        <v>26113</v>
      </c>
      <c r="H189" t="s">
        <v>19</v>
      </c>
      <c r="I189" t="s">
        <v>19</v>
      </c>
      <c r="J189" s="4">
        <v>36247</v>
      </c>
      <c r="K189">
        <v>0</v>
      </c>
      <c r="L189">
        <v>51</v>
      </c>
      <c r="M189">
        <v>45</v>
      </c>
      <c r="N189">
        <v>1</v>
      </c>
      <c r="O189" t="s">
        <v>20</v>
      </c>
      <c r="P189" s="4">
        <v>38199</v>
      </c>
      <c r="Q189" s="5">
        <f>_xlfn.XLOOKUP(EmployeeTable[[#This Row],[EmployeeID]],PayTable[EmployeeID],PayTable[Rate])</f>
        <v>15</v>
      </c>
      <c r="R189" t="str">
        <f>_xlfn.XLOOKUP(EmployeeTable[[#This Row],[EmployeeID]],DepartmentTable['# EmployeeID],DepartmentTable[Name])</f>
        <v>Production</v>
      </c>
      <c r="S189">
        <f t="shared" ca="1" si="4"/>
        <v>0</v>
      </c>
      <c r="T189" s="5">
        <f t="shared" si="5"/>
        <v>18.138069550172979</v>
      </c>
    </row>
    <row r="190" spans="1:20" x14ac:dyDescent="0.2">
      <c r="A190">
        <v>192</v>
      </c>
      <c r="B190">
        <v>334834274</v>
      </c>
      <c r="C190">
        <v>1182</v>
      </c>
      <c r="D190" t="s">
        <v>257</v>
      </c>
      <c r="E190">
        <v>38</v>
      </c>
      <c r="F190" t="s">
        <v>137</v>
      </c>
      <c r="G190" s="4">
        <v>29053</v>
      </c>
      <c r="H190" t="s">
        <v>18</v>
      </c>
      <c r="I190" t="s">
        <v>19</v>
      </c>
      <c r="J190" s="4">
        <v>36248</v>
      </c>
      <c r="K190">
        <v>0</v>
      </c>
      <c r="L190">
        <v>94</v>
      </c>
      <c r="M190">
        <v>67</v>
      </c>
      <c r="N190">
        <v>1</v>
      </c>
      <c r="O190" t="s">
        <v>20</v>
      </c>
      <c r="P190" s="4">
        <v>38199</v>
      </c>
      <c r="Q190" s="5">
        <f>_xlfn.XLOOKUP(EmployeeTable[[#This Row],[EmployeeID]],PayTable[EmployeeID],PayTable[Rate])</f>
        <v>11</v>
      </c>
      <c r="R190" t="str">
        <f>_xlfn.XLOOKUP(EmployeeTable[[#This Row],[EmployeeID]],DepartmentTable['# EmployeeID],DepartmentTable[Name])</f>
        <v>Production</v>
      </c>
      <c r="S190">
        <f t="shared" ca="1" si="4"/>
        <v>0</v>
      </c>
      <c r="T190" s="5">
        <f t="shared" si="5"/>
        <v>18.138069550172979</v>
      </c>
    </row>
    <row r="191" spans="1:20" x14ac:dyDescent="0.2">
      <c r="A191">
        <v>193</v>
      </c>
      <c r="B191">
        <v>399658727</v>
      </c>
      <c r="C191">
        <v>1166</v>
      </c>
      <c r="D191" t="s">
        <v>258</v>
      </c>
      <c r="E191">
        <v>159</v>
      </c>
      <c r="F191" t="s">
        <v>127</v>
      </c>
      <c r="G191" s="4">
        <v>28595</v>
      </c>
      <c r="H191" t="s">
        <v>18</v>
      </c>
      <c r="I191" t="s">
        <v>19</v>
      </c>
      <c r="J191" s="4">
        <v>36249</v>
      </c>
      <c r="K191">
        <v>0</v>
      </c>
      <c r="L191">
        <v>78</v>
      </c>
      <c r="M191">
        <v>59</v>
      </c>
      <c r="N191">
        <v>1</v>
      </c>
      <c r="O191" t="s">
        <v>20</v>
      </c>
      <c r="P191" s="4">
        <v>38199</v>
      </c>
      <c r="Q191" s="5">
        <f>_xlfn.XLOOKUP(EmployeeTable[[#This Row],[EmployeeID]],PayTable[EmployeeID],PayTable[Rate])</f>
        <v>10</v>
      </c>
      <c r="R191" t="str">
        <f>_xlfn.XLOOKUP(EmployeeTable[[#This Row],[EmployeeID]],DepartmentTable['# EmployeeID],DepartmentTable[Name])</f>
        <v>Production</v>
      </c>
      <c r="S191">
        <f t="shared" ca="1" si="4"/>
        <v>0</v>
      </c>
      <c r="T191" s="5">
        <f t="shared" si="5"/>
        <v>18.138069550172979</v>
      </c>
    </row>
    <row r="192" spans="1:20" x14ac:dyDescent="0.2">
      <c r="A192">
        <v>194</v>
      </c>
      <c r="B192">
        <v>500412746</v>
      </c>
      <c r="C192">
        <v>1225</v>
      </c>
      <c r="D192" t="s">
        <v>259</v>
      </c>
      <c r="E192">
        <v>7</v>
      </c>
      <c r="F192" t="s">
        <v>110</v>
      </c>
      <c r="G192" s="4">
        <v>27801</v>
      </c>
      <c r="H192" t="s">
        <v>19</v>
      </c>
      <c r="I192" t="s">
        <v>19</v>
      </c>
      <c r="J192" s="4">
        <v>36249</v>
      </c>
      <c r="K192">
        <v>0</v>
      </c>
      <c r="L192">
        <v>37</v>
      </c>
      <c r="M192">
        <v>38</v>
      </c>
      <c r="N192">
        <v>1</v>
      </c>
      <c r="O192" t="s">
        <v>20</v>
      </c>
      <c r="P192" s="4">
        <v>38199</v>
      </c>
      <c r="Q192" s="5">
        <f>_xlfn.XLOOKUP(EmployeeTable[[#This Row],[EmployeeID]],PayTable[EmployeeID],PayTable[Rate])</f>
        <v>12.45</v>
      </c>
      <c r="R192" t="str">
        <f>_xlfn.XLOOKUP(EmployeeTable[[#This Row],[EmployeeID]],DepartmentTable['# EmployeeID],DepartmentTable[Name])</f>
        <v>Production</v>
      </c>
      <c r="S192">
        <f t="shared" si="4"/>
        <v>0</v>
      </c>
      <c r="T192" s="5">
        <f t="shared" si="5"/>
        <v>18.138069550172979</v>
      </c>
    </row>
    <row r="193" spans="1:20" x14ac:dyDescent="0.2">
      <c r="A193">
        <v>196</v>
      </c>
      <c r="B193">
        <v>878395493</v>
      </c>
      <c r="C193">
        <v>1123</v>
      </c>
      <c r="D193" t="s">
        <v>260</v>
      </c>
      <c r="E193">
        <v>135</v>
      </c>
      <c r="F193" t="s">
        <v>125</v>
      </c>
      <c r="G193" s="4">
        <v>26591</v>
      </c>
      <c r="H193" t="s">
        <v>19</v>
      </c>
      <c r="I193" t="s">
        <v>19</v>
      </c>
      <c r="J193" s="4">
        <v>36249</v>
      </c>
      <c r="K193">
        <v>0</v>
      </c>
      <c r="L193">
        <v>35</v>
      </c>
      <c r="M193">
        <v>37</v>
      </c>
      <c r="N193">
        <v>1</v>
      </c>
      <c r="O193" t="s">
        <v>20</v>
      </c>
      <c r="P193" s="4">
        <v>38199</v>
      </c>
      <c r="Q193" s="5">
        <f>_xlfn.XLOOKUP(EmployeeTable[[#This Row],[EmployeeID]],PayTable[EmployeeID],PayTable[Rate])</f>
        <v>9.5</v>
      </c>
      <c r="R193" t="str">
        <f>_xlfn.XLOOKUP(EmployeeTable[[#This Row],[EmployeeID]],DepartmentTable['# EmployeeID],DepartmentTable[Name])</f>
        <v>Production</v>
      </c>
      <c r="S193">
        <f t="shared" si="4"/>
        <v>0</v>
      </c>
      <c r="T193" s="5">
        <f t="shared" si="5"/>
        <v>18.138069550172979</v>
      </c>
    </row>
    <row r="194" spans="1:20" x14ac:dyDescent="0.2">
      <c r="A194">
        <v>197</v>
      </c>
      <c r="B194">
        <v>332349500</v>
      </c>
      <c r="C194">
        <v>1064</v>
      </c>
      <c r="D194" t="s">
        <v>261</v>
      </c>
      <c r="E194">
        <v>21</v>
      </c>
      <c r="F194" t="s">
        <v>205</v>
      </c>
      <c r="G194" s="4">
        <v>25799</v>
      </c>
      <c r="H194" t="s">
        <v>18</v>
      </c>
      <c r="I194" t="s">
        <v>26</v>
      </c>
      <c r="J194" s="4">
        <v>36249</v>
      </c>
      <c r="K194">
        <v>0</v>
      </c>
      <c r="L194">
        <v>76</v>
      </c>
      <c r="M194">
        <v>58</v>
      </c>
      <c r="N194">
        <v>1</v>
      </c>
      <c r="O194" t="s">
        <v>20</v>
      </c>
      <c r="P194" s="4">
        <v>38199</v>
      </c>
      <c r="Q194" s="5">
        <f>_xlfn.XLOOKUP(EmployeeTable[[#This Row],[EmployeeID]],PayTable[EmployeeID],PayTable[Rate])</f>
        <v>25</v>
      </c>
      <c r="R194" t="str">
        <f>_xlfn.XLOOKUP(EmployeeTable[[#This Row],[EmployeeID]],DepartmentTable['# EmployeeID],DepartmentTable[Name])</f>
        <v>Production</v>
      </c>
      <c r="S194">
        <f t="shared" ref="S194:S257" ca="1" si="6">IF(LOG(IF(E194 = "", 16, E194)) * L194 &gt; 75, S194 * LOG(C194) * 100, 0)</f>
        <v>0</v>
      </c>
      <c r="T194" s="5">
        <f t="shared" ref="T194:T257" si="7">$Q$291</f>
        <v>18.138069550172979</v>
      </c>
    </row>
    <row r="195" spans="1:20" x14ac:dyDescent="0.2">
      <c r="A195">
        <v>199</v>
      </c>
      <c r="B195">
        <v>621932914</v>
      </c>
      <c r="C195">
        <v>1107</v>
      </c>
      <c r="D195" t="s">
        <v>262</v>
      </c>
      <c r="E195">
        <v>182</v>
      </c>
      <c r="F195" t="s">
        <v>133</v>
      </c>
      <c r="G195" s="4">
        <v>24128</v>
      </c>
      <c r="H195" t="s">
        <v>18</v>
      </c>
      <c r="I195" t="s">
        <v>19</v>
      </c>
      <c r="J195" s="4">
        <v>36251</v>
      </c>
      <c r="K195">
        <v>0</v>
      </c>
      <c r="L195">
        <v>19</v>
      </c>
      <c r="M195">
        <v>29</v>
      </c>
      <c r="N195">
        <v>1</v>
      </c>
      <c r="O195" t="s">
        <v>20</v>
      </c>
      <c r="P195" s="4">
        <v>38199</v>
      </c>
      <c r="Q195" s="5">
        <f>_xlfn.XLOOKUP(EmployeeTable[[#This Row],[EmployeeID]],PayTable[EmployeeID],PayTable[Rate])</f>
        <v>14</v>
      </c>
      <c r="R195" t="str">
        <f>_xlfn.XLOOKUP(EmployeeTable[[#This Row],[EmployeeID]],DepartmentTable['# EmployeeID],DepartmentTable[Name])</f>
        <v>Production</v>
      </c>
      <c r="S195">
        <f t="shared" si="6"/>
        <v>0</v>
      </c>
      <c r="T195" s="5">
        <f t="shared" si="7"/>
        <v>18.138069550172979</v>
      </c>
    </row>
    <row r="196" spans="1:20" x14ac:dyDescent="0.2">
      <c r="A196">
        <v>202</v>
      </c>
      <c r="B196">
        <v>912141525</v>
      </c>
      <c r="C196">
        <v>1193</v>
      </c>
      <c r="D196" t="s">
        <v>263</v>
      </c>
      <c r="E196">
        <v>74</v>
      </c>
      <c r="F196" t="s">
        <v>137</v>
      </c>
      <c r="G196" s="4">
        <v>29277</v>
      </c>
      <c r="H196" t="s">
        <v>19</v>
      </c>
      <c r="I196" t="s">
        <v>26</v>
      </c>
      <c r="J196" s="4">
        <v>36253</v>
      </c>
      <c r="K196">
        <v>0</v>
      </c>
      <c r="L196">
        <v>5</v>
      </c>
      <c r="M196">
        <v>22</v>
      </c>
      <c r="N196">
        <v>1</v>
      </c>
      <c r="O196" t="s">
        <v>20</v>
      </c>
      <c r="P196" s="4">
        <v>38199</v>
      </c>
      <c r="Q196" s="5">
        <f>_xlfn.XLOOKUP(EmployeeTable[[#This Row],[EmployeeID]],PayTable[EmployeeID],PayTable[Rate])</f>
        <v>11</v>
      </c>
      <c r="R196" t="str">
        <f>_xlfn.XLOOKUP(EmployeeTable[[#This Row],[EmployeeID]],DepartmentTable['# EmployeeID],DepartmentTable[Name])</f>
        <v>Production</v>
      </c>
      <c r="S196">
        <f t="shared" si="6"/>
        <v>0</v>
      </c>
      <c r="T196" s="5">
        <f t="shared" si="7"/>
        <v>18.138069550172979</v>
      </c>
    </row>
    <row r="197" spans="1:20" x14ac:dyDescent="0.2">
      <c r="A197">
        <v>204</v>
      </c>
      <c r="B197">
        <v>568626529</v>
      </c>
      <c r="C197">
        <v>1115</v>
      </c>
      <c r="D197" t="s">
        <v>264</v>
      </c>
      <c r="E197">
        <v>184</v>
      </c>
      <c r="F197" t="s">
        <v>125</v>
      </c>
      <c r="G197" s="4">
        <v>26413</v>
      </c>
      <c r="H197" t="s">
        <v>18</v>
      </c>
      <c r="I197" t="s">
        <v>19</v>
      </c>
      <c r="J197" s="4">
        <v>36254</v>
      </c>
      <c r="K197">
        <v>0</v>
      </c>
      <c r="L197">
        <v>27</v>
      </c>
      <c r="M197">
        <v>33</v>
      </c>
      <c r="N197">
        <v>1</v>
      </c>
      <c r="O197" t="s">
        <v>20</v>
      </c>
      <c r="P197" s="4">
        <v>38199</v>
      </c>
      <c r="Q197" s="5">
        <f>_xlfn.XLOOKUP(EmployeeTable[[#This Row],[EmployeeID]],PayTable[EmployeeID],PayTable[Rate])</f>
        <v>9.5</v>
      </c>
      <c r="R197" t="str">
        <f>_xlfn.XLOOKUP(EmployeeTable[[#This Row],[EmployeeID]],DepartmentTable['# EmployeeID],DepartmentTable[Name])</f>
        <v>Production</v>
      </c>
      <c r="S197">
        <f t="shared" si="6"/>
        <v>0</v>
      </c>
      <c r="T197" s="5">
        <f t="shared" si="7"/>
        <v>18.138069550172979</v>
      </c>
    </row>
    <row r="198" spans="1:20" x14ac:dyDescent="0.2">
      <c r="A198">
        <v>205</v>
      </c>
      <c r="B198">
        <v>301435199</v>
      </c>
      <c r="C198">
        <v>1134</v>
      </c>
      <c r="D198" t="s">
        <v>265</v>
      </c>
      <c r="E198">
        <v>173</v>
      </c>
      <c r="F198" t="s">
        <v>125</v>
      </c>
      <c r="G198" s="4">
        <v>26828</v>
      </c>
      <c r="H198" t="s">
        <v>19</v>
      </c>
      <c r="I198" t="s">
        <v>26</v>
      </c>
      <c r="J198" s="4">
        <v>36254</v>
      </c>
      <c r="K198">
        <v>0</v>
      </c>
      <c r="L198">
        <v>46</v>
      </c>
      <c r="M198">
        <v>43</v>
      </c>
      <c r="N198">
        <v>1</v>
      </c>
      <c r="O198" t="s">
        <v>20</v>
      </c>
      <c r="P198" s="4">
        <v>38199</v>
      </c>
      <c r="Q198" s="5">
        <f>_xlfn.XLOOKUP(EmployeeTable[[#This Row],[EmployeeID]],PayTable[EmployeeID],PayTable[Rate])</f>
        <v>9.5</v>
      </c>
      <c r="R198" t="str">
        <f>_xlfn.XLOOKUP(EmployeeTable[[#This Row],[EmployeeID]],DepartmentTable['# EmployeeID],DepartmentTable[Name])</f>
        <v>Production</v>
      </c>
      <c r="S198">
        <f t="shared" ca="1" si="6"/>
        <v>0</v>
      </c>
      <c r="T198" s="5">
        <f t="shared" si="7"/>
        <v>18.138069550172979</v>
      </c>
    </row>
    <row r="199" spans="1:20" x14ac:dyDescent="0.2">
      <c r="A199">
        <v>207</v>
      </c>
      <c r="B199">
        <v>211789056</v>
      </c>
      <c r="C199">
        <v>1177</v>
      </c>
      <c r="D199" t="s">
        <v>266</v>
      </c>
      <c r="E199">
        <v>38</v>
      </c>
      <c r="F199" t="s">
        <v>137</v>
      </c>
      <c r="G199" s="4">
        <v>28313</v>
      </c>
      <c r="H199" t="s">
        <v>18</v>
      </c>
      <c r="I199" t="s">
        <v>26</v>
      </c>
      <c r="J199" s="4">
        <v>36255</v>
      </c>
      <c r="K199">
        <v>0</v>
      </c>
      <c r="L199">
        <v>89</v>
      </c>
      <c r="M199">
        <v>64</v>
      </c>
      <c r="N199">
        <v>1</v>
      </c>
      <c r="O199" t="s">
        <v>20</v>
      </c>
      <c r="P199" s="4">
        <v>38199</v>
      </c>
      <c r="Q199" s="5">
        <f>_xlfn.XLOOKUP(EmployeeTable[[#This Row],[EmployeeID]],PayTable[EmployeeID],PayTable[Rate])</f>
        <v>11</v>
      </c>
      <c r="R199" t="str">
        <f>_xlfn.XLOOKUP(EmployeeTable[[#This Row],[EmployeeID]],DepartmentTable['# EmployeeID],DepartmentTable[Name])</f>
        <v>Production</v>
      </c>
      <c r="S199">
        <f t="shared" ca="1" si="6"/>
        <v>0</v>
      </c>
      <c r="T199" s="5">
        <f t="shared" si="7"/>
        <v>18.138069550172979</v>
      </c>
    </row>
    <row r="200" spans="1:20" x14ac:dyDescent="0.2">
      <c r="A200">
        <v>208</v>
      </c>
      <c r="B200">
        <v>63179277</v>
      </c>
      <c r="C200">
        <v>1220</v>
      </c>
      <c r="D200" t="s">
        <v>267</v>
      </c>
      <c r="E200">
        <v>18</v>
      </c>
      <c r="F200" t="s">
        <v>110</v>
      </c>
      <c r="G200" s="4">
        <v>24180</v>
      </c>
      <c r="H200" t="s">
        <v>18</v>
      </c>
      <c r="I200" t="s">
        <v>19</v>
      </c>
      <c r="J200" s="4">
        <v>36256</v>
      </c>
      <c r="K200">
        <v>0</v>
      </c>
      <c r="L200">
        <v>32</v>
      </c>
      <c r="M200">
        <v>36</v>
      </c>
      <c r="N200">
        <v>1</v>
      </c>
      <c r="O200" t="s">
        <v>20</v>
      </c>
      <c r="P200" s="4">
        <v>38199</v>
      </c>
      <c r="Q200" s="5">
        <f>_xlfn.XLOOKUP(EmployeeTable[[#This Row],[EmployeeID]],PayTable[EmployeeID],PayTable[Rate])</f>
        <v>12.45</v>
      </c>
      <c r="R200" t="str">
        <f>_xlfn.XLOOKUP(EmployeeTable[[#This Row],[EmployeeID]],DepartmentTable['# EmployeeID],DepartmentTable[Name])</f>
        <v>Production</v>
      </c>
      <c r="S200">
        <f t="shared" si="6"/>
        <v>0</v>
      </c>
      <c r="T200" s="5">
        <f t="shared" si="7"/>
        <v>18.138069550172979</v>
      </c>
    </row>
    <row r="201" spans="1:20" x14ac:dyDescent="0.2">
      <c r="A201">
        <v>209</v>
      </c>
      <c r="B201">
        <v>587567941</v>
      </c>
      <c r="C201">
        <v>1118</v>
      </c>
      <c r="D201" t="s">
        <v>268</v>
      </c>
      <c r="E201">
        <v>184</v>
      </c>
      <c r="F201" t="s">
        <v>125</v>
      </c>
      <c r="G201" s="4">
        <v>23727</v>
      </c>
      <c r="H201" t="s">
        <v>18</v>
      </c>
      <c r="I201" t="s">
        <v>19</v>
      </c>
      <c r="J201" s="4">
        <v>36256</v>
      </c>
      <c r="K201">
        <v>0</v>
      </c>
      <c r="L201">
        <v>30</v>
      </c>
      <c r="M201">
        <v>35</v>
      </c>
      <c r="N201">
        <v>1</v>
      </c>
      <c r="O201" t="s">
        <v>20</v>
      </c>
      <c r="P201" s="4">
        <v>38199</v>
      </c>
      <c r="Q201" s="5">
        <f>_xlfn.XLOOKUP(EmployeeTable[[#This Row],[EmployeeID]],PayTable[EmployeeID],PayTable[Rate])</f>
        <v>9.5</v>
      </c>
      <c r="R201" t="str">
        <f>_xlfn.XLOOKUP(EmployeeTable[[#This Row],[EmployeeID]],DepartmentTable['# EmployeeID],DepartmentTable[Name])</f>
        <v>Production</v>
      </c>
      <c r="S201">
        <f t="shared" si="6"/>
        <v>0</v>
      </c>
      <c r="T201" s="5">
        <f t="shared" si="7"/>
        <v>18.138069550172979</v>
      </c>
    </row>
    <row r="202" spans="1:20" x14ac:dyDescent="0.2">
      <c r="A202">
        <v>210</v>
      </c>
      <c r="B202">
        <v>634335025</v>
      </c>
      <c r="C202">
        <v>1059</v>
      </c>
      <c r="D202" t="s">
        <v>269</v>
      </c>
      <c r="E202">
        <v>21</v>
      </c>
      <c r="F202" t="s">
        <v>151</v>
      </c>
      <c r="G202" s="4">
        <v>26754</v>
      </c>
      <c r="H202" t="s">
        <v>19</v>
      </c>
      <c r="I202" t="s">
        <v>26</v>
      </c>
      <c r="J202" s="4">
        <v>36256</v>
      </c>
      <c r="K202">
        <v>0</v>
      </c>
      <c r="L202">
        <v>71</v>
      </c>
      <c r="M202">
        <v>55</v>
      </c>
      <c r="N202">
        <v>1</v>
      </c>
      <c r="O202" t="s">
        <v>20</v>
      </c>
      <c r="P202" s="4">
        <v>38199</v>
      </c>
      <c r="Q202" s="5">
        <f>_xlfn.XLOOKUP(EmployeeTable[[#This Row],[EmployeeID]],PayTable[EmployeeID],PayTable[Rate])</f>
        <v>25</v>
      </c>
      <c r="R202" t="str">
        <f>_xlfn.XLOOKUP(EmployeeTable[[#This Row],[EmployeeID]],DepartmentTable['# EmployeeID],DepartmentTable[Name])</f>
        <v>Production</v>
      </c>
      <c r="S202">
        <f t="shared" ca="1" si="6"/>
        <v>0</v>
      </c>
      <c r="T202" s="5">
        <f t="shared" si="7"/>
        <v>18.138069550172979</v>
      </c>
    </row>
    <row r="203" spans="1:20" x14ac:dyDescent="0.2">
      <c r="A203">
        <v>211</v>
      </c>
      <c r="B203">
        <v>65848458</v>
      </c>
      <c r="C203">
        <v>1161</v>
      </c>
      <c r="D203" t="s">
        <v>270</v>
      </c>
      <c r="E203">
        <v>123</v>
      </c>
      <c r="F203" t="s">
        <v>127</v>
      </c>
      <c r="G203" s="4">
        <v>28789</v>
      </c>
      <c r="H203" t="s">
        <v>18</v>
      </c>
      <c r="I203" t="s">
        <v>19</v>
      </c>
      <c r="J203" s="4">
        <v>36257</v>
      </c>
      <c r="K203">
        <v>0</v>
      </c>
      <c r="L203">
        <v>73</v>
      </c>
      <c r="M203">
        <v>56</v>
      </c>
      <c r="N203">
        <v>1</v>
      </c>
      <c r="O203" t="s">
        <v>20</v>
      </c>
      <c r="P203" s="4">
        <v>38199</v>
      </c>
      <c r="Q203" s="5">
        <f>_xlfn.XLOOKUP(EmployeeTable[[#This Row],[EmployeeID]],PayTable[EmployeeID],PayTable[Rate])</f>
        <v>10</v>
      </c>
      <c r="R203" t="str">
        <f>_xlfn.XLOOKUP(EmployeeTable[[#This Row],[EmployeeID]],DepartmentTable['# EmployeeID],DepartmentTable[Name])</f>
        <v>Production</v>
      </c>
      <c r="S203">
        <f t="shared" ca="1" si="6"/>
        <v>0</v>
      </c>
      <c r="T203" s="5">
        <f t="shared" si="7"/>
        <v>18.138069550172979</v>
      </c>
    </row>
    <row r="204" spans="1:20" x14ac:dyDescent="0.2">
      <c r="A204">
        <v>213</v>
      </c>
      <c r="B204">
        <v>442121106</v>
      </c>
      <c r="C204">
        <v>1204</v>
      </c>
      <c r="D204" t="s">
        <v>271</v>
      </c>
      <c r="E204">
        <v>16</v>
      </c>
      <c r="F204" t="s">
        <v>110</v>
      </c>
      <c r="G204" s="4">
        <v>28010</v>
      </c>
      <c r="H204" t="s">
        <v>18</v>
      </c>
      <c r="I204" t="s">
        <v>19</v>
      </c>
      <c r="J204" s="4">
        <v>36258</v>
      </c>
      <c r="K204">
        <v>0</v>
      </c>
      <c r="L204">
        <v>16</v>
      </c>
      <c r="M204">
        <v>28</v>
      </c>
      <c r="N204">
        <v>1</v>
      </c>
      <c r="O204" t="s">
        <v>20</v>
      </c>
      <c r="P204" s="4">
        <v>38199</v>
      </c>
      <c r="Q204" s="5">
        <f>_xlfn.XLOOKUP(EmployeeTable[[#This Row],[EmployeeID]],PayTable[EmployeeID],PayTable[Rate])</f>
        <v>12.45</v>
      </c>
      <c r="R204" t="str">
        <f>_xlfn.XLOOKUP(EmployeeTable[[#This Row],[EmployeeID]],DepartmentTable['# EmployeeID],DepartmentTable[Name])</f>
        <v>Production</v>
      </c>
      <c r="S204">
        <f t="shared" si="6"/>
        <v>0</v>
      </c>
      <c r="T204" s="5">
        <f t="shared" si="7"/>
        <v>18.138069550172979</v>
      </c>
    </row>
    <row r="205" spans="1:20" x14ac:dyDescent="0.2">
      <c r="A205">
        <v>214</v>
      </c>
      <c r="B205">
        <v>300946911</v>
      </c>
      <c r="C205">
        <v>1102</v>
      </c>
      <c r="D205" t="s">
        <v>272</v>
      </c>
      <c r="E205">
        <v>143</v>
      </c>
      <c r="F205" t="s">
        <v>133</v>
      </c>
      <c r="G205" s="4">
        <v>28133</v>
      </c>
      <c r="H205" t="s">
        <v>18</v>
      </c>
      <c r="I205" t="s">
        <v>26</v>
      </c>
      <c r="J205" s="4">
        <v>36258</v>
      </c>
      <c r="K205">
        <v>0</v>
      </c>
      <c r="L205">
        <v>14</v>
      </c>
      <c r="M205">
        <v>27</v>
      </c>
      <c r="N205">
        <v>1</v>
      </c>
      <c r="O205" t="s">
        <v>20</v>
      </c>
      <c r="P205" s="4">
        <v>38199</v>
      </c>
      <c r="Q205" s="5">
        <f>_xlfn.XLOOKUP(EmployeeTable[[#This Row],[EmployeeID]],PayTable[EmployeeID],PayTable[Rate])</f>
        <v>14</v>
      </c>
      <c r="R205" t="str">
        <f>_xlfn.XLOOKUP(EmployeeTable[[#This Row],[EmployeeID]],DepartmentTable['# EmployeeID],DepartmentTable[Name])</f>
        <v>Production</v>
      </c>
      <c r="S205">
        <f t="shared" si="6"/>
        <v>0</v>
      </c>
      <c r="T205" s="5">
        <f t="shared" si="7"/>
        <v>18.138069550172979</v>
      </c>
    </row>
    <row r="206" spans="1:20" x14ac:dyDescent="0.2">
      <c r="A206">
        <v>215</v>
      </c>
      <c r="B206">
        <v>440379437</v>
      </c>
      <c r="C206">
        <v>1145</v>
      </c>
      <c r="D206" t="s">
        <v>273</v>
      </c>
      <c r="E206">
        <v>210</v>
      </c>
      <c r="F206" t="s">
        <v>135</v>
      </c>
      <c r="G206" s="4">
        <v>28652</v>
      </c>
      <c r="H206" t="s">
        <v>19</v>
      </c>
      <c r="I206" t="s">
        <v>19</v>
      </c>
      <c r="J206" s="4">
        <v>36259</v>
      </c>
      <c r="K206">
        <v>0</v>
      </c>
      <c r="L206">
        <v>57</v>
      </c>
      <c r="M206">
        <v>48</v>
      </c>
      <c r="N206">
        <v>1</v>
      </c>
      <c r="O206" t="s">
        <v>20</v>
      </c>
      <c r="P206" s="4">
        <v>38199</v>
      </c>
      <c r="Q206" s="5">
        <f>_xlfn.XLOOKUP(EmployeeTable[[#This Row],[EmployeeID]],PayTable[EmployeeID],PayTable[Rate])</f>
        <v>15</v>
      </c>
      <c r="R206" t="str">
        <f>_xlfn.XLOOKUP(EmployeeTable[[#This Row],[EmployeeID]],DepartmentTable['# EmployeeID],DepartmentTable[Name])</f>
        <v>Production</v>
      </c>
      <c r="S206">
        <f t="shared" ca="1" si="6"/>
        <v>0</v>
      </c>
      <c r="T206" s="5">
        <f t="shared" si="7"/>
        <v>18.138069550172979</v>
      </c>
    </row>
    <row r="207" spans="1:20" x14ac:dyDescent="0.2">
      <c r="A207">
        <v>219</v>
      </c>
      <c r="B207">
        <v>537092325</v>
      </c>
      <c r="C207">
        <v>1215</v>
      </c>
      <c r="D207" t="s">
        <v>274</v>
      </c>
      <c r="E207">
        <v>18</v>
      </c>
      <c r="F207" t="s">
        <v>110</v>
      </c>
      <c r="G207" s="4">
        <v>22557</v>
      </c>
      <c r="H207" t="s">
        <v>18</v>
      </c>
      <c r="I207" t="s">
        <v>19</v>
      </c>
      <c r="J207" s="4">
        <v>36529</v>
      </c>
      <c r="K207">
        <v>0</v>
      </c>
      <c r="L207">
        <v>27</v>
      </c>
      <c r="M207">
        <v>33</v>
      </c>
      <c r="N207">
        <v>1</v>
      </c>
      <c r="O207" t="s">
        <v>20</v>
      </c>
      <c r="P207" s="4">
        <v>38199</v>
      </c>
      <c r="Q207" s="5">
        <f>_xlfn.XLOOKUP(EmployeeTable[[#This Row],[EmployeeID]],PayTable[EmployeeID],PayTable[Rate])</f>
        <v>12.45</v>
      </c>
      <c r="R207" t="str">
        <f>_xlfn.XLOOKUP(EmployeeTable[[#This Row],[EmployeeID]],DepartmentTable['# EmployeeID],DepartmentTable[Name])</f>
        <v>Production</v>
      </c>
      <c r="S207">
        <f t="shared" si="6"/>
        <v>0</v>
      </c>
      <c r="T207" s="5">
        <f t="shared" si="7"/>
        <v>18.138069550172979</v>
      </c>
    </row>
    <row r="208" spans="1:20" x14ac:dyDescent="0.2">
      <c r="A208">
        <v>220</v>
      </c>
      <c r="B208">
        <v>455563743</v>
      </c>
      <c r="C208">
        <v>1081</v>
      </c>
      <c r="D208" t="s">
        <v>275</v>
      </c>
      <c r="E208">
        <v>25</v>
      </c>
      <c r="F208" t="s">
        <v>114</v>
      </c>
      <c r="G208" s="4">
        <v>28056</v>
      </c>
      <c r="H208" t="s">
        <v>18</v>
      </c>
      <c r="I208" t="s">
        <v>19</v>
      </c>
      <c r="J208" s="4">
        <v>36532</v>
      </c>
      <c r="K208">
        <v>0</v>
      </c>
      <c r="L208">
        <v>93</v>
      </c>
      <c r="M208">
        <v>66</v>
      </c>
      <c r="N208">
        <v>1</v>
      </c>
      <c r="O208" t="s">
        <v>20</v>
      </c>
      <c r="P208" s="4">
        <v>38199</v>
      </c>
      <c r="Q208" s="5">
        <f>_xlfn.XLOOKUP(EmployeeTable[[#This Row],[EmployeeID]],PayTable[EmployeeID],PayTable[Rate])</f>
        <v>13.45</v>
      </c>
      <c r="R208" t="str">
        <f>_xlfn.XLOOKUP(EmployeeTable[[#This Row],[EmployeeID]],DepartmentTable['# EmployeeID],DepartmentTable[Name])</f>
        <v>Production</v>
      </c>
      <c r="S208">
        <f t="shared" ca="1" si="6"/>
        <v>0</v>
      </c>
      <c r="T208" s="5">
        <f t="shared" si="7"/>
        <v>18.138069550172979</v>
      </c>
    </row>
    <row r="209" spans="1:20" x14ac:dyDescent="0.2">
      <c r="A209">
        <v>221</v>
      </c>
      <c r="B209">
        <v>701156975</v>
      </c>
      <c r="C209">
        <v>1092</v>
      </c>
      <c r="D209" t="s">
        <v>276</v>
      </c>
      <c r="E209">
        <v>108</v>
      </c>
      <c r="F209" t="s">
        <v>133</v>
      </c>
      <c r="G209" s="4">
        <v>22263</v>
      </c>
      <c r="H209" t="s">
        <v>19</v>
      </c>
      <c r="I209" t="s">
        <v>19</v>
      </c>
      <c r="J209" s="4">
        <v>36537</v>
      </c>
      <c r="K209">
        <v>0</v>
      </c>
      <c r="L209">
        <v>4</v>
      </c>
      <c r="M209">
        <v>22</v>
      </c>
      <c r="N209">
        <v>1</v>
      </c>
      <c r="O209" t="s">
        <v>20</v>
      </c>
      <c r="P209" s="4">
        <v>38199</v>
      </c>
      <c r="Q209" s="5">
        <f>_xlfn.XLOOKUP(EmployeeTable[[#This Row],[EmployeeID]],PayTable[EmployeeID],PayTable[Rate])</f>
        <v>14</v>
      </c>
      <c r="R209" t="str">
        <f>_xlfn.XLOOKUP(EmployeeTable[[#This Row],[EmployeeID]],DepartmentTable['# EmployeeID],DepartmentTable[Name])</f>
        <v>Production</v>
      </c>
      <c r="S209">
        <f t="shared" si="6"/>
        <v>0</v>
      </c>
      <c r="T209" s="5">
        <f t="shared" si="7"/>
        <v>18.138069550172979</v>
      </c>
    </row>
    <row r="210" spans="1:20" x14ac:dyDescent="0.2">
      <c r="A210">
        <v>222</v>
      </c>
      <c r="B210">
        <v>1662732</v>
      </c>
      <c r="C210">
        <v>1151</v>
      </c>
      <c r="D210" t="s">
        <v>277</v>
      </c>
      <c r="E210">
        <v>51</v>
      </c>
      <c r="F210" t="s">
        <v>135</v>
      </c>
      <c r="G210" s="4">
        <v>22304</v>
      </c>
      <c r="H210" t="s">
        <v>18</v>
      </c>
      <c r="I210" t="s">
        <v>19</v>
      </c>
      <c r="J210" s="4">
        <v>36537</v>
      </c>
      <c r="K210">
        <v>0</v>
      </c>
      <c r="L210">
        <v>63</v>
      </c>
      <c r="M210">
        <v>51</v>
      </c>
      <c r="N210">
        <v>1</v>
      </c>
      <c r="O210" t="s">
        <v>20</v>
      </c>
      <c r="P210" s="4">
        <v>38199</v>
      </c>
      <c r="Q210" s="5">
        <f>_xlfn.XLOOKUP(EmployeeTable[[#This Row],[EmployeeID]],PayTable[EmployeeID],PayTable[Rate])</f>
        <v>15</v>
      </c>
      <c r="R210" t="str">
        <f>_xlfn.XLOOKUP(EmployeeTable[[#This Row],[EmployeeID]],DepartmentTable['# EmployeeID],DepartmentTable[Name])</f>
        <v>Production</v>
      </c>
      <c r="S210">
        <f t="shared" ca="1" si="6"/>
        <v>0</v>
      </c>
      <c r="T210" s="5">
        <f t="shared" si="7"/>
        <v>18.138069550172979</v>
      </c>
    </row>
    <row r="211" spans="1:20" x14ac:dyDescent="0.2">
      <c r="A211">
        <v>224</v>
      </c>
      <c r="B211">
        <v>294148271</v>
      </c>
      <c r="C211">
        <v>1087</v>
      </c>
      <c r="D211" t="s">
        <v>278</v>
      </c>
      <c r="E211">
        <v>64</v>
      </c>
      <c r="F211" t="s">
        <v>114</v>
      </c>
      <c r="G211" s="4">
        <v>20837</v>
      </c>
      <c r="H211" t="s">
        <v>18</v>
      </c>
      <c r="I211" t="s">
        <v>26</v>
      </c>
      <c r="J211" s="4">
        <v>36544</v>
      </c>
      <c r="K211">
        <v>0</v>
      </c>
      <c r="L211">
        <v>99</v>
      </c>
      <c r="M211">
        <v>69</v>
      </c>
      <c r="N211">
        <v>1</v>
      </c>
      <c r="O211" t="s">
        <v>20</v>
      </c>
      <c r="P211" s="4">
        <v>38199</v>
      </c>
      <c r="Q211" s="5">
        <f>_xlfn.XLOOKUP(EmployeeTable[[#This Row],[EmployeeID]],PayTable[EmployeeID],PayTable[Rate])</f>
        <v>13.45</v>
      </c>
      <c r="R211" t="str">
        <f>_xlfn.XLOOKUP(EmployeeTable[[#This Row],[EmployeeID]],DepartmentTable['# EmployeeID],DepartmentTable[Name])</f>
        <v>Production</v>
      </c>
      <c r="S211">
        <f t="shared" ca="1" si="6"/>
        <v>0</v>
      </c>
      <c r="T211" s="5">
        <f t="shared" si="7"/>
        <v>18.138069550172979</v>
      </c>
    </row>
    <row r="212" spans="1:20" x14ac:dyDescent="0.2">
      <c r="A212">
        <v>226</v>
      </c>
      <c r="B212">
        <v>834186596</v>
      </c>
      <c r="C212">
        <v>1216</v>
      </c>
      <c r="D212" t="s">
        <v>279</v>
      </c>
      <c r="E212">
        <v>18</v>
      </c>
      <c r="F212" t="s">
        <v>110</v>
      </c>
      <c r="G212" s="4">
        <v>22013</v>
      </c>
      <c r="H212" t="s">
        <v>18</v>
      </c>
      <c r="I212" t="s">
        <v>19</v>
      </c>
      <c r="J212" s="4">
        <v>36548</v>
      </c>
      <c r="K212">
        <v>0</v>
      </c>
      <c r="L212">
        <v>28</v>
      </c>
      <c r="M212">
        <v>34</v>
      </c>
      <c r="N212">
        <v>1</v>
      </c>
      <c r="O212" t="s">
        <v>20</v>
      </c>
      <c r="P212" s="4">
        <v>38199</v>
      </c>
      <c r="Q212" s="5">
        <f>_xlfn.XLOOKUP(EmployeeTable[[#This Row],[EmployeeID]],PayTable[EmployeeID],PayTable[Rate])</f>
        <v>12.45</v>
      </c>
      <c r="R212" t="str">
        <f>_xlfn.XLOOKUP(EmployeeTable[[#This Row],[EmployeeID]],DepartmentTable['# EmployeeID],DepartmentTable[Name])</f>
        <v>Production</v>
      </c>
      <c r="S212">
        <f t="shared" si="6"/>
        <v>0</v>
      </c>
      <c r="T212" s="5">
        <f t="shared" si="7"/>
        <v>18.138069550172979</v>
      </c>
    </row>
    <row r="213" spans="1:20" x14ac:dyDescent="0.2">
      <c r="A213">
        <v>227</v>
      </c>
      <c r="B213">
        <v>717889520</v>
      </c>
      <c r="C213">
        <v>1082</v>
      </c>
      <c r="D213" t="s">
        <v>280</v>
      </c>
      <c r="E213">
        <v>25</v>
      </c>
      <c r="F213" t="s">
        <v>114</v>
      </c>
      <c r="G213" s="4">
        <v>28053</v>
      </c>
      <c r="H213" t="s">
        <v>19</v>
      </c>
      <c r="I213" t="s">
        <v>26</v>
      </c>
      <c r="J213" s="4">
        <v>36551</v>
      </c>
      <c r="K213">
        <v>0</v>
      </c>
      <c r="L213">
        <v>94</v>
      </c>
      <c r="M213">
        <v>67</v>
      </c>
      <c r="N213">
        <v>1</v>
      </c>
      <c r="O213" t="s">
        <v>20</v>
      </c>
      <c r="P213" s="4">
        <v>38199</v>
      </c>
      <c r="Q213" s="5">
        <f>_xlfn.XLOOKUP(EmployeeTable[[#This Row],[EmployeeID]],PayTable[EmployeeID],PayTable[Rate])</f>
        <v>13.45</v>
      </c>
      <c r="R213" t="str">
        <f>_xlfn.XLOOKUP(EmployeeTable[[#This Row],[EmployeeID]],DepartmentTable['# EmployeeID],DepartmentTable[Name])</f>
        <v>Production</v>
      </c>
      <c r="S213">
        <f t="shared" ca="1" si="6"/>
        <v>0</v>
      </c>
      <c r="T213" s="5">
        <f t="shared" si="7"/>
        <v>18.138069550172979</v>
      </c>
    </row>
    <row r="214" spans="1:20" x14ac:dyDescent="0.2">
      <c r="A214">
        <v>228</v>
      </c>
      <c r="B214">
        <v>801365500</v>
      </c>
      <c r="C214">
        <v>1078</v>
      </c>
      <c r="D214" t="s">
        <v>281</v>
      </c>
      <c r="E214">
        <v>25</v>
      </c>
      <c r="F214" t="s">
        <v>114</v>
      </c>
      <c r="G214" s="4">
        <v>28053</v>
      </c>
      <c r="H214" t="s">
        <v>18</v>
      </c>
      <c r="I214" t="s">
        <v>19</v>
      </c>
      <c r="J214" s="4">
        <v>36551</v>
      </c>
      <c r="K214">
        <v>0</v>
      </c>
      <c r="L214">
        <v>90</v>
      </c>
      <c r="M214">
        <v>65</v>
      </c>
      <c r="N214">
        <v>1</v>
      </c>
      <c r="O214" t="s">
        <v>20</v>
      </c>
      <c r="P214" s="4">
        <v>38199</v>
      </c>
      <c r="Q214" s="5">
        <f>_xlfn.XLOOKUP(EmployeeTable[[#This Row],[EmployeeID]],PayTable[EmployeeID],PayTable[Rate])</f>
        <v>13.45</v>
      </c>
      <c r="R214" t="str">
        <f>_xlfn.XLOOKUP(EmployeeTable[[#This Row],[EmployeeID]],DepartmentTable['# EmployeeID],DepartmentTable[Name])</f>
        <v>Production</v>
      </c>
      <c r="S214">
        <f t="shared" ca="1" si="6"/>
        <v>0</v>
      </c>
      <c r="T214" s="5">
        <f t="shared" si="7"/>
        <v>18.138069550172979</v>
      </c>
    </row>
    <row r="215" spans="1:20" x14ac:dyDescent="0.2">
      <c r="A215">
        <v>229</v>
      </c>
      <c r="B215">
        <v>413787783</v>
      </c>
      <c r="C215">
        <v>1152</v>
      </c>
      <c r="D215" t="s">
        <v>282</v>
      </c>
      <c r="E215">
        <v>51</v>
      </c>
      <c r="F215" t="s">
        <v>135</v>
      </c>
      <c r="G215" s="4">
        <v>22380</v>
      </c>
      <c r="H215" t="s">
        <v>18</v>
      </c>
      <c r="I215" t="s">
        <v>19</v>
      </c>
      <c r="J215" s="4">
        <v>36555</v>
      </c>
      <c r="K215">
        <v>0</v>
      </c>
      <c r="L215">
        <v>64</v>
      </c>
      <c r="M215">
        <v>52</v>
      </c>
      <c r="N215">
        <v>1</v>
      </c>
      <c r="O215" t="s">
        <v>20</v>
      </c>
      <c r="P215" s="4">
        <v>38199</v>
      </c>
      <c r="Q215" s="5">
        <f>_xlfn.XLOOKUP(EmployeeTable[[#This Row],[EmployeeID]],PayTable[EmployeeID],PayTable[Rate])</f>
        <v>15</v>
      </c>
      <c r="R215" t="str">
        <f>_xlfn.XLOOKUP(EmployeeTable[[#This Row],[EmployeeID]],DepartmentTable['# EmployeeID],DepartmentTable[Name])</f>
        <v>Production</v>
      </c>
      <c r="S215">
        <f t="shared" ca="1" si="6"/>
        <v>0</v>
      </c>
      <c r="T215" s="5">
        <f t="shared" si="7"/>
        <v>18.138069550172979</v>
      </c>
    </row>
    <row r="216" spans="1:20" x14ac:dyDescent="0.2">
      <c r="A216">
        <v>230</v>
      </c>
      <c r="B216">
        <v>109272464</v>
      </c>
      <c r="C216">
        <v>1077</v>
      </c>
      <c r="D216" t="s">
        <v>283</v>
      </c>
      <c r="E216">
        <v>185</v>
      </c>
      <c r="F216" t="s">
        <v>114</v>
      </c>
      <c r="G216" s="4">
        <v>28044</v>
      </c>
      <c r="H216" t="s">
        <v>19</v>
      </c>
      <c r="I216" t="s">
        <v>26</v>
      </c>
      <c r="J216" s="4">
        <v>36558</v>
      </c>
      <c r="K216">
        <v>0</v>
      </c>
      <c r="L216">
        <v>89</v>
      </c>
      <c r="M216">
        <v>64</v>
      </c>
      <c r="N216">
        <v>1</v>
      </c>
      <c r="O216" t="s">
        <v>20</v>
      </c>
      <c r="P216" s="4">
        <v>38199</v>
      </c>
      <c r="Q216" s="5">
        <f>_xlfn.XLOOKUP(EmployeeTable[[#This Row],[EmployeeID]],PayTable[EmployeeID],PayTable[Rate])</f>
        <v>13.45</v>
      </c>
      <c r="R216" t="str">
        <f>_xlfn.XLOOKUP(EmployeeTable[[#This Row],[EmployeeID]],DepartmentTable['# EmployeeID],DepartmentTable[Name])</f>
        <v>Production</v>
      </c>
      <c r="S216">
        <f t="shared" ca="1" si="6"/>
        <v>0</v>
      </c>
      <c r="T216" s="5">
        <f t="shared" si="7"/>
        <v>18.138069550172979</v>
      </c>
    </row>
    <row r="217" spans="1:20" x14ac:dyDescent="0.2">
      <c r="A217">
        <v>232</v>
      </c>
      <c r="B217">
        <v>113393530</v>
      </c>
      <c r="C217">
        <v>1088</v>
      </c>
      <c r="D217" t="s">
        <v>284</v>
      </c>
      <c r="E217">
        <v>108</v>
      </c>
      <c r="F217" t="s">
        <v>133</v>
      </c>
      <c r="G217" s="4">
        <v>22608</v>
      </c>
      <c r="H217" t="s">
        <v>18</v>
      </c>
      <c r="I217" t="s">
        <v>19</v>
      </c>
      <c r="J217" s="4">
        <v>36563</v>
      </c>
      <c r="K217">
        <v>0</v>
      </c>
      <c r="L217">
        <v>0</v>
      </c>
      <c r="M217">
        <v>20</v>
      </c>
      <c r="N217">
        <v>1</v>
      </c>
      <c r="O217" t="s">
        <v>20</v>
      </c>
      <c r="P217" s="4">
        <v>38199</v>
      </c>
      <c r="Q217" s="5">
        <f>_xlfn.XLOOKUP(EmployeeTable[[#This Row],[EmployeeID]],PayTable[EmployeeID],PayTable[Rate])</f>
        <v>14</v>
      </c>
      <c r="R217" t="str">
        <f>_xlfn.XLOOKUP(EmployeeTable[[#This Row],[EmployeeID]],DepartmentTable['# EmployeeID],DepartmentTable[Name])</f>
        <v>Production</v>
      </c>
      <c r="S217">
        <f t="shared" si="6"/>
        <v>0</v>
      </c>
      <c r="T217" s="5">
        <f t="shared" si="7"/>
        <v>18.138069550172979</v>
      </c>
    </row>
    <row r="218" spans="1:20" x14ac:dyDescent="0.2">
      <c r="A218">
        <v>234</v>
      </c>
      <c r="B218">
        <v>390124815</v>
      </c>
      <c r="C218">
        <v>1083</v>
      </c>
      <c r="D218" t="s">
        <v>285</v>
      </c>
      <c r="E218">
        <v>64</v>
      </c>
      <c r="F218" t="s">
        <v>114</v>
      </c>
      <c r="G218" s="4">
        <v>28047</v>
      </c>
      <c r="H218" t="s">
        <v>18</v>
      </c>
      <c r="I218" t="s">
        <v>26</v>
      </c>
      <c r="J218" s="4">
        <v>36569</v>
      </c>
      <c r="K218">
        <v>0</v>
      </c>
      <c r="L218">
        <v>95</v>
      </c>
      <c r="M218">
        <v>67</v>
      </c>
      <c r="N218">
        <v>1</v>
      </c>
      <c r="O218" t="s">
        <v>20</v>
      </c>
      <c r="P218" s="4">
        <v>38199</v>
      </c>
      <c r="Q218" s="5">
        <f>_xlfn.XLOOKUP(EmployeeTable[[#This Row],[EmployeeID]],PayTable[EmployeeID],PayTable[Rate])</f>
        <v>13.45</v>
      </c>
      <c r="R218" t="str">
        <f>_xlfn.XLOOKUP(EmployeeTable[[#This Row],[EmployeeID]],DepartmentTable['# EmployeeID],DepartmentTable[Name])</f>
        <v>Production</v>
      </c>
      <c r="S218">
        <f t="shared" ca="1" si="6"/>
        <v>0</v>
      </c>
      <c r="T218" s="5">
        <f t="shared" si="7"/>
        <v>18.138069550172979</v>
      </c>
    </row>
    <row r="219" spans="1:20" x14ac:dyDescent="0.2">
      <c r="A219">
        <v>235</v>
      </c>
      <c r="B219">
        <v>6298838</v>
      </c>
      <c r="C219">
        <v>1212</v>
      </c>
      <c r="D219" t="s">
        <v>286</v>
      </c>
      <c r="E219">
        <v>16</v>
      </c>
      <c r="F219" t="s">
        <v>110</v>
      </c>
      <c r="G219" s="4">
        <v>20834</v>
      </c>
      <c r="H219" t="s">
        <v>19</v>
      </c>
      <c r="I219" t="s">
        <v>26</v>
      </c>
      <c r="J219" s="4">
        <v>36573</v>
      </c>
      <c r="K219">
        <v>0</v>
      </c>
      <c r="L219">
        <v>24</v>
      </c>
      <c r="M219">
        <v>32</v>
      </c>
      <c r="N219">
        <v>1</v>
      </c>
      <c r="O219" t="s">
        <v>20</v>
      </c>
      <c r="P219" s="4">
        <v>38199</v>
      </c>
      <c r="Q219" s="5">
        <f>_xlfn.XLOOKUP(EmployeeTable[[#This Row],[EmployeeID]],PayTable[EmployeeID],PayTable[Rate])</f>
        <v>12.45</v>
      </c>
      <c r="R219" t="str">
        <f>_xlfn.XLOOKUP(EmployeeTable[[#This Row],[EmployeeID]],DepartmentTable['# EmployeeID],DepartmentTable[Name])</f>
        <v>Production</v>
      </c>
      <c r="S219">
        <f t="shared" si="6"/>
        <v>0</v>
      </c>
      <c r="T219" s="5">
        <f t="shared" si="7"/>
        <v>18.138069550172979</v>
      </c>
    </row>
    <row r="220" spans="1:20" x14ac:dyDescent="0.2">
      <c r="A220">
        <v>236</v>
      </c>
      <c r="B220">
        <v>943170460</v>
      </c>
      <c r="C220">
        <v>1153</v>
      </c>
      <c r="D220" t="s">
        <v>287</v>
      </c>
      <c r="E220">
        <v>51</v>
      </c>
      <c r="F220" t="s">
        <v>135</v>
      </c>
      <c r="G220" s="4">
        <v>22284</v>
      </c>
      <c r="H220" t="s">
        <v>18</v>
      </c>
      <c r="I220" t="s">
        <v>19</v>
      </c>
      <c r="J220" s="4">
        <v>36574</v>
      </c>
      <c r="K220">
        <v>0</v>
      </c>
      <c r="L220">
        <v>65</v>
      </c>
      <c r="M220">
        <v>52</v>
      </c>
      <c r="N220">
        <v>1</v>
      </c>
      <c r="O220" t="s">
        <v>20</v>
      </c>
      <c r="P220" s="4">
        <v>38199</v>
      </c>
      <c r="Q220" s="5">
        <f>_xlfn.XLOOKUP(EmployeeTable[[#This Row],[EmployeeID]],PayTable[EmployeeID],PayTable[Rate])</f>
        <v>15</v>
      </c>
      <c r="R220" t="str">
        <f>_xlfn.XLOOKUP(EmployeeTable[[#This Row],[EmployeeID]],DepartmentTable['# EmployeeID],DepartmentTable[Name])</f>
        <v>Production</v>
      </c>
      <c r="S220">
        <f t="shared" ca="1" si="6"/>
        <v>0</v>
      </c>
      <c r="T220" s="5">
        <f t="shared" si="7"/>
        <v>18.138069550172979</v>
      </c>
    </row>
    <row r="221" spans="1:20" x14ac:dyDescent="0.2">
      <c r="A221">
        <v>237</v>
      </c>
      <c r="B221">
        <v>339233463</v>
      </c>
      <c r="C221">
        <v>1093</v>
      </c>
      <c r="D221" t="s">
        <v>288</v>
      </c>
      <c r="E221">
        <v>108</v>
      </c>
      <c r="F221" t="s">
        <v>133</v>
      </c>
      <c r="G221" s="4">
        <v>15858</v>
      </c>
      <c r="H221" t="s">
        <v>19</v>
      </c>
      <c r="I221" t="s">
        <v>19</v>
      </c>
      <c r="J221" s="4">
        <v>36579</v>
      </c>
      <c r="K221">
        <v>0</v>
      </c>
      <c r="L221">
        <v>5</v>
      </c>
      <c r="M221">
        <v>22</v>
      </c>
      <c r="N221">
        <v>1</v>
      </c>
      <c r="O221" t="s">
        <v>20</v>
      </c>
      <c r="P221" s="4">
        <v>38199</v>
      </c>
      <c r="Q221" s="5">
        <f>_xlfn.XLOOKUP(EmployeeTable[[#This Row],[EmployeeID]],PayTable[EmployeeID],PayTable[Rate])</f>
        <v>14</v>
      </c>
      <c r="R221" t="str">
        <f>_xlfn.XLOOKUP(EmployeeTable[[#This Row],[EmployeeID]],DepartmentTable['# EmployeeID],DepartmentTable[Name])</f>
        <v>Production</v>
      </c>
      <c r="S221">
        <f t="shared" si="6"/>
        <v>0</v>
      </c>
      <c r="T221" s="5">
        <f t="shared" si="7"/>
        <v>18.138069550172979</v>
      </c>
    </row>
    <row r="222" spans="1:20" x14ac:dyDescent="0.2">
      <c r="A222">
        <v>239</v>
      </c>
      <c r="B222">
        <v>872923042</v>
      </c>
      <c r="C222">
        <v>1089</v>
      </c>
      <c r="D222" t="s">
        <v>289</v>
      </c>
      <c r="E222">
        <v>108</v>
      </c>
      <c r="F222" t="s">
        <v>133</v>
      </c>
      <c r="G222" s="4">
        <v>23661</v>
      </c>
      <c r="H222" t="s">
        <v>19</v>
      </c>
      <c r="I222" t="s">
        <v>19</v>
      </c>
      <c r="J222" s="4">
        <v>36581</v>
      </c>
      <c r="K222">
        <v>0</v>
      </c>
      <c r="L222">
        <v>1</v>
      </c>
      <c r="M222">
        <v>20</v>
      </c>
      <c r="N222">
        <v>1</v>
      </c>
      <c r="O222" t="s">
        <v>20</v>
      </c>
      <c r="P222" s="4">
        <v>38199</v>
      </c>
      <c r="Q222" s="5">
        <f>_xlfn.XLOOKUP(EmployeeTable[[#This Row],[EmployeeID]],PayTable[EmployeeID],PayTable[Rate])</f>
        <v>14</v>
      </c>
      <c r="R222" t="str">
        <f>_xlfn.XLOOKUP(EmployeeTable[[#This Row],[EmployeeID]],DepartmentTable['# EmployeeID],DepartmentTable[Name])</f>
        <v>Production</v>
      </c>
      <c r="S222">
        <f t="shared" si="6"/>
        <v>0</v>
      </c>
      <c r="T222" s="5">
        <f t="shared" si="7"/>
        <v>18.138069550172979</v>
      </c>
    </row>
    <row r="223" spans="1:20" x14ac:dyDescent="0.2">
      <c r="A223">
        <v>240</v>
      </c>
      <c r="B223">
        <v>697712387</v>
      </c>
      <c r="C223">
        <v>1148</v>
      </c>
      <c r="D223" t="s">
        <v>290</v>
      </c>
      <c r="E223">
        <v>51</v>
      </c>
      <c r="F223" t="s">
        <v>135</v>
      </c>
      <c r="G223" s="4">
        <v>20828</v>
      </c>
      <c r="H223" t="s">
        <v>19</v>
      </c>
      <c r="I223" t="s">
        <v>19</v>
      </c>
      <c r="J223" s="4">
        <v>36581</v>
      </c>
      <c r="K223">
        <v>0</v>
      </c>
      <c r="L223">
        <v>60</v>
      </c>
      <c r="M223">
        <v>50</v>
      </c>
      <c r="N223">
        <v>1</v>
      </c>
      <c r="O223" t="s">
        <v>20</v>
      </c>
      <c r="P223" s="4">
        <v>38199</v>
      </c>
      <c r="Q223" s="5">
        <f>_xlfn.XLOOKUP(EmployeeTable[[#This Row],[EmployeeID]],PayTable[EmployeeID],PayTable[Rate])</f>
        <v>15</v>
      </c>
      <c r="R223" t="str">
        <f>_xlfn.XLOOKUP(EmployeeTable[[#This Row],[EmployeeID]],DepartmentTable['# EmployeeID],DepartmentTable[Name])</f>
        <v>Production</v>
      </c>
      <c r="S223">
        <f t="shared" ca="1" si="6"/>
        <v>0</v>
      </c>
      <c r="T223" s="5">
        <f t="shared" si="7"/>
        <v>18.138069550172979</v>
      </c>
    </row>
    <row r="224" spans="1:20" x14ac:dyDescent="0.2">
      <c r="A224">
        <v>243</v>
      </c>
      <c r="B224">
        <v>414476027</v>
      </c>
      <c r="C224">
        <v>1218</v>
      </c>
      <c r="D224" t="s">
        <v>291</v>
      </c>
      <c r="E224">
        <v>18</v>
      </c>
      <c r="F224" t="s">
        <v>110</v>
      </c>
      <c r="G224" s="4">
        <v>16498</v>
      </c>
      <c r="H224" t="s">
        <v>18</v>
      </c>
      <c r="I224" t="s">
        <v>19</v>
      </c>
      <c r="J224" s="4">
        <v>36586</v>
      </c>
      <c r="K224">
        <v>0</v>
      </c>
      <c r="L224">
        <v>30</v>
      </c>
      <c r="M224">
        <v>35</v>
      </c>
      <c r="N224">
        <v>1</v>
      </c>
      <c r="O224" t="s">
        <v>20</v>
      </c>
      <c r="P224" s="4">
        <v>38199</v>
      </c>
      <c r="Q224" s="5">
        <f>_xlfn.XLOOKUP(EmployeeTable[[#This Row],[EmployeeID]],PayTable[EmployeeID],PayTable[Rate])</f>
        <v>12.45</v>
      </c>
      <c r="R224" t="str">
        <f>_xlfn.XLOOKUP(EmployeeTable[[#This Row],[EmployeeID]],DepartmentTable['# EmployeeID],DepartmentTable[Name])</f>
        <v>Production</v>
      </c>
      <c r="S224">
        <f t="shared" si="6"/>
        <v>0</v>
      </c>
      <c r="T224" s="5">
        <f t="shared" si="7"/>
        <v>18.138069550172979</v>
      </c>
    </row>
    <row r="225" spans="1:20" x14ac:dyDescent="0.2">
      <c r="A225">
        <v>245</v>
      </c>
      <c r="B225">
        <v>90888098</v>
      </c>
      <c r="C225">
        <v>1084</v>
      </c>
      <c r="D225" t="s">
        <v>292</v>
      </c>
      <c r="E225">
        <v>64</v>
      </c>
      <c r="F225" t="s">
        <v>114</v>
      </c>
      <c r="G225" s="4">
        <v>28044</v>
      </c>
      <c r="H225" t="s">
        <v>18</v>
      </c>
      <c r="I225" t="s">
        <v>19</v>
      </c>
      <c r="J225" s="4">
        <v>36589</v>
      </c>
      <c r="K225">
        <v>0</v>
      </c>
      <c r="L225">
        <v>96</v>
      </c>
      <c r="M225">
        <v>68</v>
      </c>
      <c r="N225">
        <v>1</v>
      </c>
      <c r="O225" t="s">
        <v>20</v>
      </c>
      <c r="P225" s="4">
        <v>38199</v>
      </c>
      <c r="Q225" s="5">
        <f>_xlfn.XLOOKUP(EmployeeTable[[#This Row],[EmployeeID]],PayTable[EmployeeID],PayTable[Rate])</f>
        <v>13.45</v>
      </c>
      <c r="R225" t="str">
        <f>_xlfn.XLOOKUP(EmployeeTable[[#This Row],[EmployeeID]],DepartmentTable['# EmployeeID],DepartmentTable[Name])</f>
        <v>Production</v>
      </c>
      <c r="S225">
        <f t="shared" ca="1" si="6"/>
        <v>0</v>
      </c>
      <c r="T225" s="5">
        <f t="shared" si="7"/>
        <v>18.138069550172979</v>
      </c>
    </row>
    <row r="226" spans="1:20" x14ac:dyDescent="0.2">
      <c r="A226">
        <v>246</v>
      </c>
      <c r="B226">
        <v>947029962</v>
      </c>
      <c r="C226">
        <v>1154</v>
      </c>
      <c r="D226" t="s">
        <v>293</v>
      </c>
      <c r="E226">
        <v>51</v>
      </c>
      <c r="F226" t="s">
        <v>135</v>
      </c>
      <c r="G226" s="4">
        <v>15434</v>
      </c>
      <c r="H226" t="s">
        <v>19</v>
      </c>
      <c r="I226" t="s">
        <v>19</v>
      </c>
      <c r="J226" s="4">
        <v>36593</v>
      </c>
      <c r="K226">
        <v>0</v>
      </c>
      <c r="L226">
        <v>66</v>
      </c>
      <c r="M226">
        <v>53</v>
      </c>
      <c r="N226">
        <v>1</v>
      </c>
      <c r="O226" t="s">
        <v>20</v>
      </c>
      <c r="P226" s="4">
        <v>38199</v>
      </c>
      <c r="Q226" s="5">
        <f>_xlfn.XLOOKUP(EmployeeTable[[#This Row],[EmployeeID]],PayTable[EmployeeID],PayTable[Rate])</f>
        <v>15</v>
      </c>
      <c r="R226" t="str">
        <f>_xlfn.XLOOKUP(EmployeeTable[[#This Row],[EmployeeID]],DepartmentTable['# EmployeeID],DepartmentTable[Name])</f>
        <v>Production</v>
      </c>
      <c r="S226">
        <f t="shared" ca="1" si="6"/>
        <v>0</v>
      </c>
      <c r="T226" s="5">
        <f t="shared" si="7"/>
        <v>18.138069550172979</v>
      </c>
    </row>
    <row r="227" spans="1:20" x14ac:dyDescent="0.2">
      <c r="A227">
        <v>247</v>
      </c>
      <c r="B227">
        <v>461786517</v>
      </c>
      <c r="C227">
        <v>1213</v>
      </c>
      <c r="D227" t="s">
        <v>294</v>
      </c>
      <c r="E227">
        <v>16</v>
      </c>
      <c r="F227" t="s">
        <v>110</v>
      </c>
      <c r="G227" s="4">
        <v>22566</v>
      </c>
      <c r="H227" t="s">
        <v>18</v>
      </c>
      <c r="I227" t="s">
        <v>19</v>
      </c>
      <c r="J227" s="4">
        <v>36593</v>
      </c>
      <c r="K227">
        <v>0</v>
      </c>
      <c r="L227">
        <v>25</v>
      </c>
      <c r="M227">
        <v>32</v>
      </c>
      <c r="N227">
        <v>1</v>
      </c>
      <c r="O227" t="s">
        <v>20</v>
      </c>
      <c r="P227" s="4">
        <v>38199</v>
      </c>
      <c r="Q227" s="5">
        <f>_xlfn.XLOOKUP(EmployeeTable[[#This Row],[EmployeeID]],PayTable[EmployeeID],PayTable[Rate])</f>
        <v>12.45</v>
      </c>
      <c r="R227" t="str">
        <f>_xlfn.XLOOKUP(EmployeeTable[[#This Row],[EmployeeID]],DepartmentTable['# EmployeeID],DepartmentTable[Name])</f>
        <v>Production</v>
      </c>
      <c r="S227">
        <f t="shared" si="6"/>
        <v>0</v>
      </c>
      <c r="T227" s="5">
        <f t="shared" si="7"/>
        <v>18.138069550172979</v>
      </c>
    </row>
    <row r="228" spans="1:20" x14ac:dyDescent="0.2">
      <c r="A228">
        <v>248</v>
      </c>
      <c r="B228">
        <v>393421437</v>
      </c>
      <c r="C228">
        <v>1079</v>
      </c>
      <c r="D228" t="s">
        <v>295</v>
      </c>
      <c r="E228">
        <v>25</v>
      </c>
      <c r="F228" t="s">
        <v>114</v>
      </c>
      <c r="G228" s="4">
        <v>28065</v>
      </c>
      <c r="H228" t="s">
        <v>19</v>
      </c>
      <c r="I228" t="s">
        <v>19</v>
      </c>
      <c r="J228" s="4">
        <v>36596</v>
      </c>
      <c r="K228">
        <v>0</v>
      </c>
      <c r="L228">
        <v>91</v>
      </c>
      <c r="M228">
        <v>65</v>
      </c>
      <c r="N228">
        <v>1</v>
      </c>
      <c r="O228" t="s">
        <v>20</v>
      </c>
      <c r="P228" s="4">
        <v>38199</v>
      </c>
      <c r="Q228" s="5">
        <f>_xlfn.XLOOKUP(EmployeeTable[[#This Row],[EmployeeID]],PayTable[EmployeeID],PayTable[Rate])</f>
        <v>13.45</v>
      </c>
      <c r="R228" t="str">
        <f>_xlfn.XLOOKUP(EmployeeTable[[#This Row],[EmployeeID]],DepartmentTable['# EmployeeID],DepartmentTable[Name])</f>
        <v>Production</v>
      </c>
      <c r="S228">
        <f t="shared" ca="1" si="6"/>
        <v>0</v>
      </c>
      <c r="T228" s="5">
        <f t="shared" si="7"/>
        <v>18.138069550172979</v>
      </c>
    </row>
    <row r="229" spans="1:20" x14ac:dyDescent="0.2">
      <c r="A229">
        <v>249</v>
      </c>
      <c r="B229">
        <v>988315686</v>
      </c>
      <c r="C229">
        <v>1149</v>
      </c>
      <c r="D229" t="s">
        <v>296</v>
      </c>
      <c r="E229">
        <v>51</v>
      </c>
      <c r="F229" t="s">
        <v>135</v>
      </c>
      <c r="G229" s="4">
        <v>23400</v>
      </c>
      <c r="H229" t="s">
        <v>19</v>
      </c>
      <c r="I229" t="s">
        <v>19</v>
      </c>
      <c r="J229" s="4">
        <v>36600</v>
      </c>
      <c r="K229">
        <v>0</v>
      </c>
      <c r="L229">
        <v>61</v>
      </c>
      <c r="M229">
        <v>50</v>
      </c>
      <c r="N229">
        <v>1</v>
      </c>
      <c r="O229" t="s">
        <v>20</v>
      </c>
      <c r="P229" s="4">
        <v>38199</v>
      </c>
      <c r="Q229" s="5">
        <f>_xlfn.XLOOKUP(EmployeeTable[[#This Row],[EmployeeID]],PayTable[EmployeeID],PayTable[Rate])</f>
        <v>15</v>
      </c>
      <c r="R229" t="str">
        <f>_xlfn.XLOOKUP(EmployeeTable[[#This Row],[EmployeeID]],DepartmentTable['# EmployeeID],DepartmentTable[Name])</f>
        <v>Production</v>
      </c>
      <c r="S229">
        <f t="shared" ca="1" si="6"/>
        <v>0</v>
      </c>
      <c r="T229" s="5">
        <f t="shared" si="7"/>
        <v>18.138069550172979</v>
      </c>
    </row>
    <row r="230" spans="1:20" x14ac:dyDescent="0.2">
      <c r="A230">
        <v>250</v>
      </c>
      <c r="B230">
        <v>56772045</v>
      </c>
      <c r="C230">
        <v>1090</v>
      </c>
      <c r="D230" t="s">
        <v>297</v>
      </c>
      <c r="E230">
        <v>108</v>
      </c>
      <c r="F230" t="s">
        <v>133</v>
      </c>
      <c r="G230" s="4">
        <v>22560</v>
      </c>
      <c r="H230" t="s">
        <v>18</v>
      </c>
      <c r="I230" t="s">
        <v>19</v>
      </c>
      <c r="J230" s="4">
        <v>36601</v>
      </c>
      <c r="K230">
        <v>0</v>
      </c>
      <c r="L230">
        <v>2</v>
      </c>
      <c r="M230">
        <v>21</v>
      </c>
      <c r="N230">
        <v>1</v>
      </c>
      <c r="O230" t="s">
        <v>20</v>
      </c>
      <c r="P230" s="4">
        <v>38199</v>
      </c>
      <c r="Q230" s="5">
        <f>_xlfn.XLOOKUP(EmployeeTable[[#This Row],[EmployeeID]],PayTable[EmployeeID],PayTable[Rate])</f>
        <v>14</v>
      </c>
      <c r="R230" t="str">
        <f>_xlfn.XLOOKUP(EmployeeTable[[#This Row],[EmployeeID]],DepartmentTable['# EmployeeID],DepartmentTable[Name])</f>
        <v>Production</v>
      </c>
      <c r="S230">
        <f t="shared" si="6"/>
        <v>0</v>
      </c>
      <c r="T230" s="5">
        <f t="shared" si="7"/>
        <v>18.138069550172979</v>
      </c>
    </row>
    <row r="231" spans="1:20" x14ac:dyDescent="0.2">
      <c r="A231">
        <v>252</v>
      </c>
      <c r="B231">
        <v>82638150</v>
      </c>
      <c r="C231">
        <v>1085</v>
      </c>
      <c r="D231" t="s">
        <v>298</v>
      </c>
      <c r="E231">
        <v>64</v>
      </c>
      <c r="F231" t="s">
        <v>114</v>
      </c>
      <c r="G231" s="4">
        <v>28041</v>
      </c>
      <c r="H231" t="s">
        <v>18</v>
      </c>
      <c r="I231" t="s">
        <v>26</v>
      </c>
      <c r="J231" s="4">
        <v>36608</v>
      </c>
      <c r="K231">
        <v>0</v>
      </c>
      <c r="L231">
        <v>97</v>
      </c>
      <c r="M231">
        <v>68</v>
      </c>
      <c r="N231">
        <v>1</v>
      </c>
      <c r="O231" t="s">
        <v>20</v>
      </c>
      <c r="P231" s="4">
        <v>38199</v>
      </c>
      <c r="Q231" s="5">
        <f>_xlfn.XLOOKUP(EmployeeTable[[#This Row],[EmployeeID]],PayTable[EmployeeID],PayTable[Rate])</f>
        <v>13.45</v>
      </c>
      <c r="R231" t="str">
        <f>_xlfn.XLOOKUP(EmployeeTable[[#This Row],[EmployeeID]],DepartmentTable['# EmployeeID],DepartmentTable[Name])</f>
        <v>Production</v>
      </c>
      <c r="S231">
        <f t="shared" ca="1" si="6"/>
        <v>0</v>
      </c>
      <c r="T231" s="5">
        <f t="shared" si="7"/>
        <v>18.138069550172979</v>
      </c>
    </row>
    <row r="232" spans="1:20" x14ac:dyDescent="0.2">
      <c r="A232">
        <v>254</v>
      </c>
      <c r="B232">
        <v>582347317</v>
      </c>
      <c r="C232">
        <v>1214</v>
      </c>
      <c r="D232" t="s">
        <v>299</v>
      </c>
      <c r="E232">
        <v>18</v>
      </c>
      <c r="F232" t="s">
        <v>110</v>
      </c>
      <c r="G232" s="4">
        <v>23291</v>
      </c>
      <c r="H232" t="s">
        <v>18</v>
      </c>
      <c r="I232" t="s">
        <v>19</v>
      </c>
      <c r="J232" s="4">
        <v>36611</v>
      </c>
      <c r="K232">
        <v>0</v>
      </c>
      <c r="L232">
        <v>26</v>
      </c>
      <c r="M232">
        <v>33</v>
      </c>
      <c r="N232">
        <v>1</v>
      </c>
      <c r="O232" t="s">
        <v>20</v>
      </c>
      <c r="P232" s="4">
        <v>38199</v>
      </c>
      <c r="Q232" s="5">
        <f>_xlfn.XLOOKUP(EmployeeTable[[#This Row],[EmployeeID]],PayTable[EmployeeID],PayTable[Rate])</f>
        <v>12.45</v>
      </c>
      <c r="R232" t="str">
        <f>_xlfn.XLOOKUP(EmployeeTable[[#This Row],[EmployeeID]],DepartmentTable['# EmployeeID],DepartmentTable[Name])</f>
        <v>Production</v>
      </c>
      <c r="S232">
        <f t="shared" si="6"/>
        <v>0</v>
      </c>
      <c r="T232" s="5">
        <f t="shared" si="7"/>
        <v>18.138069550172979</v>
      </c>
    </row>
    <row r="233" spans="1:20" x14ac:dyDescent="0.2">
      <c r="A233">
        <v>255</v>
      </c>
      <c r="B233">
        <v>8066363</v>
      </c>
      <c r="C233">
        <v>1217</v>
      </c>
      <c r="D233" t="s">
        <v>300</v>
      </c>
      <c r="E233">
        <v>18</v>
      </c>
      <c r="F233" t="s">
        <v>110</v>
      </c>
      <c r="G233" s="4">
        <v>22065</v>
      </c>
      <c r="H233" t="s">
        <v>19</v>
      </c>
      <c r="I233" t="s">
        <v>19</v>
      </c>
      <c r="J233" s="4">
        <v>36611</v>
      </c>
      <c r="K233">
        <v>0</v>
      </c>
      <c r="L233">
        <v>29</v>
      </c>
      <c r="M233">
        <v>34</v>
      </c>
      <c r="N233">
        <v>1</v>
      </c>
      <c r="O233" t="s">
        <v>20</v>
      </c>
      <c r="P233" s="4">
        <v>38199</v>
      </c>
      <c r="Q233" s="5">
        <f>_xlfn.XLOOKUP(EmployeeTable[[#This Row],[EmployeeID]],PayTable[EmployeeID],PayTable[Rate])</f>
        <v>12.45</v>
      </c>
      <c r="R233" t="str">
        <f>_xlfn.XLOOKUP(EmployeeTable[[#This Row],[EmployeeID]],DepartmentTable['# EmployeeID],DepartmentTable[Name])</f>
        <v>Production</v>
      </c>
      <c r="S233">
        <f t="shared" si="6"/>
        <v>0</v>
      </c>
      <c r="T233" s="5">
        <f t="shared" si="7"/>
        <v>18.138069550172979</v>
      </c>
    </row>
    <row r="234" spans="1:20" x14ac:dyDescent="0.2">
      <c r="A234">
        <v>256</v>
      </c>
      <c r="B234">
        <v>561196580</v>
      </c>
      <c r="C234">
        <v>1080</v>
      </c>
      <c r="D234" t="s">
        <v>301</v>
      </c>
      <c r="E234">
        <v>25</v>
      </c>
      <c r="F234" t="s">
        <v>114</v>
      </c>
      <c r="G234" s="4">
        <v>28062</v>
      </c>
      <c r="H234" t="s">
        <v>18</v>
      </c>
      <c r="I234" t="s">
        <v>19</v>
      </c>
      <c r="J234" s="4">
        <v>36615</v>
      </c>
      <c r="K234">
        <v>0</v>
      </c>
      <c r="L234">
        <v>92</v>
      </c>
      <c r="M234">
        <v>66</v>
      </c>
      <c r="N234">
        <v>1</v>
      </c>
      <c r="O234" t="s">
        <v>20</v>
      </c>
      <c r="P234" s="4">
        <v>38199</v>
      </c>
      <c r="Q234" s="5">
        <f>_xlfn.XLOOKUP(EmployeeTable[[#This Row],[EmployeeID]],PayTable[EmployeeID],PayTable[Rate])</f>
        <v>13.45</v>
      </c>
      <c r="R234" t="str">
        <f>_xlfn.XLOOKUP(EmployeeTable[[#This Row],[EmployeeID]],DepartmentTable['# EmployeeID],DepartmentTable[Name])</f>
        <v>Production</v>
      </c>
      <c r="S234">
        <f t="shared" ca="1" si="6"/>
        <v>0</v>
      </c>
      <c r="T234" s="5">
        <f t="shared" si="7"/>
        <v>18.138069550172979</v>
      </c>
    </row>
    <row r="235" spans="1:20" x14ac:dyDescent="0.2">
      <c r="A235">
        <v>257</v>
      </c>
      <c r="B235">
        <v>58791499</v>
      </c>
      <c r="C235">
        <v>1150</v>
      </c>
      <c r="D235" t="s">
        <v>302</v>
      </c>
      <c r="E235">
        <v>51</v>
      </c>
      <c r="F235" t="s">
        <v>135</v>
      </c>
      <c r="G235" s="4">
        <v>23284</v>
      </c>
      <c r="H235" t="s">
        <v>18</v>
      </c>
      <c r="I235" t="s">
        <v>19</v>
      </c>
      <c r="J235" s="4">
        <v>36619</v>
      </c>
      <c r="K235">
        <v>0</v>
      </c>
      <c r="L235">
        <v>62</v>
      </c>
      <c r="M235">
        <v>51</v>
      </c>
      <c r="N235">
        <v>1</v>
      </c>
      <c r="O235" t="s">
        <v>20</v>
      </c>
      <c r="P235" s="4">
        <v>38199</v>
      </c>
      <c r="Q235" s="5">
        <f>_xlfn.XLOOKUP(EmployeeTable[[#This Row],[EmployeeID]],PayTable[EmployeeID],PayTable[Rate])</f>
        <v>15</v>
      </c>
      <c r="R235" t="str">
        <f>_xlfn.XLOOKUP(EmployeeTable[[#This Row],[EmployeeID]],DepartmentTable['# EmployeeID],DepartmentTable[Name])</f>
        <v>Production</v>
      </c>
      <c r="S235">
        <f t="shared" ca="1" si="6"/>
        <v>0</v>
      </c>
      <c r="T235" s="5">
        <f t="shared" si="7"/>
        <v>18.138069550172979</v>
      </c>
    </row>
    <row r="236" spans="1:20" x14ac:dyDescent="0.2">
      <c r="A236">
        <v>258</v>
      </c>
      <c r="B236">
        <v>163347032</v>
      </c>
      <c r="C236">
        <v>1091</v>
      </c>
      <c r="D236" t="s">
        <v>303</v>
      </c>
      <c r="E236">
        <v>108</v>
      </c>
      <c r="F236" t="s">
        <v>133</v>
      </c>
      <c r="G236" s="4">
        <v>22041</v>
      </c>
      <c r="H236" t="s">
        <v>18</v>
      </c>
      <c r="I236" t="s">
        <v>26</v>
      </c>
      <c r="J236" s="4">
        <v>36620</v>
      </c>
      <c r="K236">
        <v>0</v>
      </c>
      <c r="L236">
        <v>3</v>
      </c>
      <c r="M236">
        <v>21</v>
      </c>
      <c r="N236">
        <v>1</v>
      </c>
      <c r="O236" t="s">
        <v>20</v>
      </c>
      <c r="P236" s="4">
        <v>38199</v>
      </c>
      <c r="Q236" s="5">
        <f>_xlfn.XLOOKUP(EmployeeTable[[#This Row],[EmployeeID]],PayTable[EmployeeID],PayTable[Rate])</f>
        <v>14</v>
      </c>
      <c r="R236" t="str">
        <f>_xlfn.XLOOKUP(EmployeeTable[[#This Row],[EmployeeID]],DepartmentTable['# EmployeeID],DepartmentTable[Name])</f>
        <v>Production</v>
      </c>
      <c r="S236">
        <f t="shared" si="6"/>
        <v>0</v>
      </c>
      <c r="T236" s="5">
        <f t="shared" si="7"/>
        <v>18.138069550172979</v>
      </c>
    </row>
    <row r="237" spans="1:20" x14ac:dyDescent="0.2">
      <c r="A237">
        <v>262</v>
      </c>
      <c r="B237">
        <v>826454897</v>
      </c>
      <c r="C237">
        <v>1086</v>
      </c>
      <c r="D237" t="s">
        <v>304</v>
      </c>
      <c r="E237">
        <v>64</v>
      </c>
      <c r="F237" t="s">
        <v>114</v>
      </c>
      <c r="G237" s="4">
        <v>28065</v>
      </c>
      <c r="H237" t="s">
        <v>19</v>
      </c>
      <c r="I237" t="s">
        <v>19</v>
      </c>
      <c r="J237" s="4">
        <v>36626</v>
      </c>
      <c r="K237">
        <v>0</v>
      </c>
      <c r="L237">
        <v>98</v>
      </c>
      <c r="M237">
        <v>69</v>
      </c>
      <c r="N237">
        <v>1</v>
      </c>
      <c r="O237" t="s">
        <v>20</v>
      </c>
      <c r="P237" s="4">
        <v>38199</v>
      </c>
      <c r="Q237" s="5">
        <f>_xlfn.XLOOKUP(EmployeeTable[[#This Row],[EmployeeID]],PayTable[EmployeeID],PayTable[Rate])</f>
        <v>13.45</v>
      </c>
      <c r="R237" t="str">
        <f>_xlfn.XLOOKUP(EmployeeTable[[#This Row],[EmployeeID]],DepartmentTable['# EmployeeID],DepartmentTable[Name])</f>
        <v>Production</v>
      </c>
      <c r="S237">
        <f t="shared" ca="1" si="6"/>
        <v>0</v>
      </c>
      <c r="T237" s="5">
        <f t="shared" si="7"/>
        <v>18.138069550172979</v>
      </c>
    </row>
    <row r="238" spans="1:20" x14ac:dyDescent="0.2">
      <c r="A238">
        <v>21</v>
      </c>
      <c r="B238">
        <v>277173473</v>
      </c>
      <c r="C238">
        <v>1231</v>
      </c>
      <c r="D238" t="s">
        <v>305</v>
      </c>
      <c r="E238">
        <v>148</v>
      </c>
      <c r="F238" t="s">
        <v>306</v>
      </c>
      <c r="G238" s="4">
        <v>26637</v>
      </c>
      <c r="H238" t="s">
        <v>19</v>
      </c>
      <c r="I238" t="s">
        <v>19</v>
      </c>
      <c r="J238" s="4">
        <v>36162</v>
      </c>
      <c r="K238">
        <v>1</v>
      </c>
      <c r="L238">
        <v>43</v>
      </c>
      <c r="M238">
        <v>41</v>
      </c>
      <c r="N238">
        <v>1</v>
      </c>
      <c r="O238" t="s">
        <v>20</v>
      </c>
      <c r="P238" s="4">
        <v>38378</v>
      </c>
      <c r="Q238" s="5">
        <f>_xlfn.XLOOKUP(EmployeeTable[[#This Row],[EmployeeID]],PayTable[EmployeeID],PayTable[Rate])</f>
        <v>24.519200000000001</v>
      </c>
      <c r="R238" t="str">
        <f>_xlfn.XLOOKUP(EmployeeTable[[#This Row],[EmployeeID]],DepartmentTable['# EmployeeID],DepartmentTable[Name])</f>
        <v>Production Control</v>
      </c>
      <c r="S238">
        <f t="shared" ca="1" si="6"/>
        <v>0</v>
      </c>
      <c r="T238" s="5">
        <f t="shared" si="7"/>
        <v>18.138069550172979</v>
      </c>
    </row>
    <row r="239" spans="1:20" x14ac:dyDescent="0.2">
      <c r="A239">
        <v>44</v>
      </c>
      <c r="B239">
        <v>685233686</v>
      </c>
      <c r="C239">
        <v>1232</v>
      </c>
      <c r="D239" t="s">
        <v>307</v>
      </c>
      <c r="E239">
        <v>148</v>
      </c>
      <c r="F239" t="s">
        <v>308</v>
      </c>
      <c r="G239" s="4">
        <v>21477</v>
      </c>
      <c r="H239" t="s">
        <v>18</v>
      </c>
      <c r="I239" t="s">
        <v>19</v>
      </c>
      <c r="J239" s="4">
        <v>36173</v>
      </c>
      <c r="K239">
        <v>0</v>
      </c>
      <c r="L239">
        <v>44</v>
      </c>
      <c r="M239">
        <v>42</v>
      </c>
      <c r="N239">
        <v>1</v>
      </c>
      <c r="O239" t="s">
        <v>20</v>
      </c>
      <c r="P239" s="4">
        <v>38378</v>
      </c>
      <c r="Q239" s="5">
        <f>_xlfn.XLOOKUP(EmployeeTable[[#This Row],[EmployeeID]],PayTable[EmployeeID],PayTable[Rate])</f>
        <v>23.557700000000001</v>
      </c>
      <c r="R239" t="str">
        <f>_xlfn.XLOOKUP(EmployeeTable[[#This Row],[EmployeeID]],DepartmentTable['# EmployeeID],DepartmentTable[Name])</f>
        <v>Production Control</v>
      </c>
      <c r="S239">
        <f t="shared" ca="1" si="6"/>
        <v>0</v>
      </c>
      <c r="T239" s="5">
        <f t="shared" si="7"/>
        <v>18.138069550172979</v>
      </c>
    </row>
    <row r="240" spans="1:20" x14ac:dyDescent="0.2">
      <c r="A240">
        <v>132</v>
      </c>
      <c r="B240">
        <v>981495526</v>
      </c>
      <c r="C240">
        <v>1234</v>
      </c>
      <c r="D240" t="s">
        <v>309</v>
      </c>
      <c r="E240">
        <v>44</v>
      </c>
      <c r="F240" t="s">
        <v>185</v>
      </c>
      <c r="G240" s="4">
        <v>28512</v>
      </c>
      <c r="H240" t="s">
        <v>19</v>
      </c>
      <c r="I240" t="s">
        <v>19</v>
      </c>
      <c r="J240" s="4">
        <v>36218</v>
      </c>
      <c r="K240">
        <v>0</v>
      </c>
      <c r="L240">
        <v>46</v>
      </c>
      <c r="M240">
        <v>43</v>
      </c>
      <c r="N240">
        <v>1</v>
      </c>
      <c r="O240" t="s">
        <v>20</v>
      </c>
      <c r="P240" s="4">
        <v>38199</v>
      </c>
      <c r="Q240" s="5">
        <f>_xlfn.XLOOKUP(EmployeeTable[[#This Row],[EmployeeID]],PayTable[EmployeeID],PayTable[Rate])</f>
        <v>16</v>
      </c>
      <c r="R240" t="str">
        <f>_xlfn.XLOOKUP(EmployeeTable[[#This Row],[EmployeeID]],DepartmentTable['# EmployeeID],DepartmentTable[Name])</f>
        <v>Production Control</v>
      </c>
      <c r="S240">
        <f t="shared" ca="1" si="6"/>
        <v>0</v>
      </c>
      <c r="T240" s="5">
        <f t="shared" si="7"/>
        <v>18.138069550172979</v>
      </c>
    </row>
    <row r="241" spans="1:20" x14ac:dyDescent="0.2">
      <c r="A241">
        <v>170</v>
      </c>
      <c r="B241">
        <v>470689086</v>
      </c>
      <c r="C241">
        <v>1235</v>
      </c>
      <c r="D241" t="s">
        <v>310</v>
      </c>
      <c r="E241">
        <v>44</v>
      </c>
      <c r="F241" t="s">
        <v>185</v>
      </c>
      <c r="G241" s="4">
        <v>27149</v>
      </c>
      <c r="H241" t="s">
        <v>19</v>
      </c>
      <c r="I241" t="s">
        <v>19</v>
      </c>
      <c r="J241" s="4">
        <v>36236</v>
      </c>
      <c r="K241">
        <v>0</v>
      </c>
      <c r="L241">
        <v>47</v>
      </c>
      <c r="M241">
        <v>43</v>
      </c>
      <c r="N241">
        <v>1</v>
      </c>
      <c r="O241" t="s">
        <v>20</v>
      </c>
      <c r="P241" s="4">
        <v>38199</v>
      </c>
      <c r="Q241" s="5">
        <f>_xlfn.XLOOKUP(EmployeeTable[[#This Row],[EmployeeID]],PayTable[EmployeeID],PayTable[Rate])</f>
        <v>16</v>
      </c>
      <c r="R241" t="str">
        <f>_xlfn.XLOOKUP(EmployeeTable[[#This Row],[EmployeeID]],DepartmentTable['# EmployeeID],DepartmentTable[Name])</f>
        <v>Production Control</v>
      </c>
      <c r="S241">
        <f t="shared" ca="1" si="6"/>
        <v>0</v>
      </c>
      <c r="T241" s="5">
        <f t="shared" si="7"/>
        <v>18.138069550172979</v>
      </c>
    </row>
    <row r="242" spans="1:20" x14ac:dyDescent="0.2">
      <c r="A242">
        <v>206</v>
      </c>
      <c r="B242">
        <v>368691270</v>
      </c>
      <c r="C242">
        <v>1236</v>
      </c>
      <c r="D242" t="s">
        <v>311</v>
      </c>
      <c r="E242">
        <v>44</v>
      </c>
      <c r="F242" t="s">
        <v>185</v>
      </c>
      <c r="G242" s="4">
        <v>27284</v>
      </c>
      <c r="H242" t="s">
        <v>19</v>
      </c>
      <c r="I242" t="s">
        <v>19</v>
      </c>
      <c r="J242" s="4">
        <v>36254</v>
      </c>
      <c r="K242">
        <v>0</v>
      </c>
      <c r="L242">
        <v>48</v>
      </c>
      <c r="M242">
        <v>44</v>
      </c>
      <c r="N242">
        <v>1</v>
      </c>
      <c r="O242" t="s">
        <v>20</v>
      </c>
      <c r="P242" s="4">
        <v>38199</v>
      </c>
      <c r="Q242" s="5">
        <f>_xlfn.XLOOKUP(EmployeeTable[[#This Row],[EmployeeID]],PayTable[EmployeeID],PayTable[Rate])</f>
        <v>16</v>
      </c>
      <c r="R242" t="str">
        <f>_xlfn.XLOOKUP(EmployeeTable[[#This Row],[EmployeeID]],DepartmentTable['# EmployeeID],DepartmentTable[Name])</f>
        <v>Production Control</v>
      </c>
      <c r="S242">
        <f t="shared" ca="1" si="6"/>
        <v>0</v>
      </c>
      <c r="T242" s="5">
        <f t="shared" si="7"/>
        <v>18.138069550172979</v>
      </c>
    </row>
    <row r="243" spans="1:20" x14ac:dyDescent="0.2">
      <c r="A243">
        <v>164</v>
      </c>
      <c r="B243">
        <v>603686790</v>
      </c>
      <c r="C243">
        <v>1047</v>
      </c>
      <c r="D243" t="s">
        <v>312</v>
      </c>
      <c r="E243">
        <v>274</v>
      </c>
      <c r="F243" t="s">
        <v>313</v>
      </c>
      <c r="G243" s="4">
        <v>27290</v>
      </c>
      <c r="H243" t="s">
        <v>18</v>
      </c>
      <c r="I243" t="s">
        <v>19</v>
      </c>
      <c r="J243" s="4">
        <v>36233</v>
      </c>
      <c r="K243">
        <v>0</v>
      </c>
      <c r="L243">
        <v>59</v>
      </c>
      <c r="M243">
        <v>49</v>
      </c>
      <c r="N243">
        <v>1</v>
      </c>
      <c r="O243" t="s">
        <v>20</v>
      </c>
      <c r="P243" s="4">
        <v>38199</v>
      </c>
      <c r="Q243" s="5">
        <f>_xlfn.XLOOKUP(EmployeeTable[[#This Row],[EmployeeID]],PayTable[EmployeeID],PayTable[Rate])</f>
        <v>18.269200000000001</v>
      </c>
      <c r="R243" t="str">
        <f>_xlfn.XLOOKUP(EmployeeTable[[#This Row],[EmployeeID]],DepartmentTable['# EmployeeID],DepartmentTable[Name])</f>
        <v>Purchasing</v>
      </c>
      <c r="S243">
        <f t="shared" ca="1" si="6"/>
        <v>0</v>
      </c>
      <c r="T243" s="5">
        <f t="shared" si="7"/>
        <v>18.138069550172979</v>
      </c>
    </row>
    <row r="244" spans="1:20" x14ac:dyDescent="0.2">
      <c r="A244">
        <v>198</v>
      </c>
      <c r="B244">
        <v>792847334</v>
      </c>
      <c r="C244">
        <v>1048</v>
      </c>
      <c r="D244" t="s">
        <v>314</v>
      </c>
      <c r="E244">
        <v>274</v>
      </c>
      <c r="F244" t="s">
        <v>313</v>
      </c>
      <c r="G244" s="4">
        <v>23641</v>
      </c>
      <c r="H244" t="s">
        <v>19</v>
      </c>
      <c r="I244" t="s">
        <v>19</v>
      </c>
      <c r="J244" s="4">
        <v>36251</v>
      </c>
      <c r="K244">
        <v>0</v>
      </c>
      <c r="L244">
        <v>60</v>
      </c>
      <c r="M244">
        <v>50</v>
      </c>
      <c r="N244">
        <v>1</v>
      </c>
      <c r="O244" t="s">
        <v>20</v>
      </c>
      <c r="P244" s="4">
        <v>38199</v>
      </c>
      <c r="Q244" s="5">
        <f>_xlfn.XLOOKUP(EmployeeTable[[#This Row],[EmployeeID]],PayTable[EmployeeID],PayTable[Rate])</f>
        <v>18.269200000000001</v>
      </c>
      <c r="R244" t="str">
        <f>_xlfn.XLOOKUP(EmployeeTable[[#This Row],[EmployeeID]],DepartmentTable['# EmployeeID],DepartmentTable[Name])</f>
        <v>Purchasing</v>
      </c>
      <c r="S244">
        <f t="shared" ca="1" si="6"/>
        <v>0</v>
      </c>
      <c r="T244" s="5">
        <f t="shared" si="7"/>
        <v>18.138069550172979</v>
      </c>
    </row>
    <row r="245" spans="1:20" x14ac:dyDescent="0.2">
      <c r="A245">
        <v>223</v>
      </c>
      <c r="B245">
        <v>407505660</v>
      </c>
      <c r="C245">
        <v>1044</v>
      </c>
      <c r="D245" t="s">
        <v>315</v>
      </c>
      <c r="E245">
        <v>274</v>
      </c>
      <c r="F245" t="s">
        <v>313</v>
      </c>
      <c r="G245" s="4">
        <v>22281</v>
      </c>
      <c r="H245" t="s">
        <v>19</v>
      </c>
      <c r="I245" t="s">
        <v>26</v>
      </c>
      <c r="J245" s="4">
        <v>36543</v>
      </c>
      <c r="K245">
        <v>0</v>
      </c>
      <c r="L245">
        <v>56</v>
      </c>
      <c r="M245">
        <v>48</v>
      </c>
      <c r="N245">
        <v>1</v>
      </c>
      <c r="O245" t="s">
        <v>20</v>
      </c>
      <c r="P245" s="4">
        <v>38199</v>
      </c>
      <c r="Q245" s="5">
        <f>_xlfn.XLOOKUP(EmployeeTable[[#This Row],[EmployeeID]],PayTable[EmployeeID],PayTable[Rate])</f>
        <v>18.269200000000001</v>
      </c>
      <c r="R245" t="str">
        <f>_xlfn.XLOOKUP(EmployeeTable[[#This Row],[EmployeeID]],DepartmentTable['# EmployeeID],DepartmentTable[Name])</f>
        <v>Purchasing</v>
      </c>
      <c r="S245">
        <f t="shared" ca="1" si="6"/>
        <v>0</v>
      </c>
      <c r="T245" s="5">
        <f t="shared" si="7"/>
        <v>18.138069550172979</v>
      </c>
    </row>
    <row r="246" spans="1:20" x14ac:dyDescent="0.2">
      <c r="A246">
        <v>231</v>
      </c>
      <c r="B246">
        <v>482810518</v>
      </c>
      <c r="C246">
        <v>1045</v>
      </c>
      <c r="D246" t="s">
        <v>316</v>
      </c>
      <c r="E246">
        <v>274</v>
      </c>
      <c r="F246" t="s">
        <v>313</v>
      </c>
      <c r="G246" s="4">
        <v>22275</v>
      </c>
      <c r="H246" t="s">
        <v>19</v>
      </c>
      <c r="I246" t="s">
        <v>19</v>
      </c>
      <c r="J246" s="4">
        <v>36561</v>
      </c>
      <c r="K246">
        <v>0</v>
      </c>
      <c r="L246">
        <v>57</v>
      </c>
      <c r="M246">
        <v>48</v>
      </c>
      <c r="N246">
        <v>1</v>
      </c>
      <c r="O246" t="s">
        <v>20</v>
      </c>
      <c r="P246" s="4">
        <v>38199</v>
      </c>
      <c r="Q246" s="5">
        <f>_xlfn.XLOOKUP(EmployeeTable[[#This Row],[EmployeeID]],PayTable[EmployeeID],PayTable[Rate])</f>
        <v>18.269200000000001</v>
      </c>
      <c r="R246" t="str">
        <f>_xlfn.XLOOKUP(EmployeeTable[[#This Row],[EmployeeID]],DepartmentTable['# EmployeeID],DepartmentTable[Name])</f>
        <v>Purchasing</v>
      </c>
      <c r="S246">
        <f t="shared" ca="1" si="6"/>
        <v>0</v>
      </c>
      <c r="T246" s="5">
        <f t="shared" si="7"/>
        <v>18.138069550172979</v>
      </c>
    </row>
    <row r="247" spans="1:20" x14ac:dyDescent="0.2">
      <c r="A247">
        <v>233</v>
      </c>
      <c r="B247">
        <v>466142721</v>
      </c>
      <c r="C247">
        <v>1040</v>
      </c>
      <c r="D247" t="s">
        <v>317</v>
      </c>
      <c r="E247">
        <v>274</v>
      </c>
      <c r="F247" t="s">
        <v>313</v>
      </c>
      <c r="G247" s="4">
        <v>20819</v>
      </c>
      <c r="H247" t="s">
        <v>19</v>
      </c>
      <c r="I247" t="s">
        <v>19</v>
      </c>
      <c r="J247" s="4">
        <v>36568</v>
      </c>
      <c r="K247">
        <v>0</v>
      </c>
      <c r="L247">
        <v>52</v>
      </c>
      <c r="M247">
        <v>46</v>
      </c>
      <c r="N247">
        <v>1</v>
      </c>
      <c r="O247" t="s">
        <v>20</v>
      </c>
      <c r="P247" s="4">
        <v>38199</v>
      </c>
      <c r="Q247" s="5">
        <f>_xlfn.XLOOKUP(EmployeeTable[[#This Row],[EmployeeID]],PayTable[EmployeeID],PayTable[Rate])</f>
        <v>18.269200000000001</v>
      </c>
      <c r="R247" t="str">
        <f>_xlfn.XLOOKUP(EmployeeTable[[#This Row],[EmployeeID]],DepartmentTable['# EmployeeID],DepartmentTable[Name])</f>
        <v>Purchasing</v>
      </c>
      <c r="S247">
        <f t="shared" ca="1" si="6"/>
        <v>0</v>
      </c>
      <c r="T247" s="5">
        <f t="shared" si="7"/>
        <v>18.138069550172979</v>
      </c>
    </row>
    <row r="248" spans="1:20" x14ac:dyDescent="0.2">
      <c r="A248">
        <v>238</v>
      </c>
      <c r="B248">
        <v>367453993</v>
      </c>
      <c r="C248">
        <v>1046</v>
      </c>
      <c r="D248" t="s">
        <v>318</v>
      </c>
      <c r="E248">
        <v>274</v>
      </c>
      <c r="F248" t="s">
        <v>313</v>
      </c>
      <c r="G248" s="4">
        <v>15505</v>
      </c>
      <c r="H248" t="s">
        <v>19</v>
      </c>
      <c r="I248" t="s">
        <v>19</v>
      </c>
      <c r="J248" s="4">
        <v>36580</v>
      </c>
      <c r="K248">
        <v>0</v>
      </c>
      <c r="L248">
        <v>58</v>
      </c>
      <c r="M248">
        <v>49</v>
      </c>
      <c r="N248">
        <v>1</v>
      </c>
      <c r="O248" t="s">
        <v>20</v>
      </c>
      <c r="P248" s="4">
        <v>38199</v>
      </c>
      <c r="Q248" s="5">
        <f>_xlfn.XLOOKUP(EmployeeTable[[#This Row],[EmployeeID]],PayTable[EmployeeID],PayTable[Rate])</f>
        <v>18.269200000000001</v>
      </c>
      <c r="R248" t="str">
        <f>_xlfn.XLOOKUP(EmployeeTable[[#This Row],[EmployeeID]],DepartmentTable['# EmployeeID],DepartmentTable[Name])</f>
        <v>Purchasing</v>
      </c>
      <c r="S248">
        <f t="shared" ca="1" si="6"/>
        <v>0</v>
      </c>
      <c r="T248" s="5">
        <f t="shared" si="7"/>
        <v>18.138069550172979</v>
      </c>
    </row>
    <row r="249" spans="1:20" x14ac:dyDescent="0.2">
      <c r="A249">
        <v>241</v>
      </c>
      <c r="B249">
        <v>381073001</v>
      </c>
      <c r="C249">
        <v>1042</v>
      </c>
      <c r="D249" t="s">
        <v>319</v>
      </c>
      <c r="E249">
        <v>274</v>
      </c>
      <c r="F249" t="s">
        <v>313</v>
      </c>
      <c r="G249" s="4">
        <v>22938</v>
      </c>
      <c r="H249" t="s">
        <v>18</v>
      </c>
      <c r="I249" t="s">
        <v>19</v>
      </c>
      <c r="J249" s="4">
        <v>36584</v>
      </c>
      <c r="K249">
        <v>0</v>
      </c>
      <c r="L249">
        <v>54</v>
      </c>
      <c r="M249">
        <v>47</v>
      </c>
      <c r="N249">
        <v>1</v>
      </c>
      <c r="O249" t="s">
        <v>20</v>
      </c>
      <c r="P249" s="4">
        <v>38199</v>
      </c>
      <c r="Q249" s="5">
        <f>_xlfn.XLOOKUP(EmployeeTable[[#This Row],[EmployeeID]],PayTable[EmployeeID],PayTable[Rate])</f>
        <v>18.269200000000001</v>
      </c>
      <c r="R249" t="str">
        <f>_xlfn.XLOOKUP(EmployeeTable[[#This Row],[EmployeeID]],DepartmentTable['# EmployeeID],DepartmentTable[Name])</f>
        <v>Purchasing</v>
      </c>
      <c r="S249">
        <f t="shared" ca="1" si="6"/>
        <v>0</v>
      </c>
      <c r="T249" s="5">
        <f t="shared" si="7"/>
        <v>18.138069550172979</v>
      </c>
    </row>
    <row r="250" spans="1:20" x14ac:dyDescent="0.2">
      <c r="A250">
        <v>244</v>
      </c>
      <c r="B250">
        <v>785853949</v>
      </c>
      <c r="C250">
        <v>1041</v>
      </c>
      <c r="D250" t="s">
        <v>320</v>
      </c>
      <c r="E250">
        <v>274</v>
      </c>
      <c r="F250" t="s">
        <v>313</v>
      </c>
      <c r="G250" s="4">
        <v>22316</v>
      </c>
      <c r="H250" t="s">
        <v>18</v>
      </c>
      <c r="I250" t="s">
        <v>26</v>
      </c>
      <c r="J250" s="4">
        <v>36588</v>
      </c>
      <c r="K250">
        <v>0</v>
      </c>
      <c r="L250">
        <v>53</v>
      </c>
      <c r="M250">
        <v>46</v>
      </c>
      <c r="N250">
        <v>1</v>
      </c>
      <c r="O250" t="s">
        <v>20</v>
      </c>
      <c r="P250" s="4">
        <v>38199</v>
      </c>
      <c r="Q250" s="5">
        <f>_xlfn.XLOOKUP(EmployeeTable[[#This Row],[EmployeeID]],PayTable[EmployeeID],PayTable[Rate])</f>
        <v>18.269200000000001</v>
      </c>
      <c r="R250" t="str">
        <f>_xlfn.XLOOKUP(EmployeeTable[[#This Row],[EmployeeID]],DepartmentTable['# EmployeeID],DepartmentTable[Name])</f>
        <v>Purchasing</v>
      </c>
      <c r="S250">
        <f t="shared" ca="1" si="6"/>
        <v>0</v>
      </c>
      <c r="T250" s="5">
        <f t="shared" si="7"/>
        <v>18.138069550172979</v>
      </c>
    </row>
    <row r="251" spans="1:20" x14ac:dyDescent="0.2">
      <c r="A251">
        <v>261</v>
      </c>
      <c r="B251">
        <v>20269531</v>
      </c>
      <c r="C251">
        <v>1043</v>
      </c>
      <c r="D251" t="s">
        <v>321</v>
      </c>
      <c r="E251">
        <v>274</v>
      </c>
      <c r="F251" t="s">
        <v>313</v>
      </c>
      <c r="G251" s="4">
        <v>23197</v>
      </c>
      <c r="H251" t="s">
        <v>19</v>
      </c>
      <c r="I251" t="s">
        <v>19</v>
      </c>
      <c r="J251" s="4">
        <v>36625</v>
      </c>
      <c r="K251">
        <v>0</v>
      </c>
      <c r="L251">
        <v>55</v>
      </c>
      <c r="M251">
        <v>47</v>
      </c>
      <c r="N251">
        <v>1</v>
      </c>
      <c r="O251" t="s">
        <v>20</v>
      </c>
      <c r="P251" s="4">
        <v>38199</v>
      </c>
      <c r="Q251" s="5">
        <f>_xlfn.XLOOKUP(EmployeeTable[[#This Row],[EmployeeID]],PayTable[EmployeeID],PayTable[Rate])</f>
        <v>18.269200000000001</v>
      </c>
      <c r="R251" t="str">
        <f>_xlfn.XLOOKUP(EmployeeTable[[#This Row],[EmployeeID]],DepartmentTable['# EmployeeID],DepartmentTable[Name])</f>
        <v>Purchasing</v>
      </c>
      <c r="S251">
        <f t="shared" ca="1" si="6"/>
        <v>0</v>
      </c>
      <c r="T251" s="5">
        <f t="shared" si="7"/>
        <v>18.138069550172979</v>
      </c>
    </row>
    <row r="252" spans="1:20" x14ac:dyDescent="0.2">
      <c r="A252">
        <v>264</v>
      </c>
      <c r="B252">
        <v>437296311</v>
      </c>
      <c r="C252">
        <v>1038</v>
      </c>
      <c r="D252" t="s">
        <v>322</v>
      </c>
      <c r="E252">
        <v>274</v>
      </c>
      <c r="F252" t="s">
        <v>323</v>
      </c>
      <c r="G252" s="4">
        <v>24898</v>
      </c>
      <c r="H252" t="s">
        <v>19</v>
      </c>
      <c r="I252" t="s">
        <v>26</v>
      </c>
      <c r="J252" s="4">
        <v>36897</v>
      </c>
      <c r="K252">
        <v>0</v>
      </c>
      <c r="L252">
        <v>50</v>
      </c>
      <c r="M252">
        <v>45</v>
      </c>
      <c r="N252">
        <v>1</v>
      </c>
      <c r="O252" t="s">
        <v>20</v>
      </c>
      <c r="P252" s="4">
        <v>38199</v>
      </c>
      <c r="Q252" s="5">
        <f>_xlfn.XLOOKUP(EmployeeTable[[#This Row],[EmployeeID]],PayTable[EmployeeID],PayTable[Rate])</f>
        <v>12.75</v>
      </c>
      <c r="R252" t="str">
        <f>_xlfn.XLOOKUP(EmployeeTable[[#This Row],[EmployeeID]],DepartmentTable['# EmployeeID],DepartmentTable[Name])</f>
        <v>Purchasing</v>
      </c>
      <c r="S252">
        <f t="shared" ca="1" si="6"/>
        <v>0</v>
      </c>
      <c r="T252" s="5">
        <f t="shared" si="7"/>
        <v>18.138069550172979</v>
      </c>
    </row>
    <row r="253" spans="1:20" x14ac:dyDescent="0.2">
      <c r="A253">
        <v>266</v>
      </c>
      <c r="B253">
        <v>280633567</v>
      </c>
      <c r="C253">
        <v>1039</v>
      </c>
      <c r="D253" t="s">
        <v>324</v>
      </c>
      <c r="E253">
        <v>274</v>
      </c>
      <c r="F253" t="s">
        <v>323</v>
      </c>
      <c r="G253" s="4">
        <v>24886</v>
      </c>
      <c r="H253" t="s">
        <v>19</v>
      </c>
      <c r="I253" t="s">
        <v>19</v>
      </c>
      <c r="J253" s="4">
        <v>36916</v>
      </c>
      <c r="K253">
        <v>0</v>
      </c>
      <c r="L253">
        <v>51</v>
      </c>
      <c r="M253">
        <v>45</v>
      </c>
      <c r="N253">
        <v>1</v>
      </c>
      <c r="O253" t="s">
        <v>20</v>
      </c>
      <c r="P253" s="4">
        <v>38199</v>
      </c>
      <c r="Q253" s="5">
        <f>_xlfn.XLOOKUP(EmployeeTable[[#This Row],[EmployeeID]],PayTable[EmployeeID],PayTable[Rate])</f>
        <v>12.75</v>
      </c>
      <c r="R253" t="str">
        <f>_xlfn.XLOOKUP(EmployeeTable[[#This Row],[EmployeeID]],DepartmentTable['# EmployeeID],DepartmentTable[Name])</f>
        <v>Purchasing</v>
      </c>
      <c r="S253">
        <f t="shared" ca="1" si="6"/>
        <v>0</v>
      </c>
      <c r="T253" s="5">
        <f t="shared" si="7"/>
        <v>18.138069550172979</v>
      </c>
    </row>
    <row r="254" spans="1:20" x14ac:dyDescent="0.2">
      <c r="A254">
        <v>41</v>
      </c>
      <c r="B254">
        <v>885055826</v>
      </c>
      <c r="C254">
        <v>1269</v>
      </c>
      <c r="D254" t="s">
        <v>325</v>
      </c>
      <c r="E254">
        <v>200</v>
      </c>
      <c r="F254" t="s">
        <v>326</v>
      </c>
      <c r="G254" s="4">
        <v>24216</v>
      </c>
      <c r="H254" t="s">
        <v>19</v>
      </c>
      <c r="I254" t="s">
        <v>19</v>
      </c>
      <c r="J254" s="4">
        <v>36170</v>
      </c>
      <c r="K254">
        <v>1</v>
      </c>
      <c r="L254">
        <v>81</v>
      </c>
      <c r="M254">
        <v>60</v>
      </c>
      <c r="N254">
        <v>1</v>
      </c>
      <c r="O254" t="s">
        <v>20</v>
      </c>
      <c r="P254" s="4">
        <v>38199</v>
      </c>
      <c r="Q254" s="5">
        <f>_xlfn.XLOOKUP(EmployeeTable[[#This Row],[EmployeeID]],PayTable[EmployeeID],PayTable[Rate])</f>
        <v>21.634599999999999</v>
      </c>
      <c r="R254" t="str">
        <f>_xlfn.XLOOKUP(EmployeeTable[[#This Row],[EmployeeID]],DepartmentTable['# EmployeeID],DepartmentTable[Name])</f>
        <v>Quality Assurance</v>
      </c>
      <c r="S254">
        <f t="shared" ca="1" si="6"/>
        <v>0</v>
      </c>
      <c r="T254" s="5">
        <f t="shared" si="7"/>
        <v>18.138069550172979</v>
      </c>
    </row>
    <row r="255" spans="1:20" x14ac:dyDescent="0.2">
      <c r="A255">
        <v>77</v>
      </c>
      <c r="B255">
        <v>403414852</v>
      </c>
      <c r="C255">
        <v>1270</v>
      </c>
      <c r="D255" t="s">
        <v>327</v>
      </c>
      <c r="E255">
        <v>41</v>
      </c>
      <c r="F255" t="s">
        <v>328</v>
      </c>
      <c r="G255" s="4">
        <v>24204</v>
      </c>
      <c r="H255" t="s">
        <v>18</v>
      </c>
      <c r="I255" t="s">
        <v>19</v>
      </c>
      <c r="J255" s="4">
        <v>36189</v>
      </c>
      <c r="K255">
        <v>0</v>
      </c>
      <c r="L255">
        <v>82</v>
      </c>
      <c r="M255">
        <v>61</v>
      </c>
      <c r="N255">
        <v>1</v>
      </c>
      <c r="O255" t="s">
        <v>20</v>
      </c>
      <c r="P255" s="4">
        <v>38199</v>
      </c>
      <c r="Q255" s="5">
        <f>_xlfn.XLOOKUP(EmployeeTable[[#This Row],[EmployeeID]],PayTable[EmployeeID],PayTable[Rate])</f>
        <v>10.5769</v>
      </c>
      <c r="R255" t="str">
        <f>_xlfn.XLOOKUP(EmployeeTable[[#This Row],[EmployeeID]],DepartmentTable['# EmployeeID],DepartmentTable[Name])</f>
        <v>Quality Assurance</v>
      </c>
      <c r="S255">
        <f t="shared" ca="1" si="6"/>
        <v>0</v>
      </c>
      <c r="T255" s="5">
        <f t="shared" si="7"/>
        <v>18.138069550172979</v>
      </c>
    </row>
    <row r="256" spans="1:20" x14ac:dyDescent="0.2">
      <c r="A256">
        <v>111</v>
      </c>
      <c r="B256">
        <v>381772114</v>
      </c>
      <c r="C256">
        <v>1271</v>
      </c>
      <c r="D256" t="s">
        <v>329</v>
      </c>
      <c r="E256">
        <v>41</v>
      </c>
      <c r="F256" t="s">
        <v>328</v>
      </c>
      <c r="G256" s="4">
        <v>27911</v>
      </c>
      <c r="H256" t="s">
        <v>18</v>
      </c>
      <c r="I256" t="s">
        <v>19</v>
      </c>
      <c r="J256" s="4">
        <v>36207</v>
      </c>
      <c r="K256">
        <v>0</v>
      </c>
      <c r="L256">
        <v>83</v>
      </c>
      <c r="M256">
        <v>61</v>
      </c>
      <c r="N256">
        <v>1</v>
      </c>
      <c r="O256" t="s">
        <v>20</v>
      </c>
      <c r="P256" s="4">
        <v>38199</v>
      </c>
      <c r="Q256" s="5">
        <f>_xlfn.XLOOKUP(EmployeeTable[[#This Row],[EmployeeID]],PayTable[EmployeeID],PayTable[Rate])</f>
        <v>10.5769</v>
      </c>
      <c r="R256" t="str">
        <f>_xlfn.XLOOKUP(EmployeeTable[[#This Row],[EmployeeID]],DepartmentTable['# EmployeeID],DepartmentTable[Name])</f>
        <v>Quality Assurance</v>
      </c>
      <c r="S256">
        <f t="shared" ca="1" si="6"/>
        <v>0</v>
      </c>
      <c r="T256" s="5">
        <f t="shared" si="7"/>
        <v>18.138069550172979</v>
      </c>
    </row>
    <row r="257" spans="1:20" x14ac:dyDescent="0.2">
      <c r="A257">
        <v>145</v>
      </c>
      <c r="B257">
        <v>131471224</v>
      </c>
      <c r="C257">
        <v>1272</v>
      </c>
      <c r="D257" t="s">
        <v>330</v>
      </c>
      <c r="E257">
        <v>41</v>
      </c>
      <c r="F257" t="s">
        <v>328</v>
      </c>
      <c r="G257" s="4">
        <v>28974</v>
      </c>
      <c r="H257" t="s">
        <v>19</v>
      </c>
      <c r="I257" t="s">
        <v>19</v>
      </c>
      <c r="J257" s="4">
        <v>36225</v>
      </c>
      <c r="K257">
        <v>0</v>
      </c>
      <c r="L257">
        <v>84</v>
      </c>
      <c r="M257">
        <v>62</v>
      </c>
      <c r="N257">
        <v>1</v>
      </c>
      <c r="O257" t="s">
        <v>20</v>
      </c>
      <c r="P257" s="4">
        <v>38199</v>
      </c>
      <c r="Q257" s="5">
        <f>_xlfn.XLOOKUP(EmployeeTable[[#This Row],[EmployeeID]],PayTable[EmployeeID],PayTable[Rate])</f>
        <v>10.5769</v>
      </c>
      <c r="R257" t="str">
        <f>_xlfn.XLOOKUP(EmployeeTable[[#This Row],[EmployeeID]],DepartmentTable['# EmployeeID],DepartmentTable[Name])</f>
        <v>Quality Assurance</v>
      </c>
      <c r="S257">
        <f t="shared" ca="1" si="6"/>
        <v>0</v>
      </c>
      <c r="T257" s="5">
        <f t="shared" si="7"/>
        <v>18.138069550172979</v>
      </c>
    </row>
    <row r="258" spans="1:20" x14ac:dyDescent="0.2">
      <c r="A258">
        <v>200</v>
      </c>
      <c r="B258">
        <v>398223854</v>
      </c>
      <c r="C258">
        <v>1268</v>
      </c>
      <c r="D258" t="s">
        <v>331</v>
      </c>
      <c r="E258">
        <v>148</v>
      </c>
      <c r="F258" t="s">
        <v>332</v>
      </c>
      <c r="G258" s="4">
        <v>24803</v>
      </c>
      <c r="H258" t="s">
        <v>18</v>
      </c>
      <c r="I258" t="s">
        <v>19</v>
      </c>
      <c r="J258" s="4">
        <v>36251</v>
      </c>
      <c r="K258">
        <v>1</v>
      </c>
      <c r="L258">
        <v>80</v>
      </c>
      <c r="M258">
        <v>60</v>
      </c>
      <c r="N258">
        <v>1</v>
      </c>
      <c r="O258" t="s">
        <v>20</v>
      </c>
      <c r="P258" s="4">
        <v>38378</v>
      </c>
      <c r="Q258" s="5">
        <f>_xlfn.XLOOKUP(EmployeeTable[[#This Row],[EmployeeID]],PayTable[EmployeeID],PayTable[Rate])</f>
        <v>28.8462</v>
      </c>
      <c r="R258" t="str">
        <f>_xlfn.XLOOKUP(EmployeeTable[[#This Row],[EmployeeID]],DepartmentTable['# EmployeeID],DepartmentTable[Name])</f>
        <v>Quality Assurance</v>
      </c>
      <c r="S258">
        <f t="shared" ref="S258:S290" ca="1" si="8">IF(LOG(IF(E258 = "", 16, E258)) * L258 &gt; 75, S258 * LOG(C258) * 100, 0)</f>
        <v>0</v>
      </c>
      <c r="T258" s="5">
        <f t="shared" ref="T258:T290" si="9">$Q$291</f>
        <v>18.138069550172979</v>
      </c>
    </row>
    <row r="259" spans="1:20" x14ac:dyDescent="0.2">
      <c r="A259">
        <v>253</v>
      </c>
      <c r="B259">
        <v>343861179</v>
      </c>
      <c r="C259">
        <v>1273</v>
      </c>
      <c r="D259" t="s">
        <v>333</v>
      </c>
      <c r="E259">
        <v>41</v>
      </c>
      <c r="F259" t="s">
        <v>328</v>
      </c>
      <c r="G259" s="4">
        <v>20825</v>
      </c>
      <c r="H259" t="s">
        <v>19</v>
      </c>
      <c r="I259" t="s">
        <v>19</v>
      </c>
      <c r="J259" s="4">
        <v>36611</v>
      </c>
      <c r="K259">
        <v>0</v>
      </c>
      <c r="L259">
        <v>85</v>
      </c>
      <c r="M259">
        <v>62</v>
      </c>
      <c r="N259">
        <v>1</v>
      </c>
      <c r="O259" t="s">
        <v>20</v>
      </c>
      <c r="P259" s="4">
        <v>38199</v>
      </c>
      <c r="Q259" s="5">
        <f>_xlfn.XLOOKUP(EmployeeTable[[#This Row],[EmployeeID]],PayTable[EmployeeID],PayTable[Rate])</f>
        <v>10.5769</v>
      </c>
      <c r="R259" t="str">
        <f>_xlfn.XLOOKUP(EmployeeTable[[#This Row],[EmployeeID]],DepartmentTable['# EmployeeID],DepartmentTable[Name])</f>
        <v>Quality Assurance</v>
      </c>
      <c r="S259">
        <f t="shared" ca="1" si="8"/>
        <v>0</v>
      </c>
      <c r="T259" s="5">
        <f t="shared" si="9"/>
        <v>18.138069550172979</v>
      </c>
    </row>
    <row r="260" spans="1:20" x14ac:dyDescent="0.2">
      <c r="A260">
        <v>79</v>
      </c>
      <c r="B260">
        <v>811994146</v>
      </c>
      <c r="C260">
        <v>1050</v>
      </c>
      <c r="D260" t="s">
        <v>334</v>
      </c>
      <c r="E260">
        <v>158</v>
      </c>
      <c r="F260" t="s">
        <v>335</v>
      </c>
      <c r="G260" s="4">
        <v>27947</v>
      </c>
      <c r="H260" t="s">
        <v>18</v>
      </c>
      <c r="I260" t="s">
        <v>26</v>
      </c>
      <c r="J260" s="4">
        <v>36190</v>
      </c>
      <c r="K260">
        <v>1</v>
      </c>
      <c r="L260">
        <v>62</v>
      </c>
      <c r="M260">
        <v>51</v>
      </c>
      <c r="N260">
        <v>1</v>
      </c>
      <c r="O260" t="s">
        <v>20</v>
      </c>
      <c r="P260" s="4">
        <v>38199</v>
      </c>
      <c r="Q260" s="5">
        <f>_xlfn.XLOOKUP(EmployeeTable[[#This Row],[EmployeeID]],PayTable[EmployeeID],PayTable[Rate])</f>
        <v>40.865400000000001</v>
      </c>
      <c r="R260" t="str">
        <f>_xlfn.XLOOKUP(EmployeeTable[[#This Row],[EmployeeID]],DepartmentTable['# EmployeeID],DepartmentTable[Name])</f>
        <v>Research and Development</v>
      </c>
      <c r="S260">
        <f t="shared" ca="1" si="8"/>
        <v>0</v>
      </c>
      <c r="T260" s="5">
        <f t="shared" si="9"/>
        <v>18.138069550172979</v>
      </c>
    </row>
    <row r="261" spans="1:20" x14ac:dyDescent="0.2">
      <c r="A261">
        <v>114</v>
      </c>
      <c r="B261">
        <v>658797903</v>
      </c>
      <c r="C261">
        <v>1051</v>
      </c>
      <c r="D261" t="s">
        <v>336</v>
      </c>
      <c r="E261">
        <v>158</v>
      </c>
      <c r="F261" t="s">
        <v>335</v>
      </c>
      <c r="G261" s="4">
        <v>25255</v>
      </c>
      <c r="H261" t="s">
        <v>19</v>
      </c>
      <c r="I261" t="s">
        <v>26</v>
      </c>
      <c r="J261" s="4">
        <v>36208</v>
      </c>
      <c r="K261">
        <v>1</v>
      </c>
      <c r="L261">
        <v>63</v>
      </c>
      <c r="M261">
        <v>51</v>
      </c>
      <c r="N261">
        <v>1</v>
      </c>
      <c r="O261" t="s">
        <v>20</v>
      </c>
      <c r="P261" s="4">
        <v>38199</v>
      </c>
      <c r="Q261" s="5">
        <f>_xlfn.XLOOKUP(EmployeeTable[[#This Row],[EmployeeID]],PayTable[EmployeeID],PayTable[Rate])</f>
        <v>40.865400000000001</v>
      </c>
      <c r="R261" t="str">
        <f>_xlfn.XLOOKUP(EmployeeTable[[#This Row],[EmployeeID]],DepartmentTable['# EmployeeID],DepartmentTable[Name])</f>
        <v>Research and Development</v>
      </c>
      <c r="S261">
        <f t="shared" ca="1" si="8"/>
        <v>0</v>
      </c>
      <c r="T261" s="5">
        <f t="shared" si="9"/>
        <v>18.138069550172979</v>
      </c>
    </row>
    <row r="262" spans="1:20" x14ac:dyDescent="0.2">
      <c r="A262">
        <v>158</v>
      </c>
      <c r="B262">
        <v>134969118</v>
      </c>
      <c r="C262">
        <v>1049</v>
      </c>
      <c r="D262" t="s">
        <v>337</v>
      </c>
      <c r="E262">
        <v>3</v>
      </c>
      <c r="F262" t="s">
        <v>338</v>
      </c>
      <c r="G262" s="4">
        <v>28211</v>
      </c>
      <c r="H262" t="s">
        <v>19</v>
      </c>
      <c r="I262" t="s">
        <v>19</v>
      </c>
      <c r="J262" s="4">
        <v>36231</v>
      </c>
      <c r="K262">
        <v>1</v>
      </c>
      <c r="L262">
        <v>61</v>
      </c>
      <c r="M262">
        <v>50</v>
      </c>
      <c r="N262">
        <v>1</v>
      </c>
      <c r="O262" t="s">
        <v>20</v>
      </c>
      <c r="P262" s="4">
        <v>38199</v>
      </c>
      <c r="Q262" s="5">
        <f>_xlfn.XLOOKUP(EmployeeTable[[#This Row],[EmployeeID]],PayTable[EmployeeID],PayTable[Rate])</f>
        <v>50.480800000000002</v>
      </c>
      <c r="R262" t="str">
        <f>_xlfn.XLOOKUP(EmployeeTable[[#This Row],[EmployeeID]],DepartmentTable['# EmployeeID],DepartmentTable[Name])</f>
        <v>Research and Development</v>
      </c>
      <c r="S262">
        <f t="shared" si="8"/>
        <v>0</v>
      </c>
      <c r="T262" s="5">
        <f t="shared" si="9"/>
        <v>18.138069550172979</v>
      </c>
    </row>
    <row r="263" spans="1:20" x14ac:dyDescent="0.2">
      <c r="A263">
        <v>217</v>
      </c>
      <c r="B263">
        <v>879342154</v>
      </c>
      <c r="C263">
        <v>1289</v>
      </c>
      <c r="D263" t="s">
        <v>339</v>
      </c>
      <c r="E263">
        <v>158</v>
      </c>
      <c r="F263" t="s">
        <v>338</v>
      </c>
      <c r="G263" s="4">
        <v>27395</v>
      </c>
      <c r="H263" t="s">
        <v>19</v>
      </c>
      <c r="I263" t="s">
        <v>19</v>
      </c>
      <c r="J263" s="4">
        <v>36315</v>
      </c>
      <c r="K263">
        <v>1</v>
      </c>
      <c r="L263">
        <v>16</v>
      </c>
      <c r="M263">
        <v>64</v>
      </c>
      <c r="N263">
        <v>1</v>
      </c>
      <c r="O263" t="s">
        <v>20</v>
      </c>
      <c r="P263" s="4">
        <v>38199</v>
      </c>
      <c r="Q263" s="5">
        <f>_xlfn.XLOOKUP(EmployeeTable[[#This Row],[EmployeeID]],PayTable[EmployeeID],PayTable[Rate])</f>
        <v>42.480800000000002</v>
      </c>
      <c r="R263" t="str">
        <f>_xlfn.XLOOKUP(EmployeeTable[[#This Row],[EmployeeID]],DepartmentTable['# EmployeeID],DepartmentTable[Name])</f>
        <v>Research and Development</v>
      </c>
      <c r="S263">
        <f t="shared" si="8"/>
        <v>0</v>
      </c>
      <c r="T263" s="5">
        <f t="shared" si="9"/>
        <v>18.138069550172979</v>
      </c>
    </row>
    <row r="264" spans="1:20" x14ac:dyDescent="0.2">
      <c r="A264">
        <v>268</v>
      </c>
      <c r="B264">
        <v>502097814</v>
      </c>
      <c r="C264">
        <v>1011</v>
      </c>
      <c r="D264" t="s">
        <v>340</v>
      </c>
      <c r="E264">
        <v>273</v>
      </c>
      <c r="F264" t="s">
        <v>341</v>
      </c>
      <c r="G264" s="4">
        <v>15297</v>
      </c>
      <c r="H264" t="s">
        <v>19</v>
      </c>
      <c r="I264" t="s">
        <v>19</v>
      </c>
      <c r="J264" s="4">
        <v>36926</v>
      </c>
      <c r="K264">
        <v>1</v>
      </c>
      <c r="L264">
        <v>14</v>
      </c>
      <c r="M264">
        <v>27</v>
      </c>
      <c r="N264">
        <v>1</v>
      </c>
      <c r="O264" t="s">
        <v>20</v>
      </c>
      <c r="P264" s="4">
        <v>38199</v>
      </c>
      <c r="Q264" s="5">
        <f>_xlfn.XLOOKUP(EmployeeTable[[#This Row],[EmployeeID]],PayTable[EmployeeID],PayTable[Rate])</f>
        <v>48.100999999999999</v>
      </c>
      <c r="R264" t="str">
        <f>_xlfn.XLOOKUP(EmployeeTable[[#This Row],[EmployeeID]],DepartmentTable['# EmployeeID],DepartmentTable[Name])</f>
        <v>Sales</v>
      </c>
      <c r="S264">
        <f t="shared" si="8"/>
        <v>0</v>
      </c>
      <c r="T264" s="5">
        <f t="shared" si="9"/>
        <v>18.138069550172979</v>
      </c>
    </row>
    <row r="265" spans="1:20" x14ac:dyDescent="0.2">
      <c r="A265">
        <v>273</v>
      </c>
      <c r="B265">
        <v>112432117</v>
      </c>
      <c r="C265">
        <v>1010</v>
      </c>
      <c r="D265" t="s">
        <v>342</v>
      </c>
      <c r="E265">
        <v>109</v>
      </c>
      <c r="F265" t="s">
        <v>343</v>
      </c>
      <c r="G265" s="4">
        <v>24661</v>
      </c>
      <c r="H265" t="s">
        <v>18</v>
      </c>
      <c r="I265" t="s">
        <v>19</v>
      </c>
      <c r="J265" s="4">
        <v>36968</v>
      </c>
      <c r="K265">
        <v>1</v>
      </c>
      <c r="L265">
        <v>10</v>
      </c>
      <c r="M265">
        <v>25</v>
      </c>
      <c r="N265">
        <v>1</v>
      </c>
      <c r="O265" t="s">
        <v>20</v>
      </c>
      <c r="P265" s="4">
        <v>38199</v>
      </c>
      <c r="Q265" s="5">
        <f>_xlfn.XLOOKUP(EmployeeTable[[#This Row],[EmployeeID]],PayTable[EmployeeID],PayTable[Rate])</f>
        <v>72.115399999999994</v>
      </c>
      <c r="R265" t="str">
        <f>_xlfn.XLOOKUP(EmployeeTable[[#This Row],[EmployeeID]],DepartmentTable['# EmployeeID],DepartmentTable[Name])</f>
        <v>Sales</v>
      </c>
      <c r="S265">
        <f t="shared" si="8"/>
        <v>0</v>
      </c>
      <c r="T265" s="5">
        <f t="shared" si="9"/>
        <v>18.138069550172979</v>
      </c>
    </row>
    <row r="266" spans="1:20" x14ac:dyDescent="0.2">
      <c r="A266">
        <v>275</v>
      </c>
      <c r="B266">
        <v>841560125</v>
      </c>
      <c r="C266">
        <v>1026</v>
      </c>
      <c r="D266" t="s">
        <v>344</v>
      </c>
      <c r="E266">
        <v>268</v>
      </c>
      <c r="F266" t="s">
        <v>345</v>
      </c>
      <c r="G266" s="4">
        <v>21576</v>
      </c>
      <c r="H266" t="s">
        <v>18</v>
      </c>
      <c r="I266" t="s">
        <v>19</v>
      </c>
      <c r="J266" s="4">
        <v>37073</v>
      </c>
      <c r="K266">
        <v>1</v>
      </c>
      <c r="L266">
        <v>38</v>
      </c>
      <c r="M266">
        <v>39</v>
      </c>
      <c r="N266">
        <v>1</v>
      </c>
      <c r="O266" t="s">
        <v>20</v>
      </c>
      <c r="P266" s="4">
        <v>38199</v>
      </c>
      <c r="Q266" s="5">
        <f>_xlfn.XLOOKUP(EmployeeTable[[#This Row],[EmployeeID]],PayTable[EmployeeID],PayTable[Rate])</f>
        <v>23.076899999999998</v>
      </c>
      <c r="R266" t="str">
        <f>_xlfn.XLOOKUP(EmployeeTable[[#This Row],[EmployeeID]],DepartmentTable['# EmployeeID],DepartmentTable[Name])</f>
        <v>Sales</v>
      </c>
      <c r="S266">
        <f t="shared" ca="1" si="8"/>
        <v>0</v>
      </c>
      <c r="T266" s="5">
        <f t="shared" si="9"/>
        <v>18.138069550172979</v>
      </c>
    </row>
    <row r="267" spans="1:20" x14ac:dyDescent="0.2">
      <c r="A267">
        <v>276</v>
      </c>
      <c r="B267">
        <v>191644724</v>
      </c>
      <c r="C267">
        <v>1018</v>
      </c>
      <c r="D267" t="s">
        <v>346</v>
      </c>
      <c r="E267">
        <v>268</v>
      </c>
      <c r="F267" t="s">
        <v>345</v>
      </c>
      <c r="G267" s="4">
        <v>25657</v>
      </c>
      <c r="H267" t="s">
        <v>19</v>
      </c>
      <c r="I267" t="s">
        <v>26</v>
      </c>
      <c r="J267" s="4">
        <v>37073</v>
      </c>
      <c r="K267">
        <v>1</v>
      </c>
      <c r="L267">
        <v>27</v>
      </c>
      <c r="M267">
        <v>33</v>
      </c>
      <c r="N267">
        <v>1</v>
      </c>
      <c r="O267" t="s">
        <v>20</v>
      </c>
      <c r="P267" s="4">
        <v>38199</v>
      </c>
      <c r="Q267" s="5">
        <f>_xlfn.XLOOKUP(EmployeeTable[[#This Row],[EmployeeID]],PayTable[EmployeeID],PayTable[Rate])</f>
        <v>23.076899999999998</v>
      </c>
      <c r="R267" t="str">
        <f>_xlfn.XLOOKUP(EmployeeTable[[#This Row],[EmployeeID]],DepartmentTable['# EmployeeID],DepartmentTable[Name])</f>
        <v>Sales</v>
      </c>
      <c r="S267">
        <f t="shared" si="8"/>
        <v>0</v>
      </c>
      <c r="T267" s="5">
        <f t="shared" si="9"/>
        <v>18.138069550172979</v>
      </c>
    </row>
    <row r="268" spans="1:20" x14ac:dyDescent="0.2">
      <c r="A268">
        <v>277</v>
      </c>
      <c r="B268">
        <v>615389812</v>
      </c>
      <c r="C268">
        <v>1016</v>
      </c>
      <c r="D268" t="s">
        <v>347</v>
      </c>
      <c r="E268">
        <v>268</v>
      </c>
      <c r="F268" t="s">
        <v>345</v>
      </c>
      <c r="G268" s="4">
        <v>19266</v>
      </c>
      <c r="H268" t="s">
        <v>18</v>
      </c>
      <c r="I268" t="s">
        <v>26</v>
      </c>
      <c r="J268" s="4">
        <v>37073</v>
      </c>
      <c r="K268">
        <v>1</v>
      </c>
      <c r="L268">
        <v>24</v>
      </c>
      <c r="M268">
        <v>32</v>
      </c>
      <c r="N268">
        <v>1</v>
      </c>
      <c r="O268" t="s">
        <v>20</v>
      </c>
      <c r="P268" s="4">
        <v>38199</v>
      </c>
      <c r="Q268" s="5">
        <f>_xlfn.XLOOKUP(EmployeeTable[[#This Row],[EmployeeID]],PayTable[EmployeeID],PayTable[Rate])</f>
        <v>23.076899999999998</v>
      </c>
      <c r="R268" t="str">
        <f>_xlfn.XLOOKUP(EmployeeTable[[#This Row],[EmployeeID]],DepartmentTable['# EmployeeID],DepartmentTable[Name])</f>
        <v>Sales</v>
      </c>
      <c r="S268">
        <f t="shared" si="8"/>
        <v>0</v>
      </c>
      <c r="T268" s="5">
        <f t="shared" si="9"/>
        <v>18.138069550172979</v>
      </c>
    </row>
    <row r="269" spans="1:20" x14ac:dyDescent="0.2">
      <c r="A269">
        <v>278</v>
      </c>
      <c r="B269">
        <v>234474252</v>
      </c>
      <c r="C269">
        <v>1021</v>
      </c>
      <c r="D269" t="s">
        <v>348</v>
      </c>
      <c r="E269">
        <v>268</v>
      </c>
      <c r="F269" t="s">
        <v>345</v>
      </c>
      <c r="G269" s="4">
        <v>23808</v>
      </c>
      <c r="H269" t="s">
        <v>19</v>
      </c>
      <c r="I269" t="s">
        <v>19</v>
      </c>
      <c r="J269" s="4">
        <v>37073</v>
      </c>
      <c r="K269">
        <v>1</v>
      </c>
      <c r="L269">
        <v>33</v>
      </c>
      <c r="M269">
        <v>36</v>
      </c>
      <c r="N269">
        <v>1</v>
      </c>
      <c r="O269" t="s">
        <v>20</v>
      </c>
      <c r="P269" s="4">
        <v>38199</v>
      </c>
      <c r="Q269" s="5">
        <f>_xlfn.XLOOKUP(EmployeeTable[[#This Row],[EmployeeID]],PayTable[EmployeeID],PayTable[Rate])</f>
        <v>23.076899999999998</v>
      </c>
      <c r="R269" t="str">
        <f>_xlfn.XLOOKUP(EmployeeTable[[#This Row],[EmployeeID]],DepartmentTable['# EmployeeID],DepartmentTable[Name])</f>
        <v>Sales</v>
      </c>
      <c r="S269">
        <f t="shared" ca="1" si="8"/>
        <v>0</v>
      </c>
      <c r="T269" s="5">
        <f t="shared" si="9"/>
        <v>18.138069550172979</v>
      </c>
    </row>
    <row r="270" spans="1:20" x14ac:dyDescent="0.2">
      <c r="A270">
        <v>279</v>
      </c>
      <c r="B270">
        <v>716374314</v>
      </c>
      <c r="C270">
        <v>1019</v>
      </c>
      <c r="D270" t="s">
        <v>349</v>
      </c>
      <c r="E270">
        <v>268</v>
      </c>
      <c r="F270" t="s">
        <v>345</v>
      </c>
      <c r="G270" s="4">
        <v>23426</v>
      </c>
      <c r="H270" t="s">
        <v>19</v>
      </c>
      <c r="I270" t="s">
        <v>19</v>
      </c>
      <c r="J270" s="4">
        <v>37073</v>
      </c>
      <c r="K270">
        <v>1</v>
      </c>
      <c r="L270">
        <v>29</v>
      </c>
      <c r="M270">
        <v>34</v>
      </c>
      <c r="N270">
        <v>1</v>
      </c>
      <c r="O270" t="s">
        <v>20</v>
      </c>
      <c r="P270" s="4">
        <v>38199</v>
      </c>
      <c r="Q270" s="5">
        <f>_xlfn.XLOOKUP(EmployeeTable[[#This Row],[EmployeeID]],PayTable[EmployeeID],PayTable[Rate])</f>
        <v>23.076899999999998</v>
      </c>
      <c r="R270" t="str">
        <f>_xlfn.XLOOKUP(EmployeeTable[[#This Row],[EmployeeID]],DepartmentTable['# EmployeeID],DepartmentTable[Name])</f>
        <v>Sales</v>
      </c>
      <c r="S270">
        <f t="shared" si="8"/>
        <v>0</v>
      </c>
      <c r="T270" s="5">
        <f t="shared" si="9"/>
        <v>18.138069550172979</v>
      </c>
    </row>
    <row r="271" spans="1:20" x14ac:dyDescent="0.2">
      <c r="A271">
        <v>280</v>
      </c>
      <c r="B271">
        <v>61161660</v>
      </c>
      <c r="C271">
        <v>1014</v>
      </c>
      <c r="D271" t="s">
        <v>350</v>
      </c>
      <c r="E271">
        <v>268</v>
      </c>
      <c r="F271" t="s">
        <v>345</v>
      </c>
      <c r="G271" s="4">
        <v>23748</v>
      </c>
      <c r="H271" t="s">
        <v>18</v>
      </c>
      <c r="I271" t="s">
        <v>26</v>
      </c>
      <c r="J271" s="4">
        <v>37073</v>
      </c>
      <c r="K271">
        <v>1</v>
      </c>
      <c r="L271">
        <v>22</v>
      </c>
      <c r="M271">
        <v>31</v>
      </c>
      <c r="N271">
        <v>1</v>
      </c>
      <c r="O271" t="s">
        <v>20</v>
      </c>
      <c r="P271" s="4">
        <v>38199</v>
      </c>
      <c r="Q271" s="5">
        <f>_xlfn.XLOOKUP(EmployeeTable[[#This Row],[EmployeeID]],PayTable[EmployeeID],PayTable[Rate])</f>
        <v>23.076899999999998</v>
      </c>
      <c r="R271" t="str">
        <f>_xlfn.XLOOKUP(EmployeeTable[[#This Row],[EmployeeID]],DepartmentTable['# EmployeeID],DepartmentTable[Name])</f>
        <v>Sales</v>
      </c>
      <c r="S271">
        <f t="shared" si="8"/>
        <v>0</v>
      </c>
      <c r="T271" s="5">
        <f t="shared" si="9"/>
        <v>18.138069550172979</v>
      </c>
    </row>
    <row r="272" spans="1:20" x14ac:dyDescent="0.2">
      <c r="A272">
        <v>281</v>
      </c>
      <c r="B272">
        <v>139397894</v>
      </c>
      <c r="C272">
        <v>1017</v>
      </c>
      <c r="D272" t="s">
        <v>351</v>
      </c>
      <c r="E272">
        <v>268</v>
      </c>
      <c r="F272" t="s">
        <v>345</v>
      </c>
      <c r="G272" s="4">
        <v>21285</v>
      </c>
      <c r="H272" t="s">
        <v>19</v>
      </c>
      <c r="I272" t="s">
        <v>19</v>
      </c>
      <c r="J272" s="4">
        <v>37073</v>
      </c>
      <c r="K272">
        <v>1</v>
      </c>
      <c r="L272">
        <v>26</v>
      </c>
      <c r="M272">
        <v>33</v>
      </c>
      <c r="N272">
        <v>1</v>
      </c>
      <c r="O272" t="s">
        <v>20</v>
      </c>
      <c r="P272" s="4">
        <v>38199</v>
      </c>
      <c r="Q272" s="5">
        <f>_xlfn.XLOOKUP(EmployeeTable[[#This Row],[EmployeeID]],PayTable[EmployeeID],PayTable[Rate])</f>
        <v>23.076899999999998</v>
      </c>
      <c r="R272" t="str">
        <f>_xlfn.XLOOKUP(EmployeeTable[[#This Row],[EmployeeID]],DepartmentTable['# EmployeeID],DepartmentTable[Name])</f>
        <v>Sales</v>
      </c>
      <c r="S272">
        <f t="shared" si="8"/>
        <v>0</v>
      </c>
      <c r="T272" s="5">
        <f t="shared" si="9"/>
        <v>18.138069550172979</v>
      </c>
    </row>
    <row r="273" spans="1:20" x14ac:dyDescent="0.2">
      <c r="A273">
        <v>282</v>
      </c>
      <c r="B273">
        <v>399771412</v>
      </c>
      <c r="C273">
        <v>1020</v>
      </c>
      <c r="D273" t="s">
        <v>352</v>
      </c>
      <c r="E273">
        <v>268</v>
      </c>
      <c r="F273" t="s">
        <v>345</v>
      </c>
      <c r="G273" s="4">
        <v>19735</v>
      </c>
      <c r="H273" t="s">
        <v>19</v>
      </c>
      <c r="I273" t="s">
        <v>19</v>
      </c>
      <c r="J273" s="4">
        <v>37073</v>
      </c>
      <c r="K273">
        <v>1</v>
      </c>
      <c r="L273">
        <v>31</v>
      </c>
      <c r="M273">
        <v>35</v>
      </c>
      <c r="N273">
        <v>1</v>
      </c>
      <c r="O273" t="s">
        <v>20</v>
      </c>
      <c r="P273" s="4">
        <v>38199</v>
      </c>
      <c r="Q273" s="5">
        <f>_xlfn.XLOOKUP(EmployeeTable[[#This Row],[EmployeeID]],PayTable[EmployeeID],PayTable[Rate])</f>
        <v>23.076899999999998</v>
      </c>
      <c r="R273" t="str">
        <f>_xlfn.XLOOKUP(EmployeeTable[[#This Row],[EmployeeID]],DepartmentTable['# EmployeeID],DepartmentTable[Name])</f>
        <v>Sales</v>
      </c>
      <c r="S273">
        <f t="shared" ca="1" si="8"/>
        <v>0</v>
      </c>
      <c r="T273" s="5">
        <f t="shared" si="9"/>
        <v>18.138069550172979</v>
      </c>
    </row>
    <row r="274" spans="1:20" x14ac:dyDescent="0.2">
      <c r="A274">
        <v>283</v>
      </c>
      <c r="B274">
        <v>987554265</v>
      </c>
      <c r="C274">
        <v>1015</v>
      </c>
      <c r="D274" t="s">
        <v>353</v>
      </c>
      <c r="E274">
        <v>268</v>
      </c>
      <c r="F274" t="s">
        <v>345</v>
      </c>
      <c r="G274" s="4">
        <v>23450</v>
      </c>
      <c r="H274" t="s">
        <v>18</v>
      </c>
      <c r="I274" t="s">
        <v>19</v>
      </c>
      <c r="J274" s="4">
        <v>37073</v>
      </c>
      <c r="K274">
        <v>1</v>
      </c>
      <c r="L274">
        <v>23</v>
      </c>
      <c r="M274">
        <v>31</v>
      </c>
      <c r="N274">
        <v>1</v>
      </c>
      <c r="O274" t="s">
        <v>20</v>
      </c>
      <c r="P274" s="4">
        <v>38199</v>
      </c>
      <c r="Q274" s="5">
        <f>_xlfn.XLOOKUP(EmployeeTable[[#This Row],[EmployeeID]],PayTable[EmployeeID],PayTable[Rate])</f>
        <v>23.076899999999998</v>
      </c>
      <c r="R274" t="str">
        <f>_xlfn.XLOOKUP(EmployeeTable[[#This Row],[EmployeeID]],DepartmentTable['# EmployeeID],DepartmentTable[Name])</f>
        <v>Sales</v>
      </c>
      <c r="S274">
        <f t="shared" si="8"/>
        <v>0</v>
      </c>
      <c r="T274" s="5">
        <f t="shared" si="9"/>
        <v>18.138069550172979</v>
      </c>
    </row>
    <row r="275" spans="1:20" x14ac:dyDescent="0.2">
      <c r="A275">
        <v>284</v>
      </c>
      <c r="B275">
        <v>982310417</v>
      </c>
      <c r="C275">
        <v>1013</v>
      </c>
      <c r="D275" t="s">
        <v>354</v>
      </c>
      <c r="E275">
        <v>273</v>
      </c>
      <c r="F275" t="s">
        <v>355</v>
      </c>
      <c r="G275" s="4">
        <v>17462</v>
      </c>
      <c r="H275" t="s">
        <v>19</v>
      </c>
      <c r="I275" t="s">
        <v>26</v>
      </c>
      <c r="J275" s="4">
        <v>37394</v>
      </c>
      <c r="K275">
        <v>1</v>
      </c>
      <c r="L275">
        <v>21</v>
      </c>
      <c r="M275">
        <v>30</v>
      </c>
      <c r="N275">
        <v>1</v>
      </c>
      <c r="O275" t="s">
        <v>20</v>
      </c>
      <c r="P275" s="4">
        <v>38199</v>
      </c>
      <c r="Q275" s="5">
        <f>_xlfn.XLOOKUP(EmployeeTable[[#This Row],[EmployeeID]],PayTable[EmployeeID],PayTable[Rate])</f>
        <v>48.100999999999999</v>
      </c>
      <c r="R275" t="str">
        <f>_xlfn.XLOOKUP(EmployeeTable[[#This Row],[EmployeeID]],DepartmentTable['# EmployeeID],DepartmentTable[Name])</f>
        <v>Sales</v>
      </c>
      <c r="S275">
        <f t="shared" si="8"/>
        <v>0</v>
      </c>
      <c r="T275" s="5">
        <f t="shared" si="9"/>
        <v>18.138069550172979</v>
      </c>
    </row>
    <row r="276" spans="1:20" x14ac:dyDescent="0.2">
      <c r="A276">
        <v>285</v>
      </c>
      <c r="B276">
        <v>668991357</v>
      </c>
      <c r="C276">
        <v>1025</v>
      </c>
      <c r="D276" t="s">
        <v>356</v>
      </c>
      <c r="E276">
        <v>284</v>
      </c>
      <c r="F276" t="s">
        <v>345</v>
      </c>
      <c r="G276" s="4">
        <v>21293</v>
      </c>
      <c r="H276" t="s">
        <v>19</v>
      </c>
      <c r="I276" t="s">
        <v>26</v>
      </c>
      <c r="J276" s="4">
        <v>37438</v>
      </c>
      <c r="K276">
        <v>1</v>
      </c>
      <c r="L276">
        <v>37</v>
      </c>
      <c r="M276">
        <v>38</v>
      </c>
      <c r="N276">
        <v>1</v>
      </c>
      <c r="O276" t="s">
        <v>20</v>
      </c>
      <c r="P276" s="4">
        <v>38199</v>
      </c>
      <c r="Q276" s="5">
        <f>_xlfn.XLOOKUP(EmployeeTable[[#This Row],[EmployeeID]],PayTable[EmployeeID],PayTable[Rate])</f>
        <v>23.076899999999998</v>
      </c>
      <c r="R276" t="str">
        <f>_xlfn.XLOOKUP(EmployeeTable[[#This Row],[EmployeeID]],DepartmentTable['# EmployeeID],DepartmentTable[Name])</f>
        <v>Sales</v>
      </c>
      <c r="S276">
        <f t="shared" ca="1" si="8"/>
        <v>0</v>
      </c>
      <c r="T276" s="5">
        <f t="shared" si="9"/>
        <v>18.138069550172979</v>
      </c>
    </row>
    <row r="277" spans="1:20" x14ac:dyDescent="0.2">
      <c r="A277">
        <v>286</v>
      </c>
      <c r="B277">
        <v>134219713</v>
      </c>
      <c r="C277">
        <v>1022</v>
      </c>
      <c r="D277" t="s">
        <v>357</v>
      </c>
      <c r="E277">
        <v>284</v>
      </c>
      <c r="F277" t="s">
        <v>345</v>
      </c>
      <c r="G277" s="4">
        <v>24046</v>
      </c>
      <c r="H277" t="s">
        <v>18</v>
      </c>
      <c r="I277" t="s">
        <v>19</v>
      </c>
      <c r="J277" s="4">
        <v>37438</v>
      </c>
      <c r="K277">
        <v>1</v>
      </c>
      <c r="L277">
        <v>34</v>
      </c>
      <c r="M277">
        <v>37</v>
      </c>
      <c r="N277">
        <v>1</v>
      </c>
      <c r="O277" t="s">
        <v>20</v>
      </c>
      <c r="P277" s="4">
        <v>38199</v>
      </c>
      <c r="Q277" s="5">
        <f>_xlfn.XLOOKUP(EmployeeTable[[#This Row],[EmployeeID]],PayTable[EmployeeID],PayTable[Rate])</f>
        <v>23.076899999999998</v>
      </c>
      <c r="R277" t="str">
        <f>_xlfn.XLOOKUP(EmployeeTable[[#This Row],[EmployeeID]],DepartmentTable['# EmployeeID],DepartmentTable[Name])</f>
        <v>Sales</v>
      </c>
      <c r="S277">
        <f t="shared" ca="1" si="8"/>
        <v>0</v>
      </c>
      <c r="T277" s="5">
        <f t="shared" si="9"/>
        <v>18.138069550172979</v>
      </c>
    </row>
    <row r="278" spans="1:20" x14ac:dyDescent="0.2">
      <c r="A278">
        <v>287</v>
      </c>
      <c r="B278">
        <v>90836195</v>
      </c>
      <c r="C278">
        <v>1027</v>
      </c>
      <c r="D278" t="s">
        <v>358</v>
      </c>
      <c r="E278">
        <v>268</v>
      </c>
      <c r="F278" t="s">
        <v>345</v>
      </c>
      <c r="G278" s="4">
        <v>24874</v>
      </c>
      <c r="H278" t="s">
        <v>19</v>
      </c>
      <c r="I278" t="s">
        <v>19</v>
      </c>
      <c r="J278" s="4">
        <v>37561</v>
      </c>
      <c r="K278">
        <v>1</v>
      </c>
      <c r="L278">
        <v>39</v>
      </c>
      <c r="M278">
        <v>39</v>
      </c>
      <c r="N278">
        <v>1</v>
      </c>
      <c r="O278" t="s">
        <v>20</v>
      </c>
      <c r="P278" s="4">
        <v>38199</v>
      </c>
      <c r="Q278" s="5">
        <f>_xlfn.XLOOKUP(EmployeeTable[[#This Row],[EmployeeID]],PayTable[EmployeeID],PayTable[Rate])</f>
        <v>23.076899999999998</v>
      </c>
      <c r="R278" t="str">
        <f>_xlfn.XLOOKUP(EmployeeTable[[#This Row],[EmployeeID]],DepartmentTable['# EmployeeID],DepartmentTable[Name])</f>
        <v>Sales</v>
      </c>
      <c r="S278">
        <f t="shared" ca="1" si="8"/>
        <v>0</v>
      </c>
      <c r="T278" s="5">
        <f t="shared" si="9"/>
        <v>18.138069550172979</v>
      </c>
    </row>
    <row r="279" spans="1:20" x14ac:dyDescent="0.2">
      <c r="A279">
        <v>288</v>
      </c>
      <c r="B279">
        <v>481044938</v>
      </c>
      <c r="C279">
        <v>1012</v>
      </c>
      <c r="D279" t="s">
        <v>359</v>
      </c>
      <c r="E279">
        <v>273</v>
      </c>
      <c r="F279" t="s">
        <v>360</v>
      </c>
      <c r="G279" s="4">
        <v>23784</v>
      </c>
      <c r="H279" t="s">
        <v>19</v>
      </c>
      <c r="I279" t="s">
        <v>19</v>
      </c>
      <c r="J279" s="4">
        <v>37726</v>
      </c>
      <c r="K279">
        <v>1</v>
      </c>
      <c r="L279">
        <v>20</v>
      </c>
      <c r="M279">
        <v>30</v>
      </c>
      <c r="N279">
        <v>1</v>
      </c>
      <c r="O279" t="s">
        <v>20</v>
      </c>
      <c r="P279" s="4">
        <v>38199</v>
      </c>
      <c r="Q279" s="5">
        <f>_xlfn.XLOOKUP(EmployeeTable[[#This Row],[EmployeeID]],PayTable[EmployeeID],PayTable[Rate])</f>
        <v>48.100999999999999</v>
      </c>
      <c r="R279" t="str">
        <f>_xlfn.XLOOKUP(EmployeeTable[[#This Row],[EmployeeID]],DepartmentTable['# EmployeeID],DepartmentTable[Name])</f>
        <v>Sales</v>
      </c>
      <c r="S279">
        <f t="shared" si="8"/>
        <v>0</v>
      </c>
      <c r="T279" s="5">
        <f t="shared" si="9"/>
        <v>18.138069550172979</v>
      </c>
    </row>
    <row r="280" spans="1:20" x14ac:dyDescent="0.2">
      <c r="A280">
        <v>289</v>
      </c>
      <c r="B280">
        <v>954276278</v>
      </c>
      <c r="C280">
        <v>1023</v>
      </c>
      <c r="D280" t="s">
        <v>361</v>
      </c>
      <c r="E280">
        <v>284</v>
      </c>
      <c r="F280" t="s">
        <v>345</v>
      </c>
      <c r="G280" s="4">
        <v>23963</v>
      </c>
      <c r="H280" t="s">
        <v>18</v>
      </c>
      <c r="I280" t="s">
        <v>26</v>
      </c>
      <c r="J280" s="4">
        <v>37803</v>
      </c>
      <c r="K280">
        <v>1</v>
      </c>
      <c r="L280">
        <v>35</v>
      </c>
      <c r="M280">
        <v>37</v>
      </c>
      <c r="N280">
        <v>1</v>
      </c>
      <c r="O280" t="s">
        <v>20</v>
      </c>
      <c r="P280" s="4">
        <v>38199</v>
      </c>
      <c r="Q280" s="5">
        <f>_xlfn.XLOOKUP(EmployeeTable[[#This Row],[EmployeeID]],PayTable[EmployeeID],PayTable[Rate])</f>
        <v>23.076899999999998</v>
      </c>
      <c r="R280" t="str">
        <f>_xlfn.XLOOKUP(EmployeeTable[[#This Row],[EmployeeID]],DepartmentTable['# EmployeeID],DepartmentTable[Name])</f>
        <v>Sales</v>
      </c>
      <c r="S280">
        <f t="shared" ca="1" si="8"/>
        <v>0</v>
      </c>
      <c r="T280" s="5">
        <f t="shared" si="9"/>
        <v>18.138069550172979</v>
      </c>
    </row>
    <row r="281" spans="1:20" x14ac:dyDescent="0.2">
      <c r="A281">
        <v>290</v>
      </c>
      <c r="B281">
        <v>758596752</v>
      </c>
      <c r="C281">
        <v>1024</v>
      </c>
      <c r="D281" t="s">
        <v>362</v>
      </c>
      <c r="E281">
        <v>288</v>
      </c>
      <c r="F281" t="s">
        <v>345</v>
      </c>
      <c r="G281" s="4">
        <v>22389</v>
      </c>
      <c r="H281" t="s">
        <v>18</v>
      </c>
      <c r="I281" t="s">
        <v>26</v>
      </c>
      <c r="J281" s="4">
        <v>37803</v>
      </c>
      <c r="K281">
        <v>1</v>
      </c>
      <c r="L281">
        <v>36</v>
      </c>
      <c r="M281">
        <v>38</v>
      </c>
      <c r="N281">
        <v>1</v>
      </c>
      <c r="O281" t="s">
        <v>20</v>
      </c>
      <c r="P281" s="4">
        <v>38199</v>
      </c>
      <c r="Q281" s="5">
        <f>_xlfn.XLOOKUP(EmployeeTable[[#This Row],[EmployeeID]],PayTable[EmployeeID],PayTable[Rate])</f>
        <v>23.076899999999998</v>
      </c>
      <c r="R281" t="str">
        <f>_xlfn.XLOOKUP(EmployeeTable[[#This Row],[EmployeeID]],DepartmentTable['# EmployeeID],DepartmentTable[Name])</f>
        <v>Sales</v>
      </c>
      <c r="S281">
        <f t="shared" ca="1" si="8"/>
        <v>0</v>
      </c>
      <c r="T281" s="5">
        <f t="shared" si="9"/>
        <v>18.138069550172979</v>
      </c>
    </row>
    <row r="282" spans="1:20" x14ac:dyDescent="0.2">
      <c r="A282">
        <v>34</v>
      </c>
      <c r="B282">
        <v>586486572</v>
      </c>
      <c r="C282">
        <v>1285</v>
      </c>
      <c r="D282" t="s">
        <v>363</v>
      </c>
      <c r="E282">
        <v>85</v>
      </c>
      <c r="F282" t="s">
        <v>364</v>
      </c>
      <c r="G282" s="4">
        <v>24917</v>
      </c>
      <c r="H282" t="s">
        <v>18</v>
      </c>
      <c r="I282" t="s">
        <v>26</v>
      </c>
      <c r="J282" s="4">
        <v>36168</v>
      </c>
      <c r="K282">
        <v>0</v>
      </c>
      <c r="L282">
        <v>97</v>
      </c>
      <c r="M282">
        <v>68</v>
      </c>
      <c r="N282">
        <v>1</v>
      </c>
      <c r="O282" t="s">
        <v>20</v>
      </c>
      <c r="P282" s="4">
        <v>38199</v>
      </c>
      <c r="Q282" s="5">
        <f>_xlfn.XLOOKUP(EmployeeTable[[#This Row],[EmployeeID]],PayTable[EmployeeID],PayTable[Rate])</f>
        <v>9</v>
      </c>
      <c r="R282" t="str">
        <f>_xlfn.XLOOKUP(EmployeeTable[[#This Row],[EmployeeID]],DepartmentTable['# EmployeeID],DepartmentTable[Name])</f>
        <v>Shipping and Receiving</v>
      </c>
      <c r="S282">
        <f t="shared" ca="1" si="8"/>
        <v>0</v>
      </c>
      <c r="T282" s="5">
        <f t="shared" si="9"/>
        <v>18.138069550172979</v>
      </c>
    </row>
    <row r="283" spans="1:20" x14ac:dyDescent="0.2">
      <c r="A283">
        <v>35</v>
      </c>
      <c r="B283">
        <v>337752649</v>
      </c>
      <c r="C283">
        <v>1283</v>
      </c>
      <c r="D283" t="s">
        <v>365</v>
      </c>
      <c r="E283">
        <v>85</v>
      </c>
      <c r="F283" t="s">
        <v>366</v>
      </c>
      <c r="G283" s="4">
        <v>24581</v>
      </c>
      <c r="H283" t="s">
        <v>19</v>
      </c>
      <c r="I283" t="s">
        <v>19</v>
      </c>
      <c r="J283" s="4">
        <v>36168</v>
      </c>
      <c r="K283">
        <v>0</v>
      </c>
      <c r="L283">
        <v>95</v>
      </c>
      <c r="M283">
        <v>67</v>
      </c>
      <c r="N283">
        <v>1</v>
      </c>
      <c r="O283" t="s">
        <v>20</v>
      </c>
      <c r="P283" s="4">
        <v>38199</v>
      </c>
      <c r="Q283" s="5">
        <f>_xlfn.XLOOKUP(EmployeeTable[[#This Row],[EmployeeID]],PayTable[EmployeeID],PayTable[Rate])</f>
        <v>9.5</v>
      </c>
      <c r="R283" t="str">
        <f>_xlfn.XLOOKUP(EmployeeTable[[#This Row],[EmployeeID]],DepartmentTable['# EmployeeID],DepartmentTable[Name])</f>
        <v>Shipping and Receiving</v>
      </c>
      <c r="S283">
        <f t="shared" ca="1" si="8"/>
        <v>0</v>
      </c>
      <c r="T283" s="5">
        <f t="shared" si="9"/>
        <v>18.138069550172979</v>
      </c>
    </row>
    <row r="284" spans="1:20" x14ac:dyDescent="0.2">
      <c r="A284">
        <v>72</v>
      </c>
      <c r="B284">
        <v>420776180</v>
      </c>
      <c r="C284">
        <v>1286</v>
      </c>
      <c r="D284" t="s">
        <v>367</v>
      </c>
      <c r="E284">
        <v>85</v>
      </c>
      <c r="F284" t="s">
        <v>364</v>
      </c>
      <c r="G284" s="4">
        <v>27181</v>
      </c>
      <c r="H284" t="s">
        <v>18</v>
      </c>
      <c r="I284" t="s">
        <v>26</v>
      </c>
      <c r="J284" s="4">
        <v>36187</v>
      </c>
      <c r="K284">
        <v>0</v>
      </c>
      <c r="L284">
        <v>98</v>
      </c>
      <c r="M284">
        <v>69</v>
      </c>
      <c r="N284">
        <v>1</v>
      </c>
      <c r="O284" t="s">
        <v>20</v>
      </c>
      <c r="P284" s="4">
        <v>38199</v>
      </c>
      <c r="Q284" s="5">
        <f>_xlfn.XLOOKUP(EmployeeTable[[#This Row],[EmployeeID]],PayTable[EmployeeID],PayTable[Rate])</f>
        <v>9</v>
      </c>
      <c r="R284" t="str">
        <f>_xlfn.XLOOKUP(EmployeeTable[[#This Row],[EmployeeID]],DepartmentTable['# EmployeeID],DepartmentTable[Name])</f>
        <v>Shipping and Receiving</v>
      </c>
      <c r="S284">
        <f t="shared" ca="1" si="8"/>
        <v>0</v>
      </c>
      <c r="T284" s="5">
        <f t="shared" si="9"/>
        <v>18.138069550172979</v>
      </c>
    </row>
    <row r="285" spans="1:20" x14ac:dyDescent="0.2">
      <c r="A285">
        <v>85</v>
      </c>
      <c r="B285">
        <v>521265716</v>
      </c>
      <c r="C285">
        <v>1281</v>
      </c>
      <c r="D285" t="s">
        <v>368</v>
      </c>
      <c r="E285">
        <v>21</v>
      </c>
      <c r="F285" t="s">
        <v>369</v>
      </c>
      <c r="G285" s="4">
        <v>22930</v>
      </c>
      <c r="H285" t="s">
        <v>18</v>
      </c>
      <c r="I285" t="s">
        <v>19</v>
      </c>
      <c r="J285" s="4">
        <v>36194</v>
      </c>
      <c r="K285">
        <v>1</v>
      </c>
      <c r="L285">
        <v>93</v>
      </c>
      <c r="M285">
        <v>66</v>
      </c>
      <c r="N285">
        <v>1</v>
      </c>
      <c r="O285" t="s">
        <v>20</v>
      </c>
      <c r="P285" s="4">
        <v>38199</v>
      </c>
      <c r="Q285" s="5">
        <f>_xlfn.XLOOKUP(EmployeeTable[[#This Row],[EmployeeID]],PayTable[EmployeeID],PayTable[Rate])</f>
        <v>19.230799999999999</v>
      </c>
      <c r="R285" t="str">
        <f>_xlfn.XLOOKUP(EmployeeTable[[#This Row],[EmployeeID]],DepartmentTable['# EmployeeID],DepartmentTable[Name])</f>
        <v>Shipping and Receiving</v>
      </c>
      <c r="S285">
        <f t="shared" ca="1" si="8"/>
        <v>0</v>
      </c>
      <c r="T285" s="5">
        <f t="shared" si="9"/>
        <v>18.138069550172979</v>
      </c>
    </row>
    <row r="286" spans="1:20" x14ac:dyDescent="0.2">
      <c r="A286">
        <v>121</v>
      </c>
      <c r="B286">
        <v>584205124</v>
      </c>
      <c r="C286">
        <v>1282</v>
      </c>
      <c r="D286" t="s">
        <v>370</v>
      </c>
      <c r="E286">
        <v>85</v>
      </c>
      <c r="F286" t="s">
        <v>366</v>
      </c>
      <c r="G286" s="4">
        <v>23358</v>
      </c>
      <c r="H286" t="s">
        <v>19</v>
      </c>
      <c r="I286" t="s">
        <v>19</v>
      </c>
      <c r="J286" s="4">
        <v>36212</v>
      </c>
      <c r="K286">
        <v>0</v>
      </c>
      <c r="L286">
        <v>94</v>
      </c>
      <c r="M286">
        <v>67</v>
      </c>
      <c r="N286">
        <v>1</v>
      </c>
      <c r="O286" t="s">
        <v>20</v>
      </c>
      <c r="P286" s="4">
        <v>38199</v>
      </c>
      <c r="Q286" s="5">
        <f>_xlfn.XLOOKUP(EmployeeTable[[#This Row],[EmployeeID]],PayTable[EmployeeID],PayTable[Rate])</f>
        <v>9.5</v>
      </c>
      <c r="R286" t="str">
        <f>_xlfn.XLOOKUP(EmployeeTable[[#This Row],[EmployeeID]],DepartmentTable['# EmployeeID],DepartmentTable[Name])</f>
        <v>Shipping and Receiving</v>
      </c>
      <c r="S286">
        <f t="shared" ca="1" si="8"/>
        <v>0</v>
      </c>
      <c r="T286" s="5">
        <f t="shared" si="9"/>
        <v>18.138069550172979</v>
      </c>
    </row>
    <row r="287" spans="1:20" x14ac:dyDescent="0.2">
      <c r="A287">
        <v>195</v>
      </c>
      <c r="B287">
        <v>652779496</v>
      </c>
      <c r="C287">
        <v>1284</v>
      </c>
      <c r="D287" t="s">
        <v>371</v>
      </c>
      <c r="E287">
        <v>85</v>
      </c>
      <c r="F287" t="s">
        <v>364</v>
      </c>
      <c r="G287" s="4">
        <v>27550</v>
      </c>
      <c r="H287" t="s">
        <v>19</v>
      </c>
      <c r="I287" t="s">
        <v>19</v>
      </c>
      <c r="J287" s="4">
        <v>36249</v>
      </c>
      <c r="K287">
        <v>0</v>
      </c>
      <c r="L287">
        <v>96</v>
      </c>
      <c r="M287">
        <v>68</v>
      </c>
      <c r="N287">
        <v>1</v>
      </c>
      <c r="O287" t="s">
        <v>20</v>
      </c>
      <c r="P287" s="4">
        <v>38199</v>
      </c>
      <c r="Q287" s="5">
        <f>_xlfn.XLOOKUP(EmployeeTable[[#This Row],[EmployeeID]],PayTable[EmployeeID],PayTable[Rate])</f>
        <v>9</v>
      </c>
      <c r="R287" t="str">
        <f>_xlfn.XLOOKUP(EmployeeTable[[#This Row],[EmployeeID]],DepartmentTable['# EmployeeID],DepartmentTable[Name])</f>
        <v>Shipping and Receiving</v>
      </c>
      <c r="S287">
        <f t="shared" ca="1" si="8"/>
        <v>0</v>
      </c>
      <c r="T287" s="5">
        <f t="shared" si="9"/>
        <v>18.138069550172979</v>
      </c>
    </row>
    <row r="288" spans="1:20" x14ac:dyDescent="0.2">
      <c r="A288">
        <v>5</v>
      </c>
      <c r="B288">
        <v>480168528</v>
      </c>
      <c r="C288">
        <v>1009</v>
      </c>
      <c r="D288" t="s">
        <v>372</v>
      </c>
      <c r="E288">
        <v>263</v>
      </c>
      <c r="F288" t="s">
        <v>373</v>
      </c>
      <c r="G288" s="4">
        <v>18139</v>
      </c>
      <c r="H288" t="s">
        <v>19</v>
      </c>
      <c r="I288" t="s">
        <v>19</v>
      </c>
      <c r="J288" s="4">
        <v>35806</v>
      </c>
      <c r="K288">
        <v>0</v>
      </c>
      <c r="L288">
        <v>9</v>
      </c>
      <c r="M288">
        <v>24</v>
      </c>
      <c r="N288">
        <v>1</v>
      </c>
      <c r="O288" t="s">
        <v>20</v>
      </c>
      <c r="P288" s="4">
        <v>38199</v>
      </c>
      <c r="Q288" s="5">
        <f>_xlfn.XLOOKUP(EmployeeTable[[#This Row],[EmployeeID]],PayTable[EmployeeID],PayTable[Rate])</f>
        <v>25</v>
      </c>
      <c r="R288" t="str">
        <f>_xlfn.XLOOKUP(EmployeeTable[[#This Row],[EmployeeID]],DepartmentTable['# EmployeeID],DepartmentTable[Name])</f>
        <v>Tool Design</v>
      </c>
      <c r="S288">
        <f t="shared" si="8"/>
        <v>0</v>
      </c>
      <c r="T288" s="5">
        <f t="shared" si="9"/>
        <v>18.138069550172979</v>
      </c>
    </row>
    <row r="289" spans="1:20" x14ac:dyDescent="0.2">
      <c r="A289">
        <v>263</v>
      </c>
      <c r="B289">
        <v>974026903</v>
      </c>
      <c r="C289">
        <v>1007</v>
      </c>
      <c r="D289" t="s">
        <v>374</v>
      </c>
      <c r="E289">
        <v>3</v>
      </c>
      <c r="F289" t="s">
        <v>31</v>
      </c>
      <c r="G289" s="4">
        <v>24886</v>
      </c>
      <c r="H289" t="s">
        <v>18</v>
      </c>
      <c r="I289" t="s">
        <v>19</v>
      </c>
      <c r="J289" s="4">
        <v>36896</v>
      </c>
      <c r="K289">
        <v>0</v>
      </c>
      <c r="L289">
        <v>7</v>
      </c>
      <c r="M289">
        <v>23</v>
      </c>
      <c r="N289">
        <v>1</v>
      </c>
      <c r="O289" t="s">
        <v>20</v>
      </c>
      <c r="P289" s="4">
        <v>38199</v>
      </c>
      <c r="Q289" s="5">
        <f>_xlfn.XLOOKUP(EmployeeTable[[#This Row],[EmployeeID]],PayTable[EmployeeID],PayTable[Rate])</f>
        <v>28.8462</v>
      </c>
      <c r="R289" t="str">
        <f>_xlfn.XLOOKUP(EmployeeTable[[#This Row],[EmployeeID]],DepartmentTable['# EmployeeID],DepartmentTable[Name])</f>
        <v>Tool Design</v>
      </c>
      <c r="S289">
        <f t="shared" si="8"/>
        <v>0</v>
      </c>
      <c r="T289" s="5">
        <f t="shared" si="9"/>
        <v>18.138069550172979</v>
      </c>
    </row>
    <row r="290" spans="1:20" x14ac:dyDescent="0.2">
      <c r="A290">
        <v>265</v>
      </c>
      <c r="B290">
        <v>486228782</v>
      </c>
      <c r="C290">
        <v>1008</v>
      </c>
      <c r="D290" t="s">
        <v>375</v>
      </c>
      <c r="E290">
        <v>263</v>
      </c>
      <c r="F290" t="s">
        <v>373</v>
      </c>
      <c r="G290" s="4">
        <v>29035</v>
      </c>
      <c r="H290" t="s">
        <v>19</v>
      </c>
      <c r="I290" t="s">
        <v>26</v>
      </c>
      <c r="J290" s="4">
        <v>36914</v>
      </c>
      <c r="K290">
        <v>0</v>
      </c>
      <c r="L290">
        <v>8</v>
      </c>
      <c r="M290">
        <v>24</v>
      </c>
      <c r="N290">
        <v>1</v>
      </c>
      <c r="O290" t="s">
        <v>20</v>
      </c>
      <c r="P290" s="4">
        <v>38199</v>
      </c>
      <c r="Q290" s="5">
        <f>_xlfn.XLOOKUP(EmployeeTable[[#This Row],[EmployeeID]],PayTable[EmployeeID],PayTable[Rate])</f>
        <v>25</v>
      </c>
      <c r="R290" t="str">
        <f>_xlfn.XLOOKUP(EmployeeTable[[#This Row],[EmployeeID]],DepartmentTable['# EmployeeID],DepartmentTable[Name])</f>
        <v>Tool Design</v>
      </c>
      <c r="S290">
        <f t="shared" si="8"/>
        <v>0</v>
      </c>
      <c r="T290" s="5">
        <f t="shared" si="9"/>
        <v>18.138069550172979</v>
      </c>
    </row>
    <row r="291" spans="1:20" x14ac:dyDescent="0.2">
      <c r="A291" t="s">
        <v>406</v>
      </c>
      <c r="P291">
        <f>SUBTOTAL(103,EmployeeTable[ModifiedDate])</f>
        <v>289</v>
      </c>
      <c r="Q291" s="5">
        <f>SUBTOTAL(101,EmployeeTable[Rate])</f>
        <v>18.138069550172979</v>
      </c>
    </row>
  </sheetData>
  <conditionalFormatting sqref="A2:A290">
    <cfRule type="duplicateValues" dxfId="1" priority="5"/>
  </conditionalFormatting>
  <conditionalFormatting sqref="A292:A1048576 A1:A290">
    <cfRule type="duplicateValues" dxfId="0" priority="2"/>
  </conditionalFormatting>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678E3-BD06-9E4D-9CDA-B2B5154EE553}">
  <dimension ref="A1:N291"/>
  <sheetViews>
    <sheetView workbookViewId="0">
      <selection activeCell="J6" sqref="J6"/>
    </sheetView>
  </sheetViews>
  <sheetFormatPr baseColWidth="10" defaultRowHeight="16" x14ac:dyDescent="0.2"/>
  <cols>
    <col min="1" max="1" width="13.33203125" customWidth="1"/>
    <col min="2" max="2" width="17.6640625" customWidth="1"/>
    <col min="3" max="3" width="8.1640625" style="5" bestFit="1" customWidth="1"/>
    <col min="4" max="4" width="15" customWidth="1"/>
    <col min="5" max="5" width="19" customWidth="1"/>
  </cols>
  <sheetData>
    <row r="1" spans="1:14" x14ac:dyDescent="0.2">
      <c r="A1" t="s">
        <v>0</v>
      </c>
      <c r="B1" t="s">
        <v>376</v>
      </c>
      <c r="C1" s="5" t="s">
        <v>377</v>
      </c>
      <c r="D1" t="s">
        <v>378</v>
      </c>
      <c r="E1" s="4" t="s">
        <v>407</v>
      </c>
    </row>
    <row r="2" spans="1:14" x14ac:dyDescent="0.2">
      <c r="A2">
        <v>4</v>
      </c>
      <c r="B2" s="4">
        <v>37271</v>
      </c>
      <c r="C2" s="5">
        <v>29.8462</v>
      </c>
      <c r="D2">
        <v>2</v>
      </c>
      <c r="E2" s="4">
        <v>38199</v>
      </c>
    </row>
    <row r="3" spans="1:14" x14ac:dyDescent="0.2">
      <c r="A3">
        <v>34</v>
      </c>
      <c r="B3" s="4">
        <v>36168</v>
      </c>
      <c r="C3" s="5">
        <v>9</v>
      </c>
      <c r="D3">
        <v>1</v>
      </c>
      <c r="E3" s="4">
        <v>38199</v>
      </c>
      <c r="M3" t="s">
        <v>416</v>
      </c>
      <c r="N3">
        <v>54</v>
      </c>
    </row>
    <row r="4" spans="1:14" x14ac:dyDescent="0.2">
      <c r="A4">
        <v>72</v>
      </c>
      <c r="B4" s="4">
        <v>36187</v>
      </c>
      <c r="C4" s="5">
        <v>9</v>
      </c>
      <c r="D4">
        <v>1</v>
      </c>
      <c r="E4" s="4">
        <v>38199</v>
      </c>
      <c r="M4" t="s">
        <v>377</v>
      </c>
      <c r="N4" s="5">
        <f>_xlfn.XLOOKUP(N3,PayTable[EmployeeID],PayTable[Rate])</f>
        <v>16.826899999999998</v>
      </c>
    </row>
    <row r="5" spans="1:14" x14ac:dyDescent="0.2">
      <c r="A5">
        <v>195</v>
      </c>
      <c r="B5" s="4">
        <v>36249</v>
      </c>
      <c r="C5" s="5">
        <v>9</v>
      </c>
      <c r="D5">
        <v>1</v>
      </c>
      <c r="E5" s="4">
        <v>38199</v>
      </c>
    </row>
    <row r="6" spans="1:14" x14ac:dyDescent="0.2">
      <c r="A6">
        <v>133</v>
      </c>
      <c r="B6" s="4">
        <v>36218</v>
      </c>
      <c r="C6" s="5">
        <v>9.5</v>
      </c>
      <c r="D6">
        <v>1</v>
      </c>
      <c r="E6" s="4">
        <v>38199</v>
      </c>
    </row>
    <row r="7" spans="1:14" x14ac:dyDescent="0.2">
      <c r="A7">
        <v>180</v>
      </c>
      <c r="B7" s="4">
        <v>36242</v>
      </c>
      <c r="C7" s="5">
        <v>9.5</v>
      </c>
      <c r="D7">
        <v>1</v>
      </c>
      <c r="E7" s="4">
        <v>38199</v>
      </c>
    </row>
    <row r="8" spans="1:14" x14ac:dyDescent="0.2">
      <c r="A8">
        <v>35</v>
      </c>
      <c r="B8" s="4">
        <v>36168</v>
      </c>
      <c r="C8" s="5">
        <v>9.5</v>
      </c>
      <c r="D8">
        <v>2</v>
      </c>
      <c r="E8" s="4">
        <v>38199</v>
      </c>
    </row>
    <row r="9" spans="1:14" x14ac:dyDescent="0.2">
      <c r="A9">
        <v>196</v>
      </c>
      <c r="B9" s="4">
        <v>36249</v>
      </c>
      <c r="C9" s="5">
        <v>9.5</v>
      </c>
      <c r="D9">
        <v>1</v>
      </c>
      <c r="E9" s="4">
        <v>38199</v>
      </c>
    </row>
    <row r="10" spans="1:14" x14ac:dyDescent="0.2">
      <c r="A10">
        <v>86</v>
      </c>
      <c r="B10" s="4">
        <v>36194</v>
      </c>
      <c r="C10" s="5">
        <v>9.5</v>
      </c>
      <c r="D10">
        <v>1</v>
      </c>
      <c r="E10" s="4">
        <v>38199</v>
      </c>
    </row>
    <row r="11" spans="1:14" x14ac:dyDescent="0.2">
      <c r="A11">
        <v>110</v>
      </c>
      <c r="B11" s="4">
        <v>36206</v>
      </c>
      <c r="C11" s="5">
        <v>9.5</v>
      </c>
      <c r="D11">
        <v>1</v>
      </c>
      <c r="E11" s="4">
        <v>38199</v>
      </c>
    </row>
    <row r="12" spans="1:14" x14ac:dyDescent="0.2">
      <c r="A12">
        <v>61</v>
      </c>
      <c r="B12" s="4">
        <v>36180</v>
      </c>
      <c r="C12" s="5">
        <v>9.5</v>
      </c>
      <c r="D12">
        <v>1</v>
      </c>
      <c r="E12" s="4">
        <v>38199</v>
      </c>
    </row>
    <row r="13" spans="1:14" x14ac:dyDescent="0.2">
      <c r="A13">
        <v>50</v>
      </c>
      <c r="B13" s="4">
        <v>36175</v>
      </c>
      <c r="C13" s="5">
        <v>9.5</v>
      </c>
      <c r="D13">
        <v>1</v>
      </c>
      <c r="E13" s="4">
        <v>38199</v>
      </c>
    </row>
    <row r="14" spans="1:14" x14ac:dyDescent="0.2">
      <c r="A14">
        <v>167</v>
      </c>
      <c r="B14" s="4">
        <v>36235</v>
      </c>
      <c r="C14" s="5">
        <v>9.5</v>
      </c>
      <c r="D14">
        <v>1</v>
      </c>
      <c r="E14" s="4">
        <v>38199</v>
      </c>
    </row>
    <row r="15" spans="1:14" x14ac:dyDescent="0.2">
      <c r="A15">
        <v>209</v>
      </c>
      <c r="B15" s="4">
        <v>36256</v>
      </c>
      <c r="C15" s="5">
        <v>9.5</v>
      </c>
      <c r="D15">
        <v>1</v>
      </c>
      <c r="E15" s="4">
        <v>38199</v>
      </c>
    </row>
    <row r="16" spans="1:14" x14ac:dyDescent="0.2">
      <c r="A16">
        <v>73</v>
      </c>
      <c r="B16" s="4">
        <v>36187</v>
      </c>
      <c r="C16" s="5">
        <v>9.5</v>
      </c>
      <c r="D16">
        <v>1</v>
      </c>
      <c r="E16" s="4">
        <v>38199</v>
      </c>
    </row>
    <row r="17" spans="1:5" x14ac:dyDescent="0.2">
      <c r="A17">
        <v>142</v>
      </c>
      <c r="B17" s="4">
        <v>36223</v>
      </c>
      <c r="C17" s="5">
        <v>9.5</v>
      </c>
      <c r="D17">
        <v>1</v>
      </c>
      <c r="E17" s="4">
        <v>38199</v>
      </c>
    </row>
    <row r="18" spans="1:5" x14ac:dyDescent="0.2">
      <c r="A18">
        <v>32</v>
      </c>
      <c r="B18" s="4">
        <v>36168</v>
      </c>
      <c r="C18" s="5">
        <v>9.5</v>
      </c>
      <c r="D18">
        <v>1</v>
      </c>
      <c r="E18" s="4">
        <v>38199</v>
      </c>
    </row>
    <row r="19" spans="1:5" x14ac:dyDescent="0.2">
      <c r="A19">
        <v>121</v>
      </c>
      <c r="B19" s="4">
        <v>36212</v>
      </c>
      <c r="C19" s="5">
        <v>9.5</v>
      </c>
      <c r="D19">
        <v>2</v>
      </c>
      <c r="E19" s="4">
        <v>38199</v>
      </c>
    </row>
    <row r="20" spans="1:5" x14ac:dyDescent="0.2">
      <c r="A20">
        <v>205</v>
      </c>
      <c r="B20" s="4">
        <v>36254</v>
      </c>
      <c r="C20" s="5">
        <v>9.5</v>
      </c>
      <c r="D20">
        <v>1</v>
      </c>
      <c r="E20" s="4">
        <v>38199</v>
      </c>
    </row>
    <row r="21" spans="1:5" x14ac:dyDescent="0.2">
      <c r="A21">
        <v>97</v>
      </c>
      <c r="B21" s="4">
        <v>36199</v>
      </c>
      <c r="C21" s="5">
        <v>9.5</v>
      </c>
      <c r="D21">
        <v>1</v>
      </c>
      <c r="E21" s="4">
        <v>38199</v>
      </c>
    </row>
    <row r="22" spans="1:5" x14ac:dyDescent="0.2">
      <c r="A22">
        <v>124</v>
      </c>
      <c r="B22" s="4">
        <v>36213</v>
      </c>
      <c r="C22" s="5">
        <v>9.5</v>
      </c>
      <c r="D22">
        <v>1</v>
      </c>
      <c r="E22" s="4">
        <v>38199</v>
      </c>
    </row>
    <row r="23" spans="1:5" x14ac:dyDescent="0.2">
      <c r="A23">
        <v>33</v>
      </c>
      <c r="B23" s="4">
        <v>36168</v>
      </c>
      <c r="C23" s="5">
        <v>9.5</v>
      </c>
      <c r="D23">
        <v>1</v>
      </c>
      <c r="E23" s="4">
        <v>38199</v>
      </c>
    </row>
    <row r="24" spans="1:5" x14ac:dyDescent="0.2">
      <c r="A24">
        <v>20</v>
      </c>
      <c r="B24" s="4">
        <v>36162</v>
      </c>
      <c r="C24" s="5">
        <v>9.5</v>
      </c>
      <c r="D24">
        <v>1</v>
      </c>
      <c r="E24" s="4">
        <v>38199</v>
      </c>
    </row>
    <row r="25" spans="1:5" x14ac:dyDescent="0.2">
      <c r="A25">
        <v>211</v>
      </c>
      <c r="B25" s="4">
        <v>36257</v>
      </c>
      <c r="C25" s="5">
        <v>10</v>
      </c>
      <c r="D25">
        <v>1</v>
      </c>
      <c r="E25" s="4">
        <v>38199</v>
      </c>
    </row>
    <row r="26" spans="1:5" x14ac:dyDescent="0.2">
      <c r="A26">
        <v>126</v>
      </c>
      <c r="B26" s="4">
        <v>36214</v>
      </c>
      <c r="C26" s="5">
        <v>10</v>
      </c>
      <c r="D26">
        <v>1</v>
      </c>
      <c r="E26" s="4">
        <v>38199</v>
      </c>
    </row>
    <row r="27" spans="1:5" x14ac:dyDescent="0.2">
      <c r="A27">
        <v>98</v>
      </c>
      <c r="B27" s="4">
        <v>36200</v>
      </c>
      <c r="C27" s="5">
        <v>10</v>
      </c>
      <c r="D27">
        <v>1</v>
      </c>
      <c r="E27" s="4">
        <v>38199</v>
      </c>
    </row>
    <row r="28" spans="1:5" x14ac:dyDescent="0.2">
      <c r="A28">
        <v>22</v>
      </c>
      <c r="B28" s="4">
        <v>36163</v>
      </c>
      <c r="C28" s="5">
        <v>10</v>
      </c>
      <c r="D28">
        <v>1</v>
      </c>
      <c r="E28" s="4">
        <v>38199</v>
      </c>
    </row>
    <row r="29" spans="1:5" x14ac:dyDescent="0.2">
      <c r="A29">
        <v>112</v>
      </c>
      <c r="B29" s="4">
        <v>36207</v>
      </c>
      <c r="C29" s="5">
        <v>10</v>
      </c>
      <c r="D29">
        <v>1</v>
      </c>
      <c r="E29" s="4">
        <v>38199</v>
      </c>
    </row>
    <row r="30" spans="1:5" x14ac:dyDescent="0.2">
      <c r="A30">
        <v>155</v>
      </c>
      <c r="B30" s="4">
        <v>36231</v>
      </c>
      <c r="C30" s="5">
        <v>10</v>
      </c>
      <c r="D30">
        <v>1</v>
      </c>
      <c r="E30" s="4">
        <v>38199</v>
      </c>
    </row>
    <row r="31" spans="1:5" x14ac:dyDescent="0.2">
      <c r="A31">
        <v>181</v>
      </c>
      <c r="B31" s="4">
        <v>36243</v>
      </c>
      <c r="C31" s="5">
        <v>10</v>
      </c>
      <c r="D31">
        <v>1</v>
      </c>
      <c r="E31" s="4">
        <v>38199</v>
      </c>
    </row>
    <row r="32" spans="1:5" x14ac:dyDescent="0.2">
      <c r="A32">
        <v>75</v>
      </c>
      <c r="B32" s="4">
        <v>36188</v>
      </c>
      <c r="C32" s="5">
        <v>10</v>
      </c>
      <c r="D32">
        <v>1</v>
      </c>
      <c r="E32" s="4">
        <v>38199</v>
      </c>
    </row>
    <row r="33" spans="1:5" x14ac:dyDescent="0.2">
      <c r="A33">
        <v>144</v>
      </c>
      <c r="B33" s="4">
        <v>36225</v>
      </c>
      <c r="C33" s="5">
        <v>10</v>
      </c>
      <c r="D33">
        <v>1</v>
      </c>
      <c r="E33" s="4">
        <v>38199</v>
      </c>
    </row>
    <row r="34" spans="1:5" x14ac:dyDescent="0.2">
      <c r="A34">
        <v>88</v>
      </c>
      <c r="B34" s="4">
        <v>36195</v>
      </c>
      <c r="C34" s="5">
        <v>10</v>
      </c>
      <c r="D34">
        <v>1</v>
      </c>
      <c r="E34" s="4">
        <v>38199</v>
      </c>
    </row>
    <row r="35" spans="1:5" x14ac:dyDescent="0.2">
      <c r="A35">
        <v>52</v>
      </c>
      <c r="B35" s="4">
        <v>36176</v>
      </c>
      <c r="C35" s="5">
        <v>10</v>
      </c>
      <c r="D35">
        <v>1</v>
      </c>
      <c r="E35" s="4">
        <v>38199</v>
      </c>
    </row>
    <row r="36" spans="1:5" x14ac:dyDescent="0.2">
      <c r="A36">
        <v>193</v>
      </c>
      <c r="B36" s="4">
        <v>36249</v>
      </c>
      <c r="C36" s="5">
        <v>10</v>
      </c>
      <c r="D36">
        <v>1</v>
      </c>
      <c r="E36" s="4">
        <v>38199</v>
      </c>
    </row>
    <row r="37" spans="1:5" x14ac:dyDescent="0.2">
      <c r="A37">
        <v>136</v>
      </c>
      <c r="B37" s="4">
        <v>36219</v>
      </c>
      <c r="C37" s="5">
        <v>10</v>
      </c>
      <c r="D37">
        <v>1</v>
      </c>
      <c r="E37" s="4">
        <v>38199</v>
      </c>
    </row>
    <row r="38" spans="1:5" x14ac:dyDescent="0.2">
      <c r="A38">
        <v>40</v>
      </c>
      <c r="B38" s="4">
        <v>36170</v>
      </c>
      <c r="C38" s="5">
        <v>10</v>
      </c>
      <c r="D38">
        <v>1</v>
      </c>
      <c r="E38" s="4">
        <v>38199</v>
      </c>
    </row>
    <row r="39" spans="1:5" x14ac:dyDescent="0.2">
      <c r="A39">
        <v>23</v>
      </c>
      <c r="B39" s="4">
        <v>36163</v>
      </c>
      <c r="C39" s="5">
        <v>10</v>
      </c>
      <c r="D39">
        <v>1</v>
      </c>
      <c r="E39" s="4">
        <v>38199</v>
      </c>
    </row>
    <row r="40" spans="1:5" x14ac:dyDescent="0.2">
      <c r="A40">
        <v>29</v>
      </c>
      <c r="B40" s="4">
        <v>36166</v>
      </c>
      <c r="C40" s="5">
        <v>11</v>
      </c>
      <c r="D40">
        <v>1</v>
      </c>
      <c r="E40" s="4">
        <v>38199</v>
      </c>
    </row>
    <row r="41" spans="1:5" x14ac:dyDescent="0.2">
      <c r="A41">
        <v>120</v>
      </c>
      <c r="B41" s="4">
        <v>36212</v>
      </c>
      <c r="C41" s="5">
        <v>11</v>
      </c>
      <c r="D41">
        <v>1</v>
      </c>
      <c r="E41" s="4">
        <v>38199</v>
      </c>
    </row>
    <row r="42" spans="1:5" x14ac:dyDescent="0.2">
      <c r="A42">
        <v>36</v>
      </c>
      <c r="B42" s="4">
        <v>36168</v>
      </c>
      <c r="C42" s="5">
        <v>11</v>
      </c>
      <c r="D42">
        <v>1</v>
      </c>
      <c r="E42" s="4">
        <v>38199</v>
      </c>
    </row>
    <row r="43" spans="1:5" x14ac:dyDescent="0.2">
      <c r="A43">
        <v>141</v>
      </c>
      <c r="B43" s="4">
        <v>36223</v>
      </c>
      <c r="C43" s="5">
        <v>11</v>
      </c>
      <c r="D43">
        <v>1</v>
      </c>
      <c r="E43" s="4">
        <v>38199</v>
      </c>
    </row>
    <row r="44" spans="1:5" x14ac:dyDescent="0.2">
      <c r="A44">
        <v>118</v>
      </c>
      <c r="B44" s="4">
        <v>36210</v>
      </c>
      <c r="C44" s="5">
        <v>11</v>
      </c>
      <c r="D44">
        <v>1</v>
      </c>
      <c r="E44" s="4">
        <v>38199</v>
      </c>
    </row>
    <row r="45" spans="1:5" x14ac:dyDescent="0.2">
      <c r="A45">
        <v>179</v>
      </c>
      <c r="B45" s="4">
        <v>36241</v>
      </c>
      <c r="C45" s="5">
        <v>11</v>
      </c>
      <c r="D45">
        <v>1</v>
      </c>
      <c r="E45" s="4">
        <v>38199</v>
      </c>
    </row>
    <row r="46" spans="1:5" x14ac:dyDescent="0.2">
      <c r="A46">
        <v>43</v>
      </c>
      <c r="B46" s="4">
        <v>36173</v>
      </c>
      <c r="C46" s="5">
        <v>11</v>
      </c>
      <c r="D46">
        <v>1</v>
      </c>
      <c r="E46" s="4">
        <v>38199</v>
      </c>
    </row>
    <row r="47" spans="1:5" x14ac:dyDescent="0.2">
      <c r="A47">
        <v>69</v>
      </c>
      <c r="B47" s="4">
        <v>36186</v>
      </c>
      <c r="C47" s="5">
        <v>11</v>
      </c>
      <c r="D47">
        <v>1</v>
      </c>
      <c r="E47" s="4">
        <v>38199</v>
      </c>
    </row>
    <row r="48" spans="1:5" x14ac:dyDescent="0.2">
      <c r="A48">
        <v>153</v>
      </c>
      <c r="B48" s="4">
        <v>36228</v>
      </c>
      <c r="C48" s="5">
        <v>11</v>
      </c>
      <c r="D48">
        <v>1</v>
      </c>
      <c r="E48" s="4">
        <v>38199</v>
      </c>
    </row>
    <row r="49" spans="1:5" x14ac:dyDescent="0.2">
      <c r="A49">
        <v>60</v>
      </c>
      <c r="B49" s="4">
        <v>36180</v>
      </c>
      <c r="C49" s="5">
        <v>11</v>
      </c>
      <c r="D49">
        <v>1</v>
      </c>
      <c r="E49" s="4">
        <v>38199</v>
      </c>
    </row>
    <row r="50" spans="1:5" x14ac:dyDescent="0.2">
      <c r="A50">
        <v>187</v>
      </c>
      <c r="B50" s="4">
        <v>36246</v>
      </c>
      <c r="C50" s="5">
        <v>11</v>
      </c>
      <c r="D50">
        <v>1</v>
      </c>
      <c r="E50" s="4">
        <v>38199</v>
      </c>
    </row>
    <row r="51" spans="1:5" x14ac:dyDescent="0.2">
      <c r="A51">
        <v>48</v>
      </c>
      <c r="B51" s="4">
        <v>36175</v>
      </c>
      <c r="C51" s="5">
        <v>11</v>
      </c>
      <c r="D51">
        <v>1</v>
      </c>
      <c r="E51" s="4">
        <v>38199</v>
      </c>
    </row>
    <row r="52" spans="1:5" x14ac:dyDescent="0.2">
      <c r="A52">
        <v>67</v>
      </c>
      <c r="B52" s="4">
        <v>36185</v>
      </c>
      <c r="C52" s="5">
        <v>11</v>
      </c>
      <c r="D52">
        <v>1</v>
      </c>
      <c r="E52" s="4">
        <v>38199</v>
      </c>
    </row>
    <row r="53" spans="1:5" x14ac:dyDescent="0.2">
      <c r="A53">
        <v>163</v>
      </c>
      <c r="B53" s="4">
        <v>36233</v>
      </c>
      <c r="C53" s="5">
        <v>11</v>
      </c>
      <c r="D53">
        <v>1</v>
      </c>
      <c r="E53" s="4">
        <v>38199</v>
      </c>
    </row>
    <row r="54" spans="1:5" x14ac:dyDescent="0.2">
      <c r="A54">
        <v>131</v>
      </c>
      <c r="B54" s="4">
        <v>36217</v>
      </c>
      <c r="C54" s="5">
        <v>11</v>
      </c>
      <c r="D54">
        <v>1</v>
      </c>
      <c r="E54" s="4">
        <v>38199</v>
      </c>
    </row>
    <row r="55" spans="1:5" x14ac:dyDescent="0.2">
      <c r="A55">
        <v>192</v>
      </c>
      <c r="B55" s="4">
        <v>36248</v>
      </c>
      <c r="C55" s="5">
        <v>11</v>
      </c>
      <c r="D55">
        <v>1</v>
      </c>
      <c r="E55" s="4">
        <v>38199</v>
      </c>
    </row>
    <row r="56" spans="1:5" x14ac:dyDescent="0.2">
      <c r="A56">
        <v>101</v>
      </c>
      <c r="B56" s="4">
        <v>36203</v>
      </c>
      <c r="C56" s="5">
        <v>11</v>
      </c>
      <c r="D56">
        <v>1</v>
      </c>
      <c r="E56" s="4">
        <v>38199</v>
      </c>
    </row>
    <row r="57" spans="1:5" x14ac:dyDescent="0.2">
      <c r="A57">
        <v>107</v>
      </c>
      <c r="B57" s="4">
        <v>36205</v>
      </c>
      <c r="C57" s="5">
        <v>11</v>
      </c>
      <c r="D57">
        <v>1</v>
      </c>
      <c r="E57" s="4">
        <v>38199</v>
      </c>
    </row>
    <row r="58" spans="1:5" x14ac:dyDescent="0.2">
      <c r="A58">
        <v>165</v>
      </c>
      <c r="B58" s="4">
        <v>36234</v>
      </c>
      <c r="C58" s="5">
        <v>11</v>
      </c>
      <c r="D58">
        <v>1</v>
      </c>
      <c r="E58" s="4">
        <v>38199</v>
      </c>
    </row>
    <row r="59" spans="1:5" x14ac:dyDescent="0.2">
      <c r="A59">
        <v>169</v>
      </c>
      <c r="B59" s="4">
        <v>36236</v>
      </c>
      <c r="C59" s="5">
        <v>11</v>
      </c>
      <c r="D59">
        <v>1</v>
      </c>
      <c r="E59" s="4">
        <v>38199</v>
      </c>
    </row>
    <row r="60" spans="1:5" x14ac:dyDescent="0.2">
      <c r="A60">
        <v>83</v>
      </c>
      <c r="B60" s="4">
        <v>36193</v>
      </c>
      <c r="C60" s="5">
        <v>11</v>
      </c>
      <c r="D60">
        <v>1</v>
      </c>
      <c r="E60" s="4">
        <v>38199</v>
      </c>
    </row>
    <row r="61" spans="1:5" x14ac:dyDescent="0.2">
      <c r="A61">
        <v>202</v>
      </c>
      <c r="B61" s="4">
        <v>36253</v>
      </c>
      <c r="C61" s="5">
        <v>11</v>
      </c>
      <c r="D61">
        <v>1</v>
      </c>
      <c r="E61" s="4">
        <v>38199</v>
      </c>
    </row>
    <row r="62" spans="1:5" x14ac:dyDescent="0.2">
      <c r="A62">
        <v>58</v>
      </c>
      <c r="B62" s="4">
        <v>36178</v>
      </c>
      <c r="C62" s="5">
        <v>11</v>
      </c>
      <c r="D62">
        <v>1</v>
      </c>
      <c r="E62" s="4">
        <v>38199</v>
      </c>
    </row>
    <row r="63" spans="1:5" x14ac:dyDescent="0.2">
      <c r="A63">
        <v>104</v>
      </c>
      <c r="B63" s="4">
        <v>36204</v>
      </c>
      <c r="C63" s="5">
        <v>11</v>
      </c>
      <c r="D63">
        <v>1</v>
      </c>
      <c r="E63" s="4">
        <v>38199</v>
      </c>
    </row>
    <row r="64" spans="1:5" x14ac:dyDescent="0.2">
      <c r="A64">
        <v>207</v>
      </c>
      <c r="B64" s="4">
        <v>36255</v>
      </c>
      <c r="C64" s="5">
        <v>11</v>
      </c>
      <c r="D64">
        <v>1</v>
      </c>
      <c r="E64" s="4">
        <v>38199</v>
      </c>
    </row>
    <row r="65" spans="1:5" x14ac:dyDescent="0.2">
      <c r="A65">
        <v>95</v>
      </c>
      <c r="B65" s="4">
        <v>36198</v>
      </c>
      <c r="C65" s="5">
        <v>11</v>
      </c>
      <c r="D65">
        <v>1</v>
      </c>
      <c r="E65" s="4">
        <v>38199</v>
      </c>
    </row>
    <row r="66" spans="1:5" x14ac:dyDescent="0.2">
      <c r="A66">
        <v>125</v>
      </c>
      <c r="B66" s="4">
        <v>36214</v>
      </c>
      <c r="C66" s="5">
        <v>14</v>
      </c>
      <c r="D66">
        <v>1</v>
      </c>
      <c r="E66" s="4">
        <v>38199</v>
      </c>
    </row>
    <row r="67" spans="1:5" x14ac:dyDescent="0.2">
      <c r="A67">
        <v>39</v>
      </c>
      <c r="B67" s="4">
        <v>36170</v>
      </c>
      <c r="C67" s="5">
        <v>14</v>
      </c>
      <c r="D67">
        <v>1</v>
      </c>
      <c r="E67" s="4">
        <v>38199</v>
      </c>
    </row>
    <row r="68" spans="1:5" x14ac:dyDescent="0.2">
      <c r="A68">
        <v>250</v>
      </c>
      <c r="B68" s="4">
        <v>36601</v>
      </c>
      <c r="C68" s="5">
        <v>14</v>
      </c>
      <c r="D68">
        <v>1</v>
      </c>
      <c r="E68" s="4">
        <v>38199</v>
      </c>
    </row>
    <row r="69" spans="1:5" x14ac:dyDescent="0.2">
      <c r="A69">
        <v>258</v>
      </c>
      <c r="B69" s="4">
        <v>36620</v>
      </c>
      <c r="C69" s="5">
        <v>14</v>
      </c>
      <c r="D69">
        <v>1</v>
      </c>
      <c r="E69" s="4">
        <v>38199</v>
      </c>
    </row>
    <row r="70" spans="1:5" x14ac:dyDescent="0.2">
      <c r="A70">
        <v>147</v>
      </c>
      <c r="B70" s="4">
        <v>36226</v>
      </c>
      <c r="C70" s="5">
        <v>14</v>
      </c>
      <c r="D70">
        <v>1</v>
      </c>
      <c r="E70" s="4">
        <v>38199</v>
      </c>
    </row>
    <row r="71" spans="1:5" x14ac:dyDescent="0.2">
      <c r="A71">
        <v>221</v>
      </c>
      <c r="B71" s="4">
        <v>36537</v>
      </c>
      <c r="C71" s="5">
        <v>14</v>
      </c>
      <c r="D71">
        <v>1</v>
      </c>
      <c r="E71" s="4">
        <v>38199</v>
      </c>
    </row>
    <row r="72" spans="1:5" x14ac:dyDescent="0.2">
      <c r="A72">
        <v>100</v>
      </c>
      <c r="B72" s="4">
        <v>36203</v>
      </c>
      <c r="C72" s="5">
        <v>14</v>
      </c>
      <c r="D72">
        <v>1</v>
      </c>
      <c r="E72" s="4">
        <v>38199</v>
      </c>
    </row>
    <row r="73" spans="1:5" x14ac:dyDescent="0.2">
      <c r="A73">
        <v>115</v>
      </c>
      <c r="B73" s="4">
        <v>36209</v>
      </c>
      <c r="C73" s="5">
        <v>14</v>
      </c>
      <c r="D73">
        <v>1</v>
      </c>
      <c r="E73" s="4">
        <v>38199</v>
      </c>
    </row>
    <row r="74" spans="1:5" x14ac:dyDescent="0.2">
      <c r="A74">
        <v>92</v>
      </c>
      <c r="B74" s="4">
        <v>36196</v>
      </c>
      <c r="C74" s="5">
        <v>14</v>
      </c>
      <c r="D74">
        <v>1</v>
      </c>
      <c r="E74" s="4">
        <v>38199</v>
      </c>
    </row>
    <row r="75" spans="1:5" x14ac:dyDescent="0.2">
      <c r="A75">
        <v>232</v>
      </c>
      <c r="B75" s="4">
        <v>36563</v>
      </c>
      <c r="C75" s="5">
        <v>14</v>
      </c>
      <c r="D75">
        <v>1</v>
      </c>
      <c r="E75" s="4">
        <v>38199</v>
      </c>
    </row>
    <row r="76" spans="1:5" x14ac:dyDescent="0.2">
      <c r="A76">
        <v>160</v>
      </c>
      <c r="B76" s="4">
        <v>36232</v>
      </c>
      <c r="C76" s="5">
        <v>14</v>
      </c>
      <c r="D76">
        <v>1</v>
      </c>
      <c r="E76" s="4">
        <v>38199</v>
      </c>
    </row>
    <row r="77" spans="1:5" x14ac:dyDescent="0.2">
      <c r="A77">
        <v>239</v>
      </c>
      <c r="B77" s="4">
        <v>36581</v>
      </c>
      <c r="C77" s="5">
        <v>14</v>
      </c>
      <c r="D77">
        <v>1</v>
      </c>
      <c r="E77" s="4">
        <v>38199</v>
      </c>
    </row>
    <row r="78" spans="1:5" x14ac:dyDescent="0.2">
      <c r="A78">
        <v>189</v>
      </c>
      <c r="B78" s="4">
        <v>36246</v>
      </c>
      <c r="C78" s="5">
        <v>14</v>
      </c>
      <c r="D78">
        <v>1</v>
      </c>
      <c r="E78" s="4">
        <v>38199</v>
      </c>
    </row>
    <row r="79" spans="1:5" x14ac:dyDescent="0.2">
      <c r="A79">
        <v>214</v>
      </c>
      <c r="B79" s="4">
        <v>36258</v>
      </c>
      <c r="C79" s="5">
        <v>14</v>
      </c>
      <c r="D79">
        <v>1</v>
      </c>
      <c r="E79" s="4">
        <v>38199</v>
      </c>
    </row>
    <row r="80" spans="1:5" x14ac:dyDescent="0.2">
      <c r="A80">
        <v>55</v>
      </c>
      <c r="B80" s="4">
        <v>36177</v>
      </c>
      <c r="C80" s="5">
        <v>14</v>
      </c>
      <c r="D80">
        <v>1</v>
      </c>
      <c r="E80" s="4">
        <v>38199</v>
      </c>
    </row>
    <row r="81" spans="1:5" x14ac:dyDescent="0.2">
      <c r="A81">
        <v>151</v>
      </c>
      <c r="B81" s="4">
        <v>36227</v>
      </c>
      <c r="C81" s="5">
        <v>14</v>
      </c>
      <c r="D81">
        <v>1</v>
      </c>
      <c r="E81" s="4">
        <v>38199</v>
      </c>
    </row>
    <row r="82" spans="1:5" x14ac:dyDescent="0.2">
      <c r="A82">
        <v>177</v>
      </c>
      <c r="B82" s="4">
        <v>36239</v>
      </c>
      <c r="C82" s="5">
        <v>14</v>
      </c>
      <c r="D82">
        <v>1</v>
      </c>
      <c r="E82" s="4">
        <v>38199</v>
      </c>
    </row>
    <row r="83" spans="1:5" x14ac:dyDescent="0.2">
      <c r="A83">
        <v>78</v>
      </c>
      <c r="B83" s="4">
        <v>36189</v>
      </c>
      <c r="C83" s="5">
        <v>14</v>
      </c>
      <c r="D83">
        <v>1</v>
      </c>
      <c r="E83" s="4">
        <v>38199</v>
      </c>
    </row>
    <row r="84" spans="1:5" x14ac:dyDescent="0.2">
      <c r="A84">
        <v>199</v>
      </c>
      <c r="B84" s="4">
        <v>36251</v>
      </c>
      <c r="C84" s="5">
        <v>14</v>
      </c>
      <c r="D84">
        <v>1</v>
      </c>
      <c r="E84" s="4">
        <v>38199</v>
      </c>
    </row>
    <row r="85" spans="1:5" x14ac:dyDescent="0.2">
      <c r="A85">
        <v>237</v>
      </c>
      <c r="B85" s="4">
        <v>36579</v>
      </c>
      <c r="C85" s="5">
        <v>14</v>
      </c>
      <c r="D85">
        <v>1</v>
      </c>
      <c r="E85" s="4">
        <v>38199</v>
      </c>
    </row>
    <row r="86" spans="1:5" x14ac:dyDescent="0.2">
      <c r="A86">
        <v>26</v>
      </c>
      <c r="B86" s="4">
        <v>36165</v>
      </c>
      <c r="C86" s="5">
        <v>14</v>
      </c>
      <c r="D86">
        <v>1</v>
      </c>
      <c r="E86" s="4">
        <v>38199</v>
      </c>
    </row>
    <row r="87" spans="1:5" x14ac:dyDescent="0.2">
      <c r="A87">
        <v>65</v>
      </c>
      <c r="B87" s="4">
        <v>36184</v>
      </c>
      <c r="C87" s="5">
        <v>14</v>
      </c>
      <c r="D87">
        <v>1</v>
      </c>
      <c r="E87" s="4">
        <v>38199</v>
      </c>
    </row>
    <row r="88" spans="1:5" x14ac:dyDescent="0.2">
      <c r="A88">
        <v>257</v>
      </c>
      <c r="B88" s="4">
        <v>36619</v>
      </c>
      <c r="C88" s="5">
        <v>15</v>
      </c>
      <c r="D88">
        <v>1</v>
      </c>
      <c r="E88" s="4">
        <v>38199</v>
      </c>
    </row>
    <row r="89" spans="1:5" x14ac:dyDescent="0.2">
      <c r="A89">
        <v>31</v>
      </c>
      <c r="B89" s="4">
        <v>36167</v>
      </c>
      <c r="C89" s="5">
        <v>15</v>
      </c>
      <c r="D89">
        <v>1</v>
      </c>
      <c r="E89" s="4">
        <v>38199</v>
      </c>
    </row>
    <row r="90" spans="1:5" x14ac:dyDescent="0.2">
      <c r="A90">
        <v>63</v>
      </c>
      <c r="B90" s="4">
        <v>36183</v>
      </c>
      <c r="C90" s="5">
        <v>15</v>
      </c>
      <c r="D90">
        <v>1</v>
      </c>
      <c r="E90" s="4">
        <v>38199</v>
      </c>
    </row>
    <row r="91" spans="1:5" x14ac:dyDescent="0.2">
      <c r="A91">
        <v>68</v>
      </c>
      <c r="B91" s="4">
        <v>36185</v>
      </c>
      <c r="C91" s="5">
        <v>15</v>
      </c>
      <c r="D91">
        <v>1</v>
      </c>
      <c r="E91" s="4">
        <v>38199</v>
      </c>
    </row>
    <row r="92" spans="1:5" x14ac:dyDescent="0.2">
      <c r="A92">
        <v>152</v>
      </c>
      <c r="B92" s="4">
        <v>36228</v>
      </c>
      <c r="C92" s="5">
        <v>15</v>
      </c>
      <c r="D92">
        <v>1</v>
      </c>
      <c r="E92" s="4">
        <v>38199</v>
      </c>
    </row>
    <row r="93" spans="1:5" x14ac:dyDescent="0.2">
      <c r="A93">
        <v>246</v>
      </c>
      <c r="B93" s="4">
        <v>36593</v>
      </c>
      <c r="C93" s="5">
        <v>15</v>
      </c>
      <c r="D93">
        <v>1</v>
      </c>
      <c r="E93" s="4">
        <v>38199</v>
      </c>
    </row>
    <row r="94" spans="1:5" x14ac:dyDescent="0.2">
      <c r="A94">
        <v>27</v>
      </c>
      <c r="B94" s="4">
        <v>36165</v>
      </c>
      <c r="C94" s="5">
        <v>15</v>
      </c>
      <c r="D94">
        <v>1</v>
      </c>
      <c r="E94" s="4">
        <v>38199</v>
      </c>
    </row>
    <row r="95" spans="1:5" x14ac:dyDescent="0.2">
      <c r="A95">
        <v>105</v>
      </c>
      <c r="B95" s="4">
        <v>36204</v>
      </c>
      <c r="C95" s="5">
        <v>15</v>
      </c>
      <c r="D95">
        <v>1</v>
      </c>
      <c r="E95" s="4">
        <v>38199</v>
      </c>
    </row>
    <row r="96" spans="1:5" x14ac:dyDescent="0.2">
      <c r="A96">
        <v>229</v>
      </c>
      <c r="B96" s="4">
        <v>36555</v>
      </c>
      <c r="C96" s="5">
        <v>15</v>
      </c>
      <c r="D96">
        <v>1</v>
      </c>
      <c r="E96" s="4">
        <v>38199</v>
      </c>
    </row>
    <row r="97" spans="1:5" x14ac:dyDescent="0.2">
      <c r="A97">
        <v>236</v>
      </c>
      <c r="B97" s="4">
        <v>36574</v>
      </c>
      <c r="C97" s="5">
        <v>15</v>
      </c>
      <c r="D97">
        <v>1</v>
      </c>
      <c r="E97" s="4">
        <v>38199</v>
      </c>
    </row>
    <row r="98" spans="1:5" x14ac:dyDescent="0.2">
      <c r="A98">
        <v>186</v>
      </c>
      <c r="B98" s="4">
        <v>36245</v>
      </c>
      <c r="C98" s="5">
        <v>15</v>
      </c>
      <c r="D98">
        <v>1</v>
      </c>
      <c r="E98" s="4">
        <v>38199</v>
      </c>
    </row>
    <row r="99" spans="1:5" x14ac:dyDescent="0.2">
      <c r="A99">
        <v>99</v>
      </c>
      <c r="B99" s="4">
        <v>36202</v>
      </c>
      <c r="C99" s="5">
        <v>15</v>
      </c>
      <c r="D99">
        <v>1</v>
      </c>
      <c r="E99" s="4">
        <v>38199</v>
      </c>
    </row>
    <row r="100" spans="1:5" x14ac:dyDescent="0.2">
      <c r="A100">
        <v>138</v>
      </c>
      <c r="B100" s="4">
        <v>36221</v>
      </c>
      <c r="C100" s="5">
        <v>15</v>
      </c>
      <c r="D100">
        <v>1</v>
      </c>
      <c r="E100" s="4">
        <v>38199</v>
      </c>
    </row>
    <row r="101" spans="1:5" x14ac:dyDescent="0.2">
      <c r="A101">
        <v>190</v>
      </c>
      <c r="B101" s="4">
        <v>36247</v>
      </c>
      <c r="C101" s="5">
        <v>15</v>
      </c>
      <c r="D101">
        <v>1</v>
      </c>
      <c r="E101" s="4">
        <v>38199</v>
      </c>
    </row>
    <row r="102" spans="1:5" x14ac:dyDescent="0.2">
      <c r="A102">
        <v>249</v>
      </c>
      <c r="B102" s="4">
        <v>36600</v>
      </c>
      <c r="C102" s="5">
        <v>15</v>
      </c>
      <c r="D102">
        <v>1</v>
      </c>
      <c r="E102" s="4">
        <v>38199</v>
      </c>
    </row>
    <row r="103" spans="1:5" x14ac:dyDescent="0.2">
      <c r="A103">
        <v>215</v>
      </c>
      <c r="B103" s="4">
        <v>36259</v>
      </c>
      <c r="C103" s="5">
        <v>15</v>
      </c>
      <c r="D103">
        <v>1</v>
      </c>
      <c r="E103" s="4">
        <v>38199</v>
      </c>
    </row>
    <row r="104" spans="1:5" x14ac:dyDescent="0.2">
      <c r="A104">
        <v>168</v>
      </c>
      <c r="B104" s="4">
        <v>36236</v>
      </c>
      <c r="C104" s="5">
        <v>15</v>
      </c>
      <c r="D104">
        <v>1</v>
      </c>
      <c r="E104" s="4">
        <v>38199</v>
      </c>
    </row>
    <row r="105" spans="1:5" x14ac:dyDescent="0.2">
      <c r="A105">
        <v>81</v>
      </c>
      <c r="B105" s="4">
        <v>36192</v>
      </c>
      <c r="C105" s="5">
        <v>15</v>
      </c>
      <c r="D105">
        <v>1</v>
      </c>
      <c r="E105" s="4">
        <v>38199</v>
      </c>
    </row>
    <row r="106" spans="1:5" x14ac:dyDescent="0.2">
      <c r="A106">
        <v>93</v>
      </c>
      <c r="B106" s="4">
        <v>36197</v>
      </c>
      <c r="C106" s="5">
        <v>15</v>
      </c>
      <c r="D106">
        <v>1</v>
      </c>
      <c r="E106" s="4">
        <v>38199</v>
      </c>
    </row>
    <row r="107" spans="1:5" x14ac:dyDescent="0.2">
      <c r="A107">
        <v>240</v>
      </c>
      <c r="B107" s="4">
        <v>36581</v>
      </c>
      <c r="C107" s="5">
        <v>15</v>
      </c>
      <c r="D107">
        <v>1</v>
      </c>
      <c r="E107" s="4">
        <v>38199</v>
      </c>
    </row>
    <row r="108" spans="1:5" x14ac:dyDescent="0.2">
      <c r="A108">
        <v>45</v>
      </c>
      <c r="B108" s="4">
        <v>36173</v>
      </c>
      <c r="C108" s="5">
        <v>15</v>
      </c>
      <c r="D108">
        <v>1</v>
      </c>
      <c r="E108" s="4">
        <v>38199</v>
      </c>
    </row>
    <row r="109" spans="1:5" x14ac:dyDescent="0.2">
      <c r="A109">
        <v>172</v>
      </c>
      <c r="B109" s="4">
        <v>36238</v>
      </c>
      <c r="C109" s="5">
        <v>15</v>
      </c>
      <c r="D109">
        <v>1</v>
      </c>
      <c r="E109" s="4">
        <v>38199</v>
      </c>
    </row>
    <row r="110" spans="1:5" x14ac:dyDescent="0.2">
      <c r="A110">
        <v>56</v>
      </c>
      <c r="B110" s="4">
        <v>36178</v>
      </c>
      <c r="C110" s="5">
        <v>15</v>
      </c>
      <c r="D110">
        <v>1</v>
      </c>
      <c r="E110" s="4">
        <v>38199</v>
      </c>
    </row>
    <row r="111" spans="1:5" x14ac:dyDescent="0.2">
      <c r="A111">
        <v>91</v>
      </c>
      <c r="B111" s="4">
        <v>36196</v>
      </c>
      <c r="C111" s="5">
        <v>15</v>
      </c>
      <c r="D111">
        <v>1</v>
      </c>
      <c r="E111" s="4">
        <v>38199</v>
      </c>
    </row>
    <row r="112" spans="1:5" x14ac:dyDescent="0.2">
      <c r="A112">
        <v>222</v>
      </c>
      <c r="B112" s="4">
        <v>36537</v>
      </c>
      <c r="C112" s="5">
        <v>15</v>
      </c>
      <c r="D112">
        <v>1</v>
      </c>
      <c r="E112" s="4">
        <v>38199</v>
      </c>
    </row>
    <row r="113" spans="1:5" x14ac:dyDescent="0.2">
      <c r="A113">
        <v>116</v>
      </c>
      <c r="B113" s="4">
        <v>36209</v>
      </c>
      <c r="C113" s="5">
        <v>15</v>
      </c>
      <c r="D113">
        <v>1</v>
      </c>
      <c r="E113" s="4">
        <v>38199</v>
      </c>
    </row>
    <row r="114" spans="1:5" x14ac:dyDescent="0.2">
      <c r="A114">
        <v>170</v>
      </c>
      <c r="B114" s="4">
        <v>36236</v>
      </c>
      <c r="C114" s="5">
        <v>16</v>
      </c>
      <c r="D114">
        <v>2</v>
      </c>
      <c r="E114" s="4">
        <v>38199</v>
      </c>
    </row>
    <row r="115" spans="1:5" x14ac:dyDescent="0.2">
      <c r="A115">
        <v>206</v>
      </c>
      <c r="B115" s="4">
        <v>36254</v>
      </c>
      <c r="C115" s="5">
        <v>16</v>
      </c>
      <c r="D115">
        <v>2</v>
      </c>
      <c r="E115" s="4">
        <v>38199</v>
      </c>
    </row>
    <row r="116" spans="1:5" x14ac:dyDescent="0.2">
      <c r="A116">
        <v>132</v>
      </c>
      <c r="B116" s="4">
        <v>36218</v>
      </c>
      <c r="C116" s="5">
        <v>16</v>
      </c>
      <c r="D116">
        <v>2</v>
      </c>
      <c r="E116" s="4">
        <v>38199</v>
      </c>
    </row>
    <row r="117" spans="1:5" x14ac:dyDescent="0.2">
      <c r="A117">
        <v>201</v>
      </c>
      <c r="B117" s="4">
        <v>36252</v>
      </c>
      <c r="C117" s="5">
        <v>19</v>
      </c>
      <c r="D117">
        <v>2</v>
      </c>
      <c r="E117" s="4">
        <v>38199</v>
      </c>
    </row>
    <row r="118" spans="1:5" x14ac:dyDescent="0.2">
      <c r="A118">
        <v>166</v>
      </c>
      <c r="B118" s="4">
        <v>36234</v>
      </c>
      <c r="C118" s="5">
        <v>19</v>
      </c>
      <c r="D118">
        <v>2</v>
      </c>
      <c r="E118" s="4">
        <v>38199</v>
      </c>
    </row>
    <row r="119" spans="1:5" x14ac:dyDescent="0.2">
      <c r="A119">
        <v>130</v>
      </c>
      <c r="B119" s="4">
        <v>36216</v>
      </c>
      <c r="C119" s="5">
        <v>19</v>
      </c>
      <c r="D119">
        <v>2</v>
      </c>
      <c r="E119" s="4">
        <v>38199</v>
      </c>
    </row>
    <row r="120" spans="1:5" x14ac:dyDescent="0.2">
      <c r="A120">
        <v>94</v>
      </c>
      <c r="B120" s="4">
        <v>36198</v>
      </c>
      <c r="C120" s="5">
        <v>19</v>
      </c>
      <c r="D120">
        <v>2</v>
      </c>
      <c r="E120" s="4">
        <v>38199</v>
      </c>
    </row>
    <row r="121" spans="1:5" x14ac:dyDescent="0.2">
      <c r="A121">
        <v>59</v>
      </c>
      <c r="B121" s="4">
        <v>36179</v>
      </c>
      <c r="C121" s="5">
        <v>19</v>
      </c>
      <c r="D121">
        <v>2</v>
      </c>
      <c r="E121" s="4">
        <v>38199</v>
      </c>
    </row>
    <row r="122" spans="1:5" x14ac:dyDescent="0.2">
      <c r="A122">
        <v>197</v>
      </c>
      <c r="B122" s="4">
        <v>36249</v>
      </c>
      <c r="C122" s="5">
        <v>25</v>
      </c>
      <c r="D122">
        <v>2</v>
      </c>
      <c r="E122" s="4">
        <v>38199</v>
      </c>
    </row>
    <row r="123" spans="1:5" x14ac:dyDescent="0.2">
      <c r="A123">
        <v>5</v>
      </c>
      <c r="B123" s="4">
        <v>35806</v>
      </c>
      <c r="C123" s="5">
        <v>25</v>
      </c>
      <c r="D123">
        <v>2</v>
      </c>
      <c r="E123" s="4">
        <v>38199</v>
      </c>
    </row>
    <row r="124" spans="1:5" x14ac:dyDescent="0.2">
      <c r="A124">
        <v>185</v>
      </c>
      <c r="B124" s="4">
        <v>36245</v>
      </c>
      <c r="C124" s="5">
        <v>25</v>
      </c>
      <c r="D124">
        <v>2</v>
      </c>
      <c r="E124" s="4">
        <v>38199</v>
      </c>
    </row>
    <row r="125" spans="1:5" x14ac:dyDescent="0.2">
      <c r="A125">
        <v>143</v>
      </c>
      <c r="B125" s="4">
        <v>36224</v>
      </c>
      <c r="C125" s="5">
        <v>25</v>
      </c>
      <c r="D125">
        <v>2</v>
      </c>
      <c r="E125" s="4">
        <v>38199</v>
      </c>
    </row>
    <row r="126" spans="1:5" x14ac:dyDescent="0.2">
      <c r="A126">
        <v>74</v>
      </c>
      <c r="B126" s="4">
        <v>36188</v>
      </c>
      <c r="C126" s="5">
        <v>25</v>
      </c>
      <c r="D126">
        <v>2</v>
      </c>
      <c r="E126" s="4">
        <v>38199</v>
      </c>
    </row>
    <row r="127" spans="1:5" x14ac:dyDescent="0.2">
      <c r="A127">
        <v>135</v>
      </c>
      <c r="B127" s="4">
        <v>36219</v>
      </c>
      <c r="C127" s="5">
        <v>25</v>
      </c>
      <c r="D127">
        <v>2</v>
      </c>
      <c r="E127" s="4">
        <v>38199</v>
      </c>
    </row>
    <row r="128" spans="1:5" x14ac:dyDescent="0.2">
      <c r="A128">
        <v>182</v>
      </c>
      <c r="B128" s="4">
        <v>36243</v>
      </c>
      <c r="C128" s="5">
        <v>25</v>
      </c>
      <c r="D128">
        <v>2</v>
      </c>
      <c r="E128" s="4">
        <v>38199</v>
      </c>
    </row>
    <row r="129" spans="1:5" x14ac:dyDescent="0.2">
      <c r="A129">
        <v>25</v>
      </c>
      <c r="B129" s="4">
        <v>36164</v>
      </c>
      <c r="C129" s="5">
        <v>25</v>
      </c>
      <c r="D129">
        <v>2</v>
      </c>
      <c r="E129" s="4">
        <v>38199</v>
      </c>
    </row>
    <row r="130" spans="1:5" x14ac:dyDescent="0.2">
      <c r="A130">
        <v>38</v>
      </c>
      <c r="B130" s="4">
        <v>36169</v>
      </c>
      <c r="C130" s="5">
        <v>25</v>
      </c>
      <c r="D130">
        <v>2</v>
      </c>
      <c r="E130" s="4">
        <v>38199</v>
      </c>
    </row>
    <row r="131" spans="1:5" x14ac:dyDescent="0.2">
      <c r="A131">
        <v>210</v>
      </c>
      <c r="B131" s="4">
        <v>36256</v>
      </c>
      <c r="C131" s="5">
        <v>25</v>
      </c>
      <c r="D131">
        <v>2</v>
      </c>
      <c r="E131" s="4">
        <v>38199</v>
      </c>
    </row>
    <row r="132" spans="1:5" x14ac:dyDescent="0.2">
      <c r="A132">
        <v>16</v>
      </c>
      <c r="B132" s="4">
        <v>35884</v>
      </c>
      <c r="C132" s="5">
        <v>25</v>
      </c>
      <c r="D132">
        <v>2</v>
      </c>
      <c r="E132" s="4">
        <v>38199</v>
      </c>
    </row>
    <row r="133" spans="1:5" x14ac:dyDescent="0.2">
      <c r="A133">
        <v>184</v>
      </c>
      <c r="B133" s="4">
        <v>36244</v>
      </c>
      <c r="C133" s="5">
        <v>25</v>
      </c>
      <c r="D133">
        <v>2</v>
      </c>
      <c r="E133" s="4">
        <v>38199</v>
      </c>
    </row>
    <row r="134" spans="1:5" x14ac:dyDescent="0.2">
      <c r="A134">
        <v>123</v>
      </c>
      <c r="B134" s="4">
        <v>36213</v>
      </c>
      <c r="C134" s="5">
        <v>25</v>
      </c>
      <c r="D134">
        <v>2</v>
      </c>
      <c r="E134" s="4">
        <v>38199</v>
      </c>
    </row>
    <row r="135" spans="1:5" x14ac:dyDescent="0.2">
      <c r="A135">
        <v>18</v>
      </c>
      <c r="B135" s="4">
        <v>35903</v>
      </c>
      <c r="C135" s="5">
        <v>25</v>
      </c>
      <c r="D135">
        <v>2</v>
      </c>
      <c r="E135" s="4">
        <v>38199</v>
      </c>
    </row>
    <row r="136" spans="1:5" x14ac:dyDescent="0.2">
      <c r="A136">
        <v>265</v>
      </c>
      <c r="B136" s="4">
        <v>36914</v>
      </c>
      <c r="C136" s="5">
        <v>25</v>
      </c>
      <c r="D136">
        <v>2</v>
      </c>
      <c r="E136" s="4">
        <v>38199</v>
      </c>
    </row>
    <row r="137" spans="1:5" x14ac:dyDescent="0.2">
      <c r="A137">
        <v>51</v>
      </c>
      <c r="B137" s="4">
        <v>36176</v>
      </c>
      <c r="C137" s="5">
        <v>25</v>
      </c>
      <c r="D137">
        <v>2</v>
      </c>
      <c r="E137" s="4">
        <v>38199</v>
      </c>
    </row>
    <row r="138" spans="1:5" x14ac:dyDescent="0.2">
      <c r="A138">
        <v>64</v>
      </c>
      <c r="B138" s="4">
        <v>36183</v>
      </c>
      <c r="C138" s="5">
        <v>25</v>
      </c>
      <c r="D138">
        <v>2</v>
      </c>
      <c r="E138" s="4">
        <v>38199</v>
      </c>
    </row>
    <row r="139" spans="1:5" x14ac:dyDescent="0.2">
      <c r="A139">
        <v>108</v>
      </c>
      <c r="B139" s="4">
        <v>36206</v>
      </c>
      <c r="C139" s="5">
        <v>25</v>
      </c>
      <c r="D139">
        <v>2</v>
      </c>
      <c r="E139" s="4">
        <v>38199</v>
      </c>
    </row>
    <row r="140" spans="1:5" x14ac:dyDescent="0.2">
      <c r="A140">
        <v>87</v>
      </c>
      <c r="B140" s="4">
        <v>36195</v>
      </c>
      <c r="C140" s="5">
        <v>25</v>
      </c>
      <c r="D140">
        <v>2</v>
      </c>
      <c r="E140" s="4">
        <v>38199</v>
      </c>
    </row>
    <row r="141" spans="1:5" x14ac:dyDescent="0.2">
      <c r="A141">
        <v>14</v>
      </c>
      <c r="B141" s="4">
        <v>35865</v>
      </c>
      <c r="C141" s="5">
        <v>25</v>
      </c>
      <c r="D141">
        <v>2</v>
      </c>
      <c r="E141" s="4">
        <v>38199</v>
      </c>
    </row>
    <row r="142" spans="1:5" x14ac:dyDescent="0.2">
      <c r="A142">
        <v>159</v>
      </c>
      <c r="B142" s="4">
        <v>36231</v>
      </c>
      <c r="C142" s="5">
        <v>25</v>
      </c>
      <c r="D142">
        <v>2</v>
      </c>
      <c r="E142" s="4">
        <v>38199</v>
      </c>
    </row>
    <row r="143" spans="1:5" x14ac:dyDescent="0.2">
      <c r="A143">
        <v>173</v>
      </c>
      <c r="B143" s="4">
        <v>36238</v>
      </c>
      <c r="C143" s="5">
        <v>25</v>
      </c>
      <c r="D143">
        <v>2</v>
      </c>
      <c r="E143" s="4">
        <v>38199</v>
      </c>
    </row>
    <row r="144" spans="1:5" x14ac:dyDescent="0.2">
      <c r="A144">
        <v>7</v>
      </c>
      <c r="B144" s="4">
        <v>35821</v>
      </c>
      <c r="C144" s="5">
        <v>25</v>
      </c>
      <c r="D144">
        <v>2</v>
      </c>
      <c r="E144" s="4">
        <v>38199</v>
      </c>
    </row>
    <row r="145" spans="1:5" x14ac:dyDescent="0.2">
      <c r="A145">
        <v>109</v>
      </c>
      <c r="B145" s="4">
        <v>36206</v>
      </c>
      <c r="C145" s="5">
        <v>125.5</v>
      </c>
      <c r="D145">
        <v>2</v>
      </c>
      <c r="E145" s="4">
        <v>38199</v>
      </c>
    </row>
    <row r="146" spans="1:5" x14ac:dyDescent="0.2">
      <c r="A146">
        <v>259</v>
      </c>
      <c r="B146" s="4">
        <v>36621</v>
      </c>
      <c r="C146" s="5">
        <v>9.25</v>
      </c>
      <c r="D146">
        <v>1</v>
      </c>
      <c r="E146" s="4">
        <v>38199</v>
      </c>
    </row>
    <row r="147" spans="1:5" x14ac:dyDescent="0.2">
      <c r="A147">
        <v>242</v>
      </c>
      <c r="B147" s="4">
        <v>36584</v>
      </c>
      <c r="C147" s="5">
        <v>9.25</v>
      </c>
      <c r="D147">
        <v>1</v>
      </c>
      <c r="E147" s="4">
        <v>38199</v>
      </c>
    </row>
    <row r="148" spans="1:5" x14ac:dyDescent="0.2">
      <c r="A148">
        <v>251</v>
      </c>
      <c r="B148" s="4">
        <v>36604</v>
      </c>
      <c r="C148" s="5">
        <v>9.25</v>
      </c>
      <c r="D148">
        <v>1</v>
      </c>
      <c r="E148" s="4">
        <v>38199</v>
      </c>
    </row>
    <row r="149" spans="1:5" x14ac:dyDescent="0.2">
      <c r="A149">
        <v>260</v>
      </c>
      <c r="B149" s="4">
        <v>36623</v>
      </c>
      <c r="C149" s="5">
        <v>9.25</v>
      </c>
      <c r="D149">
        <v>1</v>
      </c>
      <c r="E149" s="4">
        <v>38199</v>
      </c>
    </row>
    <row r="150" spans="1:5" x14ac:dyDescent="0.2">
      <c r="A150">
        <v>225</v>
      </c>
      <c r="B150" s="4">
        <v>36547</v>
      </c>
      <c r="C150" s="5">
        <v>9.75</v>
      </c>
      <c r="D150">
        <v>2</v>
      </c>
      <c r="E150" s="4">
        <v>38199</v>
      </c>
    </row>
    <row r="151" spans="1:5" x14ac:dyDescent="0.2">
      <c r="A151">
        <v>161</v>
      </c>
      <c r="B151" s="4">
        <v>36232</v>
      </c>
      <c r="C151" s="5">
        <v>10.25</v>
      </c>
      <c r="D151">
        <v>2</v>
      </c>
      <c r="E151" s="4">
        <v>38199</v>
      </c>
    </row>
    <row r="152" spans="1:5" x14ac:dyDescent="0.2">
      <c r="A152">
        <v>127</v>
      </c>
      <c r="B152" s="4">
        <v>36214</v>
      </c>
      <c r="C152" s="5">
        <v>10.25</v>
      </c>
      <c r="D152">
        <v>2</v>
      </c>
      <c r="E152" s="4">
        <v>38199</v>
      </c>
    </row>
    <row r="153" spans="1:5" x14ac:dyDescent="0.2">
      <c r="A153">
        <v>264</v>
      </c>
      <c r="B153" s="4">
        <v>36897</v>
      </c>
      <c r="C153" s="5">
        <v>12.75</v>
      </c>
      <c r="D153">
        <v>2</v>
      </c>
      <c r="E153" s="4">
        <v>38199</v>
      </c>
    </row>
    <row r="154" spans="1:5" x14ac:dyDescent="0.2">
      <c r="A154">
        <v>266</v>
      </c>
      <c r="B154" s="4">
        <v>36916</v>
      </c>
      <c r="C154" s="5">
        <v>12.75</v>
      </c>
      <c r="D154">
        <v>2</v>
      </c>
      <c r="E154" s="4">
        <v>38199</v>
      </c>
    </row>
    <row r="155" spans="1:5" x14ac:dyDescent="0.2">
      <c r="A155">
        <v>139</v>
      </c>
      <c r="B155" s="4">
        <v>36222</v>
      </c>
      <c r="C155" s="5">
        <v>34.735599999999998</v>
      </c>
      <c r="D155">
        <v>2</v>
      </c>
      <c r="E155" s="4">
        <v>38199</v>
      </c>
    </row>
    <row r="156" spans="1:5" x14ac:dyDescent="0.2">
      <c r="A156">
        <v>271</v>
      </c>
      <c r="B156" s="4">
        <v>36960</v>
      </c>
      <c r="C156" s="5">
        <v>14.4231</v>
      </c>
      <c r="D156">
        <v>2</v>
      </c>
      <c r="E156" s="4">
        <v>38199</v>
      </c>
    </row>
    <row r="157" spans="1:5" x14ac:dyDescent="0.2">
      <c r="A157">
        <v>46</v>
      </c>
      <c r="B157" s="4">
        <v>36173</v>
      </c>
      <c r="C157" s="5">
        <v>14.4231</v>
      </c>
      <c r="D157">
        <v>2</v>
      </c>
      <c r="E157" s="4">
        <v>38199</v>
      </c>
    </row>
    <row r="158" spans="1:5" x14ac:dyDescent="0.2">
      <c r="A158">
        <v>106</v>
      </c>
      <c r="B158" s="4">
        <v>36204</v>
      </c>
      <c r="C158" s="5">
        <v>14.4231</v>
      </c>
      <c r="D158">
        <v>2</v>
      </c>
      <c r="E158" s="4">
        <v>38199</v>
      </c>
    </row>
    <row r="159" spans="1:5" x14ac:dyDescent="0.2">
      <c r="A159">
        <v>119</v>
      </c>
      <c r="B159" s="4">
        <v>36210</v>
      </c>
      <c r="C159" s="5">
        <v>14.4231</v>
      </c>
      <c r="D159">
        <v>2</v>
      </c>
      <c r="E159" s="4">
        <v>38199</v>
      </c>
    </row>
    <row r="160" spans="1:5" x14ac:dyDescent="0.2">
      <c r="A160">
        <v>203</v>
      </c>
      <c r="B160" s="4">
        <v>36253</v>
      </c>
      <c r="C160" s="5">
        <v>14.4231</v>
      </c>
      <c r="D160">
        <v>2</v>
      </c>
      <c r="E160" s="4">
        <v>38199</v>
      </c>
    </row>
    <row r="161" spans="1:5" x14ac:dyDescent="0.2">
      <c r="A161">
        <v>263</v>
      </c>
      <c r="B161" s="4">
        <v>36896</v>
      </c>
      <c r="C161" s="5">
        <v>28.8462</v>
      </c>
      <c r="D161">
        <v>2</v>
      </c>
      <c r="E161" s="4">
        <v>38199</v>
      </c>
    </row>
    <row r="162" spans="1:5" x14ac:dyDescent="0.2">
      <c r="A162">
        <v>200</v>
      </c>
      <c r="B162" s="4">
        <v>36251</v>
      </c>
      <c r="C162" s="5">
        <v>28.8462</v>
      </c>
      <c r="D162">
        <v>2</v>
      </c>
      <c r="E162" s="4">
        <v>38199</v>
      </c>
    </row>
    <row r="163" spans="1:5" x14ac:dyDescent="0.2">
      <c r="A163">
        <v>272</v>
      </c>
      <c r="B163" s="4">
        <v>36967</v>
      </c>
      <c r="C163" s="5">
        <v>13.461499999999999</v>
      </c>
      <c r="D163">
        <v>2</v>
      </c>
      <c r="E163" s="4">
        <v>38199</v>
      </c>
    </row>
    <row r="164" spans="1:5" x14ac:dyDescent="0.2">
      <c r="A164">
        <v>269</v>
      </c>
      <c r="B164" s="4">
        <v>36929</v>
      </c>
      <c r="C164" s="5">
        <v>13.461499999999999</v>
      </c>
      <c r="D164">
        <v>2</v>
      </c>
      <c r="E164" s="4">
        <v>38199</v>
      </c>
    </row>
    <row r="165" spans="1:5" x14ac:dyDescent="0.2">
      <c r="A165">
        <v>103</v>
      </c>
      <c r="B165" s="4">
        <v>36204</v>
      </c>
      <c r="C165" s="5">
        <v>13.461499999999999</v>
      </c>
      <c r="D165">
        <v>2</v>
      </c>
      <c r="E165" s="4">
        <v>38199</v>
      </c>
    </row>
    <row r="166" spans="1:5" x14ac:dyDescent="0.2">
      <c r="A166">
        <v>2</v>
      </c>
      <c r="B166" s="4">
        <v>35487</v>
      </c>
      <c r="C166" s="5">
        <v>13.461499999999999</v>
      </c>
      <c r="D166">
        <v>2</v>
      </c>
      <c r="E166" s="4">
        <v>38199</v>
      </c>
    </row>
    <row r="167" spans="1:5" x14ac:dyDescent="0.2">
      <c r="A167">
        <v>241</v>
      </c>
      <c r="B167" s="4">
        <v>36584</v>
      </c>
      <c r="C167" s="5">
        <v>18.269200000000001</v>
      </c>
      <c r="D167">
        <v>2</v>
      </c>
      <c r="E167" s="4">
        <v>38199</v>
      </c>
    </row>
    <row r="168" spans="1:5" x14ac:dyDescent="0.2">
      <c r="A168">
        <v>223</v>
      </c>
      <c r="B168" s="4">
        <v>36543</v>
      </c>
      <c r="C168" s="5">
        <v>18.269200000000001</v>
      </c>
      <c r="D168">
        <v>2</v>
      </c>
      <c r="E168" s="4">
        <v>38199</v>
      </c>
    </row>
    <row r="169" spans="1:5" x14ac:dyDescent="0.2">
      <c r="A169">
        <v>231</v>
      </c>
      <c r="B169" s="4">
        <v>36561</v>
      </c>
      <c r="C169" s="5">
        <v>18.269200000000001</v>
      </c>
      <c r="D169">
        <v>2</v>
      </c>
      <c r="E169" s="4">
        <v>38199</v>
      </c>
    </row>
    <row r="170" spans="1:5" x14ac:dyDescent="0.2">
      <c r="A170">
        <v>244</v>
      </c>
      <c r="B170" s="4">
        <v>36588</v>
      </c>
      <c r="C170" s="5">
        <v>18.269200000000001</v>
      </c>
      <c r="D170">
        <v>2</v>
      </c>
      <c r="E170" s="4">
        <v>38199</v>
      </c>
    </row>
    <row r="171" spans="1:5" x14ac:dyDescent="0.2">
      <c r="A171">
        <v>233</v>
      </c>
      <c r="B171" s="4">
        <v>36568</v>
      </c>
      <c r="C171" s="5">
        <v>18.269200000000001</v>
      </c>
      <c r="D171">
        <v>2</v>
      </c>
      <c r="E171" s="4">
        <v>38199</v>
      </c>
    </row>
    <row r="172" spans="1:5" x14ac:dyDescent="0.2">
      <c r="A172">
        <v>47</v>
      </c>
      <c r="B172" s="4">
        <v>36174</v>
      </c>
      <c r="C172" s="5">
        <v>18.269200000000001</v>
      </c>
      <c r="D172">
        <v>2</v>
      </c>
      <c r="E172" s="4">
        <v>38199</v>
      </c>
    </row>
    <row r="173" spans="1:5" x14ac:dyDescent="0.2">
      <c r="A173">
        <v>164</v>
      </c>
      <c r="B173" s="4">
        <v>36233</v>
      </c>
      <c r="C173" s="5">
        <v>18.269200000000001</v>
      </c>
      <c r="D173">
        <v>2</v>
      </c>
      <c r="E173" s="4">
        <v>38199</v>
      </c>
    </row>
    <row r="174" spans="1:5" x14ac:dyDescent="0.2">
      <c r="A174">
        <v>82</v>
      </c>
      <c r="B174" s="4">
        <v>36193</v>
      </c>
      <c r="C174" s="5">
        <v>18.269200000000001</v>
      </c>
      <c r="D174">
        <v>2</v>
      </c>
      <c r="E174" s="4">
        <v>38199</v>
      </c>
    </row>
    <row r="175" spans="1:5" x14ac:dyDescent="0.2">
      <c r="A175">
        <v>261</v>
      </c>
      <c r="B175" s="4">
        <v>36625</v>
      </c>
      <c r="C175" s="5">
        <v>18.269200000000001</v>
      </c>
      <c r="D175">
        <v>2</v>
      </c>
      <c r="E175" s="4">
        <v>38199</v>
      </c>
    </row>
    <row r="176" spans="1:5" x14ac:dyDescent="0.2">
      <c r="A176">
        <v>198</v>
      </c>
      <c r="B176" s="4">
        <v>36251</v>
      </c>
      <c r="C176" s="5">
        <v>18.269200000000001</v>
      </c>
      <c r="D176">
        <v>2</v>
      </c>
      <c r="E176" s="4">
        <v>38199</v>
      </c>
    </row>
    <row r="177" spans="1:5" x14ac:dyDescent="0.2">
      <c r="A177">
        <v>238</v>
      </c>
      <c r="B177" s="4">
        <v>36580</v>
      </c>
      <c r="C177" s="5">
        <v>18.269200000000001</v>
      </c>
      <c r="D177">
        <v>2</v>
      </c>
      <c r="E177" s="4">
        <v>38199</v>
      </c>
    </row>
    <row r="178" spans="1:5" x14ac:dyDescent="0.2">
      <c r="A178">
        <v>21</v>
      </c>
      <c r="B178" s="4">
        <v>36162</v>
      </c>
      <c r="C178" s="5">
        <v>24.519200000000001</v>
      </c>
      <c r="D178">
        <v>2</v>
      </c>
      <c r="E178" s="4">
        <v>38199</v>
      </c>
    </row>
    <row r="179" spans="1:5" x14ac:dyDescent="0.2">
      <c r="A179">
        <v>128</v>
      </c>
      <c r="B179" s="4">
        <v>36214</v>
      </c>
      <c r="C179" s="5">
        <v>38.461500000000001</v>
      </c>
      <c r="D179">
        <v>2</v>
      </c>
      <c r="E179" s="4">
        <v>38199</v>
      </c>
    </row>
    <row r="180" spans="1:5" x14ac:dyDescent="0.2">
      <c r="A180">
        <v>117</v>
      </c>
      <c r="B180" s="4">
        <v>36209</v>
      </c>
      <c r="C180" s="5">
        <v>38.461500000000001</v>
      </c>
      <c r="D180">
        <v>2</v>
      </c>
      <c r="E180" s="4">
        <v>38199</v>
      </c>
    </row>
    <row r="181" spans="1:5" x14ac:dyDescent="0.2">
      <c r="A181">
        <v>12</v>
      </c>
      <c r="B181" s="4">
        <v>35857</v>
      </c>
      <c r="C181" s="5">
        <v>63.461500000000001</v>
      </c>
      <c r="D181">
        <v>2</v>
      </c>
      <c r="E181" s="4">
        <v>38199</v>
      </c>
    </row>
    <row r="182" spans="1:5" x14ac:dyDescent="0.2">
      <c r="A182">
        <v>216</v>
      </c>
      <c r="B182" s="4">
        <v>36259</v>
      </c>
      <c r="C182" s="5">
        <v>26.442299999999999</v>
      </c>
      <c r="D182">
        <v>2</v>
      </c>
      <c r="E182" s="4">
        <v>38199</v>
      </c>
    </row>
    <row r="183" spans="1:5" x14ac:dyDescent="0.2">
      <c r="A183">
        <v>178</v>
      </c>
      <c r="B183" s="4">
        <v>36241</v>
      </c>
      <c r="C183" s="5">
        <v>26.442299999999999</v>
      </c>
      <c r="D183">
        <v>2</v>
      </c>
      <c r="E183" s="4">
        <v>38199</v>
      </c>
    </row>
    <row r="184" spans="1:5" x14ac:dyDescent="0.2">
      <c r="A184">
        <v>267</v>
      </c>
      <c r="B184" s="4">
        <v>36921</v>
      </c>
      <c r="C184" s="5">
        <v>36.057699999999997</v>
      </c>
      <c r="D184">
        <v>2</v>
      </c>
      <c r="E184" s="4">
        <v>38199</v>
      </c>
    </row>
    <row r="185" spans="1:5" x14ac:dyDescent="0.2">
      <c r="A185">
        <v>273</v>
      </c>
      <c r="B185" s="4">
        <v>36968</v>
      </c>
      <c r="C185" s="5">
        <v>72.115399999999994</v>
      </c>
      <c r="D185">
        <v>2</v>
      </c>
      <c r="E185" s="4">
        <v>38199</v>
      </c>
    </row>
    <row r="186" spans="1:5" x14ac:dyDescent="0.2">
      <c r="A186">
        <v>217</v>
      </c>
      <c r="B186" s="4">
        <v>36315</v>
      </c>
      <c r="C186" s="5">
        <v>42.480800000000002</v>
      </c>
      <c r="D186">
        <v>2</v>
      </c>
      <c r="E186" s="4">
        <v>38199</v>
      </c>
    </row>
    <row r="187" spans="1:5" x14ac:dyDescent="0.2">
      <c r="A187">
        <v>42</v>
      </c>
      <c r="B187" s="4">
        <v>36172</v>
      </c>
      <c r="C187" s="5">
        <v>50.480800000000002</v>
      </c>
      <c r="D187">
        <v>2</v>
      </c>
      <c r="E187" s="4">
        <v>38199</v>
      </c>
    </row>
    <row r="188" spans="1:5" x14ac:dyDescent="0.2">
      <c r="A188">
        <v>158</v>
      </c>
      <c r="B188" s="4">
        <v>36231</v>
      </c>
      <c r="C188" s="5">
        <v>50.480800000000002</v>
      </c>
      <c r="D188">
        <v>2</v>
      </c>
      <c r="E188" s="4">
        <v>38199</v>
      </c>
    </row>
    <row r="189" spans="1:5" x14ac:dyDescent="0.2">
      <c r="A189">
        <v>218</v>
      </c>
      <c r="B189" s="4">
        <v>36528</v>
      </c>
      <c r="C189" s="5">
        <v>24.038499999999999</v>
      </c>
      <c r="D189">
        <v>2</v>
      </c>
      <c r="E189" s="4">
        <v>38199</v>
      </c>
    </row>
    <row r="190" spans="1:5" x14ac:dyDescent="0.2">
      <c r="A190">
        <v>90</v>
      </c>
      <c r="B190" s="4">
        <v>36196</v>
      </c>
      <c r="C190" s="5">
        <v>17.788499999999999</v>
      </c>
      <c r="D190">
        <v>2</v>
      </c>
      <c r="E190" s="4">
        <v>38199</v>
      </c>
    </row>
    <row r="191" spans="1:5" x14ac:dyDescent="0.2">
      <c r="A191">
        <v>122</v>
      </c>
      <c r="B191" s="4">
        <v>36213</v>
      </c>
      <c r="C191" s="5">
        <v>12.45</v>
      </c>
      <c r="D191">
        <v>1</v>
      </c>
      <c r="E191" s="4">
        <v>38199</v>
      </c>
    </row>
    <row r="192" spans="1:5" x14ac:dyDescent="0.2">
      <c r="A192">
        <v>80</v>
      </c>
      <c r="B192" s="4">
        <v>36190</v>
      </c>
      <c r="C192" s="5">
        <v>12.45</v>
      </c>
      <c r="D192">
        <v>1</v>
      </c>
      <c r="E192" s="4">
        <v>38199</v>
      </c>
    </row>
    <row r="193" spans="1:5" x14ac:dyDescent="0.2">
      <c r="A193">
        <v>208</v>
      </c>
      <c r="B193" s="4">
        <v>36256</v>
      </c>
      <c r="C193" s="5">
        <v>12.45</v>
      </c>
      <c r="D193">
        <v>1</v>
      </c>
      <c r="E193" s="4">
        <v>38199</v>
      </c>
    </row>
    <row r="194" spans="1:5" x14ac:dyDescent="0.2">
      <c r="A194">
        <v>157</v>
      </c>
      <c r="B194" s="4">
        <v>36231</v>
      </c>
      <c r="C194" s="5">
        <v>12.45</v>
      </c>
      <c r="D194">
        <v>1</v>
      </c>
      <c r="E194" s="4">
        <v>38199</v>
      </c>
    </row>
    <row r="195" spans="1:5" x14ac:dyDescent="0.2">
      <c r="A195">
        <v>84</v>
      </c>
      <c r="B195" s="4">
        <v>36194</v>
      </c>
      <c r="C195" s="5">
        <v>12.45</v>
      </c>
      <c r="D195">
        <v>1</v>
      </c>
      <c r="E195" s="4">
        <v>38199</v>
      </c>
    </row>
    <row r="196" spans="1:5" x14ac:dyDescent="0.2">
      <c r="A196">
        <v>213</v>
      </c>
      <c r="B196" s="4">
        <v>36258</v>
      </c>
      <c r="C196" s="5">
        <v>12.45</v>
      </c>
      <c r="D196">
        <v>1</v>
      </c>
      <c r="E196" s="4">
        <v>38199</v>
      </c>
    </row>
    <row r="197" spans="1:5" x14ac:dyDescent="0.2">
      <c r="A197">
        <v>194</v>
      </c>
      <c r="B197" s="4">
        <v>36249</v>
      </c>
      <c r="C197" s="5">
        <v>12.45</v>
      </c>
      <c r="D197">
        <v>1</v>
      </c>
      <c r="E197" s="4">
        <v>38199</v>
      </c>
    </row>
    <row r="198" spans="1:5" x14ac:dyDescent="0.2">
      <c r="A198">
        <v>53</v>
      </c>
      <c r="B198" s="4">
        <v>36176</v>
      </c>
      <c r="C198" s="5">
        <v>12.45</v>
      </c>
      <c r="D198">
        <v>1</v>
      </c>
      <c r="E198" s="4">
        <v>38199</v>
      </c>
    </row>
    <row r="199" spans="1:5" x14ac:dyDescent="0.2">
      <c r="A199">
        <v>254</v>
      </c>
      <c r="B199" s="4">
        <v>36611</v>
      </c>
      <c r="C199" s="5">
        <v>12.45</v>
      </c>
      <c r="D199">
        <v>1</v>
      </c>
      <c r="E199" s="4">
        <v>38199</v>
      </c>
    </row>
    <row r="200" spans="1:5" x14ac:dyDescent="0.2">
      <c r="A200">
        <v>137</v>
      </c>
      <c r="B200" s="4">
        <v>36221</v>
      </c>
      <c r="C200" s="5">
        <v>12.45</v>
      </c>
      <c r="D200">
        <v>1</v>
      </c>
      <c r="E200" s="4">
        <v>38199</v>
      </c>
    </row>
    <row r="201" spans="1:5" x14ac:dyDescent="0.2">
      <c r="A201">
        <v>235</v>
      </c>
      <c r="B201" s="4">
        <v>36573</v>
      </c>
      <c r="C201" s="5">
        <v>12.45</v>
      </c>
      <c r="D201">
        <v>1</v>
      </c>
      <c r="E201" s="4">
        <v>38199</v>
      </c>
    </row>
    <row r="202" spans="1:5" x14ac:dyDescent="0.2">
      <c r="A202">
        <v>243</v>
      </c>
      <c r="B202" s="4">
        <v>36586</v>
      </c>
      <c r="C202" s="5">
        <v>12.45</v>
      </c>
      <c r="D202">
        <v>1</v>
      </c>
      <c r="E202" s="4">
        <v>38199</v>
      </c>
    </row>
    <row r="203" spans="1:5" x14ac:dyDescent="0.2">
      <c r="A203">
        <v>57</v>
      </c>
      <c r="B203" s="4">
        <v>36178</v>
      </c>
      <c r="C203" s="5">
        <v>12.45</v>
      </c>
      <c r="D203">
        <v>1</v>
      </c>
      <c r="E203" s="4">
        <v>38199</v>
      </c>
    </row>
    <row r="204" spans="1:5" x14ac:dyDescent="0.2">
      <c r="A204">
        <v>156</v>
      </c>
      <c r="B204" s="4">
        <v>36231</v>
      </c>
      <c r="C204" s="5">
        <v>12.45</v>
      </c>
      <c r="D204">
        <v>1</v>
      </c>
      <c r="E204" s="4">
        <v>38199</v>
      </c>
    </row>
    <row r="205" spans="1:5" x14ac:dyDescent="0.2">
      <c r="A205">
        <v>37</v>
      </c>
      <c r="B205" s="4">
        <v>36169</v>
      </c>
      <c r="C205" s="5">
        <v>12.45</v>
      </c>
      <c r="D205">
        <v>1</v>
      </c>
      <c r="E205" s="4">
        <v>38199</v>
      </c>
    </row>
    <row r="206" spans="1:5" x14ac:dyDescent="0.2">
      <c r="A206">
        <v>76</v>
      </c>
      <c r="B206" s="4">
        <v>36188</v>
      </c>
      <c r="C206" s="5">
        <v>12.45</v>
      </c>
      <c r="D206">
        <v>1</v>
      </c>
      <c r="E206" s="4">
        <v>38199</v>
      </c>
    </row>
    <row r="207" spans="1:5" x14ac:dyDescent="0.2">
      <c r="A207">
        <v>174</v>
      </c>
      <c r="B207" s="4">
        <v>36238</v>
      </c>
      <c r="C207" s="5">
        <v>12.45</v>
      </c>
      <c r="D207">
        <v>1</v>
      </c>
      <c r="E207" s="4">
        <v>38199</v>
      </c>
    </row>
    <row r="208" spans="1:5" x14ac:dyDescent="0.2">
      <c r="A208">
        <v>129</v>
      </c>
      <c r="B208" s="4">
        <v>36215</v>
      </c>
      <c r="C208" s="5">
        <v>12.45</v>
      </c>
      <c r="D208">
        <v>1</v>
      </c>
      <c r="E208" s="4">
        <v>38199</v>
      </c>
    </row>
    <row r="209" spans="1:5" x14ac:dyDescent="0.2">
      <c r="A209">
        <v>255</v>
      </c>
      <c r="B209" s="4">
        <v>36611</v>
      </c>
      <c r="C209" s="5">
        <v>12.45</v>
      </c>
      <c r="D209">
        <v>1</v>
      </c>
      <c r="E209" s="4">
        <v>38199</v>
      </c>
    </row>
    <row r="210" spans="1:5" x14ac:dyDescent="0.2">
      <c r="A210">
        <v>1</v>
      </c>
      <c r="B210" s="4">
        <v>35277</v>
      </c>
      <c r="C210" s="5">
        <v>12.45</v>
      </c>
      <c r="D210">
        <v>1</v>
      </c>
      <c r="E210" s="4">
        <v>38199</v>
      </c>
    </row>
    <row r="211" spans="1:5" x14ac:dyDescent="0.2">
      <c r="A211">
        <v>219</v>
      </c>
      <c r="B211" s="4">
        <v>36529</v>
      </c>
      <c r="C211" s="5">
        <v>12.45</v>
      </c>
      <c r="D211">
        <v>1</v>
      </c>
      <c r="E211" s="4">
        <v>38199</v>
      </c>
    </row>
    <row r="212" spans="1:5" x14ac:dyDescent="0.2">
      <c r="A212">
        <v>226</v>
      </c>
      <c r="B212" s="4">
        <v>36548</v>
      </c>
      <c r="C212" s="5">
        <v>12.45</v>
      </c>
      <c r="D212">
        <v>1</v>
      </c>
      <c r="E212" s="4">
        <v>38199</v>
      </c>
    </row>
    <row r="213" spans="1:5" x14ac:dyDescent="0.2">
      <c r="A213">
        <v>247</v>
      </c>
      <c r="B213" s="4">
        <v>36593</v>
      </c>
      <c r="C213" s="5">
        <v>12.45</v>
      </c>
      <c r="D213">
        <v>1</v>
      </c>
      <c r="E213" s="4">
        <v>38199</v>
      </c>
    </row>
    <row r="214" spans="1:5" x14ac:dyDescent="0.2">
      <c r="A214">
        <v>89</v>
      </c>
      <c r="B214" s="4">
        <v>36196</v>
      </c>
      <c r="C214" s="5">
        <v>12.45</v>
      </c>
      <c r="D214">
        <v>1</v>
      </c>
      <c r="E214" s="4">
        <v>38199</v>
      </c>
    </row>
    <row r="215" spans="1:5" x14ac:dyDescent="0.2">
      <c r="A215">
        <v>162</v>
      </c>
      <c r="B215" s="4">
        <v>36233</v>
      </c>
      <c r="C215" s="5">
        <v>12.45</v>
      </c>
      <c r="D215">
        <v>1</v>
      </c>
      <c r="E215" s="4">
        <v>38199</v>
      </c>
    </row>
    <row r="216" spans="1:5" x14ac:dyDescent="0.2">
      <c r="A216">
        <v>175</v>
      </c>
      <c r="B216" s="4">
        <v>36239</v>
      </c>
      <c r="C216" s="5">
        <v>12.45</v>
      </c>
      <c r="D216">
        <v>1</v>
      </c>
      <c r="E216" s="4">
        <v>38199</v>
      </c>
    </row>
    <row r="217" spans="1:5" x14ac:dyDescent="0.2">
      <c r="A217">
        <v>228</v>
      </c>
      <c r="B217" s="4">
        <v>36551</v>
      </c>
      <c r="C217" s="5">
        <v>13.45</v>
      </c>
      <c r="D217">
        <v>1</v>
      </c>
      <c r="E217" s="4">
        <v>38199</v>
      </c>
    </row>
    <row r="218" spans="1:5" x14ac:dyDescent="0.2">
      <c r="A218">
        <v>262</v>
      </c>
      <c r="B218" s="4">
        <v>36626</v>
      </c>
      <c r="C218" s="5">
        <v>13.45</v>
      </c>
      <c r="D218">
        <v>1</v>
      </c>
      <c r="E218" s="4">
        <v>38199</v>
      </c>
    </row>
    <row r="219" spans="1:5" x14ac:dyDescent="0.2">
      <c r="A219">
        <v>13</v>
      </c>
      <c r="B219" s="4">
        <v>35859</v>
      </c>
      <c r="C219" s="5">
        <v>13.45</v>
      </c>
      <c r="D219">
        <v>1</v>
      </c>
      <c r="E219" s="4">
        <v>38199</v>
      </c>
    </row>
    <row r="220" spans="1:5" x14ac:dyDescent="0.2">
      <c r="A220">
        <v>10</v>
      </c>
      <c r="B220" s="4">
        <v>35833</v>
      </c>
      <c r="C220" s="5">
        <v>13.45</v>
      </c>
      <c r="D220">
        <v>1</v>
      </c>
      <c r="E220" s="4">
        <v>38199</v>
      </c>
    </row>
    <row r="221" spans="1:5" x14ac:dyDescent="0.2">
      <c r="A221">
        <v>220</v>
      </c>
      <c r="B221" s="4">
        <v>36532</v>
      </c>
      <c r="C221" s="5">
        <v>13.45</v>
      </c>
      <c r="D221">
        <v>1</v>
      </c>
      <c r="E221" s="4">
        <v>38199</v>
      </c>
    </row>
    <row r="222" spans="1:5" x14ac:dyDescent="0.2">
      <c r="A222">
        <v>8</v>
      </c>
      <c r="B222" s="4">
        <v>35832</v>
      </c>
      <c r="C222" s="5">
        <v>13.45</v>
      </c>
      <c r="D222">
        <v>1</v>
      </c>
      <c r="E222" s="4">
        <v>38199</v>
      </c>
    </row>
    <row r="223" spans="1:5" x14ac:dyDescent="0.2">
      <c r="A223">
        <v>256</v>
      </c>
      <c r="B223" s="4">
        <v>36615</v>
      </c>
      <c r="C223" s="5">
        <v>13.45</v>
      </c>
      <c r="D223">
        <v>1</v>
      </c>
      <c r="E223" s="4">
        <v>38199</v>
      </c>
    </row>
    <row r="224" spans="1:5" x14ac:dyDescent="0.2">
      <c r="A224">
        <v>19</v>
      </c>
      <c r="B224" s="4">
        <v>35914</v>
      </c>
      <c r="C224" s="5">
        <v>13.45</v>
      </c>
      <c r="D224">
        <v>1</v>
      </c>
      <c r="E224" s="4">
        <v>38199</v>
      </c>
    </row>
    <row r="225" spans="1:5" x14ac:dyDescent="0.2">
      <c r="A225">
        <v>227</v>
      </c>
      <c r="B225" s="4">
        <v>36551</v>
      </c>
      <c r="C225" s="5">
        <v>13.45</v>
      </c>
      <c r="D225">
        <v>1</v>
      </c>
      <c r="E225" s="4">
        <v>38199</v>
      </c>
    </row>
    <row r="226" spans="1:5" x14ac:dyDescent="0.2">
      <c r="A226">
        <v>15</v>
      </c>
      <c r="B226" s="4">
        <v>35877</v>
      </c>
      <c r="C226" s="5">
        <v>13.45</v>
      </c>
      <c r="D226">
        <v>1</v>
      </c>
      <c r="E226" s="4">
        <v>38199</v>
      </c>
    </row>
    <row r="227" spans="1:5" x14ac:dyDescent="0.2">
      <c r="A227">
        <v>248</v>
      </c>
      <c r="B227" s="4">
        <v>36596</v>
      </c>
      <c r="C227" s="5">
        <v>13.45</v>
      </c>
      <c r="D227">
        <v>1</v>
      </c>
      <c r="E227" s="4">
        <v>38199</v>
      </c>
    </row>
    <row r="228" spans="1:5" x14ac:dyDescent="0.2">
      <c r="A228">
        <v>252</v>
      </c>
      <c r="B228" s="4">
        <v>36608</v>
      </c>
      <c r="C228" s="5">
        <v>13.45</v>
      </c>
      <c r="D228">
        <v>1</v>
      </c>
      <c r="E228" s="4">
        <v>38199</v>
      </c>
    </row>
    <row r="229" spans="1:5" x14ac:dyDescent="0.2">
      <c r="A229">
        <v>17</v>
      </c>
      <c r="B229" s="4">
        <v>35896</v>
      </c>
      <c r="C229" s="5">
        <v>13.45</v>
      </c>
      <c r="D229">
        <v>1</v>
      </c>
      <c r="E229" s="4">
        <v>38199</v>
      </c>
    </row>
    <row r="230" spans="1:5" x14ac:dyDescent="0.2">
      <c r="A230">
        <v>224</v>
      </c>
      <c r="B230" s="4">
        <v>36544</v>
      </c>
      <c r="C230" s="5">
        <v>13.45</v>
      </c>
      <c r="D230">
        <v>1</v>
      </c>
      <c r="E230" s="4">
        <v>38199</v>
      </c>
    </row>
    <row r="231" spans="1:5" x14ac:dyDescent="0.2">
      <c r="A231">
        <v>245</v>
      </c>
      <c r="B231" s="4">
        <v>36589</v>
      </c>
      <c r="C231" s="5">
        <v>13.45</v>
      </c>
      <c r="D231">
        <v>1</v>
      </c>
      <c r="E231" s="4">
        <v>38199</v>
      </c>
    </row>
    <row r="232" spans="1:5" x14ac:dyDescent="0.2">
      <c r="A232">
        <v>234</v>
      </c>
      <c r="B232" s="4">
        <v>36569</v>
      </c>
      <c r="C232" s="5">
        <v>13.45</v>
      </c>
      <c r="D232">
        <v>1</v>
      </c>
      <c r="E232" s="4">
        <v>38199</v>
      </c>
    </row>
    <row r="233" spans="1:5" x14ac:dyDescent="0.2">
      <c r="A233">
        <v>230</v>
      </c>
      <c r="B233" s="4">
        <v>36558</v>
      </c>
      <c r="C233" s="5">
        <v>13.45</v>
      </c>
      <c r="D233">
        <v>1</v>
      </c>
      <c r="E233" s="4">
        <v>38199</v>
      </c>
    </row>
    <row r="234" spans="1:5" x14ac:dyDescent="0.2">
      <c r="A234">
        <v>70</v>
      </c>
      <c r="B234" s="4">
        <v>36186</v>
      </c>
      <c r="C234" s="5">
        <v>16.586500000000001</v>
      </c>
      <c r="D234">
        <v>2</v>
      </c>
      <c r="E234" s="4">
        <v>38199</v>
      </c>
    </row>
    <row r="235" spans="1:5" x14ac:dyDescent="0.2">
      <c r="A235">
        <v>41</v>
      </c>
      <c r="B235" s="4">
        <v>36170</v>
      </c>
      <c r="C235" s="5">
        <v>21.634599999999999</v>
      </c>
      <c r="D235">
        <v>2</v>
      </c>
      <c r="E235" s="4">
        <v>38199</v>
      </c>
    </row>
    <row r="236" spans="1:5" x14ac:dyDescent="0.2">
      <c r="A236">
        <v>3</v>
      </c>
      <c r="B236" s="4">
        <v>35776</v>
      </c>
      <c r="C236" s="5">
        <v>43.269199999999998</v>
      </c>
      <c r="D236">
        <v>2</v>
      </c>
      <c r="E236" s="4">
        <v>38199</v>
      </c>
    </row>
    <row r="237" spans="1:5" x14ac:dyDescent="0.2">
      <c r="A237">
        <v>71</v>
      </c>
      <c r="B237" s="4">
        <v>36186</v>
      </c>
      <c r="C237" s="5">
        <v>43.269199999999998</v>
      </c>
      <c r="D237">
        <v>2</v>
      </c>
      <c r="E237" s="4">
        <v>38199</v>
      </c>
    </row>
    <row r="238" spans="1:5" x14ac:dyDescent="0.2">
      <c r="A238">
        <v>191</v>
      </c>
      <c r="B238" s="4">
        <v>36248</v>
      </c>
      <c r="C238" s="5">
        <v>13.942299999999999</v>
      </c>
      <c r="D238">
        <v>2</v>
      </c>
      <c r="E238" s="4">
        <v>38199</v>
      </c>
    </row>
    <row r="239" spans="1:5" x14ac:dyDescent="0.2">
      <c r="A239">
        <v>154</v>
      </c>
      <c r="B239" s="4">
        <v>36229</v>
      </c>
      <c r="C239" s="5">
        <v>13.942299999999999</v>
      </c>
      <c r="D239">
        <v>2</v>
      </c>
      <c r="E239" s="4">
        <v>38199</v>
      </c>
    </row>
    <row r="240" spans="1:5" x14ac:dyDescent="0.2">
      <c r="A240">
        <v>148</v>
      </c>
      <c r="B240" s="4">
        <v>36226</v>
      </c>
      <c r="C240" s="5">
        <v>84.134600000000006</v>
      </c>
      <c r="D240">
        <v>2</v>
      </c>
      <c r="E240" s="4">
        <v>38199</v>
      </c>
    </row>
    <row r="241" spans="1:5" x14ac:dyDescent="0.2">
      <c r="A241">
        <v>270</v>
      </c>
      <c r="B241" s="4">
        <v>36940</v>
      </c>
      <c r="C241" s="5">
        <v>32.692300000000003</v>
      </c>
      <c r="D241">
        <v>2</v>
      </c>
      <c r="E241" s="4">
        <v>38199</v>
      </c>
    </row>
    <row r="242" spans="1:5" x14ac:dyDescent="0.2">
      <c r="A242">
        <v>11</v>
      </c>
      <c r="B242" s="4">
        <v>35850</v>
      </c>
      <c r="C242" s="5">
        <v>32.692300000000003</v>
      </c>
      <c r="D242">
        <v>2</v>
      </c>
      <c r="E242" s="4">
        <v>38199</v>
      </c>
    </row>
    <row r="243" spans="1:5" x14ac:dyDescent="0.2">
      <c r="A243">
        <v>9</v>
      </c>
      <c r="B243" s="4">
        <v>35832</v>
      </c>
      <c r="C243" s="5">
        <v>32.692300000000003</v>
      </c>
      <c r="D243">
        <v>2</v>
      </c>
      <c r="E243" s="4">
        <v>38199</v>
      </c>
    </row>
    <row r="244" spans="1:5" x14ac:dyDescent="0.2">
      <c r="A244">
        <v>49</v>
      </c>
      <c r="B244" s="4">
        <v>36175</v>
      </c>
      <c r="C244" s="5">
        <v>20.432700000000001</v>
      </c>
      <c r="D244">
        <v>2</v>
      </c>
      <c r="E244" s="4">
        <v>38199</v>
      </c>
    </row>
    <row r="245" spans="1:5" x14ac:dyDescent="0.2">
      <c r="A245">
        <v>114</v>
      </c>
      <c r="B245" s="4">
        <v>36208</v>
      </c>
      <c r="C245" s="5">
        <v>40.865400000000001</v>
      </c>
      <c r="D245">
        <v>2</v>
      </c>
      <c r="E245" s="4">
        <v>38199</v>
      </c>
    </row>
    <row r="246" spans="1:5" x14ac:dyDescent="0.2">
      <c r="A246">
        <v>79</v>
      </c>
      <c r="B246" s="4">
        <v>36190</v>
      </c>
      <c r="C246" s="5">
        <v>40.865400000000001</v>
      </c>
      <c r="D246">
        <v>2</v>
      </c>
      <c r="E246" s="4">
        <v>38199</v>
      </c>
    </row>
    <row r="247" spans="1:5" x14ac:dyDescent="0.2">
      <c r="A247">
        <v>44</v>
      </c>
      <c r="B247" s="4">
        <v>36173</v>
      </c>
      <c r="C247" s="5">
        <v>23.557700000000001</v>
      </c>
      <c r="D247">
        <v>2</v>
      </c>
      <c r="E247" s="4">
        <v>38199</v>
      </c>
    </row>
    <row r="248" spans="1:5" x14ac:dyDescent="0.2">
      <c r="A248">
        <v>268</v>
      </c>
      <c r="B248" s="4">
        <v>36926</v>
      </c>
      <c r="C248" s="5">
        <v>48.100999999999999</v>
      </c>
      <c r="D248">
        <v>2</v>
      </c>
      <c r="E248" s="4">
        <v>38199</v>
      </c>
    </row>
    <row r="249" spans="1:5" x14ac:dyDescent="0.2">
      <c r="A249">
        <v>284</v>
      </c>
      <c r="B249" s="4">
        <v>37394</v>
      </c>
      <c r="C249" s="5">
        <v>48.100999999999999</v>
      </c>
      <c r="D249">
        <v>2</v>
      </c>
      <c r="E249" s="4">
        <v>38199</v>
      </c>
    </row>
    <row r="250" spans="1:5" x14ac:dyDescent="0.2">
      <c r="A250">
        <v>288</v>
      </c>
      <c r="B250" s="4">
        <v>37726</v>
      </c>
      <c r="C250" s="5">
        <v>48.100999999999999</v>
      </c>
      <c r="D250">
        <v>2</v>
      </c>
      <c r="E250" s="4">
        <v>38199</v>
      </c>
    </row>
    <row r="251" spans="1:5" x14ac:dyDescent="0.2">
      <c r="A251">
        <v>150</v>
      </c>
      <c r="B251" s="4">
        <v>36227</v>
      </c>
      <c r="C251" s="5">
        <v>39.663499999999999</v>
      </c>
      <c r="D251">
        <v>2</v>
      </c>
      <c r="E251" s="4">
        <v>38199</v>
      </c>
    </row>
    <row r="252" spans="1:5" x14ac:dyDescent="0.2">
      <c r="A252">
        <v>85</v>
      </c>
      <c r="B252" s="4">
        <v>36194</v>
      </c>
      <c r="C252" s="5">
        <v>19.230799999999999</v>
      </c>
      <c r="D252">
        <v>2</v>
      </c>
      <c r="E252" s="4">
        <v>38199</v>
      </c>
    </row>
    <row r="253" spans="1:5" x14ac:dyDescent="0.2">
      <c r="A253">
        <v>111</v>
      </c>
      <c r="B253" s="4">
        <v>36207</v>
      </c>
      <c r="C253" s="5">
        <v>10.5769</v>
      </c>
      <c r="D253">
        <v>2</v>
      </c>
      <c r="E253" s="4">
        <v>38199</v>
      </c>
    </row>
    <row r="254" spans="1:5" x14ac:dyDescent="0.2">
      <c r="A254">
        <v>253</v>
      </c>
      <c r="B254" s="4">
        <v>36611</v>
      </c>
      <c r="C254" s="5">
        <v>10.5769</v>
      </c>
      <c r="D254">
        <v>2</v>
      </c>
      <c r="E254" s="4">
        <v>38199</v>
      </c>
    </row>
    <row r="255" spans="1:5" x14ac:dyDescent="0.2">
      <c r="A255">
        <v>77</v>
      </c>
      <c r="B255" s="4">
        <v>36189</v>
      </c>
      <c r="C255" s="5">
        <v>10.5769</v>
      </c>
      <c r="D255">
        <v>2</v>
      </c>
      <c r="E255" s="4">
        <v>38199</v>
      </c>
    </row>
    <row r="256" spans="1:5" x14ac:dyDescent="0.2">
      <c r="A256">
        <v>145</v>
      </c>
      <c r="B256" s="4">
        <v>36225</v>
      </c>
      <c r="C256" s="5">
        <v>10.5769</v>
      </c>
      <c r="D256">
        <v>2</v>
      </c>
      <c r="E256" s="4">
        <v>38199</v>
      </c>
    </row>
    <row r="257" spans="1:5" x14ac:dyDescent="0.2">
      <c r="A257">
        <v>102</v>
      </c>
      <c r="B257" s="4">
        <v>36203</v>
      </c>
      <c r="C257" s="5">
        <v>27.4038</v>
      </c>
      <c r="D257">
        <v>2</v>
      </c>
      <c r="E257" s="4">
        <v>38199</v>
      </c>
    </row>
    <row r="258" spans="1:5" x14ac:dyDescent="0.2">
      <c r="A258">
        <v>176</v>
      </c>
      <c r="B258" s="4">
        <v>36239</v>
      </c>
      <c r="C258" s="5">
        <v>27.4038</v>
      </c>
      <c r="D258">
        <v>2</v>
      </c>
      <c r="E258" s="4">
        <v>38199</v>
      </c>
    </row>
    <row r="259" spans="1:5" x14ac:dyDescent="0.2">
      <c r="A259">
        <v>66</v>
      </c>
      <c r="B259" s="4">
        <v>36184</v>
      </c>
      <c r="C259" s="5">
        <v>27.4038</v>
      </c>
      <c r="D259">
        <v>2</v>
      </c>
      <c r="E259" s="4">
        <v>38199</v>
      </c>
    </row>
    <row r="260" spans="1:5" x14ac:dyDescent="0.2">
      <c r="A260">
        <v>149</v>
      </c>
      <c r="B260" s="4">
        <v>36226</v>
      </c>
      <c r="C260" s="5">
        <v>27.4038</v>
      </c>
      <c r="D260">
        <v>2</v>
      </c>
      <c r="E260" s="4">
        <v>38199</v>
      </c>
    </row>
    <row r="261" spans="1:5" x14ac:dyDescent="0.2">
      <c r="A261">
        <v>281</v>
      </c>
      <c r="B261" s="4">
        <v>37073</v>
      </c>
      <c r="C261" s="5">
        <v>23.076899999999998</v>
      </c>
      <c r="D261">
        <v>2</v>
      </c>
      <c r="E261" s="4">
        <v>38199</v>
      </c>
    </row>
    <row r="262" spans="1:5" x14ac:dyDescent="0.2">
      <c r="A262">
        <v>277</v>
      </c>
      <c r="B262" s="4">
        <v>37073</v>
      </c>
      <c r="C262" s="5">
        <v>23.076899999999998</v>
      </c>
      <c r="D262">
        <v>2</v>
      </c>
      <c r="E262" s="4">
        <v>38199</v>
      </c>
    </row>
    <row r="263" spans="1:5" x14ac:dyDescent="0.2">
      <c r="A263">
        <v>282</v>
      </c>
      <c r="B263" s="4">
        <v>37073</v>
      </c>
      <c r="C263" s="5">
        <v>23.076899999999998</v>
      </c>
      <c r="D263">
        <v>2</v>
      </c>
      <c r="E263" s="4">
        <v>38199</v>
      </c>
    </row>
    <row r="264" spans="1:5" x14ac:dyDescent="0.2">
      <c r="A264">
        <v>280</v>
      </c>
      <c r="B264" s="4">
        <v>37073</v>
      </c>
      <c r="C264" s="5">
        <v>23.076899999999998</v>
      </c>
      <c r="D264">
        <v>2</v>
      </c>
      <c r="E264" s="4">
        <v>38199</v>
      </c>
    </row>
    <row r="265" spans="1:5" x14ac:dyDescent="0.2">
      <c r="A265">
        <v>287</v>
      </c>
      <c r="B265" s="4">
        <v>37561</v>
      </c>
      <c r="C265" s="5">
        <v>23.076899999999998</v>
      </c>
      <c r="D265">
        <v>2</v>
      </c>
      <c r="E265" s="4">
        <v>38199</v>
      </c>
    </row>
    <row r="266" spans="1:5" x14ac:dyDescent="0.2">
      <c r="A266">
        <v>289</v>
      </c>
      <c r="B266" s="4">
        <v>37803</v>
      </c>
      <c r="C266" s="5">
        <v>23.076899999999998</v>
      </c>
      <c r="D266">
        <v>2</v>
      </c>
      <c r="E266" s="4">
        <v>38199</v>
      </c>
    </row>
    <row r="267" spans="1:5" x14ac:dyDescent="0.2">
      <c r="A267">
        <v>276</v>
      </c>
      <c r="B267" s="4">
        <v>37073</v>
      </c>
      <c r="C267" s="5">
        <v>23.076899999999998</v>
      </c>
      <c r="D267">
        <v>2</v>
      </c>
      <c r="E267" s="4">
        <v>38199</v>
      </c>
    </row>
    <row r="268" spans="1:5" x14ac:dyDescent="0.2">
      <c r="A268">
        <v>275</v>
      </c>
      <c r="B268" s="4">
        <v>37073</v>
      </c>
      <c r="C268" s="5">
        <v>23.076899999999998</v>
      </c>
      <c r="D268">
        <v>2</v>
      </c>
      <c r="E268" s="4">
        <v>38199</v>
      </c>
    </row>
    <row r="269" spans="1:5" x14ac:dyDescent="0.2">
      <c r="A269">
        <v>286</v>
      </c>
      <c r="B269" s="4">
        <v>37438</v>
      </c>
      <c r="C269" s="5">
        <v>23.076899999999998</v>
      </c>
      <c r="D269">
        <v>2</v>
      </c>
      <c r="E269" s="4">
        <v>38199</v>
      </c>
    </row>
    <row r="270" spans="1:5" x14ac:dyDescent="0.2">
      <c r="A270">
        <v>290</v>
      </c>
      <c r="B270" s="4">
        <v>37803</v>
      </c>
      <c r="C270" s="5">
        <v>23.076899999999998</v>
      </c>
      <c r="D270">
        <v>2</v>
      </c>
      <c r="E270" s="4">
        <v>38199</v>
      </c>
    </row>
    <row r="271" spans="1:5" x14ac:dyDescent="0.2">
      <c r="A271">
        <v>279</v>
      </c>
      <c r="B271" s="4">
        <v>37073</v>
      </c>
      <c r="C271" s="5">
        <v>23.076899999999998</v>
      </c>
      <c r="D271">
        <v>2</v>
      </c>
      <c r="E271" s="4">
        <v>38199</v>
      </c>
    </row>
    <row r="272" spans="1:5" x14ac:dyDescent="0.2">
      <c r="A272">
        <v>283</v>
      </c>
      <c r="B272" s="4">
        <v>37073</v>
      </c>
      <c r="C272" s="5">
        <v>23.076899999999998</v>
      </c>
      <c r="D272">
        <v>2</v>
      </c>
      <c r="E272" s="4">
        <v>38199</v>
      </c>
    </row>
    <row r="273" spans="1:5" x14ac:dyDescent="0.2">
      <c r="A273">
        <v>285</v>
      </c>
      <c r="B273" s="4">
        <v>37438</v>
      </c>
      <c r="C273" s="5">
        <v>23.076899999999998</v>
      </c>
      <c r="D273">
        <v>2</v>
      </c>
      <c r="E273" s="4">
        <v>38199</v>
      </c>
    </row>
    <row r="274" spans="1:5" x14ac:dyDescent="0.2">
      <c r="A274">
        <v>278</v>
      </c>
      <c r="B274" s="4">
        <v>37073</v>
      </c>
      <c r="C274" s="5">
        <v>23.076899999999998</v>
      </c>
      <c r="D274">
        <v>2</v>
      </c>
      <c r="E274" s="4">
        <v>38199</v>
      </c>
    </row>
    <row r="275" spans="1:5" x14ac:dyDescent="0.2">
      <c r="A275">
        <v>30</v>
      </c>
      <c r="B275" s="4">
        <v>36167</v>
      </c>
      <c r="C275" s="5">
        <v>27.139399999999998</v>
      </c>
      <c r="D275">
        <v>2</v>
      </c>
      <c r="E275" s="4">
        <v>38199</v>
      </c>
    </row>
    <row r="276" spans="1:5" x14ac:dyDescent="0.2">
      <c r="A276">
        <v>212</v>
      </c>
      <c r="B276" s="4">
        <v>36257</v>
      </c>
      <c r="C276" s="5">
        <v>16.826899999999998</v>
      </c>
      <c r="D276">
        <v>2</v>
      </c>
      <c r="E276" s="4">
        <v>38199</v>
      </c>
    </row>
    <row r="277" spans="1:5" x14ac:dyDescent="0.2">
      <c r="A277">
        <v>54</v>
      </c>
      <c r="B277" s="4">
        <v>36177</v>
      </c>
      <c r="C277" s="5">
        <v>16.826899999999998</v>
      </c>
      <c r="D277">
        <v>2</v>
      </c>
      <c r="E277" s="4">
        <v>38199</v>
      </c>
    </row>
    <row r="278" spans="1:5" x14ac:dyDescent="0.2">
      <c r="A278">
        <v>188</v>
      </c>
      <c r="B278" s="4">
        <v>36246</v>
      </c>
      <c r="C278" s="5">
        <v>32.451900000000002</v>
      </c>
      <c r="D278">
        <v>2</v>
      </c>
      <c r="E278" s="4">
        <v>38199</v>
      </c>
    </row>
    <row r="279" spans="1:5" x14ac:dyDescent="0.2">
      <c r="A279">
        <v>28</v>
      </c>
      <c r="B279" s="4">
        <v>36165</v>
      </c>
      <c r="C279" s="5">
        <v>32.451900000000002</v>
      </c>
      <c r="D279">
        <v>2</v>
      </c>
      <c r="E279" s="4">
        <v>37394</v>
      </c>
    </row>
    <row r="280" spans="1:5" x14ac:dyDescent="0.2">
      <c r="A280">
        <v>6</v>
      </c>
      <c r="B280" s="4">
        <v>37408</v>
      </c>
      <c r="C280" s="5">
        <v>37.5</v>
      </c>
      <c r="D280">
        <v>2</v>
      </c>
      <c r="E280" s="4">
        <v>37274</v>
      </c>
    </row>
    <row r="281" spans="1:5" x14ac:dyDescent="0.2">
      <c r="A281">
        <v>96</v>
      </c>
      <c r="B281" s="4">
        <v>37288</v>
      </c>
      <c r="C281" s="5">
        <v>16</v>
      </c>
      <c r="D281">
        <v>2</v>
      </c>
      <c r="E281" s="4">
        <v>37834</v>
      </c>
    </row>
    <row r="282" spans="1:5" x14ac:dyDescent="0.2">
      <c r="A282">
        <v>204</v>
      </c>
      <c r="B282" s="4">
        <v>37848</v>
      </c>
      <c r="C282" s="5">
        <v>9.5</v>
      </c>
      <c r="D282">
        <v>1</v>
      </c>
      <c r="E282" s="4">
        <v>37834</v>
      </c>
    </row>
    <row r="283" spans="1:5" x14ac:dyDescent="0.2">
      <c r="A283">
        <v>24</v>
      </c>
      <c r="B283" s="4">
        <v>37848</v>
      </c>
      <c r="C283" s="5">
        <v>9.5</v>
      </c>
      <c r="D283">
        <v>1</v>
      </c>
      <c r="E283" s="4">
        <v>37834</v>
      </c>
    </row>
    <row r="284" spans="1:5" x14ac:dyDescent="0.2">
      <c r="A284">
        <v>62</v>
      </c>
      <c r="B284" s="4">
        <v>37848</v>
      </c>
      <c r="C284" s="5">
        <v>9.5</v>
      </c>
      <c r="D284">
        <v>1</v>
      </c>
      <c r="E284" s="4">
        <v>37834</v>
      </c>
    </row>
    <row r="285" spans="1:5" x14ac:dyDescent="0.2">
      <c r="A285">
        <v>183</v>
      </c>
      <c r="B285" s="4">
        <v>37848</v>
      </c>
      <c r="C285" s="5">
        <v>9.5</v>
      </c>
      <c r="D285">
        <v>1</v>
      </c>
      <c r="E285" s="4">
        <v>37834</v>
      </c>
    </row>
    <row r="286" spans="1:5" x14ac:dyDescent="0.2">
      <c r="A286">
        <v>113</v>
      </c>
      <c r="B286" s="4">
        <v>37848</v>
      </c>
      <c r="C286" s="5">
        <v>9.5</v>
      </c>
      <c r="D286">
        <v>1</v>
      </c>
      <c r="E286" s="4">
        <v>37834</v>
      </c>
    </row>
    <row r="287" spans="1:5" x14ac:dyDescent="0.2">
      <c r="A287">
        <v>171</v>
      </c>
      <c r="B287" s="4">
        <v>37848</v>
      </c>
      <c r="C287" s="5">
        <v>9.5</v>
      </c>
      <c r="D287">
        <v>1</v>
      </c>
      <c r="E287" s="4">
        <v>37834</v>
      </c>
    </row>
    <row r="288" spans="1:5" x14ac:dyDescent="0.2">
      <c r="A288">
        <v>134</v>
      </c>
      <c r="B288" s="4">
        <v>37848</v>
      </c>
      <c r="C288" s="5">
        <v>9.5</v>
      </c>
      <c r="D288">
        <v>1</v>
      </c>
      <c r="E288" s="4">
        <v>37834</v>
      </c>
    </row>
    <row r="289" spans="1:5" x14ac:dyDescent="0.2">
      <c r="A289">
        <v>146</v>
      </c>
      <c r="B289" s="4">
        <v>37848</v>
      </c>
      <c r="C289" s="5">
        <v>9.5</v>
      </c>
      <c r="D289">
        <v>1</v>
      </c>
      <c r="E289" s="4">
        <v>37469</v>
      </c>
    </row>
    <row r="290" spans="1:5" x14ac:dyDescent="0.2">
      <c r="A290">
        <v>274</v>
      </c>
      <c r="B290" s="4">
        <v>37483</v>
      </c>
      <c r="C290" s="5">
        <v>30</v>
      </c>
      <c r="D290">
        <v>2</v>
      </c>
      <c r="E290" s="4">
        <v>37302</v>
      </c>
    </row>
    <row r="291" spans="1:5" x14ac:dyDescent="0.2">
      <c r="A291">
        <v>140</v>
      </c>
      <c r="B291" s="4">
        <v>37316</v>
      </c>
      <c r="C291" s="5">
        <v>60.096200000000003</v>
      </c>
      <c r="D291">
        <v>2</v>
      </c>
      <c r="E291" s="4">
        <v>37302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90B9-A98F-F24B-9E68-0C2F94B7C656}">
  <dimension ref="A1:K297"/>
  <sheetViews>
    <sheetView workbookViewId="0">
      <selection activeCell="I2" sqref="I2:I297"/>
    </sheetView>
  </sheetViews>
  <sheetFormatPr baseColWidth="10" defaultRowHeight="16" x14ac:dyDescent="0.2"/>
  <cols>
    <col min="1" max="1" width="14.6640625" customWidth="1"/>
    <col min="2" max="2" width="15.33203125" customWidth="1"/>
    <col min="3" max="3" width="9.1640625" customWidth="1"/>
    <col min="4" max="5" width="14.33203125" bestFit="1" customWidth="1"/>
    <col min="6" max="6" width="14.6640625" customWidth="1"/>
    <col min="7" max="7" width="16.33203125" customWidth="1"/>
    <col min="8" max="8" width="23.6640625" bestFit="1" customWidth="1"/>
    <col min="9" max="9" width="32" bestFit="1" customWidth="1"/>
    <col min="10" max="10" width="15.6640625" customWidth="1"/>
    <col min="11" max="11" width="14.33203125" bestFit="1" customWidth="1"/>
  </cols>
  <sheetData>
    <row r="1" spans="1:11" x14ac:dyDescent="0.2">
      <c r="A1" t="s">
        <v>379</v>
      </c>
      <c r="B1" t="s">
        <v>380</v>
      </c>
      <c r="C1" t="s">
        <v>381</v>
      </c>
      <c r="D1" t="s">
        <v>382</v>
      </c>
      <c r="E1" t="s">
        <v>383</v>
      </c>
      <c r="F1" t="s">
        <v>15</v>
      </c>
      <c r="G1" t="s">
        <v>408</v>
      </c>
      <c r="H1" t="s">
        <v>384</v>
      </c>
      <c r="I1" t="s">
        <v>385</v>
      </c>
      <c r="J1" t="s">
        <v>409</v>
      </c>
    </row>
    <row r="2" spans="1:11" x14ac:dyDescent="0.2">
      <c r="A2">
        <v>3</v>
      </c>
      <c r="B2">
        <v>1</v>
      </c>
      <c r="C2">
        <v>1</v>
      </c>
      <c r="D2" s="4">
        <v>35776</v>
      </c>
      <c r="F2" s="4">
        <v>35775</v>
      </c>
      <c r="G2">
        <v>1</v>
      </c>
      <c r="H2" t="s">
        <v>386</v>
      </c>
      <c r="I2" t="s">
        <v>387</v>
      </c>
      <c r="J2" s="4">
        <v>35947</v>
      </c>
      <c r="K2" s="4"/>
    </row>
    <row r="3" spans="1:11" x14ac:dyDescent="0.2">
      <c r="A3">
        <v>4</v>
      </c>
      <c r="B3">
        <v>1</v>
      </c>
      <c r="C3">
        <v>1</v>
      </c>
      <c r="D3" s="4">
        <v>35800</v>
      </c>
      <c r="E3" s="1">
        <v>36707</v>
      </c>
      <c r="F3" s="4">
        <v>36705</v>
      </c>
      <c r="G3">
        <v>1</v>
      </c>
      <c r="H3" t="s">
        <v>386</v>
      </c>
      <c r="I3" t="s">
        <v>387</v>
      </c>
      <c r="J3" s="4">
        <v>35947</v>
      </c>
      <c r="K3" s="4"/>
    </row>
    <row r="4" spans="1:11" x14ac:dyDescent="0.2">
      <c r="A4">
        <v>9</v>
      </c>
      <c r="B4">
        <v>1</v>
      </c>
      <c r="C4">
        <v>1</v>
      </c>
      <c r="D4" s="4">
        <v>35832</v>
      </c>
      <c r="F4" s="4">
        <v>35831</v>
      </c>
      <c r="G4">
        <v>1</v>
      </c>
      <c r="H4" t="s">
        <v>386</v>
      </c>
      <c r="I4" t="s">
        <v>387</v>
      </c>
      <c r="J4" s="4">
        <v>35947</v>
      </c>
      <c r="K4" s="4"/>
    </row>
    <row r="5" spans="1:11" x14ac:dyDescent="0.2">
      <c r="A5">
        <v>11</v>
      </c>
      <c r="B5">
        <v>1</v>
      </c>
      <c r="C5">
        <v>1</v>
      </c>
      <c r="D5" s="4">
        <v>35850</v>
      </c>
      <c r="F5" s="4">
        <v>35849</v>
      </c>
      <c r="G5">
        <v>1</v>
      </c>
      <c r="H5" t="s">
        <v>386</v>
      </c>
      <c r="I5" t="s">
        <v>387</v>
      </c>
      <c r="J5" s="4">
        <v>35947</v>
      </c>
      <c r="K5" s="4"/>
    </row>
    <row r="6" spans="1:11" x14ac:dyDescent="0.2">
      <c r="A6">
        <v>12</v>
      </c>
      <c r="B6">
        <v>1</v>
      </c>
      <c r="C6">
        <v>1</v>
      </c>
      <c r="D6" s="4">
        <v>35857</v>
      </c>
      <c r="F6" s="4">
        <v>35856</v>
      </c>
      <c r="G6">
        <v>1</v>
      </c>
      <c r="H6" t="s">
        <v>386</v>
      </c>
      <c r="I6" t="s">
        <v>387</v>
      </c>
      <c r="J6" s="4">
        <v>35947</v>
      </c>
      <c r="K6" s="4"/>
    </row>
    <row r="7" spans="1:11" x14ac:dyDescent="0.2">
      <c r="A7">
        <v>267</v>
      </c>
      <c r="B7">
        <v>1</v>
      </c>
      <c r="C7">
        <v>1</v>
      </c>
      <c r="D7" s="4">
        <v>36921</v>
      </c>
      <c r="F7" s="4">
        <v>36920</v>
      </c>
      <c r="G7">
        <v>1</v>
      </c>
      <c r="H7" t="s">
        <v>386</v>
      </c>
      <c r="I7" t="s">
        <v>387</v>
      </c>
      <c r="J7" s="4">
        <v>35947</v>
      </c>
      <c r="K7" s="4"/>
    </row>
    <row r="8" spans="1:11" x14ac:dyDescent="0.2">
      <c r="A8">
        <v>270</v>
      </c>
      <c r="B8">
        <v>1</v>
      </c>
      <c r="C8">
        <v>1</v>
      </c>
      <c r="D8" s="4">
        <v>36940</v>
      </c>
      <c r="F8" s="4">
        <v>36939</v>
      </c>
      <c r="G8">
        <v>1</v>
      </c>
      <c r="H8" t="s">
        <v>386</v>
      </c>
      <c r="I8" t="s">
        <v>387</v>
      </c>
      <c r="J8" s="4">
        <v>35947</v>
      </c>
      <c r="K8" s="4"/>
    </row>
    <row r="9" spans="1:11" x14ac:dyDescent="0.2">
      <c r="A9">
        <v>4</v>
      </c>
      <c r="B9">
        <v>2</v>
      </c>
      <c r="C9">
        <v>1</v>
      </c>
      <c r="D9" s="4">
        <v>36708</v>
      </c>
      <c r="F9" s="4">
        <v>36707</v>
      </c>
      <c r="G9">
        <v>2</v>
      </c>
      <c r="H9" t="s">
        <v>388</v>
      </c>
      <c r="I9" t="s">
        <v>387</v>
      </c>
      <c r="J9" s="4">
        <v>35947</v>
      </c>
      <c r="K9" s="4"/>
    </row>
    <row r="10" spans="1:11" x14ac:dyDescent="0.2">
      <c r="A10">
        <v>5</v>
      </c>
      <c r="B10">
        <v>2</v>
      </c>
      <c r="C10">
        <v>1</v>
      </c>
      <c r="D10" s="4">
        <v>35806</v>
      </c>
      <c r="F10" s="4">
        <v>35805</v>
      </c>
      <c r="G10">
        <v>2</v>
      </c>
      <c r="H10" t="s">
        <v>388</v>
      </c>
      <c r="I10" t="s">
        <v>387</v>
      </c>
      <c r="J10" s="4">
        <v>35947</v>
      </c>
      <c r="K10" s="4"/>
    </row>
    <row r="11" spans="1:11" x14ac:dyDescent="0.2">
      <c r="A11">
        <v>263</v>
      </c>
      <c r="B11">
        <v>2</v>
      </c>
      <c r="C11">
        <v>1</v>
      </c>
      <c r="D11" s="4">
        <v>36896</v>
      </c>
      <c r="F11" s="4">
        <v>36895</v>
      </c>
      <c r="G11">
        <v>2</v>
      </c>
      <c r="H11" t="s">
        <v>388</v>
      </c>
      <c r="I11" t="s">
        <v>387</v>
      </c>
      <c r="J11" s="4">
        <v>35947</v>
      </c>
      <c r="K11" s="4"/>
    </row>
    <row r="12" spans="1:11" x14ac:dyDescent="0.2">
      <c r="A12">
        <v>265</v>
      </c>
      <c r="B12">
        <v>2</v>
      </c>
      <c r="C12">
        <v>1</v>
      </c>
      <c r="D12" s="4">
        <v>36914</v>
      </c>
      <c r="F12" s="4">
        <v>36913</v>
      </c>
      <c r="G12">
        <v>2</v>
      </c>
      <c r="H12" t="s">
        <v>388</v>
      </c>
      <c r="I12" t="s">
        <v>387</v>
      </c>
      <c r="J12" s="4">
        <v>35947</v>
      </c>
      <c r="K12" s="4"/>
    </row>
    <row r="13" spans="1:11" x14ac:dyDescent="0.2">
      <c r="A13">
        <v>268</v>
      </c>
      <c r="B13">
        <v>3</v>
      </c>
      <c r="C13">
        <v>1</v>
      </c>
      <c r="D13" s="4">
        <v>36926</v>
      </c>
      <c r="F13" s="4">
        <v>36925</v>
      </c>
      <c r="G13">
        <v>3</v>
      </c>
      <c r="H13" t="s">
        <v>389</v>
      </c>
      <c r="I13" t="s">
        <v>390</v>
      </c>
      <c r="J13" s="4">
        <v>35947</v>
      </c>
      <c r="K13" s="4"/>
    </row>
    <row r="14" spans="1:11" x14ac:dyDescent="0.2">
      <c r="A14">
        <v>273</v>
      </c>
      <c r="B14">
        <v>3</v>
      </c>
      <c r="C14">
        <v>1</v>
      </c>
      <c r="D14" s="4">
        <v>36968</v>
      </c>
      <c r="F14" s="4">
        <v>36967</v>
      </c>
      <c r="G14">
        <v>3</v>
      </c>
      <c r="H14" t="s">
        <v>389</v>
      </c>
      <c r="I14" t="s">
        <v>390</v>
      </c>
      <c r="J14" s="4">
        <v>35947</v>
      </c>
      <c r="K14" s="4"/>
    </row>
    <row r="15" spans="1:11" x14ac:dyDescent="0.2">
      <c r="A15">
        <v>275</v>
      </c>
      <c r="B15">
        <v>3</v>
      </c>
      <c r="C15">
        <v>1</v>
      </c>
      <c r="D15" s="4">
        <v>37073</v>
      </c>
      <c r="F15" s="4">
        <v>37072</v>
      </c>
      <c r="G15">
        <v>3</v>
      </c>
      <c r="H15" t="s">
        <v>389</v>
      </c>
      <c r="I15" t="s">
        <v>390</v>
      </c>
      <c r="J15" s="4">
        <v>35947</v>
      </c>
      <c r="K15" s="4"/>
    </row>
    <row r="16" spans="1:11" x14ac:dyDescent="0.2">
      <c r="A16">
        <v>276</v>
      </c>
      <c r="B16">
        <v>3</v>
      </c>
      <c r="C16">
        <v>1</v>
      </c>
      <c r="D16" s="4">
        <v>37073</v>
      </c>
      <c r="F16" s="4">
        <v>37072</v>
      </c>
      <c r="G16">
        <v>3</v>
      </c>
      <c r="H16" t="s">
        <v>389</v>
      </c>
      <c r="I16" t="s">
        <v>390</v>
      </c>
      <c r="J16" s="4">
        <v>35947</v>
      </c>
      <c r="K16" s="4"/>
    </row>
    <row r="17" spans="1:11" x14ac:dyDescent="0.2">
      <c r="A17">
        <v>277</v>
      </c>
      <c r="B17">
        <v>3</v>
      </c>
      <c r="C17">
        <v>1</v>
      </c>
      <c r="D17" s="4">
        <v>37073</v>
      </c>
      <c r="F17" s="4">
        <v>37072</v>
      </c>
      <c r="G17">
        <v>3</v>
      </c>
      <c r="H17" t="s">
        <v>389</v>
      </c>
      <c r="I17" t="s">
        <v>390</v>
      </c>
      <c r="J17" s="4">
        <v>35947</v>
      </c>
      <c r="K17" s="4"/>
    </row>
    <row r="18" spans="1:11" x14ac:dyDescent="0.2">
      <c r="A18">
        <v>278</v>
      </c>
      <c r="B18">
        <v>3</v>
      </c>
      <c r="C18">
        <v>1</v>
      </c>
      <c r="D18" s="4">
        <v>37073</v>
      </c>
      <c r="F18" s="4">
        <v>37072</v>
      </c>
      <c r="G18">
        <v>3</v>
      </c>
      <c r="H18" t="s">
        <v>389</v>
      </c>
      <c r="I18" t="s">
        <v>390</v>
      </c>
      <c r="J18" s="4">
        <v>35947</v>
      </c>
      <c r="K18" s="4"/>
    </row>
    <row r="19" spans="1:11" x14ac:dyDescent="0.2">
      <c r="A19">
        <v>279</v>
      </c>
      <c r="B19">
        <v>3</v>
      </c>
      <c r="C19">
        <v>1</v>
      </c>
      <c r="D19" s="4">
        <v>37073</v>
      </c>
      <c r="F19" s="4">
        <v>37072</v>
      </c>
      <c r="G19">
        <v>3</v>
      </c>
      <c r="H19" t="s">
        <v>389</v>
      </c>
      <c r="I19" t="s">
        <v>390</v>
      </c>
      <c r="J19" s="4">
        <v>35947</v>
      </c>
      <c r="K19" s="4"/>
    </row>
    <row r="20" spans="1:11" x14ac:dyDescent="0.2">
      <c r="A20">
        <v>280</v>
      </c>
      <c r="B20">
        <v>3</v>
      </c>
      <c r="C20">
        <v>1</v>
      </c>
      <c r="D20" s="4">
        <v>37073</v>
      </c>
      <c r="F20" s="4">
        <v>37072</v>
      </c>
      <c r="G20">
        <v>3</v>
      </c>
      <c r="H20" t="s">
        <v>389</v>
      </c>
      <c r="I20" t="s">
        <v>390</v>
      </c>
      <c r="J20" s="4">
        <v>35947</v>
      </c>
      <c r="K20" s="4"/>
    </row>
    <row r="21" spans="1:11" x14ac:dyDescent="0.2">
      <c r="A21">
        <v>281</v>
      </c>
      <c r="B21">
        <v>3</v>
      </c>
      <c r="C21">
        <v>1</v>
      </c>
      <c r="D21" s="4">
        <v>37073</v>
      </c>
      <c r="F21" s="4">
        <v>37072</v>
      </c>
      <c r="G21">
        <v>3</v>
      </c>
      <c r="H21" t="s">
        <v>389</v>
      </c>
      <c r="I21" t="s">
        <v>390</v>
      </c>
      <c r="J21" s="4">
        <v>35947</v>
      </c>
      <c r="K21" s="4"/>
    </row>
    <row r="22" spans="1:11" x14ac:dyDescent="0.2">
      <c r="A22">
        <v>282</v>
      </c>
      <c r="B22">
        <v>3</v>
      </c>
      <c r="C22">
        <v>1</v>
      </c>
      <c r="D22" s="4">
        <v>37073</v>
      </c>
      <c r="F22" s="4">
        <v>37072</v>
      </c>
      <c r="G22">
        <v>3</v>
      </c>
      <c r="H22" t="s">
        <v>389</v>
      </c>
      <c r="I22" t="s">
        <v>390</v>
      </c>
      <c r="J22" s="4">
        <v>35947</v>
      </c>
      <c r="K22" s="4"/>
    </row>
    <row r="23" spans="1:11" x14ac:dyDescent="0.2">
      <c r="A23">
        <v>283</v>
      </c>
      <c r="B23">
        <v>3</v>
      </c>
      <c r="C23">
        <v>1</v>
      </c>
      <c r="D23" s="4">
        <v>37073</v>
      </c>
      <c r="F23" s="4">
        <v>37072</v>
      </c>
      <c r="G23">
        <v>3</v>
      </c>
      <c r="H23" t="s">
        <v>389</v>
      </c>
      <c r="I23" t="s">
        <v>390</v>
      </c>
      <c r="J23" s="4">
        <v>35947</v>
      </c>
      <c r="K23" s="4"/>
    </row>
    <row r="24" spans="1:11" x14ac:dyDescent="0.2">
      <c r="A24">
        <v>284</v>
      </c>
      <c r="B24">
        <v>3</v>
      </c>
      <c r="C24">
        <v>1</v>
      </c>
      <c r="D24" s="4">
        <v>37394</v>
      </c>
      <c r="F24" s="4">
        <v>37393</v>
      </c>
      <c r="G24">
        <v>3</v>
      </c>
      <c r="H24" t="s">
        <v>389</v>
      </c>
      <c r="I24" t="s">
        <v>390</v>
      </c>
      <c r="J24" s="4">
        <v>35947</v>
      </c>
      <c r="K24" s="4"/>
    </row>
    <row r="25" spans="1:11" x14ac:dyDescent="0.2">
      <c r="A25">
        <v>285</v>
      </c>
      <c r="B25">
        <v>3</v>
      </c>
      <c r="C25">
        <v>1</v>
      </c>
      <c r="D25" s="4">
        <v>37438</v>
      </c>
      <c r="F25" s="4">
        <v>37437</v>
      </c>
      <c r="G25">
        <v>3</v>
      </c>
      <c r="H25" t="s">
        <v>389</v>
      </c>
      <c r="I25" t="s">
        <v>390</v>
      </c>
      <c r="J25" s="4">
        <v>35947</v>
      </c>
      <c r="K25" s="4"/>
    </row>
    <row r="26" spans="1:11" x14ac:dyDescent="0.2">
      <c r="A26">
        <v>286</v>
      </c>
      <c r="B26">
        <v>3</v>
      </c>
      <c r="C26">
        <v>1</v>
      </c>
      <c r="D26" s="4">
        <v>37438</v>
      </c>
      <c r="F26" s="4">
        <v>37437</v>
      </c>
      <c r="G26">
        <v>3</v>
      </c>
      <c r="H26" t="s">
        <v>389</v>
      </c>
      <c r="I26" t="s">
        <v>390</v>
      </c>
      <c r="J26" s="4">
        <v>35947</v>
      </c>
      <c r="K26" s="4"/>
    </row>
    <row r="27" spans="1:11" x14ac:dyDescent="0.2">
      <c r="A27">
        <v>287</v>
      </c>
      <c r="B27">
        <v>3</v>
      </c>
      <c r="C27">
        <v>1</v>
      </c>
      <c r="D27" s="4">
        <v>37561</v>
      </c>
      <c r="F27" s="4">
        <v>37560</v>
      </c>
      <c r="G27">
        <v>3</v>
      </c>
      <c r="H27" t="s">
        <v>389</v>
      </c>
      <c r="I27" t="s">
        <v>390</v>
      </c>
      <c r="J27" s="4">
        <v>35947</v>
      </c>
      <c r="K27" s="4"/>
    </row>
    <row r="28" spans="1:11" x14ac:dyDescent="0.2">
      <c r="A28">
        <v>288</v>
      </c>
      <c r="B28">
        <v>3</v>
      </c>
      <c r="C28">
        <v>1</v>
      </c>
      <c r="D28" s="4">
        <v>37726</v>
      </c>
      <c r="F28" s="4">
        <v>37725</v>
      </c>
      <c r="G28">
        <v>3</v>
      </c>
      <c r="H28" t="s">
        <v>389</v>
      </c>
      <c r="I28" t="s">
        <v>390</v>
      </c>
      <c r="J28" s="4">
        <v>35947</v>
      </c>
      <c r="K28" s="4"/>
    </row>
    <row r="29" spans="1:11" x14ac:dyDescent="0.2">
      <c r="A29">
        <v>289</v>
      </c>
      <c r="B29">
        <v>3</v>
      </c>
      <c r="C29">
        <v>1</v>
      </c>
      <c r="D29" s="4">
        <v>37803</v>
      </c>
      <c r="F29" s="4">
        <v>37802</v>
      </c>
      <c r="G29">
        <v>3</v>
      </c>
      <c r="H29" t="s">
        <v>389</v>
      </c>
      <c r="I29" t="s">
        <v>390</v>
      </c>
      <c r="J29" s="4">
        <v>35947</v>
      </c>
      <c r="K29" s="4"/>
    </row>
    <row r="30" spans="1:11" x14ac:dyDescent="0.2">
      <c r="A30">
        <v>290</v>
      </c>
      <c r="B30">
        <v>3</v>
      </c>
      <c r="C30">
        <v>1</v>
      </c>
      <c r="D30" s="4">
        <v>37803</v>
      </c>
      <c r="F30" s="4">
        <v>37802</v>
      </c>
      <c r="G30">
        <v>3</v>
      </c>
      <c r="H30" t="s">
        <v>389</v>
      </c>
      <c r="I30" t="s">
        <v>390</v>
      </c>
      <c r="J30" s="4">
        <v>35947</v>
      </c>
      <c r="K30" s="4"/>
    </row>
    <row r="31" spans="1:11" x14ac:dyDescent="0.2">
      <c r="A31">
        <v>2</v>
      </c>
      <c r="B31">
        <v>4</v>
      </c>
      <c r="C31">
        <v>1</v>
      </c>
      <c r="D31" s="4">
        <v>35487</v>
      </c>
      <c r="F31" s="4">
        <v>35486</v>
      </c>
      <c r="G31">
        <v>4</v>
      </c>
      <c r="H31" t="s">
        <v>391</v>
      </c>
      <c r="I31" t="s">
        <v>390</v>
      </c>
      <c r="J31" s="4">
        <v>35947</v>
      </c>
      <c r="K31" s="4"/>
    </row>
    <row r="32" spans="1:11" x14ac:dyDescent="0.2">
      <c r="A32">
        <v>6</v>
      </c>
      <c r="B32">
        <v>4</v>
      </c>
      <c r="C32">
        <v>1</v>
      </c>
      <c r="D32" s="4">
        <v>36388</v>
      </c>
      <c r="F32" s="4">
        <v>36387</v>
      </c>
      <c r="G32">
        <v>4</v>
      </c>
      <c r="H32" t="s">
        <v>391</v>
      </c>
      <c r="I32" t="s">
        <v>390</v>
      </c>
      <c r="J32" s="4">
        <v>35947</v>
      </c>
      <c r="K32" s="4"/>
    </row>
    <row r="33" spans="1:11" x14ac:dyDescent="0.2">
      <c r="A33">
        <v>46</v>
      </c>
      <c r="B33">
        <v>4</v>
      </c>
      <c r="C33">
        <v>1</v>
      </c>
      <c r="D33" s="4">
        <v>36173</v>
      </c>
      <c r="F33" s="4">
        <v>36172</v>
      </c>
      <c r="G33">
        <v>4</v>
      </c>
      <c r="H33" t="s">
        <v>391</v>
      </c>
      <c r="I33" t="s">
        <v>390</v>
      </c>
      <c r="J33" s="4">
        <v>35947</v>
      </c>
      <c r="K33" s="4"/>
    </row>
    <row r="34" spans="1:11" x14ac:dyDescent="0.2">
      <c r="A34">
        <v>106</v>
      </c>
      <c r="B34">
        <v>4</v>
      </c>
      <c r="C34">
        <v>1</v>
      </c>
      <c r="D34" s="4">
        <v>36204</v>
      </c>
      <c r="F34" s="4">
        <v>36203</v>
      </c>
      <c r="G34">
        <v>4</v>
      </c>
      <c r="H34" t="s">
        <v>391</v>
      </c>
      <c r="I34" t="s">
        <v>390</v>
      </c>
      <c r="J34" s="4">
        <v>35947</v>
      </c>
      <c r="K34" s="4"/>
    </row>
    <row r="35" spans="1:11" x14ac:dyDescent="0.2">
      <c r="A35">
        <v>119</v>
      </c>
      <c r="B35">
        <v>4</v>
      </c>
      <c r="C35">
        <v>1</v>
      </c>
      <c r="D35" s="4">
        <v>36210</v>
      </c>
      <c r="F35" s="4">
        <v>36209</v>
      </c>
      <c r="G35">
        <v>4</v>
      </c>
      <c r="H35" t="s">
        <v>391</v>
      </c>
      <c r="I35" t="s">
        <v>390</v>
      </c>
      <c r="J35" s="4">
        <v>35947</v>
      </c>
      <c r="K35" s="4"/>
    </row>
    <row r="36" spans="1:11" x14ac:dyDescent="0.2">
      <c r="A36">
        <v>203</v>
      </c>
      <c r="B36">
        <v>4</v>
      </c>
      <c r="C36">
        <v>1</v>
      </c>
      <c r="D36" s="4">
        <v>36253</v>
      </c>
      <c r="F36" s="4">
        <v>36252</v>
      </c>
      <c r="G36">
        <v>4</v>
      </c>
      <c r="H36" t="s">
        <v>391</v>
      </c>
      <c r="I36" t="s">
        <v>390</v>
      </c>
      <c r="J36" s="4">
        <v>35947</v>
      </c>
      <c r="K36" s="4"/>
    </row>
    <row r="37" spans="1:11" x14ac:dyDescent="0.2">
      <c r="A37">
        <v>269</v>
      </c>
      <c r="B37">
        <v>4</v>
      </c>
      <c r="C37">
        <v>1</v>
      </c>
      <c r="D37" s="4">
        <v>36929</v>
      </c>
      <c r="F37" s="4">
        <v>36928</v>
      </c>
      <c r="G37">
        <v>4</v>
      </c>
      <c r="H37" t="s">
        <v>391</v>
      </c>
      <c r="I37" t="s">
        <v>390</v>
      </c>
      <c r="J37" s="4">
        <v>35947</v>
      </c>
      <c r="K37" s="4"/>
    </row>
    <row r="38" spans="1:11" x14ac:dyDescent="0.2">
      <c r="A38">
        <v>271</v>
      </c>
      <c r="B38">
        <v>4</v>
      </c>
      <c r="C38">
        <v>1</v>
      </c>
      <c r="D38" s="4">
        <v>36960</v>
      </c>
      <c r="F38" s="4">
        <v>36959</v>
      </c>
      <c r="G38">
        <v>4</v>
      </c>
      <c r="H38" t="s">
        <v>391</v>
      </c>
      <c r="I38" t="s">
        <v>390</v>
      </c>
      <c r="J38" s="4">
        <v>35947</v>
      </c>
      <c r="K38" s="4"/>
    </row>
    <row r="39" spans="1:11" x14ac:dyDescent="0.2">
      <c r="A39">
        <v>272</v>
      </c>
      <c r="B39">
        <v>4</v>
      </c>
      <c r="C39">
        <v>1</v>
      </c>
      <c r="D39" s="4">
        <v>36967</v>
      </c>
      <c r="F39" s="4">
        <v>36966</v>
      </c>
      <c r="G39">
        <v>4</v>
      </c>
      <c r="H39" t="s">
        <v>391</v>
      </c>
      <c r="I39" t="s">
        <v>390</v>
      </c>
      <c r="J39" s="4">
        <v>35947</v>
      </c>
      <c r="K39" s="4"/>
    </row>
    <row r="40" spans="1:11" x14ac:dyDescent="0.2">
      <c r="A40">
        <v>274</v>
      </c>
      <c r="B40">
        <v>4</v>
      </c>
      <c r="C40">
        <v>1</v>
      </c>
      <c r="D40" s="4">
        <v>36978</v>
      </c>
      <c r="E40" s="1">
        <v>37133</v>
      </c>
      <c r="F40" s="4">
        <v>37131</v>
      </c>
      <c r="G40">
        <v>4</v>
      </c>
      <c r="H40" t="s">
        <v>391</v>
      </c>
      <c r="I40" t="s">
        <v>390</v>
      </c>
      <c r="J40" s="4">
        <v>35947</v>
      </c>
      <c r="K40" s="4"/>
    </row>
    <row r="41" spans="1:11" x14ac:dyDescent="0.2">
      <c r="A41">
        <v>6</v>
      </c>
      <c r="B41">
        <v>5</v>
      </c>
      <c r="C41">
        <v>1</v>
      </c>
      <c r="D41" s="4">
        <v>35815</v>
      </c>
      <c r="E41" s="1">
        <v>36387</v>
      </c>
      <c r="F41" s="4">
        <v>36385</v>
      </c>
      <c r="G41">
        <v>5</v>
      </c>
      <c r="H41" t="s">
        <v>392</v>
      </c>
      <c r="I41" t="s">
        <v>393</v>
      </c>
      <c r="J41" s="4">
        <v>35947</v>
      </c>
      <c r="K41" s="4"/>
    </row>
    <row r="42" spans="1:11" x14ac:dyDescent="0.2">
      <c r="A42">
        <v>164</v>
      </c>
      <c r="B42">
        <v>5</v>
      </c>
      <c r="C42">
        <v>1</v>
      </c>
      <c r="D42" s="4">
        <v>36233</v>
      </c>
      <c r="F42" s="4">
        <v>36232</v>
      </c>
      <c r="G42">
        <v>5</v>
      </c>
      <c r="H42" t="s">
        <v>392</v>
      </c>
      <c r="I42" t="s">
        <v>393</v>
      </c>
      <c r="J42" s="4">
        <v>35947</v>
      </c>
      <c r="K42" s="4"/>
    </row>
    <row r="43" spans="1:11" x14ac:dyDescent="0.2">
      <c r="A43">
        <v>198</v>
      </c>
      <c r="B43">
        <v>5</v>
      </c>
      <c r="C43">
        <v>1</v>
      </c>
      <c r="D43" s="4">
        <v>36251</v>
      </c>
      <c r="F43" s="4">
        <v>36250</v>
      </c>
      <c r="G43">
        <v>5</v>
      </c>
      <c r="H43" t="s">
        <v>392</v>
      </c>
      <c r="I43" t="s">
        <v>393</v>
      </c>
      <c r="J43" s="4">
        <v>35947</v>
      </c>
      <c r="K43" s="4"/>
    </row>
    <row r="44" spans="1:11" x14ac:dyDescent="0.2">
      <c r="A44">
        <v>223</v>
      </c>
      <c r="B44">
        <v>5</v>
      </c>
      <c r="C44">
        <v>1</v>
      </c>
      <c r="D44" s="4">
        <v>36543</v>
      </c>
      <c r="F44" s="4">
        <v>36542</v>
      </c>
      <c r="G44">
        <v>5</v>
      </c>
      <c r="H44" t="s">
        <v>392</v>
      </c>
      <c r="I44" t="s">
        <v>393</v>
      </c>
      <c r="J44" s="4">
        <v>35947</v>
      </c>
      <c r="K44" s="4"/>
    </row>
    <row r="45" spans="1:11" x14ac:dyDescent="0.2">
      <c r="A45">
        <v>231</v>
      </c>
      <c r="B45">
        <v>5</v>
      </c>
      <c r="C45">
        <v>1</v>
      </c>
      <c r="D45" s="4">
        <v>36561</v>
      </c>
      <c r="F45" s="4">
        <v>36560</v>
      </c>
      <c r="G45">
        <v>5</v>
      </c>
      <c r="H45" t="s">
        <v>392</v>
      </c>
      <c r="I45" t="s">
        <v>393</v>
      </c>
      <c r="J45" s="4">
        <v>35947</v>
      </c>
      <c r="K45" s="4"/>
    </row>
    <row r="46" spans="1:11" x14ac:dyDescent="0.2">
      <c r="A46">
        <v>233</v>
      </c>
      <c r="B46">
        <v>5</v>
      </c>
      <c r="C46">
        <v>1</v>
      </c>
      <c r="D46" s="4">
        <v>36568</v>
      </c>
      <c r="F46" s="4">
        <v>36567</v>
      </c>
      <c r="G46">
        <v>5</v>
      </c>
      <c r="H46" t="s">
        <v>392</v>
      </c>
      <c r="I46" t="s">
        <v>393</v>
      </c>
      <c r="J46" s="4">
        <v>35947</v>
      </c>
      <c r="K46" s="4"/>
    </row>
    <row r="47" spans="1:11" x14ac:dyDescent="0.2">
      <c r="A47">
        <v>238</v>
      </c>
      <c r="B47">
        <v>5</v>
      </c>
      <c r="C47">
        <v>1</v>
      </c>
      <c r="D47" s="4">
        <v>36580</v>
      </c>
      <c r="F47" s="4">
        <v>36579</v>
      </c>
      <c r="G47">
        <v>5</v>
      </c>
      <c r="H47" t="s">
        <v>392</v>
      </c>
      <c r="I47" t="s">
        <v>393</v>
      </c>
      <c r="J47" s="4">
        <v>35947</v>
      </c>
      <c r="K47" s="4"/>
    </row>
    <row r="48" spans="1:11" x14ac:dyDescent="0.2">
      <c r="A48">
        <v>241</v>
      </c>
      <c r="B48">
        <v>5</v>
      </c>
      <c r="C48">
        <v>1</v>
      </c>
      <c r="D48" s="4">
        <v>36584</v>
      </c>
      <c r="F48" s="4">
        <v>36583</v>
      </c>
      <c r="G48">
        <v>5</v>
      </c>
      <c r="H48" t="s">
        <v>392</v>
      </c>
      <c r="I48" t="s">
        <v>393</v>
      </c>
      <c r="J48" s="4">
        <v>35947</v>
      </c>
      <c r="K48" s="4"/>
    </row>
    <row r="49" spans="1:11" x14ac:dyDescent="0.2">
      <c r="A49">
        <v>244</v>
      </c>
      <c r="B49">
        <v>5</v>
      </c>
      <c r="C49">
        <v>1</v>
      </c>
      <c r="D49" s="4">
        <v>36588</v>
      </c>
      <c r="F49" s="4">
        <v>36587</v>
      </c>
      <c r="G49">
        <v>5</v>
      </c>
      <c r="H49" t="s">
        <v>392</v>
      </c>
      <c r="I49" t="s">
        <v>393</v>
      </c>
      <c r="J49" s="4">
        <v>35947</v>
      </c>
      <c r="K49" s="4"/>
    </row>
    <row r="50" spans="1:11" x14ac:dyDescent="0.2">
      <c r="A50">
        <v>261</v>
      </c>
      <c r="B50">
        <v>5</v>
      </c>
      <c r="C50">
        <v>1</v>
      </c>
      <c r="D50" s="4">
        <v>36625</v>
      </c>
      <c r="F50" s="4">
        <v>36624</v>
      </c>
      <c r="G50">
        <v>5</v>
      </c>
      <c r="H50" t="s">
        <v>392</v>
      </c>
      <c r="I50" t="s">
        <v>393</v>
      </c>
      <c r="J50" s="4">
        <v>35947</v>
      </c>
      <c r="K50" s="4"/>
    </row>
    <row r="51" spans="1:11" x14ac:dyDescent="0.2">
      <c r="A51">
        <v>264</v>
      </c>
      <c r="B51">
        <v>5</v>
      </c>
      <c r="C51">
        <v>1</v>
      </c>
      <c r="D51" s="4">
        <v>36897</v>
      </c>
      <c r="F51" s="4">
        <v>36896</v>
      </c>
      <c r="G51">
        <v>5</v>
      </c>
      <c r="H51" t="s">
        <v>392</v>
      </c>
      <c r="I51" t="s">
        <v>393</v>
      </c>
      <c r="J51" s="4">
        <v>35947</v>
      </c>
      <c r="K51" s="4"/>
    </row>
    <row r="52" spans="1:11" x14ac:dyDescent="0.2">
      <c r="A52">
        <v>266</v>
      </c>
      <c r="B52">
        <v>5</v>
      </c>
      <c r="C52">
        <v>1</v>
      </c>
      <c r="D52" s="4">
        <v>36916</v>
      </c>
      <c r="F52" s="4">
        <v>36915</v>
      </c>
      <c r="G52">
        <v>5</v>
      </c>
      <c r="H52" t="s">
        <v>392</v>
      </c>
      <c r="I52" t="s">
        <v>393</v>
      </c>
      <c r="J52" s="4">
        <v>35947</v>
      </c>
      <c r="K52" s="4"/>
    </row>
    <row r="53" spans="1:11" x14ac:dyDescent="0.2">
      <c r="A53">
        <v>274</v>
      </c>
      <c r="B53">
        <v>5</v>
      </c>
      <c r="C53">
        <v>1</v>
      </c>
      <c r="D53" s="4">
        <v>37484</v>
      </c>
      <c r="F53" s="4">
        <v>37483</v>
      </c>
      <c r="G53">
        <v>5</v>
      </c>
      <c r="H53" t="s">
        <v>392</v>
      </c>
      <c r="I53" t="s">
        <v>393</v>
      </c>
      <c r="J53" s="4">
        <v>35947</v>
      </c>
      <c r="K53" s="4"/>
    </row>
    <row r="54" spans="1:11" x14ac:dyDescent="0.2">
      <c r="A54">
        <v>79</v>
      </c>
      <c r="B54">
        <v>6</v>
      </c>
      <c r="C54">
        <v>1</v>
      </c>
      <c r="D54" s="4">
        <v>36190</v>
      </c>
      <c r="F54" s="4">
        <v>36189</v>
      </c>
      <c r="G54">
        <v>6</v>
      </c>
      <c r="H54" t="s">
        <v>387</v>
      </c>
      <c r="I54" t="s">
        <v>387</v>
      </c>
      <c r="J54" s="4">
        <v>35947</v>
      </c>
      <c r="K54" s="4"/>
    </row>
    <row r="55" spans="1:11" x14ac:dyDescent="0.2">
      <c r="A55">
        <v>114</v>
      </c>
      <c r="B55">
        <v>6</v>
      </c>
      <c r="C55">
        <v>1</v>
      </c>
      <c r="D55" s="4">
        <v>36208</v>
      </c>
      <c r="F55" s="4">
        <v>36207</v>
      </c>
      <c r="G55">
        <v>6</v>
      </c>
      <c r="H55" t="s">
        <v>387</v>
      </c>
      <c r="I55" t="s">
        <v>387</v>
      </c>
      <c r="J55" s="4">
        <v>35947</v>
      </c>
      <c r="K55" s="4"/>
    </row>
    <row r="56" spans="1:11" x14ac:dyDescent="0.2">
      <c r="A56">
        <v>158</v>
      </c>
      <c r="B56">
        <v>6</v>
      </c>
      <c r="C56">
        <v>1</v>
      </c>
      <c r="D56" s="4">
        <v>36231</v>
      </c>
      <c r="F56" s="4">
        <v>36230</v>
      </c>
      <c r="G56">
        <v>6</v>
      </c>
      <c r="H56" t="s">
        <v>387</v>
      </c>
      <c r="I56" t="s">
        <v>387</v>
      </c>
      <c r="J56" s="4">
        <v>35947</v>
      </c>
      <c r="K56" s="4"/>
    </row>
    <row r="57" spans="1:11" x14ac:dyDescent="0.2">
      <c r="A57">
        <v>217</v>
      </c>
      <c r="B57">
        <v>6</v>
      </c>
      <c r="C57">
        <v>1</v>
      </c>
      <c r="D57" s="4">
        <v>36315</v>
      </c>
      <c r="F57" s="4">
        <v>36314</v>
      </c>
      <c r="G57">
        <v>6</v>
      </c>
      <c r="H57" t="s">
        <v>387</v>
      </c>
      <c r="I57" t="s">
        <v>387</v>
      </c>
      <c r="J57" s="4">
        <v>35947</v>
      </c>
      <c r="K57" s="4"/>
    </row>
    <row r="58" spans="1:11" x14ac:dyDescent="0.2">
      <c r="A58">
        <v>1</v>
      </c>
      <c r="B58">
        <v>7</v>
      </c>
      <c r="C58">
        <v>1</v>
      </c>
      <c r="D58" s="4">
        <v>35277</v>
      </c>
      <c r="F58" s="4">
        <v>35276</v>
      </c>
      <c r="G58">
        <v>7</v>
      </c>
      <c r="H58" t="s">
        <v>394</v>
      </c>
      <c r="I58" t="s">
        <v>395</v>
      </c>
      <c r="J58" s="4">
        <v>35947</v>
      </c>
      <c r="K58" s="4"/>
    </row>
    <row r="59" spans="1:11" x14ac:dyDescent="0.2">
      <c r="A59">
        <v>7</v>
      </c>
      <c r="B59">
        <v>7</v>
      </c>
      <c r="C59">
        <v>3</v>
      </c>
      <c r="D59" s="4">
        <v>35821</v>
      </c>
      <c r="F59" s="4">
        <v>35820</v>
      </c>
      <c r="G59">
        <v>7</v>
      </c>
      <c r="H59" t="s">
        <v>394</v>
      </c>
      <c r="I59" t="s">
        <v>395</v>
      </c>
      <c r="J59" s="4">
        <v>35947</v>
      </c>
      <c r="K59" s="4"/>
    </row>
    <row r="60" spans="1:11" x14ac:dyDescent="0.2">
      <c r="A60">
        <v>8</v>
      </c>
      <c r="B60">
        <v>7</v>
      </c>
      <c r="C60">
        <v>1</v>
      </c>
      <c r="D60" s="4">
        <v>35832</v>
      </c>
      <c r="F60" s="4">
        <v>35831</v>
      </c>
      <c r="G60">
        <v>7</v>
      </c>
      <c r="H60" t="s">
        <v>394</v>
      </c>
      <c r="I60" t="s">
        <v>395</v>
      </c>
      <c r="J60" s="4">
        <v>35947</v>
      </c>
      <c r="K60" s="4"/>
    </row>
    <row r="61" spans="1:11" x14ac:dyDescent="0.2">
      <c r="A61">
        <v>10</v>
      </c>
      <c r="B61">
        <v>7</v>
      </c>
      <c r="C61">
        <v>1</v>
      </c>
      <c r="D61" s="4">
        <v>35833</v>
      </c>
      <c r="F61" s="4">
        <v>35832</v>
      </c>
      <c r="G61">
        <v>7</v>
      </c>
      <c r="H61" t="s">
        <v>394</v>
      </c>
      <c r="I61" t="s">
        <v>395</v>
      </c>
      <c r="J61" s="4">
        <v>35947</v>
      </c>
      <c r="K61" s="4"/>
    </row>
    <row r="62" spans="1:11" x14ac:dyDescent="0.2">
      <c r="A62">
        <v>13</v>
      </c>
      <c r="B62">
        <v>7</v>
      </c>
      <c r="C62">
        <v>1</v>
      </c>
      <c r="D62" s="4">
        <v>35859</v>
      </c>
      <c r="F62" s="4">
        <v>35858</v>
      </c>
      <c r="G62">
        <v>7</v>
      </c>
      <c r="H62" t="s">
        <v>394</v>
      </c>
      <c r="I62" t="s">
        <v>395</v>
      </c>
      <c r="J62" s="4">
        <v>35947</v>
      </c>
      <c r="K62" s="4"/>
    </row>
    <row r="63" spans="1:11" x14ac:dyDescent="0.2">
      <c r="A63">
        <v>14</v>
      </c>
      <c r="B63">
        <v>7</v>
      </c>
      <c r="C63">
        <v>3</v>
      </c>
      <c r="D63" s="4">
        <v>35865</v>
      </c>
      <c r="F63" s="4">
        <v>35864</v>
      </c>
      <c r="G63">
        <v>7</v>
      </c>
      <c r="H63" t="s">
        <v>394</v>
      </c>
      <c r="I63" t="s">
        <v>395</v>
      </c>
      <c r="J63" s="4">
        <v>35947</v>
      </c>
      <c r="K63" s="4"/>
    </row>
    <row r="64" spans="1:11" x14ac:dyDescent="0.2">
      <c r="A64">
        <v>15</v>
      </c>
      <c r="B64">
        <v>7</v>
      </c>
      <c r="C64">
        <v>1</v>
      </c>
      <c r="D64" s="4">
        <v>35877</v>
      </c>
      <c r="F64" s="4">
        <v>35876</v>
      </c>
      <c r="G64">
        <v>7</v>
      </c>
      <c r="H64" t="s">
        <v>394</v>
      </c>
      <c r="I64" t="s">
        <v>395</v>
      </c>
      <c r="J64" s="4">
        <v>35947</v>
      </c>
      <c r="K64" s="4"/>
    </row>
    <row r="65" spans="1:11" x14ac:dyDescent="0.2">
      <c r="A65">
        <v>16</v>
      </c>
      <c r="B65">
        <v>7</v>
      </c>
      <c r="C65">
        <v>1</v>
      </c>
      <c r="D65" s="4">
        <v>35884</v>
      </c>
      <c r="F65" s="4">
        <v>35883</v>
      </c>
      <c r="G65">
        <v>7</v>
      </c>
      <c r="H65" t="s">
        <v>394</v>
      </c>
      <c r="I65" t="s">
        <v>395</v>
      </c>
      <c r="J65" s="4">
        <v>35947</v>
      </c>
      <c r="K65" s="4"/>
    </row>
    <row r="66" spans="1:11" x14ac:dyDescent="0.2">
      <c r="A66">
        <v>17</v>
      </c>
      <c r="B66">
        <v>7</v>
      </c>
      <c r="C66">
        <v>1</v>
      </c>
      <c r="D66" s="4">
        <v>35896</v>
      </c>
      <c r="F66" s="4">
        <v>35895</v>
      </c>
      <c r="G66">
        <v>7</v>
      </c>
      <c r="H66" t="s">
        <v>394</v>
      </c>
      <c r="I66" t="s">
        <v>395</v>
      </c>
      <c r="J66" s="4">
        <v>35947</v>
      </c>
      <c r="K66" s="4"/>
    </row>
    <row r="67" spans="1:11" x14ac:dyDescent="0.2">
      <c r="A67">
        <v>18</v>
      </c>
      <c r="B67">
        <v>7</v>
      </c>
      <c r="C67">
        <v>2</v>
      </c>
      <c r="D67" s="4">
        <v>35903</v>
      </c>
      <c r="F67" s="4">
        <v>35902</v>
      </c>
      <c r="G67">
        <v>7</v>
      </c>
      <c r="H67" t="s">
        <v>394</v>
      </c>
      <c r="I67" t="s">
        <v>395</v>
      </c>
      <c r="J67" s="4">
        <v>35947</v>
      </c>
      <c r="K67" s="4"/>
    </row>
    <row r="68" spans="1:11" x14ac:dyDescent="0.2">
      <c r="A68">
        <v>19</v>
      </c>
      <c r="B68">
        <v>7</v>
      </c>
      <c r="C68">
        <v>1</v>
      </c>
      <c r="D68" s="4">
        <v>35914</v>
      </c>
      <c r="F68" s="4">
        <v>35913</v>
      </c>
      <c r="G68">
        <v>7</v>
      </c>
      <c r="H68" t="s">
        <v>394</v>
      </c>
      <c r="I68" t="s">
        <v>395</v>
      </c>
      <c r="J68" s="4">
        <v>35947</v>
      </c>
      <c r="K68" s="4"/>
    </row>
    <row r="69" spans="1:11" x14ac:dyDescent="0.2">
      <c r="A69">
        <v>20</v>
      </c>
      <c r="B69">
        <v>7</v>
      </c>
      <c r="C69">
        <v>3</v>
      </c>
      <c r="D69" s="4">
        <v>36162</v>
      </c>
      <c r="F69" s="4">
        <v>36161</v>
      </c>
      <c r="G69">
        <v>7</v>
      </c>
      <c r="H69" t="s">
        <v>394</v>
      </c>
      <c r="I69" t="s">
        <v>395</v>
      </c>
      <c r="J69" s="4">
        <v>35947</v>
      </c>
      <c r="K69" s="4"/>
    </row>
    <row r="70" spans="1:11" x14ac:dyDescent="0.2">
      <c r="A70">
        <v>22</v>
      </c>
      <c r="B70">
        <v>7</v>
      </c>
      <c r="C70">
        <v>3</v>
      </c>
      <c r="D70" s="4">
        <v>36163</v>
      </c>
      <c r="F70" s="4">
        <v>36162</v>
      </c>
      <c r="G70">
        <v>7</v>
      </c>
      <c r="H70" t="s">
        <v>394</v>
      </c>
      <c r="I70" t="s">
        <v>395</v>
      </c>
      <c r="J70" s="4">
        <v>35947</v>
      </c>
      <c r="K70" s="4"/>
    </row>
    <row r="71" spans="1:11" x14ac:dyDescent="0.2">
      <c r="A71">
        <v>23</v>
      </c>
      <c r="B71">
        <v>7</v>
      </c>
      <c r="C71">
        <v>3</v>
      </c>
      <c r="D71" s="4">
        <v>36163</v>
      </c>
      <c r="F71" s="4">
        <v>36162</v>
      </c>
      <c r="G71">
        <v>7</v>
      </c>
      <c r="H71" t="s">
        <v>394</v>
      </c>
      <c r="I71" t="s">
        <v>395</v>
      </c>
      <c r="J71" s="4">
        <v>35947</v>
      </c>
      <c r="K71" s="4"/>
    </row>
    <row r="72" spans="1:11" x14ac:dyDescent="0.2">
      <c r="A72">
        <v>24</v>
      </c>
      <c r="B72">
        <v>7</v>
      </c>
      <c r="C72">
        <v>1</v>
      </c>
      <c r="D72" s="4">
        <v>36163</v>
      </c>
      <c r="F72" s="4">
        <v>36162</v>
      </c>
      <c r="G72">
        <v>7</v>
      </c>
      <c r="H72" t="s">
        <v>394</v>
      </c>
      <c r="I72" t="s">
        <v>395</v>
      </c>
      <c r="J72" s="4">
        <v>35947</v>
      </c>
      <c r="K72" s="4"/>
    </row>
    <row r="73" spans="1:11" x14ac:dyDescent="0.2">
      <c r="A73">
        <v>25</v>
      </c>
      <c r="B73">
        <v>7</v>
      </c>
      <c r="C73">
        <v>2</v>
      </c>
      <c r="D73" s="4">
        <v>36164</v>
      </c>
      <c r="F73" s="4">
        <v>36163</v>
      </c>
      <c r="G73">
        <v>7</v>
      </c>
      <c r="H73" t="s">
        <v>394</v>
      </c>
      <c r="I73" t="s">
        <v>395</v>
      </c>
      <c r="J73" s="4">
        <v>35947</v>
      </c>
      <c r="K73" s="4"/>
    </row>
    <row r="74" spans="1:11" x14ac:dyDescent="0.2">
      <c r="A74">
        <v>26</v>
      </c>
      <c r="B74">
        <v>7</v>
      </c>
      <c r="C74">
        <v>1</v>
      </c>
      <c r="D74" s="4">
        <v>36165</v>
      </c>
      <c r="F74" s="4">
        <v>36164</v>
      </c>
      <c r="G74">
        <v>7</v>
      </c>
      <c r="H74" t="s">
        <v>394</v>
      </c>
      <c r="I74" t="s">
        <v>395</v>
      </c>
      <c r="J74" s="4">
        <v>35947</v>
      </c>
      <c r="K74" s="4"/>
    </row>
    <row r="75" spans="1:11" x14ac:dyDescent="0.2">
      <c r="A75">
        <v>27</v>
      </c>
      <c r="B75">
        <v>7</v>
      </c>
      <c r="C75">
        <v>3</v>
      </c>
      <c r="D75" s="4">
        <v>36165</v>
      </c>
      <c r="F75" s="4">
        <v>36164</v>
      </c>
      <c r="G75">
        <v>7</v>
      </c>
      <c r="H75" t="s">
        <v>394</v>
      </c>
      <c r="I75" t="s">
        <v>395</v>
      </c>
      <c r="J75" s="4">
        <v>35947</v>
      </c>
      <c r="K75" s="4"/>
    </row>
    <row r="76" spans="1:11" x14ac:dyDescent="0.2">
      <c r="A76">
        <v>29</v>
      </c>
      <c r="B76">
        <v>7</v>
      </c>
      <c r="C76">
        <v>3</v>
      </c>
      <c r="D76" s="4">
        <v>36166</v>
      </c>
      <c r="F76" s="4">
        <v>36165</v>
      </c>
      <c r="G76">
        <v>7</v>
      </c>
      <c r="H76" t="s">
        <v>394</v>
      </c>
      <c r="I76" t="s">
        <v>395</v>
      </c>
      <c r="J76" s="4">
        <v>35947</v>
      </c>
      <c r="K76" s="4"/>
    </row>
    <row r="77" spans="1:11" x14ac:dyDescent="0.2">
      <c r="A77">
        <v>31</v>
      </c>
      <c r="B77">
        <v>7</v>
      </c>
      <c r="C77">
        <v>1</v>
      </c>
      <c r="D77" s="4">
        <v>36167</v>
      </c>
      <c r="F77" s="4">
        <v>36166</v>
      </c>
      <c r="G77">
        <v>7</v>
      </c>
      <c r="H77" t="s">
        <v>394</v>
      </c>
      <c r="I77" t="s">
        <v>395</v>
      </c>
      <c r="J77" s="4">
        <v>35947</v>
      </c>
      <c r="K77" s="4"/>
    </row>
    <row r="78" spans="1:11" x14ac:dyDescent="0.2">
      <c r="A78">
        <v>32</v>
      </c>
      <c r="B78">
        <v>7</v>
      </c>
      <c r="C78">
        <v>1</v>
      </c>
      <c r="D78" s="4">
        <v>36168</v>
      </c>
      <c r="F78" s="4">
        <v>36167</v>
      </c>
      <c r="G78">
        <v>7</v>
      </c>
      <c r="H78" t="s">
        <v>394</v>
      </c>
      <c r="I78" t="s">
        <v>395</v>
      </c>
      <c r="J78" s="4">
        <v>35947</v>
      </c>
      <c r="K78" s="4"/>
    </row>
    <row r="79" spans="1:11" x14ac:dyDescent="0.2">
      <c r="A79">
        <v>33</v>
      </c>
      <c r="B79">
        <v>7</v>
      </c>
      <c r="C79">
        <v>2</v>
      </c>
      <c r="D79" s="4">
        <v>36168</v>
      </c>
      <c r="F79" s="4">
        <v>36167</v>
      </c>
      <c r="G79">
        <v>7</v>
      </c>
      <c r="H79" t="s">
        <v>394</v>
      </c>
      <c r="I79" t="s">
        <v>395</v>
      </c>
      <c r="J79" s="4">
        <v>35947</v>
      </c>
      <c r="K79" s="4"/>
    </row>
    <row r="80" spans="1:11" x14ac:dyDescent="0.2">
      <c r="A80">
        <v>36</v>
      </c>
      <c r="B80">
        <v>7</v>
      </c>
      <c r="C80">
        <v>1</v>
      </c>
      <c r="D80" s="4">
        <v>36168</v>
      </c>
      <c r="F80" s="4">
        <v>36167</v>
      </c>
      <c r="G80">
        <v>7</v>
      </c>
      <c r="H80" t="s">
        <v>394</v>
      </c>
      <c r="I80" t="s">
        <v>395</v>
      </c>
      <c r="J80" s="4">
        <v>35947</v>
      </c>
      <c r="K80" s="4"/>
    </row>
    <row r="81" spans="1:11" x14ac:dyDescent="0.2">
      <c r="A81">
        <v>37</v>
      </c>
      <c r="B81">
        <v>7</v>
      </c>
      <c r="C81">
        <v>3</v>
      </c>
      <c r="D81" s="4">
        <v>36169</v>
      </c>
      <c r="F81" s="4">
        <v>36168</v>
      </c>
      <c r="G81">
        <v>7</v>
      </c>
      <c r="H81" t="s">
        <v>394</v>
      </c>
      <c r="I81" t="s">
        <v>395</v>
      </c>
      <c r="J81" s="4">
        <v>35947</v>
      </c>
      <c r="K81" s="4"/>
    </row>
    <row r="82" spans="1:11" x14ac:dyDescent="0.2">
      <c r="A82">
        <v>38</v>
      </c>
      <c r="B82">
        <v>7</v>
      </c>
      <c r="C82">
        <v>1</v>
      </c>
      <c r="D82" s="4">
        <v>36169</v>
      </c>
      <c r="F82" s="4">
        <v>36168</v>
      </c>
      <c r="G82">
        <v>7</v>
      </c>
      <c r="H82" t="s">
        <v>394</v>
      </c>
      <c r="I82" t="s">
        <v>395</v>
      </c>
      <c r="J82" s="4">
        <v>35947</v>
      </c>
      <c r="K82" s="4"/>
    </row>
    <row r="83" spans="1:11" x14ac:dyDescent="0.2">
      <c r="A83">
        <v>39</v>
      </c>
      <c r="B83">
        <v>7</v>
      </c>
      <c r="C83">
        <v>3</v>
      </c>
      <c r="D83" s="4">
        <v>36170</v>
      </c>
      <c r="F83" s="4">
        <v>36169</v>
      </c>
      <c r="G83">
        <v>7</v>
      </c>
      <c r="H83" t="s">
        <v>394</v>
      </c>
      <c r="I83" t="s">
        <v>395</v>
      </c>
      <c r="J83" s="4">
        <v>35947</v>
      </c>
      <c r="K83" s="4"/>
    </row>
    <row r="84" spans="1:11" x14ac:dyDescent="0.2">
      <c r="A84">
        <v>40</v>
      </c>
      <c r="B84">
        <v>7</v>
      </c>
      <c r="C84">
        <v>2</v>
      </c>
      <c r="D84" s="4">
        <v>36170</v>
      </c>
      <c r="F84" s="4">
        <v>36169</v>
      </c>
      <c r="G84">
        <v>7</v>
      </c>
      <c r="H84" t="s">
        <v>394</v>
      </c>
      <c r="I84" t="s">
        <v>395</v>
      </c>
      <c r="J84" s="4">
        <v>35947</v>
      </c>
      <c r="K84" s="4"/>
    </row>
    <row r="85" spans="1:11" x14ac:dyDescent="0.2">
      <c r="A85">
        <v>43</v>
      </c>
      <c r="B85">
        <v>7</v>
      </c>
      <c r="C85">
        <v>2</v>
      </c>
      <c r="D85" s="4">
        <v>36173</v>
      </c>
      <c r="F85" s="4">
        <v>36172</v>
      </c>
      <c r="G85">
        <v>7</v>
      </c>
      <c r="H85" t="s">
        <v>394</v>
      </c>
      <c r="I85" t="s">
        <v>395</v>
      </c>
      <c r="J85" s="4">
        <v>35947</v>
      </c>
      <c r="K85" s="4"/>
    </row>
    <row r="86" spans="1:11" x14ac:dyDescent="0.2">
      <c r="A86">
        <v>45</v>
      </c>
      <c r="B86">
        <v>7</v>
      </c>
      <c r="C86">
        <v>1</v>
      </c>
      <c r="D86" s="4">
        <v>36173</v>
      </c>
      <c r="F86" s="4">
        <v>36172</v>
      </c>
      <c r="G86">
        <v>7</v>
      </c>
      <c r="H86" t="s">
        <v>394</v>
      </c>
      <c r="I86" t="s">
        <v>395</v>
      </c>
      <c r="J86" s="4">
        <v>35947</v>
      </c>
      <c r="K86" s="4"/>
    </row>
    <row r="87" spans="1:11" x14ac:dyDescent="0.2">
      <c r="A87">
        <v>48</v>
      </c>
      <c r="B87">
        <v>7</v>
      </c>
      <c r="C87">
        <v>1</v>
      </c>
      <c r="D87" s="4">
        <v>36175</v>
      </c>
      <c r="F87" s="4">
        <v>36174</v>
      </c>
      <c r="G87">
        <v>7</v>
      </c>
      <c r="H87" t="s">
        <v>394</v>
      </c>
      <c r="I87" t="s">
        <v>395</v>
      </c>
      <c r="J87" s="4">
        <v>35947</v>
      </c>
      <c r="K87" s="4"/>
    </row>
    <row r="88" spans="1:11" x14ac:dyDescent="0.2">
      <c r="A88">
        <v>50</v>
      </c>
      <c r="B88">
        <v>7</v>
      </c>
      <c r="C88">
        <v>1</v>
      </c>
      <c r="D88" s="4">
        <v>36175</v>
      </c>
      <c r="F88" s="4">
        <v>36174</v>
      </c>
      <c r="G88">
        <v>7</v>
      </c>
      <c r="H88" t="s">
        <v>394</v>
      </c>
      <c r="I88" t="s">
        <v>395</v>
      </c>
      <c r="J88" s="4">
        <v>35947</v>
      </c>
      <c r="K88" s="4"/>
    </row>
    <row r="89" spans="1:11" x14ac:dyDescent="0.2">
      <c r="A89">
        <v>51</v>
      </c>
      <c r="B89">
        <v>7</v>
      </c>
      <c r="C89">
        <v>2</v>
      </c>
      <c r="D89" s="4">
        <v>36176</v>
      </c>
      <c r="F89" s="4">
        <v>36175</v>
      </c>
      <c r="G89">
        <v>7</v>
      </c>
      <c r="H89" t="s">
        <v>394</v>
      </c>
      <c r="I89" t="s">
        <v>395</v>
      </c>
      <c r="J89" s="4">
        <v>35947</v>
      </c>
      <c r="K89" s="4"/>
    </row>
    <row r="90" spans="1:11" x14ac:dyDescent="0.2">
      <c r="A90">
        <v>52</v>
      </c>
      <c r="B90">
        <v>7</v>
      </c>
      <c r="C90">
        <v>1</v>
      </c>
      <c r="D90" s="4">
        <v>36176</v>
      </c>
      <c r="F90" s="4">
        <v>36175</v>
      </c>
      <c r="G90">
        <v>7</v>
      </c>
      <c r="H90" t="s">
        <v>394</v>
      </c>
      <c r="I90" t="s">
        <v>395</v>
      </c>
      <c r="J90" s="4">
        <v>35947</v>
      </c>
      <c r="K90" s="4"/>
    </row>
    <row r="91" spans="1:11" x14ac:dyDescent="0.2">
      <c r="A91">
        <v>53</v>
      </c>
      <c r="B91">
        <v>7</v>
      </c>
      <c r="C91">
        <v>2</v>
      </c>
      <c r="D91" s="4">
        <v>36176</v>
      </c>
      <c r="F91" s="4">
        <v>36175</v>
      </c>
      <c r="G91">
        <v>7</v>
      </c>
      <c r="H91" t="s">
        <v>394</v>
      </c>
      <c r="I91" t="s">
        <v>395</v>
      </c>
      <c r="J91" s="4">
        <v>35947</v>
      </c>
      <c r="K91" s="4"/>
    </row>
    <row r="92" spans="1:11" x14ac:dyDescent="0.2">
      <c r="A92">
        <v>55</v>
      </c>
      <c r="B92">
        <v>7</v>
      </c>
      <c r="C92">
        <v>2</v>
      </c>
      <c r="D92" s="4">
        <v>36177</v>
      </c>
      <c r="F92" s="4">
        <v>36176</v>
      </c>
      <c r="G92">
        <v>7</v>
      </c>
      <c r="H92" t="s">
        <v>394</v>
      </c>
      <c r="I92" t="s">
        <v>395</v>
      </c>
      <c r="J92" s="4">
        <v>35947</v>
      </c>
      <c r="K92" s="4"/>
    </row>
    <row r="93" spans="1:11" x14ac:dyDescent="0.2">
      <c r="A93">
        <v>56</v>
      </c>
      <c r="B93">
        <v>7</v>
      </c>
      <c r="C93">
        <v>1</v>
      </c>
      <c r="D93" s="4">
        <v>36178</v>
      </c>
      <c r="F93" s="4">
        <v>36177</v>
      </c>
      <c r="G93">
        <v>7</v>
      </c>
      <c r="H93" t="s">
        <v>394</v>
      </c>
      <c r="I93" t="s">
        <v>395</v>
      </c>
      <c r="J93" s="4">
        <v>35947</v>
      </c>
      <c r="K93" s="4"/>
    </row>
    <row r="94" spans="1:11" x14ac:dyDescent="0.2">
      <c r="A94">
        <v>57</v>
      </c>
      <c r="B94">
        <v>7</v>
      </c>
      <c r="C94">
        <v>1</v>
      </c>
      <c r="D94" s="4">
        <v>36178</v>
      </c>
      <c r="F94" s="4">
        <v>36177</v>
      </c>
      <c r="G94">
        <v>7</v>
      </c>
      <c r="H94" t="s">
        <v>394</v>
      </c>
      <c r="I94" t="s">
        <v>395</v>
      </c>
      <c r="J94" s="4">
        <v>35947</v>
      </c>
      <c r="K94" s="4"/>
    </row>
    <row r="95" spans="1:11" x14ac:dyDescent="0.2">
      <c r="A95">
        <v>58</v>
      </c>
      <c r="B95">
        <v>7</v>
      </c>
      <c r="C95">
        <v>1</v>
      </c>
      <c r="D95" s="4">
        <v>36178</v>
      </c>
      <c r="F95" s="4">
        <v>36177</v>
      </c>
      <c r="G95">
        <v>7</v>
      </c>
      <c r="H95" t="s">
        <v>394</v>
      </c>
      <c r="I95" t="s">
        <v>395</v>
      </c>
      <c r="J95" s="4">
        <v>35947</v>
      </c>
      <c r="K95" s="4"/>
    </row>
    <row r="96" spans="1:11" x14ac:dyDescent="0.2">
      <c r="A96">
        <v>60</v>
      </c>
      <c r="B96">
        <v>7</v>
      </c>
      <c r="C96">
        <v>2</v>
      </c>
      <c r="D96" s="4">
        <v>36180</v>
      </c>
      <c r="F96" s="4">
        <v>36179</v>
      </c>
      <c r="G96">
        <v>7</v>
      </c>
      <c r="H96" t="s">
        <v>394</v>
      </c>
      <c r="I96" t="s">
        <v>395</v>
      </c>
      <c r="J96" s="4">
        <v>35947</v>
      </c>
      <c r="K96" s="4"/>
    </row>
    <row r="97" spans="1:11" x14ac:dyDescent="0.2">
      <c r="A97">
        <v>61</v>
      </c>
      <c r="B97">
        <v>7</v>
      </c>
      <c r="C97">
        <v>3</v>
      </c>
      <c r="D97" s="4">
        <v>36180</v>
      </c>
      <c r="F97" s="4">
        <v>36179</v>
      </c>
      <c r="G97">
        <v>7</v>
      </c>
      <c r="H97" t="s">
        <v>394</v>
      </c>
      <c r="I97" t="s">
        <v>395</v>
      </c>
      <c r="J97" s="4">
        <v>35947</v>
      </c>
      <c r="K97" s="4"/>
    </row>
    <row r="98" spans="1:11" x14ac:dyDescent="0.2">
      <c r="A98">
        <v>62</v>
      </c>
      <c r="B98">
        <v>7</v>
      </c>
      <c r="C98">
        <v>1</v>
      </c>
      <c r="D98" s="4">
        <v>36182</v>
      </c>
      <c r="F98" s="4">
        <v>36181</v>
      </c>
      <c r="G98">
        <v>7</v>
      </c>
      <c r="H98" t="s">
        <v>394</v>
      </c>
      <c r="I98" t="s">
        <v>395</v>
      </c>
      <c r="J98" s="4">
        <v>35947</v>
      </c>
      <c r="K98" s="4"/>
    </row>
    <row r="99" spans="1:11" x14ac:dyDescent="0.2">
      <c r="A99">
        <v>63</v>
      </c>
      <c r="B99">
        <v>7</v>
      </c>
      <c r="C99">
        <v>3</v>
      </c>
      <c r="D99" s="4">
        <v>36183</v>
      </c>
      <c r="F99" s="4">
        <v>36182</v>
      </c>
      <c r="G99">
        <v>7</v>
      </c>
      <c r="H99" t="s">
        <v>394</v>
      </c>
      <c r="I99" t="s">
        <v>395</v>
      </c>
      <c r="J99" s="4">
        <v>35947</v>
      </c>
      <c r="K99" s="4"/>
    </row>
    <row r="100" spans="1:11" x14ac:dyDescent="0.2">
      <c r="A100">
        <v>64</v>
      </c>
      <c r="B100">
        <v>7</v>
      </c>
      <c r="C100">
        <v>3</v>
      </c>
      <c r="D100" s="4">
        <v>36183</v>
      </c>
      <c r="F100" s="4">
        <v>36182</v>
      </c>
      <c r="G100">
        <v>7</v>
      </c>
      <c r="H100" t="s">
        <v>394</v>
      </c>
      <c r="I100" t="s">
        <v>395</v>
      </c>
      <c r="J100" s="4">
        <v>35947</v>
      </c>
      <c r="K100" s="4"/>
    </row>
    <row r="101" spans="1:11" x14ac:dyDescent="0.2">
      <c r="A101">
        <v>65</v>
      </c>
      <c r="B101">
        <v>7</v>
      </c>
      <c r="C101">
        <v>2</v>
      </c>
      <c r="D101" s="4">
        <v>36184</v>
      </c>
      <c r="F101" s="4">
        <v>36183</v>
      </c>
      <c r="G101">
        <v>7</v>
      </c>
      <c r="H101" t="s">
        <v>394</v>
      </c>
      <c r="I101" t="s">
        <v>395</v>
      </c>
      <c r="J101" s="4">
        <v>35947</v>
      </c>
      <c r="K101" s="4"/>
    </row>
    <row r="102" spans="1:11" x14ac:dyDescent="0.2">
      <c r="A102">
        <v>67</v>
      </c>
      <c r="B102">
        <v>7</v>
      </c>
      <c r="C102">
        <v>3</v>
      </c>
      <c r="D102" s="4">
        <v>36185</v>
      </c>
      <c r="F102" s="4">
        <v>36184</v>
      </c>
      <c r="G102">
        <v>7</v>
      </c>
      <c r="H102" t="s">
        <v>394</v>
      </c>
      <c r="I102" t="s">
        <v>395</v>
      </c>
      <c r="J102" s="4">
        <v>35947</v>
      </c>
      <c r="K102" s="4"/>
    </row>
    <row r="103" spans="1:11" x14ac:dyDescent="0.2">
      <c r="A103">
        <v>68</v>
      </c>
      <c r="B103">
        <v>7</v>
      </c>
      <c r="C103">
        <v>1</v>
      </c>
      <c r="D103" s="4">
        <v>36185</v>
      </c>
      <c r="F103" s="4">
        <v>36184</v>
      </c>
      <c r="G103">
        <v>7</v>
      </c>
      <c r="H103" t="s">
        <v>394</v>
      </c>
      <c r="I103" t="s">
        <v>395</v>
      </c>
      <c r="J103" s="4">
        <v>35947</v>
      </c>
      <c r="K103" s="4"/>
    </row>
    <row r="104" spans="1:11" x14ac:dyDescent="0.2">
      <c r="A104">
        <v>69</v>
      </c>
      <c r="B104">
        <v>7</v>
      </c>
      <c r="C104">
        <v>1</v>
      </c>
      <c r="D104" s="4">
        <v>36186</v>
      </c>
      <c r="F104" s="4">
        <v>36185</v>
      </c>
      <c r="G104">
        <v>7</v>
      </c>
      <c r="H104" t="s">
        <v>394</v>
      </c>
      <c r="I104" t="s">
        <v>395</v>
      </c>
      <c r="J104" s="4">
        <v>35947</v>
      </c>
      <c r="K104" s="4"/>
    </row>
    <row r="105" spans="1:11" x14ac:dyDescent="0.2">
      <c r="A105">
        <v>73</v>
      </c>
      <c r="B105">
        <v>7</v>
      </c>
      <c r="C105">
        <v>2</v>
      </c>
      <c r="D105" s="4">
        <v>36187</v>
      </c>
      <c r="F105" s="4">
        <v>36186</v>
      </c>
      <c r="G105">
        <v>7</v>
      </c>
      <c r="H105" t="s">
        <v>394</v>
      </c>
      <c r="I105" t="s">
        <v>395</v>
      </c>
      <c r="J105" s="4">
        <v>35947</v>
      </c>
      <c r="K105" s="4"/>
    </row>
    <row r="106" spans="1:11" x14ac:dyDescent="0.2">
      <c r="A106">
        <v>74</v>
      </c>
      <c r="B106">
        <v>7</v>
      </c>
      <c r="C106">
        <v>2</v>
      </c>
      <c r="D106" s="4">
        <v>36188</v>
      </c>
      <c r="F106" s="4">
        <v>36187</v>
      </c>
      <c r="G106">
        <v>7</v>
      </c>
      <c r="H106" t="s">
        <v>394</v>
      </c>
      <c r="I106" t="s">
        <v>395</v>
      </c>
      <c r="J106" s="4">
        <v>35947</v>
      </c>
      <c r="K106" s="4"/>
    </row>
    <row r="107" spans="1:11" x14ac:dyDescent="0.2">
      <c r="A107">
        <v>75</v>
      </c>
      <c r="B107">
        <v>7</v>
      </c>
      <c r="C107">
        <v>2</v>
      </c>
      <c r="D107" s="4">
        <v>36188</v>
      </c>
      <c r="F107" s="4">
        <v>36187</v>
      </c>
      <c r="G107">
        <v>7</v>
      </c>
      <c r="H107" t="s">
        <v>394</v>
      </c>
      <c r="I107" t="s">
        <v>395</v>
      </c>
      <c r="J107" s="4">
        <v>35947</v>
      </c>
      <c r="K107" s="4"/>
    </row>
    <row r="108" spans="1:11" x14ac:dyDescent="0.2">
      <c r="A108">
        <v>76</v>
      </c>
      <c r="B108">
        <v>7</v>
      </c>
      <c r="C108">
        <v>3</v>
      </c>
      <c r="D108" s="4">
        <v>36188</v>
      </c>
      <c r="F108" s="4">
        <v>36187</v>
      </c>
      <c r="G108">
        <v>7</v>
      </c>
      <c r="H108" t="s">
        <v>394</v>
      </c>
      <c r="I108" t="s">
        <v>395</v>
      </c>
      <c r="J108" s="4">
        <v>35947</v>
      </c>
      <c r="K108" s="4"/>
    </row>
    <row r="109" spans="1:11" x14ac:dyDescent="0.2">
      <c r="A109">
        <v>78</v>
      </c>
      <c r="B109">
        <v>7</v>
      </c>
      <c r="C109">
        <v>3</v>
      </c>
      <c r="D109" s="4">
        <v>36189</v>
      </c>
      <c r="F109" s="4">
        <v>36188</v>
      </c>
      <c r="G109">
        <v>7</v>
      </c>
      <c r="H109" t="s">
        <v>394</v>
      </c>
      <c r="I109" t="s">
        <v>395</v>
      </c>
      <c r="J109" s="4">
        <v>35947</v>
      </c>
      <c r="K109" s="4"/>
    </row>
    <row r="110" spans="1:11" x14ac:dyDescent="0.2">
      <c r="A110">
        <v>80</v>
      </c>
      <c r="B110">
        <v>7</v>
      </c>
      <c r="C110">
        <v>1</v>
      </c>
      <c r="D110" s="4">
        <v>36190</v>
      </c>
      <c r="F110" s="4">
        <v>36189</v>
      </c>
      <c r="G110">
        <v>7</v>
      </c>
      <c r="H110" t="s">
        <v>394</v>
      </c>
      <c r="I110" t="s">
        <v>395</v>
      </c>
      <c r="J110" s="4">
        <v>35947</v>
      </c>
      <c r="K110" s="4"/>
    </row>
    <row r="111" spans="1:11" x14ac:dyDescent="0.2">
      <c r="A111">
        <v>81</v>
      </c>
      <c r="B111">
        <v>7</v>
      </c>
      <c r="C111">
        <v>1</v>
      </c>
      <c r="D111" s="4">
        <v>36192</v>
      </c>
      <c r="F111" s="4">
        <v>36191</v>
      </c>
      <c r="G111">
        <v>7</v>
      </c>
      <c r="H111" t="s">
        <v>394</v>
      </c>
      <c r="I111" t="s">
        <v>395</v>
      </c>
      <c r="J111" s="4">
        <v>35947</v>
      </c>
      <c r="K111" s="4"/>
    </row>
    <row r="112" spans="1:11" x14ac:dyDescent="0.2">
      <c r="A112">
        <v>83</v>
      </c>
      <c r="B112">
        <v>7</v>
      </c>
      <c r="C112">
        <v>1</v>
      </c>
      <c r="D112" s="4">
        <v>36193</v>
      </c>
      <c r="F112" s="4">
        <v>36192</v>
      </c>
      <c r="G112">
        <v>7</v>
      </c>
      <c r="H112" t="s">
        <v>394</v>
      </c>
      <c r="I112" t="s">
        <v>395</v>
      </c>
      <c r="J112" s="4">
        <v>35947</v>
      </c>
      <c r="K112" s="4"/>
    </row>
    <row r="113" spans="1:11" x14ac:dyDescent="0.2">
      <c r="A113">
        <v>84</v>
      </c>
      <c r="B113">
        <v>7</v>
      </c>
      <c r="C113">
        <v>3</v>
      </c>
      <c r="D113" s="4">
        <v>36194</v>
      </c>
      <c r="F113" s="4">
        <v>36193</v>
      </c>
      <c r="G113">
        <v>7</v>
      </c>
      <c r="H113" t="s">
        <v>394</v>
      </c>
      <c r="I113" t="s">
        <v>395</v>
      </c>
      <c r="J113" s="4">
        <v>35947</v>
      </c>
      <c r="K113" s="4"/>
    </row>
    <row r="114" spans="1:11" x14ac:dyDescent="0.2">
      <c r="A114">
        <v>86</v>
      </c>
      <c r="B114">
        <v>7</v>
      </c>
      <c r="C114">
        <v>1</v>
      </c>
      <c r="D114" s="4">
        <v>36194</v>
      </c>
      <c r="F114" s="4">
        <v>36193</v>
      </c>
      <c r="G114">
        <v>7</v>
      </c>
      <c r="H114" t="s">
        <v>394</v>
      </c>
      <c r="I114" t="s">
        <v>395</v>
      </c>
      <c r="J114" s="4">
        <v>35947</v>
      </c>
      <c r="K114" s="4"/>
    </row>
    <row r="115" spans="1:11" x14ac:dyDescent="0.2">
      <c r="A115">
        <v>87</v>
      </c>
      <c r="B115">
        <v>7</v>
      </c>
      <c r="C115">
        <v>3</v>
      </c>
      <c r="D115" s="4">
        <v>36195</v>
      </c>
      <c r="F115" s="4">
        <v>36194</v>
      </c>
      <c r="G115">
        <v>7</v>
      </c>
      <c r="H115" t="s">
        <v>394</v>
      </c>
      <c r="I115" t="s">
        <v>395</v>
      </c>
      <c r="J115" s="4">
        <v>35947</v>
      </c>
      <c r="K115" s="4"/>
    </row>
    <row r="116" spans="1:11" x14ac:dyDescent="0.2">
      <c r="A116">
        <v>88</v>
      </c>
      <c r="B116">
        <v>7</v>
      </c>
      <c r="C116">
        <v>1</v>
      </c>
      <c r="D116" s="4">
        <v>36195</v>
      </c>
      <c r="F116" s="4">
        <v>36194</v>
      </c>
      <c r="G116">
        <v>7</v>
      </c>
      <c r="H116" t="s">
        <v>394</v>
      </c>
      <c r="I116" t="s">
        <v>395</v>
      </c>
      <c r="J116" s="4">
        <v>35947</v>
      </c>
      <c r="K116" s="4"/>
    </row>
    <row r="117" spans="1:11" x14ac:dyDescent="0.2">
      <c r="A117">
        <v>89</v>
      </c>
      <c r="B117">
        <v>7</v>
      </c>
      <c r="C117">
        <v>1</v>
      </c>
      <c r="D117" s="4">
        <v>36196</v>
      </c>
      <c r="F117" s="4">
        <v>36195</v>
      </c>
      <c r="G117">
        <v>7</v>
      </c>
      <c r="H117" t="s">
        <v>394</v>
      </c>
      <c r="I117" t="s">
        <v>395</v>
      </c>
      <c r="J117" s="4">
        <v>35947</v>
      </c>
      <c r="K117" s="4"/>
    </row>
    <row r="118" spans="1:11" x14ac:dyDescent="0.2">
      <c r="A118">
        <v>91</v>
      </c>
      <c r="B118">
        <v>7</v>
      </c>
      <c r="C118">
        <v>1</v>
      </c>
      <c r="D118" s="4">
        <v>36196</v>
      </c>
      <c r="F118" s="4">
        <v>36195</v>
      </c>
      <c r="G118">
        <v>7</v>
      </c>
      <c r="H118" t="s">
        <v>394</v>
      </c>
      <c r="I118" t="s">
        <v>395</v>
      </c>
      <c r="J118" s="4">
        <v>35947</v>
      </c>
      <c r="K118" s="4"/>
    </row>
    <row r="119" spans="1:11" x14ac:dyDescent="0.2">
      <c r="A119">
        <v>92</v>
      </c>
      <c r="B119">
        <v>7</v>
      </c>
      <c r="C119">
        <v>2</v>
      </c>
      <c r="D119" s="4">
        <v>36196</v>
      </c>
      <c r="F119" s="4">
        <v>36195</v>
      </c>
      <c r="G119">
        <v>7</v>
      </c>
      <c r="H119" t="s">
        <v>394</v>
      </c>
      <c r="I119" t="s">
        <v>395</v>
      </c>
      <c r="J119" s="4">
        <v>35947</v>
      </c>
      <c r="K119" s="4"/>
    </row>
    <row r="120" spans="1:11" x14ac:dyDescent="0.2">
      <c r="A120">
        <v>93</v>
      </c>
      <c r="B120">
        <v>7</v>
      </c>
      <c r="C120">
        <v>2</v>
      </c>
      <c r="D120" s="4">
        <v>36197</v>
      </c>
      <c r="F120" s="4">
        <v>36196</v>
      </c>
      <c r="G120">
        <v>7</v>
      </c>
      <c r="H120" t="s">
        <v>394</v>
      </c>
      <c r="I120" t="s">
        <v>395</v>
      </c>
      <c r="J120" s="4">
        <v>35947</v>
      </c>
      <c r="K120" s="4"/>
    </row>
    <row r="121" spans="1:11" x14ac:dyDescent="0.2">
      <c r="A121">
        <v>95</v>
      </c>
      <c r="B121">
        <v>7</v>
      </c>
      <c r="C121">
        <v>2</v>
      </c>
      <c r="D121" s="4">
        <v>36198</v>
      </c>
      <c r="F121" s="4">
        <v>36197</v>
      </c>
      <c r="G121">
        <v>7</v>
      </c>
      <c r="H121" t="s">
        <v>394</v>
      </c>
      <c r="I121" t="s">
        <v>395</v>
      </c>
      <c r="J121" s="4">
        <v>35947</v>
      </c>
      <c r="K121" s="4"/>
    </row>
    <row r="122" spans="1:11" x14ac:dyDescent="0.2">
      <c r="A122">
        <v>96</v>
      </c>
      <c r="B122">
        <v>7</v>
      </c>
      <c r="C122">
        <v>1</v>
      </c>
      <c r="D122" s="4">
        <v>36199</v>
      </c>
      <c r="E122" s="1">
        <v>37165</v>
      </c>
      <c r="F122" s="4">
        <v>37163</v>
      </c>
      <c r="G122">
        <v>7</v>
      </c>
      <c r="H122" t="s">
        <v>394</v>
      </c>
      <c r="I122" t="s">
        <v>395</v>
      </c>
      <c r="J122" s="4">
        <v>35947</v>
      </c>
      <c r="K122" s="4"/>
    </row>
    <row r="123" spans="1:11" x14ac:dyDescent="0.2">
      <c r="A123">
        <v>97</v>
      </c>
      <c r="B123">
        <v>7</v>
      </c>
      <c r="C123">
        <v>3</v>
      </c>
      <c r="D123" s="4">
        <v>36199</v>
      </c>
      <c r="F123" s="4">
        <v>36198</v>
      </c>
      <c r="G123">
        <v>7</v>
      </c>
      <c r="H123" t="s">
        <v>394</v>
      </c>
      <c r="I123" t="s">
        <v>395</v>
      </c>
      <c r="J123" s="4">
        <v>35947</v>
      </c>
      <c r="K123" s="4"/>
    </row>
    <row r="124" spans="1:11" x14ac:dyDescent="0.2">
      <c r="A124">
        <v>98</v>
      </c>
      <c r="B124">
        <v>7</v>
      </c>
      <c r="C124">
        <v>3</v>
      </c>
      <c r="D124" s="4">
        <v>36200</v>
      </c>
      <c r="F124" s="4">
        <v>36199</v>
      </c>
      <c r="G124">
        <v>7</v>
      </c>
      <c r="H124" t="s">
        <v>394</v>
      </c>
      <c r="I124" t="s">
        <v>395</v>
      </c>
      <c r="J124" s="4">
        <v>35947</v>
      </c>
      <c r="K124" s="4"/>
    </row>
    <row r="125" spans="1:11" x14ac:dyDescent="0.2">
      <c r="A125">
        <v>99</v>
      </c>
      <c r="B125">
        <v>7</v>
      </c>
      <c r="C125">
        <v>3</v>
      </c>
      <c r="D125" s="4">
        <v>36202</v>
      </c>
      <c r="F125" s="4">
        <v>36201</v>
      </c>
      <c r="G125">
        <v>7</v>
      </c>
      <c r="H125" t="s">
        <v>394</v>
      </c>
      <c r="I125" t="s">
        <v>395</v>
      </c>
      <c r="J125" s="4">
        <v>35947</v>
      </c>
      <c r="K125" s="4"/>
    </row>
    <row r="126" spans="1:11" x14ac:dyDescent="0.2">
      <c r="A126">
        <v>100</v>
      </c>
      <c r="B126">
        <v>7</v>
      </c>
      <c r="C126">
        <v>2</v>
      </c>
      <c r="D126" s="4">
        <v>36203</v>
      </c>
      <c r="F126" s="4">
        <v>36202</v>
      </c>
      <c r="G126">
        <v>7</v>
      </c>
      <c r="H126" t="s">
        <v>394</v>
      </c>
      <c r="I126" t="s">
        <v>395</v>
      </c>
      <c r="J126" s="4">
        <v>35947</v>
      </c>
      <c r="K126" s="4"/>
    </row>
    <row r="127" spans="1:11" x14ac:dyDescent="0.2">
      <c r="A127">
        <v>101</v>
      </c>
      <c r="B127">
        <v>7</v>
      </c>
      <c r="C127">
        <v>3</v>
      </c>
      <c r="D127" s="4">
        <v>36203</v>
      </c>
      <c r="F127" s="4">
        <v>36202</v>
      </c>
      <c r="G127">
        <v>7</v>
      </c>
      <c r="H127" t="s">
        <v>394</v>
      </c>
      <c r="I127" t="s">
        <v>395</v>
      </c>
      <c r="J127" s="4">
        <v>35947</v>
      </c>
      <c r="K127" s="4"/>
    </row>
    <row r="128" spans="1:11" x14ac:dyDescent="0.2">
      <c r="A128">
        <v>104</v>
      </c>
      <c r="B128">
        <v>7</v>
      </c>
      <c r="C128">
        <v>2</v>
      </c>
      <c r="D128" s="4">
        <v>36204</v>
      </c>
      <c r="F128" s="4">
        <v>36203</v>
      </c>
      <c r="G128">
        <v>7</v>
      </c>
      <c r="H128" t="s">
        <v>394</v>
      </c>
      <c r="I128" t="s">
        <v>395</v>
      </c>
      <c r="J128" s="4">
        <v>35947</v>
      </c>
      <c r="K128" s="4"/>
    </row>
    <row r="129" spans="1:11" x14ac:dyDescent="0.2">
      <c r="A129">
        <v>105</v>
      </c>
      <c r="B129">
        <v>7</v>
      </c>
      <c r="C129">
        <v>1</v>
      </c>
      <c r="D129" s="4">
        <v>36204</v>
      </c>
      <c r="F129" s="4">
        <v>36203</v>
      </c>
      <c r="G129">
        <v>7</v>
      </c>
      <c r="H129" t="s">
        <v>394</v>
      </c>
      <c r="I129" t="s">
        <v>395</v>
      </c>
      <c r="J129" s="4">
        <v>35947</v>
      </c>
      <c r="K129" s="4"/>
    </row>
    <row r="130" spans="1:11" x14ac:dyDescent="0.2">
      <c r="A130">
        <v>107</v>
      </c>
      <c r="B130">
        <v>7</v>
      </c>
      <c r="C130">
        <v>1</v>
      </c>
      <c r="D130" s="4">
        <v>36205</v>
      </c>
      <c r="F130" s="4">
        <v>36204</v>
      </c>
      <c r="G130">
        <v>7</v>
      </c>
      <c r="H130" t="s">
        <v>394</v>
      </c>
      <c r="I130" t="s">
        <v>395</v>
      </c>
      <c r="J130" s="4">
        <v>35947</v>
      </c>
      <c r="K130" s="4"/>
    </row>
    <row r="131" spans="1:11" x14ac:dyDescent="0.2">
      <c r="A131">
        <v>108</v>
      </c>
      <c r="B131">
        <v>7</v>
      </c>
      <c r="C131">
        <v>1</v>
      </c>
      <c r="D131" s="4">
        <v>36206</v>
      </c>
      <c r="F131" s="4">
        <v>36205</v>
      </c>
      <c r="G131">
        <v>7</v>
      </c>
      <c r="H131" t="s">
        <v>394</v>
      </c>
      <c r="I131" t="s">
        <v>395</v>
      </c>
      <c r="J131" s="4">
        <v>35947</v>
      </c>
      <c r="K131" s="4"/>
    </row>
    <row r="132" spans="1:11" x14ac:dyDescent="0.2">
      <c r="A132">
        <v>110</v>
      </c>
      <c r="B132">
        <v>7</v>
      </c>
      <c r="C132">
        <v>2</v>
      </c>
      <c r="D132" s="4">
        <v>36206</v>
      </c>
      <c r="F132" s="4">
        <v>36205</v>
      </c>
      <c r="G132">
        <v>7</v>
      </c>
      <c r="H132" t="s">
        <v>394</v>
      </c>
      <c r="I132" t="s">
        <v>395</v>
      </c>
      <c r="J132" s="4">
        <v>35947</v>
      </c>
      <c r="K132" s="4"/>
    </row>
    <row r="133" spans="1:11" x14ac:dyDescent="0.2">
      <c r="A133">
        <v>112</v>
      </c>
      <c r="B133">
        <v>7</v>
      </c>
      <c r="C133">
        <v>2</v>
      </c>
      <c r="D133" s="4">
        <v>36207</v>
      </c>
      <c r="F133" s="4">
        <v>36206</v>
      </c>
      <c r="G133">
        <v>7</v>
      </c>
      <c r="H133" t="s">
        <v>394</v>
      </c>
      <c r="I133" t="s">
        <v>395</v>
      </c>
      <c r="J133" s="4">
        <v>35947</v>
      </c>
      <c r="K133" s="4"/>
    </row>
    <row r="134" spans="1:11" x14ac:dyDescent="0.2">
      <c r="A134">
        <v>113</v>
      </c>
      <c r="B134">
        <v>7</v>
      </c>
      <c r="C134">
        <v>1</v>
      </c>
      <c r="D134" s="4">
        <v>36208</v>
      </c>
      <c r="F134" s="4">
        <v>36207</v>
      </c>
      <c r="G134">
        <v>7</v>
      </c>
      <c r="H134" t="s">
        <v>394</v>
      </c>
      <c r="I134" t="s">
        <v>395</v>
      </c>
      <c r="J134" s="4">
        <v>35947</v>
      </c>
      <c r="K134" s="4"/>
    </row>
    <row r="135" spans="1:11" x14ac:dyDescent="0.2">
      <c r="A135">
        <v>115</v>
      </c>
      <c r="B135">
        <v>7</v>
      </c>
      <c r="C135">
        <v>1</v>
      </c>
      <c r="D135" s="4">
        <v>36209</v>
      </c>
      <c r="F135" s="4">
        <v>36208</v>
      </c>
      <c r="G135">
        <v>7</v>
      </c>
      <c r="H135" t="s">
        <v>394</v>
      </c>
      <c r="I135" t="s">
        <v>395</v>
      </c>
      <c r="J135" s="4">
        <v>35947</v>
      </c>
      <c r="K135" s="4"/>
    </row>
    <row r="136" spans="1:11" x14ac:dyDescent="0.2">
      <c r="A136">
        <v>116</v>
      </c>
      <c r="B136">
        <v>7</v>
      </c>
      <c r="C136">
        <v>1</v>
      </c>
      <c r="D136" s="4">
        <v>36209</v>
      </c>
      <c r="F136" s="4">
        <v>36208</v>
      </c>
      <c r="G136">
        <v>7</v>
      </c>
      <c r="H136" t="s">
        <v>394</v>
      </c>
      <c r="I136" t="s">
        <v>395</v>
      </c>
      <c r="J136" s="4">
        <v>35947</v>
      </c>
      <c r="K136" s="4"/>
    </row>
    <row r="137" spans="1:11" x14ac:dyDescent="0.2">
      <c r="A137">
        <v>118</v>
      </c>
      <c r="B137">
        <v>7</v>
      </c>
      <c r="C137">
        <v>3</v>
      </c>
      <c r="D137" s="4">
        <v>36210</v>
      </c>
      <c r="F137" s="4">
        <v>36209</v>
      </c>
      <c r="G137">
        <v>7</v>
      </c>
      <c r="H137" t="s">
        <v>394</v>
      </c>
      <c r="I137" t="s">
        <v>395</v>
      </c>
      <c r="J137" s="4">
        <v>35947</v>
      </c>
      <c r="K137" s="4"/>
    </row>
    <row r="138" spans="1:11" x14ac:dyDescent="0.2">
      <c r="A138">
        <v>120</v>
      </c>
      <c r="B138">
        <v>7</v>
      </c>
      <c r="C138">
        <v>1</v>
      </c>
      <c r="D138" s="4">
        <v>36212</v>
      </c>
      <c r="F138" s="4">
        <v>36211</v>
      </c>
      <c r="G138">
        <v>7</v>
      </c>
      <c r="H138" t="s">
        <v>394</v>
      </c>
      <c r="I138" t="s">
        <v>395</v>
      </c>
      <c r="J138" s="4">
        <v>35947</v>
      </c>
      <c r="K138" s="4"/>
    </row>
    <row r="139" spans="1:11" x14ac:dyDescent="0.2">
      <c r="A139">
        <v>122</v>
      </c>
      <c r="B139">
        <v>7</v>
      </c>
      <c r="C139">
        <v>3</v>
      </c>
      <c r="D139" s="4">
        <v>36213</v>
      </c>
      <c r="F139" s="4">
        <v>36212</v>
      </c>
      <c r="G139">
        <v>7</v>
      </c>
      <c r="H139" t="s">
        <v>394</v>
      </c>
      <c r="I139" t="s">
        <v>395</v>
      </c>
      <c r="J139" s="4">
        <v>35947</v>
      </c>
      <c r="K139" s="4"/>
    </row>
    <row r="140" spans="1:11" x14ac:dyDescent="0.2">
      <c r="A140">
        <v>123</v>
      </c>
      <c r="B140">
        <v>7</v>
      </c>
      <c r="C140">
        <v>1</v>
      </c>
      <c r="D140" s="4">
        <v>36213</v>
      </c>
      <c r="F140" s="4">
        <v>36212</v>
      </c>
      <c r="G140">
        <v>7</v>
      </c>
      <c r="H140" t="s">
        <v>394</v>
      </c>
      <c r="I140" t="s">
        <v>395</v>
      </c>
      <c r="J140" s="4">
        <v>35947</v>
      </c>
      <c r="K140" s="4"/>
    </row>
    <row r="141" spans="1:11" x14ac:dyDescent="0.2">
      <c r="A141">
        <v>124</v>
      </c>
      <c r="B141">
        <v>7</v>
      </c>
      <c r="C141">
        <v>1</v>
      </c>
      <c r="D141" s="4">
        <v>36213</v>
      </c>
      <c r="F141" s="4">
        <v>36212</v>
      </c>
      <c r="G141">
        <v>7</v>
      </c>
      <c r="H141" t="s">
        <v>394</v>
      </c>
      <c r="I141" t="s">
        <v>395</v>
      </c>
      <c r="J141" s="4">
        <v>35947</v>
      </c>
      <c r="K141" s="4"/>
    </row>
    <row r="142" spans="1:11" x14ac:dyDescent="0.2">
      <c r="A142">
        <v>125</v>
      </c>
      <c r="B142">
        <v>7</v>
      </c>
      <c r="C142">
        <v>3</v>
      </c>
      <c r="D142" s="4">
        <v>36214</v>
      </c>
      <c r="F142" s="4">
        <v>36213</v>
      </c>
      <c r="G142">
        <v>7</v>
      </c>
      <c r="H142" t="s">
        <v>394</v>
      </c>
      <c r="I142" t="s">
        <v>395</v>
      </c>
      <c r="J142" s="4">
        <v>35947</v>
      </c>
      <c r="K142" s="4"/>
    </row>
    <row r="143" spans="1:11" x14ac:dyDescent="0.2">
      <c r="A143">
        <v>126</v>
      </c>
      <c r="B143">
        <v>7</v>
      </c>
      <c r="C143">
        <v>1</v>
      </c>
      <c r="D143" s="4">
        <v>36214</v>
      </c>
      <c r="F143" s="4">
        <v>36213</v>
      </c>
      <c r="G143">
        <v>7</v>
      </c>
      <c r="H143" t="s">
        <v>394</v>
      </c>
      <c r="I143" t="s">
        <v>395</v>
      </c>
      <c r="J143" s="4">
        <v>35947</v>
      </c>
      <c r="K143" s="4"/>
    </row>
    <row r="144" spans="1:11" x14ac:dyDescent="0.2">
      <c r="A144">
        <v>129</v>
      </c>
      <c r="B144">
        <v>7</v>
      </c>
      <c r="C144">
        <v>1</v>
      </c>
      <c r="D144" s="4">
        <v>36215</v>
      </c>
      <c r="F144" s="4">
        <v>36214</v>
      </c>
      <c r="G144">
        <v>7</v>
      </c>
      <c r="H144" t="s">
        <v>394</v>
      </c>
      <c r="I144" t="s">
        <v>395</v>
      </c>
      <c r="J144" s="4">
        <v>35947</v>
      </c>
      <c r="K144" s="4"/>
    </row>
    <row r="145" spans="1:11" x14ac:dyDescent="0.2">
      <c r="A145">
        <v>131</v>
      </c>
      <c r="B145">
        <v>7</v>
      </c>
      <c r="C145">
        <v>2</v>
      </c>
      <c r="D145" s="4">
        <v>36217</v>
      </c>
      <c r="F145" s="4">
        <v>36216</v>
      </c>
      <c r="G145">
        <v>7</v>
      </c>
      <c r="H145" t="s">
        <v>394</v>
      </c>
      <c r="I145" t="s">
        <v>395</v>
      </c>
      <c r="J145" s="4">
        <v>35947</v>
      </c>
      <c r="K145" s="4"/>
    </row>
    <row r="146" spans="1:11" x14ac:dyDescent="0.2">
      <c r="A146">
        <v>133</v>
      </c>
      <c r="B146">
        <v>7</v>
      </c>
      <c r="C146">
        <v>3</v>
      </c>
      <c r="D146" s="4">
        <v>36218</v>
      </c>
      <c r="F146" s="4">
        <v>36217</v>
      </c>
      <c r="G146">
        <v>7</v>
      </c>
      <c r="H146" t="s">
        <v>394</v>
      </c>
      <c r="I146" t="s">
        <v>395</v>
      </c>
      <c r="J146" s="4">
        <v>35947</v>
      </c>
      <c r="K146" s="4"/>
    </row>
    <row r="147" spans="1:11" x14ac:dyDescent="0.2">
      <c r="A147">
        <v>134</v>
      </c>
      <c r="B147">
        <v>7</v>
      </c>
      <c r="C147">
        <v>1</v>
      </c>
      <c r="D147" s="4">
        <v>36219</v>
      </c>
      <c r="F147" s="4">
        <v>36218</v>
      </c>
      <c r="G147">
        <v>7</v>
      </c>
      <c r="H147" t="s">
        <v>394</v>
      </c>
      <c r="I147" t="s">
        <v>395</v>
      </c>
      <c r="J147" s="4">
        <v>35947</v>
      </c>
      <c r="K147" s="4"/>
    </row>
    <row r="148" spans="1:11" x14ac:dyDescent="0.2">
      <c r="A148">
        <v>135</v>
      </c>
      <c r="B148">
        <v>7</v>
      </c>
      <c r="C148">
        <v>2</v>
      </c>
      <c r="D148" s="4">
        <v>36219</v>
      </c>
      <c r="F148" s="4">
        <v>36218</v>
      </c>
      <c r="G148">
        <v>7</v>
      </c>
      <c r="H148" t="s">
        <v>394</v>
      </c>
      <c r="I148" t="s">
        <v>395</v>
      </c>
      <c r="J148" s="4">
        <v>35947</v>
      </c>
      <c r="K148" s="4"/>
    </row>
    <row r="149" spans="1:11" x14ac:dyDescent="0.2">
      <c r="A149">
        <v>136</v>
      </c>
      <c r="B149">
        <v>7</v>
      </c>
      <c r="C149">
        <v>3</v>
      </c>
      <c r="D149" s="4">
        <v>36219</v>
      </c>
      <c r="F149" s="4">
        <v>36218</v>
      </c>
      <c r="G149">
        <v>7</v>
      </c>
      <c r="H149" t="s">
        <v>394</v>
      </c>
      <c r="I149" t="s">
        <v>395</v>
      </c>
      <c r="J149" s="4">
        <v>35947</v>
      </c>
      <c r="K149" s="4"/>
    </row>
    <row r="150" spans="1:11" x14ac:dyDescent="0.2">
      <c r="A150">
        <v>137</v>
      </c>
      <c r="B150">
        <v>7</v>
      </c>
      <c r="C150">
        <v>1</v>
      </c>
      <c r="D150" s="4">
        <v>36221</v>
      </c>
      <c r="F150" s="4">
        <v>36220</v>
      </c>
      <c r="G150">
        <v>7</v>
      </c>
      <c r="H150" t="s">
        <v>394</v>
      </c>
      <c r="I150" t="s">
        <v>395</v>
      </c>
      <c r="J150" s="4">
        <v>35947</v>
      </c>
      <c r="K150" s="4"/>
    </row>
    <row r="151" spans="1:11" x14ac:dyDescent="0.2">
      <c r="A151">
        <v>138</v>
      </c>
      <c r="B151">
        <v>7</v>
      </c>
      <c r="C151">
        <v>1</v>
      </c>
      <c r="D151" s="4">
        <v>36221</v>
      </c>
      <c r="F151" s="4">
        <v>36220</v>
      </c>
      <c r="G151">
        <v>7</v>
      </c>
      <c r="H151" t="s">
        <v>394</v>
      </c>
      <c r="I151" t="s">
        <v>395</v>
      </c>
      <c r="J151" s="4">
        <v>35947</v>
      </c>
      <c r="K151" s="4"/>
    </row>
    <row r="152" spans="1:11" x14ac:dyDescent="0.2">
      <c r="A152">
        <v>141</v>
      </c>
      <c r="B152">
        <v>7</v>
      </c>
      <c r="C152">
        <v>1</v>
      </c>
      <c r="D152" s="4">
        <v>36223</v>
      </c>
      <c r="F152" s="4">
        <v>36222</v>
      </c>
      <c r="G152">
        <v>7</v>
      </c>
      <c r="H152" t="s">
        <v>394</v>
      </c>
      <c r="I152" t="s">
        <v>395</v>
      </c>
      <c r="J152" s="4">
        <v>35947</v>
      </c>
      <c r="K152" s="4"/>
    </row>
    <row r="153" spans="1:11" x14ac:dyDescent="0.2">
      <c r="A153">
        <v>142</v>
      </c>
      <c r="B153">
        <v>7</v>
      </c>
      <c r="C153">
        <v>2</v>
      </c>
      <c r="D153" s="4">
        <v>36223</v>
      </c>
      <c r="F153" s="4">
        <v>36222</v>
      </c>
      <c r="G153">
        <v>7</v>
      </c>
      <c r="H153" t="s">
        <v>394</v>
      </c>
      <c r="I153" t="s">
        <v>395</v>
      </c>
      <c r="J153" s="4">
        <v>35947</v>
      </c>
      <c r="K153" s="4"/>
    </row>
    <row r="154" spans="1:11" x14ac:dyDescent="0.2">
      <c r="A154">
        <v>143</v>
      </c>
      <c r="B154">
        <v>7</v>
      </c>
      <c r="C154">
        <v>2</v>
      </c>
      <c r="D154" s="4">
        <v>36224</v>
      </c>
      <c r="F154" s="4">
        <v>36223</v>
      </c>
      <c r="G154">
        <v>7</v>
      </c>
      <c r="H154" t="s">
        <v>394</v>
      </c>
      <c r="I154" t="s">
        <v>395</v>
      </c>
      <c r="J154" s="4">
        <v>35947</v>
      </c>
      <c r="K154" s="4"/>
    </row>
    <row r="155" spans="1:11" x14ac:dyDescent="0.2">
      <c r="A155">
        <v>144</v>
      </c>
      <c r="B155">
        <v>7</v>
      </c>
      <c r="C155">
        <v>2</v>
      </c>
      <c r="D155" s="4">
        <v>36225</v>
      </c>
      <c r="F155" s="4">
        <v>36224</v>
      </c>
      <c r="G155">
        <v>7</v>
      </c>
      <c r="H155" t="s">
        <v>394</v>
      </c>
      <c r="I155" t="s">
        <v>395</v>
      </c>
      <c r="J155" s="4">
        <v>35947</v>
      </c>
      <c r="K155" s="4"/>
    </row>
    <row r="156" spans="1:11" x14ac:dyDescent="0.2">
      <c r="A156">
        <v>146</v>
      </c>
      <c r="B156">
        <v>7</v>
      </c>
      <c r="C156">
        <v>1</v>
      </c>
      <c r="D156" s="4">
        <v>36225</v>
      </c>
      <c r="F156" s="4">
        <v>36224</v>
      </c>
      <c r="G156">
        <v>7</v>
      </c>
      <c r="H156" t="s">
        <v>394</v>
      </c>
      <c r="I156" t="s">
        <v>395</v>
      </c>
      <c r="J156" s="4">
        <v>35947</v>
      </c>
      <c r="K156" s="4"/>
    </row>
    <row r="157" spans="1:11" x14ac:dyDescent="0.2">
      <c r="A157">
        <v>147</v>
      </c>
      <c r="B157">
        <v>7</v>
      </c>
      <c r="C157">
        <v>2</v>
      </c>
      <c r="D157" s="4">
        <v>36226</v>
      </c>
      <c r="F157" s="4">
        <v>36225</v>
      </c>
      <c r="G157">
        <v>7</v>
      </c>
      <c r="H157" t="s">
        <v>394</v>
      </c>
      <c r="I157" t="s">
        <v>395</v>
      </c>
      <c r="J157" s="4">
        <v>35947</v>
      </c>
      <c r="K157" s="4"/>
    </row>
    <row r="158" spans="1:11" x14ac:dyDescent="0.2">
      <c r="A158">
        <v>148</v>
      </c>
      <c r="B158">
        <v>7</v>
      </c>
      <c r="C158">
        <v>1</v>
      </c>
      <c r="D158" s="4">
        <v>36226</v>
      </c>
      <c r="F158" s="4">
        <v>36225</v>
      </c>
      <c r="G158">
        <v>7</v>
      </c>
      <c r="H158" t="s">
        <v>394</v>
      </c>
      <c r="I158" t="s">
        <v>395</v>
      </c>
      <c r="J158" s="4">
        <v>35947</v>
      </c>
      <c r="K158" s="4"/>
    </row>
    <row r="159" spans="1:11" x14ac:dyDescent="0.2">
      <c r="A159">
        <v>151</v>
      </c>
      <c r="B159">
        <v>7</v>
      </c>
      <c r="C159">
        <v>1</v>
      </c>
      <c r="D159" s="4">
        <v>36227</v>
      </c>
      <c r="F159" s="4">
        <v>36226</v>
      </c>
      <c r="G159">
        <v>7</v>
      </c>
      <c r="H159" t="s">
        <v>394</v>
      </c>
      <c r="I159" t="s">
        <v>395</v>
      </c>
      <c r="J159" s="4">
        <v>35947</v>
      </c>
      <c r="K159" s="4"/>
    </row>
    <row r="160" spans="1:11" x14ac:dyDescent="0.2">
      <c r="A160">
        <v>152</v>
      </c>
      <c r="B160">
        <v>7</v>
      </c>
      <c r="C160">
        <v>1</v>
      </c>
      <c r="D160" s="4">
        <v>36228</v>
      </c>
      <c r="F160" s="4">
        <v>36227</v>
      </c>
      <c r="G160">
        <v>7</v>
      </c>
      <c r="H160" t="s">
        <v>394</v>
      </c>
      <c r="I160" t="s">
        <v>395</v>
      </c>
      <c r="J160" s="4">
        <v>35947</v>
      </c>
      <c r="K160" s="4"/>
    </row>
    <row r="161" spans="1:11" x14ac:dyDescent="0.2">
      <c r="A161">
        <v>153</v>
      </c>
      <c r="B161">
        <v>7</v>
      </c>
      <c r="C161">
        <v>3</v>
      </c>
      <c r="D161" s="4">
        <v>36228</v>
      </c>
      <c r="F161" s="4">
        <v>36227</v>
      </c>
      <c r="G161">
        <v>7</v>
      </c>
      <c r="H161" t="s">
        <v>394</v>
      </c>
      <c r="I161" t="s">
        <v>395</v>
      </c>
      <c r="J161" s="4">
        <v>35947</v>
      </c>
      <c r="K161" s="4"/>
    </row>
    <row r="162" spans="1:11" x14ac:dyDescent="0.2">
      <c r="A162">
        <v>155</v>
      </c>
      <c r="B162">
        <v>7</v>
      </c>
      <c r="C162">
        <v>1</v>
      </c>
      <c r="D162" s="4">
        <v>36231</v>
      </c>
      <c r="F162" s="4">
        <v>36230</v>
      </c>
      <c r="G162">
        <v>7</v>
      </c>
      <c r="H162" t="s">
        <v>394</v>
      </c>
      <c r="I162" t="s">
        <v>395</v>
      </c>
      <c r="J162" s="4">
        <v>35947</v>
      </c>
      <c r="K162" s="4"/>
    </row>
    <row r="163" spans="1:11" x14ac:dyDescent="0.2">
      <c r="A163">
        <v>156</v>
      </c>
      <c r="B163">
        <v>7</v>
      </c>
      <c r="C163">
        <v>3</v>
      </c>
      <c r="D163" s="4">
        <v>36231</v>
      </c>
      <c r="F163" s="4">
        <v>36230</v>
      </c>
      <c r="G163">
        <v>7</v>
      </c>
      <c r="H163" t="s">
        <v>394</v>
      </c>
      <c r="I163" t="s">
        <v>395</v>
      </c>
      <c r="J163" s="4">
        <v>35947</v>
      </c>
      <c r="K163" s="4"/>
    </row>
    <row r="164" spans="1:11" x14ac:dyDescent="0.2">
      <c r="A164">
        <v>157</v>
      </c>
      <c r="B164">
        <v>7</v>
      </c>
      <c r="C164">
        <v>1</v>
      </c>
      <c r="D164" s="4">
        <v>36231</v>
      </c>
      <c r="F164" s="4">
        <v>36230</v>
      </c>
      <c r="G164">
        <v>7</v>
      </c>
      <c r="H164" t="s">
        <v>394</v>
      </c>
      <c r="I164" t="s">
        <v>395</v>
      </c>
      <c r="J164" s="4">
        <v>35947</v>
      </c>
      <c r="K164" s="4"/>
    </row>
    <row r="165" spans="1:11" x14ac:dyDescent="0.2">
      <c r="A165">
        <v>159</v>
      </c>
      <c r="B165">
        <v>7</v>
      </c>
      <c r="C165">
        <v>2</v>
      </c>
      <c r="D165" s="4">
        <v>36231</v>
      </c>
      <c r="F165" s="4">
        <v>36230</v>
      </c>
      <c r="G165">
        <v>7</v>
      </c>
      <c r="H165" t="s">
        <v>394</v>
      </c>
      <c r="I165" t="s">
        <v>395</v>
      </c>
      <c r="J165" s="4">
        <v>35947</v>
      </c>
      <c r="K165" s="4"/>
    </row>
    <row r="166" spans="1:11" x14ac:dyDescent="0.2">
      <c r="A166">
        <v>160</v>
      </c>
      <c r="B166">
        <v>7</v>
      </c>
      <c r="C166">
        <v>3</v>
      </c>
      <c r="D166" s="4">
        <v>36232</v>
      </c>
      <c r="F166" s="4">
        <v>36231</v>
      </c>
      <c r="G166">
        <v>7</v>
      </c>
      <c r="H166" t="s">
        <v>394</v>
      </c>
      <c r="I166" t="s">
        <v>395</v>
      </c>
      <c r="J166" s="4">
        <v>35947</v>
      </c>
      <c r="K166" s="4"/>
    </row>
    <row r="167" spans="1:11" x14ac:dyDescent="0.2">
      <c r="A167">
        <v>162</v>
      </c>
      <c r="B167">
        <v>7</v>
      </c>
      <c r="C167">
        <v>1</v>
      </c>
      <c r="D167" s="4">
        <v>36233</v>
      </c>
      <c r="F167" s="4">
        <v>36232</v>
      </c>
      <c r="G167">
        <v>7</v>
      </c>
      <c r="H167" t="s">
        <v>394</v>
      </c>
      <c r="I167" t="s">
        <v>395</v>
      </c>
      <c r="J167" s="4">
        <v>35947</v>
      </c>
      <c r="K167" s="4"/>
    </row>
    <row r="168" spans="1:11" x14ac:dyDescent="0.2">
      <c r="A168">
        <v>163</v>
      </c>
      <c r="B168">
        <v>7</v>
      </c>
      <c r="C168">
        <v>2</v>
      </c>
      <c r="D168" s="4">
        <v>36233</v>
      </c>
      <c r="F168" s="4">
        <v>36232</v>
      </c>
      <c r="G168">
        <v>7</v>
      </c>
      <c r="H168" t="s">
        <v>394</v>
      </c>
      <c r="I168" t="s">
        <v>395</v>
      </c>
      <c r="J168" s="4">
        <v>35947</v>
      </c>
      <c r="K168" s="4"/>
    </row>
    <row r="169" spans="1:11" x14ac:dyDescent="0.2">
      <c r="A169">
        <v>165</v>
      </c>
      <c r="B169">
        <v>7</v>
      </c>
      <c r="C169">
        <v>2</v>
      </c>
      <c r="D169" s="4">
        <v>36234</v>
      </c>
      <c r="F169" s="4">
        <v>36233</v>
      </c>
      <c r="G169">
        <v>7</v>
      </c>
      <c r="H169" t="s">
        <v>394</v>
      </c>
      <c r="I169" t="s">
        <v>395</v>
      </c>
      <c r="J169" s="4">
        <v>35947</v>
      </c>
      <c r="K169" s="4"/>
    </row>
    <row r="170" spans="1:11" x14ac:dyDescent="0.2">
      <c r="A170">
        <v>167</v>
      </c>
      <c r="B170">
        <v>7</v>
      </c>
      <c r="C170">
        <v>3</v>
      </c>
      <c r="D170" s="4">
        <v>36235</v>
      </c>
      <c r="F170" s="4">
        <v>36234</v>
      </c>
      <c r="G170">
        <v>7</v>
      </c>
      <c r="H170" t="s">
        <v>394</v>
      </c>
      <c r="I170" t="s">
        <v>395</v>
      </c>
      <c r="J170" s="4">
        <v>35947</v>
      </c>
      <c r="K170" s="4"/>
    </row>
    <row r="171" spans="1:11" x14ac:dyDescent="0.2">
      <c r="A171">
        <v>168</v>
      </c>
      <c r="B171">
        <v>7</v>
      </c>
      <c r="C171">
        <v>3</v>
      </c>
      <c r="D171" s="4">
        <v>36236</v>
      </c>
      <c r="F171" s="4">
        <v>36235</v>
      </c>
      <c r="G171">
        <v>7</v>
      </c>
      <c r="H171" t="s">
        <v>394</v>
      </c>
      <c r="I171" t="s">
        <v>395</v>
      </c>
      <c r="J171" s="4">
        <v>35947</v>
      </c>
      <c r="K171" s="4"/>
    </row>
    <row r="172" spans="1:11" x14ac:dyDescent="0.2">
      <c r="A172">
        <v>169</v>
      </c>
      <c r="B172">
        <v>7</v>
      </c>
      <c r="C172">
        <v>1</v>
      </c>
      <c r="D172" s="4">
        <v>36236</v>
      </c>
      <c r="F172" s="4">
        <v>36235</v>
      </c>
      <c r="G172">
        <v>7</v>
      </c>
      <c r="H172" t="s">
        <v>394</v>
      </c>
      <c r="I172" t="s">
        <v>395</v>
      </c>
      <c r="J172" s="4">
        <v>35947</v>
      </c>
      <c r="K172" s="4"/>
    </row>
    <row r="173" spans="1:11" x14ac:dyDescent="0.2">
      <c r="A173">
        <v>171</v>
      </c>
      <c r="B173">
        <v>7</v>
      </c>
      <c r="C173">
        <v>1</v>
      </c>
      <c r="D173" s="4">
        <v>36237</v>
      </c>
      <c r="F173" s="4">
        <v>36236</v>
      </c>
      <c r="G173">
        <v>7</v>
      </c>
      <c r="H173" t="s">
        <v>394</v>
      </c>
      <c r="I173" t="s">
        <v>395</v>
      </c>
      <c r="J173" s="4">
        <v>35947</v>
      </c>
      <c r="K173" s="4"/>
    </row>
    <row r="174" spans="1:11" x14ac:dyDescent="0.2">
      <c r="A174">
        <v>172</v>
      </c>
      <c r="B174">
        <v>7</v>
      </c>
      <c r="C174">
        <v>3</v>
      </c>
      <c r="D174" s="4">
        <v>36238</v>
      </c>
      <c r="F174" s="4">
        <v>36237</v>
      </c>
      <c r="G174">
        <v>7</v>
      </c>
      <c r="H174" t="s">
        <v>394</v>
      </c>
      <c r="I174" t="s">
        <v>395</v>
      </c>
      <c r="J174" s="4">
        <v>35947</v>
      </c>
      <c r="K174" s="4"/>
    </row>
    <row r="175" spans="1:11" x14ac:dyDescent="0.2">
      <c r="A175">
        <v>173</v>
      </c>
      <c r="B175">
        <v>7</v>
      </c>
      <c r="C175">
        <v>3</v>
      </c>
      <c r="D175" s="4">
        <v>36238</v>
      </c>
      <c r="F175" s="4">
        <v>36237</v>
      </c>
      <c r="G175">
        <v>7</v>
      </c>
      <c r="H175" t="s">
        <v>394</v>
      </c>
      <c r="I175" t="s">
        <v>395</v>
      </c>
      <c r="J175" s="4">
        <v>35947</v>
      </c>
      <c r="K175" s="4"/>
    </row>
    <row r="176" spans="1:11" x14ac:dyDescent="0.2">
      <c r="A176">
        <v>174</v>
      </c>
      <c r="B176">
        <v>7</v>
      </c>
      <c r="C176">
        <v>2</v>
      </c>
      <c r="D176" s="4">
        <v>36238</v>
      </c>
      <c r="F176" s="4">
        <v>36237</v>
      </c>
      <c r="G176">
        <v>7</v>
      </c>
      <c r="H176" t="s">
        <v>394</v>
      </c>
      <c r="I176" t="s">
        <v>395</v>
      </c>
      <c r="J176" s="4">
        <v>35947</v>
      </c>
      <c r="K176" s="4"/>
    </row>
    <row r="177" spans="1:11" x14ac:dyDescent="0.2">
      <c r="A177">
        <v>175</v>
      </c>
      <c r="B177">
        <v>7</v>
      </c>
      <c r="C177">
        <v>1</v>
      </c>
      <c r="D177" s="4">
        <v>36239</v>
      </c>
      <c r="F177" s="4">
        <v>36238</v>
      </c>
      <c r="G177">
        <v>7</v>
      </c>
      <c r="H177" t="s">
        <v>394</v>
      </c>
      <c r="I177" t="s">
        <v>395</v>
      </c>
      <c r="J177" s="4">
        <v>35947</v>
      </c>
      <c r="K177" s="4"/>
    </row>
    <row r="178" spans="1:11" x14ac:dyDescent="0.2">
      <c r="A178">
        <v>177</v>
      </c>
      <c r="B178">
        <v>7</v>
      </c>
      <c r="C178">
        <v>2</v>
      </c>
      <c r="D178" s="4">
        <v>36239</v>
      </c>
      <c r="F178" s="4">
        <v>36238</v>
      </c>
      <c r="G178">
        <v>7</v>
      </c>
      <c r="H178" t="s">
        <v>394</v>
      </c>
      <c r="I178" t="s">
        <v>395</v>
      </c>
      <c r="J178" s="4">
        <v>35947</v>
      </c>
      <c r="K178" s="4"/>
    </row>
    <row r="179" spans="1:11" x14ac:dyDescent="0.2">
      <c r="A179">
        <v>179</v>
      </c>
      <c r="B179">
        <v>7</v>
      </c>
      <c r="C179">
        <v>1</v>
      </c>
      <c r="D179" s="4">
        <v>36241</v>
      </c>
      <c r="F179" s="4">
        <v>36240</v>
      </c>
      <c r="G179">
        <v>7</v>
      </c>
      <c r="H179" t="s">
        <v>394</v>
      </c>
      <c r="I179" t="s">
        <v>395</v>
      </c>
      <c r="J179" s="4">
        <v>35947</v>
      </c>
      <c r="K179" s="4"/>
    </row>
    <row r="180" spans="1:11" x14ac:dyDescent="0.2">
      <c r="A180">
        <v>180</v>
      </c>
      <c r="B180">
        <v>7</v>
      </c>
      <c r="C180">
        <v>2</v>
      </c>
      <c r="D180" s="4">
        <v>36242</v>
      </c>
      <c r="F180" s="4">
        <v>36241</v>
      </c>
      <c r="G180">
        <v>7</v>
      </c>
      <c r="H180" t="s">
        <v>394</v>
      </c>
      <c r="I180" t="s">
        <v>395</v>
      </c>
      <c r="J180" s="4">
        <v>35947</v>
      </c>
      <c r="K180" s="4"/>
    </row>
    <row r="181" spans="1:11" x14ac:dyDescent="0.2">
      <c r="A181">
        <v>181</v>
      </c>
      <c r="B181">
        <v>7</v>
      </c>
      <c r="C181">
        <v>3</v>
      </c>
      <c r="D181" s="4">
        <v>36243</v>
      </c>
      <c r="F181" s="4">
        <v>36242</v>
      </c>
      <c r="G181">
        <v>7</v>
      </c>
      <c r="H181" t="s">
        <v>394</v>
      </c>
      <c r="I181" t="s">
        <v>395</v>
      </c>
      <c r="J181" s="4">
        <v>35947</v>
      </c>
      <c r="K181" s="4"/>
    </row>
    <row r="182" spans="1:11" x14ac:dyDescent="0.2">
      <c r="A182">
        <v>182</v>
      </c>
      <c r="B182">
        <v>7</v>
      </c>
      <c r="C182">
        <v>3</v>
      </c>
      <c r="D182" s="4">
        <v>36243</v>
      </c>
      <c r="F182" s="4">
        <v>36242</v>
      </c>
      <c r="G182">
        <v>7</v>
      </c>
      <c r="H182" t="s">
        <v>394</v>
      </c>
      <c r="I182" t="s">
        <v>395</v>
      </c>
      <c r="J182" s="4">
        <v>35947</v>
      </c>
      <c r="K182" s="4"/>
    </row>
    <row r="183" spans="1:11" x14ac:dyDescent="0.2">
      <c r="A183">
        <v>183</v>
      </c>
      <c r="B183">
        <v>7</v>
      </c>
      <c r="C183">
        <v>1</v>
      </c>
      <c r="D183" s="4">
        <v>36244</v>
      </c>
      <c r="F183" s="4">
        <v>36243</v>
      </c>
      <c r="G183">
        <v>7</v>
      </c>
      <c r="H183" t="s">
        <v>394</v>
      </c>
      <c r="I183" t="s">
        <v>395</v>
      </c>
      <c r="J183" s="4">
        <v>35947</v>
      </c>
      <c r="K183" s="4"/>
    </row>
    <row r="184" spans="1:11" x14ac:dyDescent="0.2">
      <c r="A184">
        <v>184</v>
      </c>
      <c r="B184">
        <v>7</v>
      </c>
      <c r="C184">
        <v>1</v>
      </c>
      <c r="D184" s="4">
        <v>36244</v>
      </c>
      <c r="F184" s="4">
        <v>36243</v>
      </c>
      <c r="G184">
        <v>7</v>
      </c>
      <c r="H184" t="s">
        <v>394</v>
      </c>
      <c r="I184" t="s">
        <v>395</v>
      </c>
      <c r="J184" s="4">
        <v>35947</v>
      </c>
      <c r="K184" s="4"/>
    </row>
    <row r="185" spans="1:11" x14ac:dyDescent="0.2">
      <c r="A185">
        <v>185</v>
      </c>
      <c r="B185">
        <v>7</v>
      </c>
      <c r="C185">
        <v>1</v>
      </c>
      <c r="D185" s="4">
        <v>36245</v>
      </c>
      <c r="F185" s="4">
        <v>36244</v>
      </c>
      <c r="G185">
        <v>7</v>
      </c>
      <c r="H185" t="s">
        <v>394</v>
      </c>
      <c r="I185" t="s">
        <v>395</v>
      </c>
      <c r="J185" s="4">
        <v>35947</v>
      </c>
      <c r="K185" s="4"/>
    </row>
    <row r="186" spans="1:11" x14ac:dyDescent="0.2">
      <c r="A186">
        <v>186</v>
      </c>
      <c r="B186">
        <v>7</v>
      </c>
      <c r="C186">
        <v>3</v>
      </c>
      <c r="D186" s="4">
        <v>36245</v>
      </c>
      <c r="F186" s="4">
        <v>36244</v>
      </c>
      <c r="G186">
        <v>7</v>
      </c>
      <c r="H186" t="s">
        <v>394</v>
      </c>
      <c r="I186" t="s">
        <v>395</v>
      </c>
      <c r="J186" s="4">
        <v>35947</v>
      </c>
      <c r="K186" s="4"/>
    </row>
    <row r="187" spans="1:11" x14ac:dyDescent="0.2">
      <c r="A187">
        <v>187</v>
      </c>
      <c r="B187">
        <v>7</v>
      </c>
      <c r="C187">
        <v>3</v>
      </c>
      <c r="D187" s="4">
        <v>36246</v>
      </c>
      <c r="F187" s="4">
        <v>36245</v>
      </c>
      <c r="G187">
        <v>7</v>
      </c>
      <c r="H187" t="s">
        <v>394</v>
      </c>
      <c r="I187" t="s">
        <v>395</v>
      </c>
      <c r="J187" s="4">
        <v>35947</v>
      </c>
      <c r="K187" s="4"/>
    </row>
    <row r="188" spans="1:11" x14ac:dyDescent="0.2">
      <c r="A188">
        <v>189</v>
      </c>
      <c r="B188">
        <v>7</v>
      </c>
      <c r="C188">
        <v>1</v>
      </c>
      <c r="D188" s="4">
        <v>36246</v>
      </c>
      <c r="F188" s="4">
        <v>36245</v>
      </c>
      <c r="G188">
        <v>7</v>
      </c>
      <c r="H188" t="s">
        <v>394</v>
      </c>
      <c r="I188" t="s">
        <v>395</v>
      </c>
      <c r="J188" s="4">
        <v>35947</v>
      </c>
      <c r="K188" s="4"/>
    </row>
    <row r="189" spans="1:11" x14ac:dyDescent="0.2">
      <c r="A189">
        <v>190</v>
      </c>
      <c r="B189">
        <v>7</v>
      </c>
      <c r="C189">
        <v>1</v>
      </c>
      <c r="D189" s="4">
        <v>36247</v>
      </c>
      <c r="F189" s="4">
        <v>36246</v>
      </c>
      <c r="G189">
        <v>7</v>
      </c>
      <c r="H189" t="s">
        <v>394</v>
      </c>
      <c r="I189" t="s">
        <v>395</v>
      </c>
      <c r="J189" s="4">
        <v>35947</v>
      </c>
      <c r="K189" s="4"/>
    </row>
    <row r="190" spans="1:11" x14ac:dyDescent="0.2">
      <c r="A190">
        <v>192</v>
      </c>
      <c r="B190">
        <v>7</v>
      </c>
      <c r="C190">
        <v>1</v>
      </c>
      <c r="D190" s="4">
        <v>36248</v>
      </c>
      <c r="F190" s="4">
        <v>36247</v>
      </c>
      <c r="G190">
        <v>7</v>
      </c>
      <c r="H190" t="s">
        <v>394</v>
      </c>
      <c r="I190" t="s">
        <v>395</v>
      </c>
      <c r="J190" s="4">
        <v>35947</v>
      </c>
      <c r="K190" s="4"/>
    </row>
    <row r="191" spans="1:11" x14ac:dyDescent="0.2">
      <c r="A191">
        <v>193</v>
      </c>
      <c r="B191">
        <v>7</v>
      </c>
      <c r="C191">
        <v>2</v>
      </c>
      <c r="D191" s="4">
        <v>36249</v>
      </c>
      <c r="F191" s="4">
        <v>36248</v>
      </c>
      <c r="G191">
        <v>7</v>
      </c>
      <c r="H191" t="s">
        <v>394</v>
      </c>
      <c r="I191" t="s">
        <v>395</v>
      </c>
      <c r="J191" s="4">
        <v>35947</v>
      </c>
      <c r="K191" s="4"/>
    </row>
    <row r="192" spans="1:11" x14ac:dyDescent="0.2">
      <c r="A192">
        <v>194</v>
      </c>
      <c r="B192">
        <v>7</v>
      </c>
      <c r="C192">
        <v>3</v>
      </c>
      <c r="D192" s="4">
        <v>36249</v>
      </c>
      <c r="F192" s="4">
        <v>36248</v>
      </c>
      <c r="G192">
        <v>7</v>
      </c>
      <c r="H192" t="s">
        <v>394</v>
      </c>
      <c r="I192" t="s">
        <v>395</v>
      </c>
      <c r="J192" s="4">
        <v>35947</v>
      </c>
      <c r="K192" s="4"/>
    </row>
    <row r="193" spans="1:11" x14ac:dyDescent="0.2">
      <c r="A193">
        <v>196</v>
      </c>
      <c r="B193">
        <v>7</v>
      </c>
      <c r="C193">
        <v>2</v>
      </c>
      <c r="D193" s="4">
        <v>36249</v>
      </c>
      <c r="F193" s="4">
        <v>36248</v>
      </c>
      <c r="G193">
        <v>7</v>
      </c>
      <c r="H193" t="s">
        <v>394</v>
      </c>
      <c r="I193" t="s">
        <v>395</v>
      </c>
      <c r="J193" s="4">
        <v>35947</v>
      </c>
      <c r="K193" s="4"/>
    </row>
    <row r="194" spans="1:11" x14ac:dyDescent="0.2">
      <c r="A194">
        <v>197</v>
      </c>
      <c r="B194">
        <v>7</v>
      </c>
      <c r="C194">
        <v>3</v>
      </c>
      <c r="D194" s="4">
        <v>36249</v>
      </c>
      <c r="F194" s="4">
        <v>36248</v>
      </c>
      <c r="G194">
        <v>7</v>
      </c>
      <c r="H194" t="s">
        <v>394</v>
      </c>
      <c r="I194" t="s">
        <v>395</v>
      </c>
      <c r="J194" s="4">
        <v>35947</v>
      </c>
      <c r="K194" s="4"/>
    </row>
    <row r="195" spans="1:11" x14ac:dyDescent="0.2">
      <c r="A195">
        <v>199</v>
      </c>
      <c r="B195">
        <v>7</v>
      </c>
      <c r="C195">
        <v>3</v>
      </c>
      <c r="D195" s="4">
        <v>36251</v>
      </c>
      <c r="F195" s="4">
        <v>36250</v>
      </c>
      <c r="G195">
        <v>7</v>
      </c>
      <c r="H195" t="s">
        <v>394</v>
      </c>
      <c r="I195" t="s">
        <v>395</v>
      </c>
      <c r="J195" s="4">
        <v>35947</v>
      </c>
      <c r="K195" s="4"/>
    </row>
    <row r="196" spans="1:11" x14ac:dyDescent="0.2">
      <c r="A196">
        <v>202</v>
      </c>
      <c r="B196">
        <v>7</v>
      </c>
      <c r="C196">
        <v>2</v>
      </c>
      <c r="D196" s="4">
        <v>36253</v>
      </c>
      <c r="F196" s="4">
        <v>36252</v>
      </c>
      <c r="G196">
        <v>7</v>
      </c>
      <c r="H196" t="s">
        <v>394</v>
      </c>
      <c r="I196" t="s">
        <v>395</v>
      </c>
      <c r="J196" s="4">
        <v>35947</v>
      </c>
      <c r="K196" s="4"/>
    </row>
    <row r="197" spans="1:11" x14ac:dyDescent="0.2">
      <c r="A197">
        <v>204</v>
      </c>
      <c r="B197">
        <v>7</v>
      </c>
      <c r="C197">
        <v>1</v>
      </c>
      <c r="D197" s="4">
        <v>36254</v>
      </c>
      <c r="F197" s="4">
        <v>36253</v>
      </c>
      <c r="G197">
        <v>7</v>
      </c>
      <c r="H197" t="s">
        <v>394</v>
      </c>
      <c r="I197" t="s">
        <v>395</v>
      </c>
      <c r="J197" s="4">
        <v>35947</v>
      </c>
      <c r="K197" s="4"/>
    </row>
    <row r="198" spans="1:11" x14ac:dyDescent="0.2">
      <c r="A198">
        <v>205</v>
      </c>
      <c r="B198">
        <v>7</v>
      </c>
      <c r="C198">
        <v>3</v>
      </c>
      <c r="D198" s="4">
        <v>36254</v>
      </c>
      <c r="F198" s="4">
        <v>36253</v>
      </c>
      <c r="G198">
        <v>7</v>
      </c>
      <c r="H198" t="s">
        <v>394</v>
      </c>
      <c r="I198" t="s">
        <v>395</v>
      </c>
      <c r="J198" s="4">
        <v>35947</v>
      </c>
      <c r="K198" s="4"/>
    </row>
    <row r="199" spans="1:11" x14ac:dyDescent="0.2">
      <c r="A199">
        <v>207</v>
      </c>
      <c r="B199">
        <v>7</v>
      </c>
      <c r="C199">
        <v>1</v>
      </c>
      <c r="D199" s="4">
        <v>36255</v>
      </c>
      <c r="F199" s="4">
        <v>36254</v>
      </c>
      <c r="G199">
        <v>7</v>
      </c>
      <c r="H199" t="s">
        <v>394</v>
      </c>
      <c r="I199" t="s">
        <v>395</v>
      </c>
      <c r="J199" s="4">
        <v>35947</v>
      </c>
      <c r="K199" s="4"/>
    </row>
    <row r="200" spans="1:11" x14ac:dyDescent="0.2">
      <c r="A200">
        <v>208</v>
      </c>
      <c r="B200">
        <v>7</v>
      </c>
      <c r="C200">
        <v>2</v>
      </c>
      <c r="D200" s="4">
        <v>36256</v>
      </c>
      <c r="F200" s="4">
        <v>36255</v>
      </c>
      <c r="G200">
        <v>7</v>
      </c>
      <c r="H200" t="s">
        <v>394</v>
      </c>
      <c r="I200" t="s">
        <v>395</v>
      </c>
      <c r="J200" s="4">
        <v>35947</v>
      </c>
      <c r="K200" s="4"/>
    </row>
    <row r="201" spans="1:11" x14ac:dyDescent="0.2">
      <c r="A201">
        <v>209</v>
      </c>
      <c r="B201">
        <v>7</v>
      </c>
      <c r="C201">
        <v>1</v>
      </c>
      <c r="D201" s="4">
        <v>36256</v>
      </c>
      <c r="F201" s="4">
        <v>36255</v>
      </c>
      <c r="G201">
        <v>7</v>
      </c>
      <c r="H201" t="s">
        <v>394</v>
      </c>
      <c r="I201" t="s">
        <v>395</v>
      </c>
      <c r="J201" s="4">
        <v>35947</v>
      </c>
      <c r="K201" s="4"/>
    </row>
    <row r="202" spans="1:11" x14ac:dyDescent="0.2">
      <c r="A202">
        <v>210</v>
      </c>
      <c r="B202">
        <v>7</v>
      </c>
      <c r="C202">
        <v>1</v>
      </c>
      <c r="D202" s="4">
        <v>36256</v>
      </c>
      <c r="F202" s="4">
        <v>36255</v>
      </c>
      <c r="G202">
        <v>7</v>
      </c>
      <c r="H202" t="s">
        <v>394</v>
      </c>
      <c r="I202" t="s">
        <v>395</v>
      </c>
      <c r="J202" s="4">
        <v>35947</v>
      </c>
      <c r="K202" s="4"/>
    </row>
    <row r="203" spans="1:11" x14ac:dyDescent="0.2">
      <c r="A203">
        <v>211</v>
      </c>
      <c r="B203">
        <v>7</v>
      </c>
      <c r="C203">
        <v>1</v>
      </c>
      <c r="D203" s="4">
        <v>36257</v>
      </c>
      <c r="F203" s="4">
        <v>36256</v>
      </c>
      <c r="G203">
        <v>7</v>
      </c>
      <c r="H203" t="s">
        <v>394</v>
      </c>
      <c r="I203" t="s">
        <v>395</v>
      </c>
      <c r="J203" s="4">
        <v>35947</v>
      </c>
      <c r="K203" s="4"/>
    </row>
    <row r="204" spans="1:11" x14ac:dyDescent="0.2">
      <c r="A204">
        <v>213</v>
      </c>
      <c r="B204">
        <v>7</v>
      </c>
      <c r="C204">
        <v>1</v>
      </c>
      <c r="D204" s="4">
        <v>36258</v>
      </c>
      <c r="F204" s="4">
        <v>36257</v>
      </c>
      <c r="G204">
        <v>7</v>
      </c>
      <c r="H204" t="s">
        <v>394</v>
      </c>
      <c r="I204" t="s">
        <v>395</v>
      </c>
      <c r="J204" s="4">
        <v>35947</v>
      </c>
      <c r="K204" s="4"/>
    </row>
    <row r="205" spans="1:11" x14ac:dyDescent="0.2">
      <c r="A205">
        <v>214</v>
      </c>
      <c r="B205">
        <v>7</v>
      </c>
      <c r="C205">
        <v>2</v>
      </c>
      <c r="D205" s="4">
        <v>36258</v>
      </c>
      <c r="F205" s="4">
        <v>36257</v>
      </c>
      <c r="G205">
        <v>7</v>
      </c>
      <c r="H205" t="s">
        <v>394</v>
      </c>
      <c r="I205" t="s">
        <v>395</v>
      </c>
      <c r="J205" s="4">
        <v>35947</v>
      </c>
      <c r="K205" s="4"/>
    </row>
    <row r="206" spans="1:11" x14ac:dyDescent="0.2">
      <c r="A206">
        <v>215</v>
      </c>
      <c r="B206">
        <v>7</v>
      </c>
      <c r="C206">
        <v>1</v>
      </c>
      <c r="D206" s="4">
        <v>36259</v>
      </c>
      <c r="F206" s="4">
        <v>36258</v>
      </c>
      <c r="G206">
        <v>7</v>
      </c>
      <c r="H206" t="s">
        <v>394</v>
      </c>
      <c r="I206" t="s">
        <v>395</v>
      </c>
      <c r="J206" s="4">
        <v>35947</v>
      </c>
      <c r="K206" s="4"/>
    </row>
    <row r="207" spans="1:11" x14ac:dyDescent="0.2">
      <c r="A207">
        <v>219</v>
      </c>
      <c r="B207">
        <v>7</v>
      </c>
      <c r="C207">
        <v>2</v>
      </c>
      <c r="D207" s="4">
        <v>36529</v>
      </c>
      <c r="F207" s="4">
        <v>36528</v>
      </c>
      <c r="G207">
        <v>7</v>
      </c>
      <c r="H207" t="s">
        <v>394</v>
      </c>
      <c r="I207" t="s">
        <v>395</v>
      </c>
      <c r="J207" s="4">
        <v>35947</v>
      </c>
      <c r="K207" s="4"/>
    </row>
    <row r="208" spans="1:11" x14ac:dyDescent="0.2">
      <c r="A208">
        <v>220</v>
      </c>
      <c r="B208">
        <v>7</v>
      </c>
      <c r="C208">
        <v>2</v>
      </c>
      <c r="D208" s="4">
        <v>36532</v>
      </c>
      <c r="F208" s="4">
        <v>36531</v>
      </c>
      <c r="G208">
        <v>7</v>
      </c>
      <c r="H208" t="s">
        <v>394</v>
      </c>
      <c r="I208" t="s">
        <v>395</v>
      </c>
      <c r="J208" s="4">
        <v>35947</v>
      </c>
      <c r="K208" s="4"/>
    </row>
    <row r="209" spans="1:11" x14ac:dyDescent="0.2">
      <c r="A209">
        <v>221</v>
      </c>
      <c r="B209">
        <v>7</v>
      </c>
      <c r="C209">
        <v>1</v>
      </c>
      <c r="D209" s="4">
        <v>36537</v>
      </c>
      <c r="F209" s="4">
        <v>36536</v>
      </c>
      <c r="G209">
        <v>7</v>
      </c>
      <c r="H209" t="s">
        <v>394</v>
      </c>
      <c r="I209" t="s">
        <v>395</v>
      </c>
      <c r="J209" s="4">
        <v>35947</v>
      </c>
      <c r="K209" s="4"/>
    </row>
    <row r="210" spans="1:11" x14ac:dyDescent="0.2">
      <c r="A210">
        <v>222</v>
      </c>
      <c r="B210">
        <v>7</v>
      </c>
      <c r="C210">
        <v>2</v>
      </c>
      <c r="D210" s="4">
        <v>36537</v>
      </c>
      <c r="F210" s="4">
        <v>36536</v>
      </c>
      <c r="G210">
        <v>7</v>
      </c>
      <c r="H210" t="s">
        <v>394</v>
      </c>
      <c r="I210" t="s">
        <v>395</v>
      </c>
      <c r="J210" s="4">
        <v>35947</v>
      </c>
      <c r="K210" s="4"/>
    </row>
    <row r="211" spans="1:11" x14ac:dyDescent="0.2">
      <c r="A211">
        <v>224</v>
      </c>
      <c r="B211">
        <v>7</v>
      </c>
      <c r="C211">
        <v>3</v>
      </c>
      <c r="D211" s="4">
        <v>36544</v>
      </c>
      <c r="F211" s="4">
        <v>36543</v>
      </c>
      <c r="G211">
        <v>7</v>
      </c>
      <c r="H211" t="s">
        <v>394</v>
      </c>
      <c r="I211" t="s">
        <v>395</v>
      </c>
      <c r="J211" s="4">
        <v>35947</v>
      </c>
      <c r="K211" s="4"/>
    </row>
    <row r="212" spans="1:11" x14ac:dyDescent="0.2">
      <c r="A212">
        <v>226</v>
      </c>
      <c r="B212">
        <v>7</v>
      </c>
      <c r="C212">
        <v>2</v>
      </c>
      <c r="D212" s="4">
        <v>36548</v>
      </c>
      <c r="F212" s="4">
        <v>36547</v>
      </c>
      <c r="G212">
        <v>7</v>
      </c>
      <c r="H212" t="s">
        <v>394</v>
      </c>
      <c r="I212" t="s">
        <v>395</v>
      </c>
      <c r="J212" s="4">
        <v>35947</v>
      </c>
      <c r="K212" s="4"/>
    </row>
    <row r="213" spans="1:11" x14ac:dyDescent="0.2">
      <c r="A213">
        <v>227</v>
      </c>
      <c r="B213">
        <v>7</v>
      </c>
      <c r="C213">
        <v>2</v>
      </c>
      <c r="D213" s="4">
        <v>36551</v>
      </c>
      <c r="F213" s="4">
        <v>36550</v>
      </c>
      <c r="G213">
        <v>7</v>
      </c>
      <c r="H213" t="s">
        <v>394</v>
      </c>
      <c r="I213" t="s">
        <v>395</v>
      </c>
      <c r="J213" s="4">
        <v>35947</v>
      </c>
      <c r="K213" s="4"/>
    </row>
    <row r="214" spans="1:11" x14ac:dyDescent="0.2">
      <c r="A214">
        <v>228</v>
      </c>
      <c r="B214">
        <v>7</v>
      </c>
      <c r="C214">
        <v>2</v>
      </c>
      <c r="D214" s="4">
        <v>36551</v>
      </c>
      <c r="F214" s="4">
        <v>36550</v>
      </c>
      <c r="G214">
        <v>7</v>
      </c>
      <c r="H214" t="s">
        <v>394</v>
      </c>
      <c r="I214" t="s">
        <v>395</v>
      </c>
      <c r="J214" s="4">
        <v>35947</v>
      </c>
      <c r="K214" s="4"/>
    </row>
    <row r="215" spans="1:11" x14ac:dyDescent="0.2">
      <c r="A215">
        <v>229</v>
      </c>
      <c r="B215">
        <v>7</v>
      </c>
      <c r="C215">
        <v>2</v>
      </c>
      <c r="D215" s="4">
        <v>36555</v>
      </c>
      <c r="F215" s="4">
        <v>36554</v>
      </c>
      <c r="G215">
        <v>7</v>
      </c>
      <c r="H215" t="s">
        <v>394</v>
      </c>
      <c r="I215" t="s">
        <v>395</v>
      </c>
      <c r="J215" s="4">
        <v>35947</v>
      </c>
      <c r="K215" s="4"/>
    </row>
    <row r="216" spans="1:11" x14ac:dyDescent="0.2">
      <c r="A216">
        <v>230</v>
      </c>
      <c r="B216">
        <v>7</v>
      </c>
      <c r="C216">
        <v>1</v>
      </c>
      <c r="D216" s="4">
        <v>36558</v>
      </c>
      <c r="F216" s="4">
        <v>36557</v>
      </c>
      <c r="G216">
        <v>7</v>
      </c>
      <c r="H216" t="s">
        <v>394</v>
      </c>
      <c r="I216" t="s">
        <v>395</v>
      </c>
      <c r="J216" s="4">
        <v>35947</v>
      </c>
      <c r="K216" s="4"/>
    </row>
    <row r="217" spans="1:11" x14ac:dyDescent="0.2">
      <c r="A217">
        <v>232</v>
      </c>
      <c r="B217">
        <v>7</v>
      </c>
      <c r="C217">
        <v>1</v>
      </c>
      <c r="D217" s="4">
        <v>36563</v>
      </c>
      <c r="F217" s="4">
        <v>36562</v>
      </c>
      <c r="G217">
        <v>7</v>
      </c>
      <c r="H217" t="s">
        <v>394</v>
      </c>
      <c r="I217" t="s">
        <v>395</v>
      </c>
      <c r="J217" s="4">
        <v>35947</v>
      </c>
      <c r="K217" s="4"/>
    </row>
    <row r="218" spans="1:11" x14ac:dyDescent="0.2">
      <c r="A218">
        <v>234</v>
      </c>
      <c r="B218">
        <v>7</v>
      </c>
      <c r="C218">
        <v>3</v>
      </c>
      <c r="D218" s="4">
        <v>36569</v>
      </c>
      <c r="F218" s="4">
        <v>36568</v>
      </c>
      <c r="G218">
        <v>7</v>
      </c>
      <c r="H218" t="s">
        <v>394</v>
      </c>
      <c r="I218" t="s">
        <v>395</v>
      </c>
      <c r="J218" s="4">
        <v>35947</v>
      </c>
      <c r="K218" s="4"/>
    </row>
    <row r="219" spans="1:11" x14ac:dyDescent="0.2">
      <c r="A219">
        <v>235</v>
      </c>
      <c r="B219">
        <v>7</v>
      </c>
      <c r="C219">
        <v>1</v>
      </c>
      <c r="D219" s="4">
        <v>36573</v>
      </c>
      <c r="F219" s="4">
        <v>36572</v>
      </c>
      <c r="G219">
        <v>7</v>
      </c>
      <c r="H219" t="s">
        <v>394</v>
      </c>
      <c r="I219" t="s">
        <v>395</v>
      </c>
      <c r="J219" s="4">
        <v>35947</v>
      </c>
      <c r="K219" s="4"/>
    </row>
    <row r="220" spans="1:11" x14ac:dyDescent="0.2">
      <c r="A220">
        <v>236</v>
      </c>
      <c r="B220">
        <v>7</v>
      </c>
      <c r="C220">
        <v>2</v>
      </c>
      <c r="D220" s="4">
        <v>36574</v>
      </c>
      <c r="F220" s="4">
        <v>36573</v>
      </c>
      <c r="G220">
        <v>7</v>
      </c>
      <c r="H220" t="s">
        <v>394</v>
      </c>
      <c r="I220" t="s">
        <v>395</v>
      </c>
      <c r="J220" s="4">
        <v>35947</v>
      </c>
      <c r="K220" s="4"/>
    </row>
    <row r="221" spans="1:11" x14ac:dyDescent="0.2">
      <c r="A221">
        <v>237</v>
      </c>
      <c r="B221">
        <v>7</v>
      </c>
      <c r="C221">
        <v>1</v>
      </c>
      <c r="D221" s="4">
        <v>36579</v>
      </c>
      <c r="F221" s="4">
        <v>36578</v>
      </c>
      <c r="G221">
        <v>7</v>
      </c>
      <c r="H221" t="s">
        <v>394</v>
      </c>
      <c r="I221" t="s">
        <v>395</v>
      </c>
      <c r="J221" s="4">
        <v>35947</v>
      </c>
      <c r="K221" s="4"/>
    </row>
    <row r="222" spans="1:11" x14ac:dyDescent="0.2">
      <c r="A222">
        <v>239</v>
      </c>
      <c r="B222">
        <v>7</v>
      </c>
      <c r="C222">
        <v>1</v>
      </c>
      <c r="D222" s="4">
        <v>36581</v>
      </c>
      <c r="F222" s="4">
        <v>36580</v>
      </c>
      <c r="G222">
        <v>7</v>
      </c>
      <c r="H222" t="s">
        <v>394</v>
      </c>
      <c r="I222" t="s">
        <v>395</v>
      </c>
      <c r="J222" s="4">
        <v>35947</v>
      </c>
      <c r="K222" s="4"/>
    </row>
    <row r="223" spans="1:11" x14ac:dyDescent="0.2">
      <c r="A223">
        <v>240</v>
      </c>
      <c r="B223">
        <v>7</v>
      </c>
      <c r="C223">
        <v>2</v>
      </c>
      <c r="D223" s="4">
        <v>36581</v>
      </c>
      <c r="F223" s="4">
        <v>36580</v>
      </c>
      <c r="G223">
        <v>7</v>
      </c>
      <c r="H223" t="s">
        <v>394</v>
      </c>
      <c r="I223" t="s">
        <v>395</v>
      </c>
      <c r="J223" s="4">
        <v>35947</v>
      </c>
      <c r="K223" s="4"/>
    </row>
    <row r="224" spans="1:11" x14ac:dyDescent="0.2">
      <c r="A224">
        <v>243</v>
      </c>
      <c r="B224">
        <v>7</v>
      </c>
      <c r="C224">
        <v>2</v>
      </c>
      <c r="D224" s="4">
        <v>36586</v>
      </c>
      <c r="F224" s="4">
        <v>36585</v>
      </c>
      <c r="G224">
        <v>7</v>
      </c>
      <c r="H224" t="s">
        <v>394</v>
      </c>
      <c r="I224" t="s">
        <v>395</v>
      </c>
      <c r="J224" s="4">
        <v>35947</v>
      </c>
      <c r="K224" s="4"/>
    </row>
    <row r="225" spans="1:11" x14ac:dyDescent="0.2">
      <c r="A225">
        <v>245</v>
      </c>
      <c r="B225">
        <v>7</v>
      </c>
      <c r="C225">
        <v>3</v>
      </c>
      <c r="D225" s="4">
        <v>36589</v>
      </c>
      <c r="F225" s="4">
        <v>36588</v>
      </c>
      <c r="G225">
        <v>7</v>
      </c>
      <c r="H225" t="s">
        <v>394</v>
      </c>
      <c r="I225" t="s">
        <v>395</v>
      </c>
      <c r="J225" s="4">
        <v>35947</v>
      </c>
      <c r="K225" s="4"/>
    </row>
    <row r="226" spans="1:11" x14ac:dyDescent="0.2">
      <c r="A226">
        <v>246</v>
      </c>
      <c r="B226">
        <v>7</v>
      </c>
      <c r="C226">
        <v>2</v>
      </c>
      <c r="D226" s="4">
        <v>36593</v>
      </c>
      <c r="F226" s="4">
        <v>36592</v>
      </c>
      <c r="G226">
        <v>7</v>
      </c>
      <c r="H226" t="s">
        <v>394</v>
      </c>
      <c r="I226" t="s">
        <v>395</v>
      </c>
      <c r="J226" s="4">
        <v>35947</v>
      </c>
      <c r="K226" s="4"/>
    </row>
    <row r="227" spans="1:11" x14ac:dyDescent="0.2">
      <c r="A227">
        <v>247</v>
      </c>
      <c r="B227">
        <v>7</v>
      </c>
      <c r="C227">
        <v>1</v>
      </c>
      <c r="D227" s="4">
        <v>36593</v>
      </c>
      <c r="F227" s="4">
        <v>36592</v>
      </c>
      <c r="G227">
        <v>7</v>
      </c>
      <c r="H227" t="s">
        <v>394</v>
      </c>
      <c r="I227" t="s">
        <v>395</v>
      </c>
      <c r="J227" s="4">
        <v>35947</v>
      </c>
      <c r="K227" s="4"/>
    </row>
    <row r="228" spans="1:11" x14ac:dyDescent="0.2">
      <c r="A228">
        <v>248</v>
      </c>
      <c r="B228">
        <v>7</v>
      </c>
      <c r="C228">
        <v>2</v>
      </c>
      <c r="D228" s="4">
        <v>36596</v>
      </c>
      <c r="F228" s="4">
        <v>36595</v>
      </c>
      <c r="G228">
        <v>7</v>
      </c>
      <c r="H228" t="s">
        <v>394</v>
      </c>
      <c r="I228" t="s">
        <v>395</v>
      </c>
      <c r="J228" s="4">
        <v>35947</v>
      </c>
      <c r="K228" s="4"/>
    </row>
    <row r="229" spans="1:11" x14ac:dyDescent="0.2">
      <c r="A229">
        <v>249</v>
      </c>
      <c r="B229">
        <v>7</v>
      </c>
      <c r="C229">
        <v>2</v>
      </c>
      <c r="D229" s="4">
        <v>36600</v>
      </c>
      <c r="F229" s="4">
        <v>36599</v>
      </c>
      <c r="G229">
        <v>7</v>
      </c>
      <c r="H229" t="s">
        <v>394</v>
      </c>
      <c r="I229" t="s">
        <v>395</v>
      </c>
      <c r="J229" s="4">
        <v>35947</v>
      </c>
      <c r="K229" s="4"/>
    </row>
    <row r="230" spans="1:11" x14ac:dyDescent="0.2">
      <c r="A230">
        <v>250</v>
      </c>
      <c r="B230">
        <v>7</v>
      </c>
      <c r="C230">
        <v>1</v>
      </c>
      <c r="D230" s="4">
        <v>36601</v>
      </c>
      <c r="F230" s="4">
        <v>36600</v>
      </c>
      <c r="G230">
        <v>7</v>
      </c>
      <c r="H230" t="s">
        <v>394</v>
      </c>
      <c r="I230" t="s">
        <v>395</v>
      </c>
      <c r="J230" s="4">
        <v>35947</v>
      </c>
      <c r="K230" s="4"/>
    </row>
    <row r="231" spans="1:11" x14ac:dyDescent="0.2">
      <c r="A231">
        <v>252</v>
      </c>
      <c r="B231">
        <v>7</v>
      </c>
      <c r="C231">
        <v>3</v>
      </c>
      <c r="D231" s="4">
        <v>36608</v>
      </c>
      <c r="F231" s="4">
        <v>36607</v>
      </c>
      <c r="G231">
        <v>7</v>
      </c>
      <c r="H231" t="s">
        <v>394</v>
      </c>
      <c r="I231" t="s">
        <v>395</v>
      </c>
      <c r="J231" s="4">
        <v>35947</v>
      </c>
      <c r="K231" s="4"/>
    </row>
    <row r="232" spans="1:11" x14ac:dyDescent="0.2">
      <c r="A232">
        <v>254</v>
      </c>
      <c r="B232">
        <v>7</v>
      </c>
      <c r="C232">
        <v>2</v>
      </c>
      <c r="D232" s="4">
        <v>36611</v>
      </c>
      <c r="F232" s="4">
        <v>36610</v>
      </c>
      <c r="G232">
        <v>7</v>
      </c>
      <c r="H232" t="s">
        <v>394</v>
      </c>
      <c r="I232" t="s">
        <v>395</v>
      </c>
      <c r="J232" s="4">
        <v>35947</v>
      </c>
      <c r="K232" s="4"/>
    </row>
    <row r="233" spans="1:11" x14ac:dyDescent="0.2">
      <c r="A233">
        <v>255</v>
      </c>
      <c r="B233">
        <v>7</v>
      </c>
      <c r="C233">
        <v>2</v>
      </c>
      <c r="D233" s="4">
        <v>36611</v>
      </c>
      <c r="F233" s="4">
        <v>36610</v>
      </c>
      <c r="G233">
        <v>7</v>
      </c>
      <c r="H233" t="s">
        <v>394</v>
      </c>
      <c r="I233" t="s">
        <v>395</v>
      </c>
      <c r="J233" s="4">
        <v>35947</v>
      </c>
      <c r="K233" s="4"/>
    </row>
    <row r="234" spans="1:11" x14ac:dyDescent="0.2">
      <c r="A234">
        <v>256</v>
      </c>
      <c r="B234">
        <v>7</v>
      </c>
      <c r="C234">
        <v>2</v>
      </c>
      <c r="D234" s="4">
        <v>36615</v>
      </c>
      <c r="F234" s="4">
        <v>36614</v>
      </c>
      <c r="G234">
        <v>7</v>
      </c>
      <c r="H234" t="s">
        <v>394</v>
      </c>
      <c r="I234" t="s">
        <v>395</v>
      </c>
      <c r="J234" s="4">
        <v>35947</v>
      </c>
      <c r="K234" s="4"/>
    </row>
    <row r="235" spans="1:11" x14ac:dyDescent="0.2">
      <c r="A235">
        <v>257</v>
      </c>
      <c r="B235">
        <v>7</v>
      </c>
      <c r="C235">
        <v>2</v>
      </c>
      <c r="D235" s="4">
        <v>36619</v>
      </c>
      <c r="F235" s="4">
        <v>36618</v>
      </c>
      <c r="G235">
        <v>7</v>
      </c>
      <c r="H235" t="s">
        <v>394</v>
      </c>
      <c r="I235" t="s">
        <v>395</v>
      </c>
      <c r="J235" s="4">
        <v>35947</v>
      </c>
      <c r="K235" s="4"/>
    </row>
    <row r="236" spans="1:11" x14ac:dyDescent="0.2">
      <c r="A236">
        <v>258</v>
      </c>
      <c r="B236">
        <v>7</v>
      </c>
      <c r="C236">
        <v>1</v>
      </c>
      <c r="D236" s="4">
        <v>36620</v>
      </c>
      <c r="F236" s="4">
        <v>36619</v>
      </c>
      <c r="G236">
        <v>7</v>
      </c>
      <c r="H236" t="s">
        <v>394</v>
      </c>
      <c r="I236" t="s">
        <v>395</v>
      </c>
      <c r="J236" s="4">
        <v>35947</v>
      </c>
      <c r="K236" s="4"/>
    </row>
    <row r="237" spans="1:11" x14ac:dyDescent="0.2">
      <c r="A237">
        <v>262</v>
      </c>
      <c r="B237">
        <v>7</v>
      </c>
      <c r="C237">
        <v>3</v>
      </c>
      <c r="D237" s="4">
        <v>36626</v>
      </c>
      <c r="F237" s="4">
        <v>36625</v>
      </c>
      <c r="G237">
        <v>7</v>
      </c>
      <c r="H237" t="s">
        <v>394</v>
      </c>
      <c r="I237" t="s">
        <v>395</v>
      </c>
      <c r="J237" s="4">
        <v>35947</v>
      </c>
      <c r="K237" s="4"/>
    </row>
    <row r="238" spans="1:11" x14ac:dyDescent="0.2">
      <c r="A238">
        <v>21</v>
      </c>
      <c r="B238">
        <v>8</v>
      </c>
      <c r="C238">
        <v>1</v>
      </c>
      <c r="D238" s="4">
        <v>36162</v>
      </c>
      <c r="F238" s="4">
        <v>36161</v>
      </c>
      <c r="G238">
        <v>8</v>
      </c>
      <c r="H238" t="s">
        <v>396</v>
      </c>
      <c r="I238" t="s">
        <v>395</v>
      </c>
      <c r="J238" s="4">
        <v>35947</v>
      </c>
      <c r="K238" s="4"/>
    </row>
    <row r="239" spans="1:11" x14ac:dyDescent="0.2">
      <c r="A239">
        <v>44</v>
      </c>
      <c r="B239">
        <v>8</v>
      </c>
      <c r="C239">
        <v>1</v>
      </c>
      <c r="D239" s="4">
        <v>36173</v>
      </c>
      <c r="F239" s="4">
        <v>36172</v>
      </c>
      <c r="G239">
        <v>8</v>
      </c>
      <c r="H239" t="s">
        <v>396</v>
      </c>
      <c r="I239" t="s">
        <v>395</v>
      </c>
      <c r="J239" s="4">
        <v>35947</v>
      </c>
      <c r="K239" s="4"/>
    </row>
    <row r="240" spans="1:11" x14ac:dyDescent="0.2">
      <c r="A240">
        <v>96</v>
      </c>
      <c r="B240">
        <v>8</v>
      </c>
      <c r="C240">
        <v>1</v>
      </c>
      <c r="D240" s="4">
        <v>37166</v>
      </c>
      <c r="F240" s="4">
        <v>37165</v>
      </c>
      <c r="G240">
        <v>8</v>
      </c>
      <c r="H240" t="s">
        <v>396</v>
      </c>
      <c r="I240" t="s">
        <v>395</v>
      </c>
      <c r="J240" s="4">
        <v>35947</v>
      </c>
      <c r="K240" s="4"/>
    </row>
    <row r="241" spans="1:11" x14ac:dyDescent="0.2">
      <c r="A241">
        <v>132</v>
      </c>
      <c r="B241">
        <v>8</v>
      </c>
      <c r="C241">
        <v>1</v>
      </c>
      <c r="D241" s="4">
        <v>36218</v>
      </c>
      <c r="F241" s="4">
        <v>36217</v>
      </c>
      <c r="G241">
        <v>8</v>
      </c>
      <c r="H241" t="s">
        <v>396</v>
      </c>
      <c r="I241" t="s">
        <v>395</v>
      </c>
      <c r="J241" s="4">
        <v>35947</v>
      </c>
      <c r="K241" s="4"/>
    </row>
    <row r="242" spans="1:11" x14ac:dyDescent="0.2">
      <c r="A242">
        <v>170</v>
      </c>
      <c r="B242">
        <v>8</v>
      </c>
      <c r="C242">
        <v>2</v>
      </c>
      <c r="D242" s="4">
        <v>36236</v>
      </c>
      <c r="F242" s="4">
        <v>36235</v>
      </c>
      <c r="G242">
        <v>8</v>
      </c>
      <c r="H242" t="s">
        <v>396</v>
      </c>
      <c r="I242" t="s">
        <v>395</v>
      </c>
      <c r="J242" s="4">
        <v>35947</v>
      </c>
      <c r="K242" s="4"/>
    </row>
    <row r="243" spans="1:11" x14ac:dyDescent="0.2">
      <c r="A243">
        <v>206</v>
      </c>
      <c r="B243">
        <v>8</v>
      </c>
      <c r="C243">
        <v>3</v>
      </c>
      <c r="D243" s="4">
        <v>36254</v>
      </c>
      <c r="F243" s="4">
        <v>36253</v>
      </c>
      <c r="G243">
        <v>8</v>
      </c>
      <c r="H243" t="s">
        <v>396</v>
      </c>
      <c r="I243" t="s">
        <v>395</v>
      </c>
      <c r="J243" s="4">
        <v>35947</v>
      </c>
      <c r="K243" s="4"/>
    </row>
    <row r="244" spans="1:11" x14ac:dyDescent="0.2">
      <c r="A244">
        <v>30</v>
      </c>
      <c r="B244">
        <v>9</v>
      </c>
      <c r="C244">
        <v>1</v>
      </c>
      <c r="D244" s="4">
        <v>36167</v>
      </c>
      <c r="F244" s="4">
        <v>36166</v>
      </c>
      <c r="G244">
        <v>9</v>
      </c>
      <c r="H244" t="s">
        <v>397</v>
      </c>
      <c r="I244" t="s">
        <v>398</v>
      </c>
      <c r="J244" s="4">
        <v>35947</v>
      </c>
      <c r="K244" s="4"/>
    </row>
    <row r="245" spans="1:11" x14ac:dyDescent="0.2">
      <c r="A245">
        <v>47</v>
      </c>
      <c r="B245">
        <v>9</v>
      </c>
      <c r="C245">
        <v>1</v>
      </c>
      <c r="D245" s="4">
        <v>36174</v>
      </c>
      <c r="F245" s="4">
        <v>36173</v>
      </c>
      <c r="G245">
        <v>9</v>
      </c>
      <c r="H245" t="s">
        <v>397</v>
      </c>
      <c r="I245" t="s">
        <v>398</v>
      </c>
      <c r="J245" s="4">
        <v>35947</v>
      </c>
      <c r="K245" s="4"/>
    </row>
    <row r="246" spans="1:11" x14ac:dyDescent="0.2">
      <c r="A246">
        <v>70</v>
      </c>
      <c r="B246">
        <v>9</v>
      </c>
      <c r="C246">
        <v>1</v>
      </c>
      <c r="D246" s="4">
        <v>36186</v>
      </c>
      <c r="F246" s="4">
        <v>36185</v>
      </c>
      <c r="G246">
        <v>9</v>
      </c>
      <c r="H246" t="s">
        <v>397</v>
      </c>
      <c r="I246" t="s">
        <v>398</v>
      </c>
      <c r="J246" s="4">
        <v>35947</v>
      </c>
      <c r="K246" s="4"/>
    </row>
    <row r="247" spans="1:11" x14ac:dyDescent="0.2">
      <c r="A247">
        <v>82</v>
      </c>
      <c r="B247">
        <v>9</v>
      </c>
      <c r="C247">
        <v>1</v>
      </c>
      <c r="D247" s="4">
        <v>36193</v>
      </c>
      <c r="F247" s="4">
        <v>36192</v>
      </c>
      <c r="G247">
        <v>9</v>
      </c>
      <c r="H247" t="s">
        <v>397</v>
      </c>
      <c r="I247" t="s">
        <v>398</v>
      </c>
      <c r="J247" s="4">
        <v>35947</v>
      </c>
      <c r="K247" s="4"/>
    </row>
    <row r="248" spans="1:11" x14ac:dyDescent="0.2">
      <c r="A248">
        <v>154</v>
      </c>
      <c r="B248">
        <v>9</v>
      </c>
      <c r="C248">
        <v>1</v>
      </c>
      <c r="D248" s="4">
        <v>36229</v>
      </c>
      <c r="F248" s="4">
        <v>36228</v>
      </c>
      <c r="G248">
        <v>9</v>
      </c>
      <c r="H248" t="s">
        <v>397</v>
      </c>
      <c r="I248" t="s">
        <v>398</v>
      </c>
      <c r="J248" s="4">
        <v>35947</v>
      </c>
      <c r="K248" s="4"/>
    </row>
    <row r="249" spans="1:11" x14ac:dyDescent="0.2">
      <c r="A249">
        <v>191</v>
      </c>
      <c r="B249">
        <v>9</v>
      </c>
      <c r="C249">
        <v>1</v>
      </c>
      <c r="D249" s="4">
        <v>36248</v>
      </c>
      <c r="F249" s="4">
        <v>36247</v>
      </c>
      <c r="G249">
        <v>9</v>
      </c>
      <c r="H249" t="s">
        <v>397</v>
      </c>
      <c r="I249" t="s">
        <v>398</v>
      </c>
      <c r="J249" s="4">
        <v>35947</v>
      </c>
      <c r="K249" s="4"/>
    </row>
    <row r="250" spans="1:11" x14ac:dyDescent="0.2">
      <c r="A250">
        <v>59</v>
      </c>
      <c r="B250">
        <v>10</v>
      </c>
      <c r="C250">
        <v>1</v>
      </c>
      <c r="D250" s="4">
        <v>36179</v>
      </c>
      <c r="F250" s="4">
        <v>36178</v>
      </c>
      <c r="G250">
        <v>10</v>
      </c>
      <c r="H250" t="s">
        <v>399</v>
      </c>
      <c r="I250" t="s">
        <v>398</v>
      </c>
      <c r="J250" s="4">
        <v>35947</v>
      </c>
      <c r="K250" s="4"/>
    </row>
    <row r="251" spans="1:11" x14ac:dyDescent="0.2">
      <c r="A251">
        <v>71</v>
      </c>
      <c r="B251">
        <v>10</v>
      </c>
      <c r="C251">
        <v>1</v>
      </c>
      <c r="D251" s="4">
        <v>36186</v>
      </c>
      <c r="F251" s="4">
        <v>36185</v>
      </c>
      <c r="G251">
        <v>10</v>
      </c>
      <c r="H251" t="s">
        <v>399</v>
      </c>
      <c r="I251" t="s">
        <v>398</v>
      </c>
      <c r="J251" s="4">
        <v>35947</v>
      </c>
      <c r="K251" s="4"/>
    </row>
    <row r="252" spans="1:11" x14ac:dyDescent="0.2">
      <c r="A252">
        <v>94</v>
      </c>
      <c r="B252">
        <v>10</v>
      </c>
      <c r="C252">
        <v>1</v>
      </c>
      <c r="D252" s="4">
        <v>36198</v>
      </c>
      <c r="F252" s="4">
        <v>36197</v>
      </c>
      <c r="G252">
        <v>10</v>
      </c>
      <c r="H252" t="s">
        <v>399</v>
      </c>
      <c r="I252" t="s">
        <v>398</v>
      </c>
      <c r="J252" s="4">
        <v>35947</v>
      </c>
      <c r="K252" s="4"/>
    </row>
    <row r="253" spans="1:11" x14ac:dyDescent="0.2">
      <c r="A253">
        <v>103</v>
      </c>
      <c r="B253">
        <v>10</v>
      </c>
      <c r="C253">
        <v>1</v>
      </c>
      <c r="D253" s="4">
        <v>36204</v>
      </c>
      <c r="F253" s="4">
        <v>36203</v>
      </c>
      <c r="G253">
        <v>10</v>
      </c>
      <c r="H253" t="s">
        <v>399</v>
      </c>
      <c r="I253" t="s">
        <v>398</v>
      </c>
      <c r="J253" s="4">
        <v>35947</v>
      </c>
      <c r="K253" s="4"/>
    </row>
    <row r="254" spans="1:11" x14ac:dyDescent="0.2">
      <c r="A254">
        <v>130</v>
      </c>
      <c r="B254">
        <v>10</v>
      </c>
      <c r="C254">
        <v>1</v>
      </c>
      <c r="D254" s="4">
        <v>36216</v>
      </c>
      <c r="F254" s="4">
        <v>36215</v>
      </c>
      <c r="G254">
        <v>10</v>
      </c>
      <c r="H254" t="s">
        <v>399</v>
      </c>
      <c r="I254" t="s">
        <v>398</v>
      </c>
      <c r="J254" s="4">
        <v>35947</v>
      </c>
      <c r="K254" s="4"/>
    </row>
    <row r="255" spans="1:11" x14ac:dyDescent="0.2">
      <c r="A255">
        <v>139</v>
      </c>
      <c r="B255">
        <v>10</v>
      </c>
      <c r="C255">
        <v>1</v>
      </c>
      <c r="D255" s="4">
        <v>36222</v>
      </c>
      <c r="F255" s="4">
        <v>36221</v>
      </c>
      <c r="G255">
        <v>10</v>
      </c>
      <c r="H255" t="s">
        <v>399</v>
      </c>
      <c r="I255" t="s">
        <v>398</v>
      </c>
      <c r="J255" s="4">
        <v>35947</v>
      </c>
      <c r="K255" s="4"/>
    </row>
    <row r="256" spans="1:11" x14ac:dyDescent="0.2">
      <c r="A256">
        <v>140</v>
      </c>
      <c r="B256">
        <v>10</v>
      </c>
      <c r="C256">
        <v>1</v>
      </c>
      <c r="D256" s="4">
        <v>36223</v>
      </c>
      <c r="E256" s="1">
        <v>37970</v>
      </c>
      <c r="F256" s="4">
        <v>37968</v>
      </c>
      <c r="G256">
        <v>10</v>
      </c>
      <c r="H256" t="s">
        <v>399</v>
      </c>
      <c r="I256" t="s">
        <v>398</v>
      </c>
      <c r="J256" s="4">
        <v>35947</v>
      </c>
      <c r="K256" s="4"/>
    </row>
    <row r="257" spans="1:11" x14ac:dyDescent="0.2">
      <c r="A257">
        <v>166</v>
      </c>
      <c r="B257">
        <v>10</v>
      </c>
      <c r="C257">
        <v>1</v>
      </c>
      <c r="D257" s="4">
        <v>36234</v>
      </c>
      <c r="F257" s="4">
        <v>36233</v>
      </c>
      <c r="G257">
        <v>10</v>
      </c>
      <c r="H257" t="s">
        <v>399</v>
      </c>
      <c r="I257" t="s">
        <v>398</v>
      </c>
      <c r="J257" s="4">
        <v>35947</v>
      </c>
      <c r="K257" s="4"/>
    </row>
    <row r="258" spans="1:11" x14ac:dyDescent="0.2">
      <c r="A258">
        <v>178</v>
      </c>
      <c r="B258">
        <v>10</v>
      </c>
      <c r="C258">
        <v>1</v>
      </c>
      <c r="D258" s="4">
        <v>36241</v>
      </c>
      <c r="F258" s="4">
        <v>36240</v>
      </c>
      <c r="G258">
        <v>10</v>
      </c>
      <c r="H258" t="s">
        <v>399</v>
      </c>
      <c r="I258" t="s">
        <v>398</v>
      </c>
      <c r="J258" s="4">
        <v>35947</v>
      </c>
      <c r="K258" s="4"/>
    </row>
    <row r="259" spans="1:11" x14ac:dyDescent="0.2">
      <c r="A259">
        <v>201</v>
      </c>
      <c r="B259">
        <v>10</v>
      </c>
      <c r="C259">
        <v>1</v>
      </c>
      <c r="D259" s="4">
        <v>36252</v>
      </c>
      <c r="F259" s="4">
        <v>36251</v>
      </c>
      <c r="G259">
        <v>10</v>
      </c>
      <c r="H259" t="s">
        <v>399</v>
      </c>
      <c r="I259" t="s">
        <v>398</v>
      </c>
      <c r="J259" s="4">
        <v>35947</v>
      </c>
      <c r="K259" s="4"/>
    </row>
    <row r="260" spans="1:11" x14ac:dyDescent="0.2">
      <c r="A260">
        <v>216</v>
      </c>
      <c r="B260">
        <v>10</v>
      </c>
      <c r="C260">
        <v>1</v>
      </c>
      <c r="D260" s="4">
        <v>36259</v>
      </c>
      <c r="F260" s="4">
        <v>36258</v>
      </c>
      <c r="G260">
        <v>10</v>
      </c>
      <c r="H260" t="s">
        <v>399</v>
      </c>
      <c r="I260" t="s">
        <v>398</v>
      </c>
      <c r="J260" s="4">
        <v>35947</v>
      </c>
      <c r="K260" s="4"/>
    </row>
    <row r="261" spans="1:11" x14ac:dyDescent="0.2">
      <c r="A261">
        <v>28</v>
      </c>
      <c r="B261">
        <v>11</v>
      </c>
      <c r="C261">
        <v>2</v>
      </c>
      <c r="D261" s="4">
        <v>36165</v>
      </c>
      <c r="F261" s="4">
        <v>36164</v>
      </c>
      <c r="G261">
        <v>11</v>
      </c>
      <c r="H261" t="s">
        <v>400</v>
      </c>
      <c r="I261" t="s">
        <v>398</v>
      </c>
      <c r="J261" s="4">
        <v>35947</v>
      </c>
      <c r="K261" s="4"/>
    </row>
    <row r="262" spans="1:11" x14ac:dyDescent="0.2">
      <c r="A262">
        <v>42</v>
      </c>
      <c r="B262">
        <v>11</v>
      </c>
      <c r="C262">
        <v>1</v>
      </c>
      <c r="D262" s="4">
        <v>36172</v>
      </c>
      <c r="F262" s="4">
        <v>36171</v>
      </c>
      <c r="G262">
        <v>11</v>
      </c>
      <c r="H262" t="s">
        <v>400</v>
      </c>
      <c r="I262" t="s">
        <v>398</v>
      </c>
      <c r="J262" s="4">
        <v>35947</v>
      </c>
      <c r="K262" s="4"/>
    </row>
    <row r="263" spans="1:11" x14ac:dyDescent="0.2">
      <c r="A263">
        <v>66</v>
      </c>
      <c r="B263">
        <v>11</v>
      </c>
      <c r="C263">
        <v>1</v>
      </c>
      <c r="D263" s="4">
        <v>36184</v>
      </c>
      <c r="F263" s="4">
        <v>36183</v>
      </c>
      <c r="G263">
        <v>11</v>
      </c>
      <c r="H263" t="s">
        <v>400</v>
      </c>
      <c r="I263" t="s">
        <v>398</v>
      </c>
      <c r="J263" s="4">
        <v>35947</v>
      </c>
      <c r="K263" s="4"/>
    </row>
    <row r="264" spans="1:11" x14ac:dyDescent="0.2">
      <c r="A264">
        <v>102</v>
      </c>
      <c r="B264">
        <v>11</v>
      </c>
      <c r="C264">
        <v>1</v>
      </c>
      <c r="D264" s="4">
        <v>36203</v>
      </c>
      <c r="F264" s="4">
        <v>36202</v>
      </c>
      <c r="G264">
        <v>11</v>
      </c>
      <c r="H264" t="s">
        <v>400</v>
      </c>
      <c r="I264" t="s">
        <v>398</v>
      </c>
      <c r="J264" s="4">
        <v>35947</v>
      </c>
      <c r="K264" s="4"/>
    </row>
    <row r="265" spans="1:11" x14ac:dyDescent="0.2">
      <c r="A265">
        <v>117</v>
      </c>
      <c r="B265">
        <v>11</v>
      </c>
      <c r="C265">
        <v>1</v>
      </c>
      <c r="D265" s="4">
        <v>36209</v>
      </c>
      <c r="F265" s="4">
        <v>36208</v>
      </c>
      <c r="G265">
        <v>11</v>
      </c>
      <c r="H265" t="s">
        <v>400</v>
      </c>
      <c r="I265" t="s">
        <v>398</v>
      </c>
      <c r="J265" s="4">
        <v>35947</v>
      </c>
      <c r="K265" s="4"/>
    </row>
    <row r="266" spans="1:11" x14ac:dyDescent="0.2">
      <c r="A266">
        <v>128</v>
      </c>
      <c r="B266">
        <v>11</v>
      </c>
      <c r="C266">
        <v>1</v>
      </c>
      <c r="D266" s="4">
        <v>36214</v>
      </c>
      <c r="F266" s="4">
        <v>36213</v>
      </c>
      <c r="G266">
        <v>11</v>
      </c>
      <c r="H266" t="s">
        <v>400</v>
      </c>
      <c r="I266" t="s">
        <v>398</v>
      </c>
      <c r="J266" s="4">
        <v>35947</v>
      </c>
      <c r="K266" s="4"/>
    </row>
    <row r="267" spans="1:11" x14ac:dyDescent="0.2">
      <c r="A267">
        <v>149</v>
      </c>
      <c r="B267">
        <v>11</v>
      </c>
      <c r="C267">
        <v>1</v>
      </c>
      <c r="D267" s="4">
        <v>36226</v>
      </c>
      <c r="F267" s="4">
        <v>36225</v>
      </c>
      <c r="G267">
        <v>11</v>
      </c>
      <c r="H267" t="s">
        <v>400</v>
      </c>
      <c r="I267" t="s">
        <v>398</v>
      </c>
      <c r="J267" s="4">
        <v>35947</v>
      </c>
      <c r="K267" s="4"/>
    </row>
    <row r="268" spans="1:11" x14ac:dyDescent="0.2">
      <c r="A268">
        <v>150</v>
      </c>
      <c r="B268">
        <v>11</v>
      </c>
      <c r="C268">
        <v>1</v>
      </c>
      <c r="D268" s="4">
        <v>36227</v>
      </c>
      <c r="F268" s="4">
        <v>36226</v>
      </c>
      <c r="G268">
        <v>11</v>
      </c>
      <c r="H268" t="s">
        <v>400</v>
      </c>
      <c r="I268" t="s">
        <v>398</v>
      </c>
      <c r="J268" s="4">
        <v>35947</v>
      </c>
      <c r="K268" s="4"/>
    </row>
    <row r="269" spans="1:11" x14ac:dyDescent="0.2">
      <c r="A269">
        <v>176</v>
      </c>
      <c r="B269">
        <v>11</v>
      </c>
      <c r="C269">
        <v>1</v>
      </c>
      <c r="D269" s="4">
        <v>36239</v>
      </c>
      <c r="F269" s="4">
        <v>36238</v>
      </c>
      <c r="G269">
        <v>11</v>
      </c>
      <c r="H269" t="s">
        <v>400</v>
      </c>
      <c r="I269" t="s">
        <v>398</v>
      </c>
      <c r="J269" s="4">
        <v>35947</v>
      </c>
      <c r="K269" s="4"/>
    </row>
    <row r="270" spans="1:11" x14ac:dyDescent="0.2">
      <c r="A270">
        <v>188</v>
      </c>
      <c r="B270">
        <v>11</v>
      </c>
      <c r="C270">
        <v>1</v>
      </c>
      <c r="D270" s="4">
        <v>36246</v>
      </c>
      <c r="F270" s="4">
        <v>36245</v>
      </c>
      <c r="G270">
        <v>11</v>
      </c>
      <c r="H270" t="s">
        <v>400</v>
      </c>
      <c r="I270" t="s">
        <v>398</v>
      </c>
      <c r="J270" s="4">
        <v>35947</v>
      </c>
      <c r="K270" s="4"/>
    </row>
    <row r="271" spans="1:11" x14ac:dyDescent="0.2">
      <c r="A271">
        <v>54</v>
      </c>
      <c r="B271">
        <v>12</v>
      </c>
      <c r="C271">
        <v>3</v>
      </c>
      <c r="D271" s="4">
        <v>36177</v>
      </c>
      <c r="F271" s="4">
        <v>36176</v>
      </c>
      <c r="G271">
        <v>12</v>
      </c>
      <c r="H271" t="s">
        <v>401</v>
      </c>
      <c r="I271" t="s">
        <v>402</v>
      </c>
      <c r="J271" s="4">
        <v>35947</v>
      </c>
      <c r="K271" s="4"/>
    </row>
    <row r="272" spans="1:11" x14ac:dyDescent="0.2">
      <c r="A272">
        <v>90</v>
      </c>
      <c r="B272">
        <v>12</v>
      </c>
      <c r="C272">
        <v>1</v>
      </c>
      <c r="D272" s="4">
        <v>36196</v>
      </c>
      <c r="F272" s="4">
        <v>36195</v>
      </c>
      <c r="G272">
        <v>12</v>
      </c>
      <c r="H272" t="s">
        <v>401</v>
      </c>
      <c r="I272" t="s">
        <v>402</v>
      </c>
      <c r="J272" s="4">
        <v>35947</v>
      </c>
      <c r="K272" s="4"/>
    </row>
    <row r="273" spans="1:11" x14ac:dyDescent="0.2">
      <c r="A273">
        <v>127</v>
      </c>
      <c r="B273">
        <v>12</v>
      </c>
      <c r="C273">
        <v>1</v>
      </c>
      <c r="D273" s="4">
        <v>36214</v>
      </c>
      <c r="F273" s="4">
        <v>36213</v>
      </c>
      <c r="G273">
        <v>12</v>
      </c>
      <c r="H273" t="s">
        <v>401</v>
      </c>
      <c r="I273" t="s">
        <v>402</v>
      </c>
      <c r="J273" s="4">
        <v>35947</v>
      </c>
      <c r="K273" s="4"/>
    </row>
    <row r="274" spans="1:11" x14ac:dyDescent="0.2">
      <c r="A274">
        <v>161</v>
      </c>
      <c r="B274">
        <v>12</v>
      </c>
      <c r="C274">
        <v>1</v>
      </c>
      <c r="D274" s="4">
        <v>36232</v>
      </c>
      <c r="F274" s="4">
        <v>36231</v>
      </c>
      <c r="G274">
        <v>12</v>
      </c>
      <c r="H274" t="s">
        <v>401</v>
      </c>
      <c r="I274" t="s">
        <v>402</v>
      </c>
      <c r="J274" s="4">
        <v>35947</v>
      </c>
      <c r="K274" s="4"/>
    </row>
    <row r="275" spans="1:11" x14ac:dyDescent="0.2">
      <c r="A275">
        <v>212</v>
      </c>
      <c r="B275">
        <v>12</v>
      </c>
      <c r="C275">
        <v>2</v>
      </c>
      <c r="D275" s="4">
        <v>36257</v>
      </c>
      <c r="F275" s="4">
        <v>36256</v>
      </c>
      <c r="G275">
        <v>12</v>
      </c>
      <c r="H275" t="s">
        <v>401</v>
      </c>
      <c r="I275" t="s">
        <v>402</v>
      </c>
      <c r="J275" s="4">
        <v>35947</v>
      </c>
      <c r="K275" s="4"/>
    </row>
    <row r="276" spans="1:11" x14ac:dyDescent="0.2">
      <c r="A276">
        <v>41</v>
      </c>
      <c r="B276">
        <v>13</v>
      </c>
      <c r="C276">
        <v>1</v>
      </c>
      <c r="D276" s="4">
        <v>36170</v>
      </c>
      <c r="F276" s="4">
        <v>36169</v>
      </c>
      <c r="G276">
        <v>13</v>
      </c>
      <c r="H276" t="s">
        <v>402</v>
      </c>
      <c r="I276" t="s">
        <v>402</v>
      </c>
      <c r="J276" s="4">
        <v>35947</v>
      </c>
      <c r="K276" s="4"/>
    </row>
    <row r="277" spans="1:11" x14ac:dyDescent="0.2">
      <c r="A277">
        <v>77</v>
      </c>
      <c r="B277">
        <v>13</v>
      </c>
      <c r="C277">
        <v>1</v>
      </c>
      <c r="D277" s="4">
        <v>36189</v>
      </c>
      <c r="F277" s="4">
        <v>36188</v>
      </c>
      <c r="G277">
        <v>13</v>
      </c>
      <c r="H277" t="s">
        <v>402</v>
      </c>
      <c r="I277" t="s">
        <v>402</v>
      </c>
      <c r="J277" s="4">
        <v>35947</v>
      </c>
      <c r="K277" s="4"/>
    </row>
    <row r="278" spans="1:11" x14ac:dyDescent="0.2">
      <c r="A278">
        <v>111</v>
      </c>
      <c r="B278">
        <v>13</v>
      </c>
      <c r="C278">
        <v>1</v>
      </c>
      <c r="D278" s="4">
        <v>36207</v>
      </c>
      <c r="F278" s="4">
        <v>36206</v>
      </c>
      <c r="G278">
        <v>13</v>
      </c>
      <c r="H278" t="s">
        <v>402</v>
      </c>
      <c r="I278" t="s">
        <v>402</v>
      </c>
      <c r="J278" s="4">
        <v>35947</v>
      </c>
      <c r="K278" s="4"/>
    </row>
    <row r="279" spans="1:11" x14ac:dyDescent="0.2">
      <c r="A279">
        <v>145</v>
      </c>
      <c r="B279">
        <v>13</v>
      </c>
      <c r="C279">
        <v>2</v>
      </c>
      <c r="D279" s="4">
        <v>36225</v>
      </c>
      <c r="F279" s="4">
        <v>36224</v>
      </c>
      <c r="G279">
        <v>13</v>
      </c>
      <c r="H279" t="s">
        <v>402</v>
      </c>
      <c r="I279" t="s">
        <v>402</v>
      </c>
      <c r="J279" s="4">
        <v>35947</v>
      </c>
      <c r="K279" s="4"/>
    </row>
    <row r="280" spans="1:11" x14ac:dyDescent="0.2">
      <c r="A280">
        <v>200</v>
      </c>
      <c r="B280">
        <v>13</v>
      </c>
      <c r="C280">
        <v>1</v>
      </c>
      <c r="D280" s="4">
        <v>36251</v>
      </c>
      <c r="F280" s="4">
        <v>36250</v>
      </c>
      <c r="G280">
        <v>13</v>
      </c>
      <c r="H280" t="s">
        <v>402</v>
      </c>
      <c r="I280" t="s">
        <v>402</v>
      </c>
      <c r="J280" s="4">
        <v>35947</v>
      </c>
      <c r="K280" s="4"/>
    </row>
    <row r="281" spans="1:11" x14ac:dyDescent="0.2">
      <c r="A281">
        <v>253</v>
      </c>
      <c r="B281">
        <v>13</v>
      </c>
      <c r="C281">
        <v>3</v>
      </c>
      <c r="D281" s="4">
        <v>36611</v>
      </c>
      <c r="F281" s="4">
        <v>36610</v>
      </c>
      <c r="G281">
        <v>13</v>
      </c>
      <c r="H281" t="s">
        <v>402</v>
      </c>
      <c r="I281" t="s">
        <v>402</v>
      </c>
      <c r="J281" s="4">
        <v>35947</v>
      </c>
      <c r="K281" s="4"/>
    </row>
    <row r="282" spans="1:11" x14ac:dyDescent="0.2">
      <c r="A282">
        <v>274</v>
      </c>
      <c r="B282">
        <v>13</v>
      </c>
      <c r="C282">
        <v>1</v>
      </c>
      <c r="D282" s="4">
        <v>37134</v>
      </c>
      <c r="E282" s="1">
        <v>37483</v>
      </c>
      <c r="F282" s="4">
        <v>37481</v>
      </c>
      <c r="G282">
        <v>13</v>
      </c>
      <c r="H282" t="s">
        <v>402</v>
      </c>
      <c r="I282" t="s">
        <v>402</v>
      </c>
      <c r="J282" s="4">
        <v>35947</v>
      </c>
      <c r="K282" s="4"/>
    </row>
    <row r="283" spans="1:11" x14ac:dyDescent="0.2">
      <c r="A283">
        <v>49</v>
      </c>
      <c r="B283">
        <v>14</v>
      </c>
      <c r="C283">
        <v>1</v>
      </c>
      <c r="D283" s="4">
        <v>36175</v>
      </c>
      <c r="F283" s="4">
        <v>36174</v>
      </c>
      <c r="G283">
        <v>14</v>
      </c>
      <c r="H283" t="s">
        <v>403</v>
      </c>
      <c r="I283" t="s">
        <v>398</v>
      </c>
      <c r="J283" s="4">
        <v>35947</v>
      </c>
      <c r="K283" s="4"/>
    </row>
    <row r="284" spans="1:11" x14ac:dyDescent="0.2">
      <c r="A284">
        <v>218</v>
      </c>
      <c r="B284">
        <v>14</v>
      </c>
      <c r="C284">
        <v>1</v>
      </c>
      <c r="D284" s="4">
        <v>36528</v>
      </c>
      <c r="F284" s="4">
        <v>36527</v>
      </c>
      <c r="G284">
        <v>14</v>
      </c>
      <c r="H284" t="s">
        <v>403</v>
      </c>
      <c r="I284" t="s">
        <v>398</v>
      </c>
      <c r="J284" s="4">
        <v>35947</v>
      </c>
      <c r="K284" s="4"/>
    </row>
    <row r="285" spans="1:11" x14ac:dyDescent="0.2">
      <c r="A285">
        <v>225</v>
      </c>
      <c r="B285">
        <v>14</v>
      </c>
      <c r="C285">
        <v>1</v>
      </c>
      <c r="D285" s="4">
        <v>36547</v>
      </c>
      <c r="F285" s="4">
        <v>36546</v>
      </c>
      <c r="G285">
        <v>14</v>
      </c>
      <c r="H285" t="s">
        <v>403</v>
      </c>
      <c r="I285" t="s">
        <v>398</v>
      </c>
      <c r="J285" s="4">
        <v>35947</v>
      </c>
      <c r="K285" s="4"/>
    </row>
    <row r="286" spans="1:11" x14ac:dyDescent="0.2">
      <c r="A286">
        <v>242</v>
      </c>
      <c r="B286">
        <v>14</v>
      </c>
      <c r="C286">
        <v>2</v>
      </c>
      <c r="D286" s="4">
        <v>36584</v>
      </c>
      <c r="F286" s="4">
        <v>36583</v>
      </c>
      <c r="G286">
        <v>14</v>
      </c>
      <c r="H286" t="s">
        <v>403</v>
      </c>
      <c r="I286" t="s">
        <v>398</v>
      </c>
      <c r="J286" s="4">
        <v>35947</v>
      </c>
      <c r="K286" s="4"/>
    </row>
    <row r="287" spans="1:11" x14ac:dyDescent="0.2">
      <c r="A287">
        <v>251</v>
      </c>
      <c r="B287">
        <v>14</v>
      </c>
      <c r="C287">
        <v>3</v>
      </c>
      <c r="D287" s="4">
        <v>36604</v>
      </c>
      <c r="F287" s="4">
        <v>36603</v>
      </c>
      <c r="G287">
        <v>14</v>
      </c>
      <c r="H287" t="s">
        <v>403</v>
      </c>
      <c r="I287" t="s">
        <v>398</v>
      </c>
      <c r="J287" s="4">
        <v>35947</v>
      </c>
      <c r="K287" s="4"/>
    </row>
    <row r="288" spans="1:11" x14ac:dyDescent="0.2">
      <c r="A288">
        <v>259</v>
      </c>
      <c r="B288">
        <v>14</v>
      </c>
      <c r="C288">
        <v>2</v>
      </c>
      <c r="D288" s="4">
        <v>36621</v>
      </c>
      <c r="F288" s="4">
        <v>36620</v>
      </c>
      <c r="G288">
        <v>14</v>
      </c>
      <c r="H288" t="s">
        <v>403</v>
      </c>
      <c r="I288" t="s">
        <v>398</v>
      </c>
      <c r="J288" s="4">
        <v>35947</v>
      </c>
      <c r="K288" s="4"/>
    </row>
    <row r="289" spans="1:11" x14ac:dyDescent="0.2">
      <c r="A289">
        <v>260</v>
      </c>
      <c r="B289">
        <v>14</v>
      </c>
      <c r="C289">
        <v>3</v>
      </c>
      <c r="D289" s="4">
        <v>36623</v>
      </c>
      <c r="F289" s="4">
        <v>36622</v>
      </c>
      <c r="G289">
        <v>14</v>
      </c>
      <c r="H289" t="s">
        <v>403</v>
      </c>
      <c r="I289" t="s">
        <v>398</v>
      </c>
      <c r="J289" s="4">
        <v>35947</v>
      </c>
      <c r="K289" s="4"/>
    </row>
    <row r="290" spans="1:11" x14ac:dyDescent="0.2">
      <c r="A290">
        <v>34</v>
      </c>
      <c r="B290">
        <v>15</v>
      </c>
      <c r="C290">
        <v>2</v>
      </c>
      <c r="D290" s="4">
        <v>36168</v>
      </c>
      <c r="F290" s="4">
        <v>36167</v>
      </c>
      <c r="G290">
        <v>15</v>
      </c>
      <c r="H290" t="s">
        <v>404</v>
      </c>
      <c r="I290" t="s">
        <v>393</v>
      </c>
      <c r="J290" s="4">
        <v>35947</v>
      </c>
      <c r="K290" s="4"/>
    </row>
    <row r="291" spans="1:11" x14ac:dyDescent="0.2">
      <c r="A291">
        <v>35</v>
      </c>
      <c r="B291">
        <v>15</v>
      </c>
      <c r="C291">
        <v>2</v>
      </c>
      <c r="D291" s="4">
        <v>36168</v>
      </c>
      <c r="F291" s="4">
        <v>36167</v>
      </c>
      <c r="G291">
        <v>15</v>
      </c>
      <c r="H291" t="s">
        <v>404</v>
      </c>
      <c r="I291" t="s">
        <v>393</v>
      </c>
      <c r="J291" s="4">
        <v>35947</v>
      </c>
      <c r="K291" s="4"/>
    </row>
    <row r="292" spans="1:11" x14ac:dyDescent="0.2">
      <c r="A292">
        <v>72</v>
      </c>
      <c r="B292">
        <v>15</v>
      </c>
      <c r="C292">
        <v>3</v>
      </c>
      <c r="D292" s="4">
        <v>36187</v>
      </c>
      <c r="F292" s="4">
        <v>36186</v>
      </c>
      <c r="G292">
        <v>15</v>
      </c>
      <c r="H292" t="s">
        <v>404</v>
      </c>
      <c r="I292" t="s">
        <v>393</v>
      </c>
      <c r="J292" s="4">
        <v>35947</v>
      </c>
      <c r="K292" s="4"/>
    </row>
    <row r="293" spans="1:11" x14ac:dyDescent="0.2">
      <c r="A293">
        <v>85</v>
      </c>
      <c r="B293">
        <v>15</v>
      </c>
      <c r="C293">
        <v>1</v>
      </c>
      <c r="D293" s="4">
        <v>36194</v>
      </c>
      <c r="F293" s="4">
        <v>36193</v>
      </c>
      <c r="G293">
        <v>15</v>
      </c>
      <c r="H293" t="s">
        <v>404</v>
      </c>
      <c r="I293" t="s">
        <v>393</v>
      </c>
      <c r="J293" s="4">
        <v>35947</v>
      </c>
      <c r="K293" s="4"/>
    </row>
    <row r="294" spans="1:11" x14ac:dyDescent="0.2">
      <c r="A294">
        <v>121</v>
      </c>
      <c r="B294">
        <v>15</v>
      </c>
      <c r="C294">
        <v>1</v>
      </c>
      <c r="D294" s="4">
        <v>36212</v>
      </c>
      <c r="F294" s="4">
        <v>36211</v>
      </c>
      <c r="G294">
        <v>15</v>
      </c>
      <c r="H294" t="s">
        <v>404</v>
      </c>
      <c r="I294" t="s">
        <v>393</v>
      </c>
      <c r="J294" s="4">
        <v>35947</v>
      </c>
      <c r="K294" s="4"/>
    </row>
    <row r="295" spans="1:11" x14ac:dyDescent="0.2">
      <c r="A295">
        <v>195</v>
      </c>
      <c r="B295">
        <v>15</v>
      </c>
      <c r="C295">
        <v>1</v>
      </c>
      <c r="D295" s="4">
        <v>36249</v>
      </c>
      <c r="F295" s="4">
        <v>36248</v>
      </c>
      <c r="G295">
        <v>15</v>
      </c>
      <c r="H295" t="s">
        <v>404</v>
      </c>
      <c r="I295" t="s">
        <v>393</v>
      </c>
      <c r="J295" s="4">
        <v>35947</v>
      </c>
      <c r="K295" s="4"/>
    </row>
    <row r="296" spans="1:11" x14ac:dyDescent="0.2">
      <c r="A296">
        <v>109</v>
      </c>
      <c r="B296">
        <v>16</v>
      </c>
      <c r="C296">
        <v>1</v>
      </c>
      <c r="D296" s="4">
        <v>36206</v>
      </c>
      <c r="F296" s="4">
        <v>36205</v>
      </c>
      <c r="G296">
        <v>16</v>
      </c>
      <c r="H296" t="s">
        <v>405</v>
      </c>
      <c r="I296" t="s">
        <v>398</v>
      </c>
      <c r="J296" s="4">
        <v>35947</v>
      </c>
      <c r="K296" s="4"/>
    </row>
    <row r="297" spans="1:11" x14ac:dyDescent="0.2">
      <c r="A297">
        <v>140</v>
      </c>
      <c r="B297">
        <v>16</v>
      </c>
      <c r="C297">
        <v>1</v>
      </c>
      <c r="D297" s="4">
        <v>37971</v>
      </c>
      <c r="F297" s="4">
        <v>37970</v>
      </c>
      <c r="G297">
        <v>16</v>
      </c>
      <c r="H297" t="s">
        <v>405</v>
      </c>
      <c r="I297" t="s">
        <v>398</v>
      </c>
      <c r="J297" s="4">
        <v>35947</v>
      </c>
      <c r="K297" s="4"/>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32BA7-B7F4-914C-BDAD-922B6901BC71}">
  <dimension ref="B3:F71"/>
  <sheetViews>
    <sheetView showGridLines="0" topLeftCell="A3" workbookViewId="0">
      <selection activeCell="S15" sqref="S15"/>
    </sheetView>
  </sheetViews>
  <sheetFormatPr baseColWidth="10" defaultRowHeight="16" x14ac:dyDescent="0.2"/>
  <cols>
    <col min="2" max="2" width="36.1640625" bestFit="1" customWidth="1"/>
    <col min="3" max="3" width="18.5" bestFit="1" customWidth="1"/>
    <col min="4" max="4" width="13.83203125" bestFit="1" customWidth="1"/>
    <col min="5" max="5" width="29.83203125" style="8" bestFit="1" customWidth="1"/>
    <col min="6" max="6" width="20.1640625" bestFit="1" customWidth="1"/>
    <col min="7" max="7" width="21.83203125" bestFit="1" customWidth="1"/>
  </cols>
  <sheetData>
    <row r="3" spans="2:6" x14ac:dyDescent="0.2">
      <c r="B3" s="6" t="s">
        <v>410</v>
      </c>
      <c r="C3" t="s">
        <v>412</v>
      </c>
      <c r="D3" t="s">
        <v>413</v>
      </c>
      <c r="E3" s="8" t="s">
        <v>414</v>
      </c>
      <c r="F3" s="5" t="s">
        <v>415</v>
      </c>
    </row>
    <row r="4" spans="2:6" x14ac:dyDescent="0.2">
      <c r="B4" s="7" t="s">
        <v>67</v>
      </c>
      <c r="C4">
        <v>2</v>
      </c>
      <c r="D4">
        <v>117</v>
      </c>
      <c r="E4" s="8">
        <v>7.9738294827233699E-3</v>
      </c>
      <c r="F4" s="5">
        <v>49</v>
      </c>
    </row>
    <row r="5" spans="2:6" x14ac:dyDescent="0.2">
      <c r="B5" s="7" t="s">
        <v>61</v>
      </c>
      <c r="C5">
        <v>1</v>
      </c>
      <c r="D5">
        <v>57</v>
      </c>
      <c r="E5" s="8">
        <v>3.8846861582498469E-3</v>
      </c>
      <c r="F5" s="5">
        <v>48</v>
      </c>
    </row>
    <row r="6" spans="2:6" x14ac:dyDescent="0.2">
      <c r="B6" s="7" t="s">
        <v>65</v>
      </c>
      <c r="C6">
        <v>2</v>
      </c>
      <c r="D6">
        <v>127</v>
      </c>
      <c r="E6" s="8">
        <v>8.6553533701356229E-3</v>
      </c>
      <c r="F6" s="5">
        <v>51.5</v>
      </c>
    </row>
    <row r="7" spans="2:6" x14ac:dyDescent="0.2">
      <c r="B7" s="7" t="s">
        <v>53</v>
      </c>
      <c r="C7">
        <v>3</v>
      </c>
      <c r="D7">
        <v>183</v>
      </c>
      <c r="E7" s="8">
        <v>1.2471887139644245E-2</v>
      </c>
      <c r="F7" s="5">
        <v>50.333333333333336</v>
      </c>
    </row>
    <row r="8" spans="2:6" x14ac:dyDescent="0.2">
      <c r="B8" s="7" t="s">
        <v>85</v>
      </c>
      <c r="C8">
        <v>4</v>
      </c>
      <c r="D8">
        <v>290</v>
      </c>
      <c r="E8" s="8">
        <v>1.976419273495536E-2</v>
      </c>
      <c r="F8" s="5">
        <v>56</v>
      </c>
    </row>
    <row r="9" spans="2:6" x14ac:dyDescent="0.2">
      <c r="B9" s="7" t="s">
        <v>58</v>
      </c>
      <c r="C9">
        <v>1</v>
      </c>
      <c r="D9">
        <v>56</v>
      </c>
      <c r="E9" s="8">
        <v>3.8165337695086213E-3</v>
      </c>
      <c r="F9" s="5">
        <v>48</v>
      </c>
    </row>
    <row r="10" spans="2:6" x14ac:dyDescent="0.2">
      <c r="B10" s="7" t="s">
        <v>75</v>
      </c>
      <c r="C10">
        <v>1</v>
      </c>
      <c r="D10">
        <v>51</v>
      </c>
      <c r="E10" s="8">
        <v>3.4757718258024944E-3</v>
      </c>
      <c r="F10" s="5">
        <v>45</v>
      </c>
    </row>
    <row r="11" spans="2:6" x14ac:dyDescent="0.2">
      <c r="B11" s="7" t="s">
        <v>313</v>
      </c>
      <c r="C11">
        <v>9</v>
      </c>
      <c r="D11">
        <v>504</v>
      </c>
      <c r="E11" s="8">
        <v>3.4348803925577591E-2</v>
      </c>
      <c r="F11" s="5">
        <v>47.777777777777779</v>
      </c>
    </row>
    <row r="12" spans="2:6" x14ac:dyDescent="0.2">
      <c r="B12" s="7" t="s">
        <v>40</v>
      </c>
      <c r="C12">
        <v>1</v>
      </c>
      <c r="D12">
        <v>99</v>
      </c>
      <c r="E12" s="8">
        <v>6.7470864853813126E-3</v>
      </c>
      <c r="F12" s="5">
        <v>69</v>
      </c>
    </row>
    <row r="13" spans="2:6" x14ac:dyDescent="0.2">
      <c r="B13" s="7" t="s">
        <v>63</v>
      </c>
      <c r="C13">
        <v>1</v>
      </c>
      <c r="D13">
        <v>0</v>
      </c>
      <c r="E13" s="8">
        <v>0</v>
      </c>
      <c r="F13" s="5">
        <v>20</v>
      </c>
    </row>
    <row r="14" spans="2:6" x14ac:dyDescent="0.2">
      <c r="B14" s="7" t="s">
        <v>17</v>
      </c>
      <c r="C14">
        <v>2</v>
      </c>
      <c r="D14">
        <v>151</v>
      </c>
      <c r="E14" s="8">
        <v>1.0291010699925033E-2</v>
      </c>
      <c r="F14" s="5">
        <v>57.5</v>
      </c>
    </row>
    <row r="15" spans="2:6" x14ac:dyDescent="0.2">
      <c r="B15" s="7" t="s">
        <v>88</v>
      </c>
      <c r="C15">
        <v>2</v>
      </c>
      <c r="D15">
        <v>133</v>
      </c>
      <c r="E15" s="8">
        <v>9.0642677025829753E-3</v>
      </c>
      <c r="F15" s="5">
        <v>53</v>
      </c>
    </row>
    <row r="16" spans="2:6" x14ac:dyDescent="0.2">
      <c r="B16" s="7" t="s">
        <v>32</v>
      </c>
      <c r="C16">
        <v>2</v>
      </c>
      <c r="D16">
        <v>10</v>
      </c>
      <c r="E16" s="8">
        <v>6.8152388741225377E-4</v>
      </c>
      <c r="F16" s="5">
        <v>22.5</v>
      </c>
    </row>
    <row r="17" spans="2:6" x14ac:dyDescent="0.2">
      <c r="B17" s="7" t="s">
        <v>24</v>
      </c>
      <c r="C17">
        <v>2</v>
      </c>
      <c r="D17">
        <v>157</v>
      </c>
      <c r="E17" s="8">
        <v>1.0699925032372385E-2</v>
      </c>
      <c r="F17" s="5">
        <v>59</v>
      </c>
    </row>
    <row r="18" spans="2:6" x14ac:dyDescent="0.2">
      <c r="B18" s="7" t="s">
        <v>22</v>
      </c>
      <c r="C18">
        <v>1</v>
      </c>
      <c r="D18">
        <v>77</v>
      </c>
      <c r="E18" s="8">
        <v>5.247733933074354E-3</v>
      </c>
      <c r="F18" s="5">
        <v>58</v>
      </c>
    </row>
    <row r="19" spans="2:6" x14ac:dyDescent="0.2">
      <c r="B19" s="7" t="s">
        <v>29</v>
      </c>
      <c r="C19">
        <v>1</v>
      </c>
      <c r="D19">
        <v>2</v>
      </c>
      <c r="E19" s="8">
        <v>1.3630477748245075E-4</v>
      </c>
      <c r="F19" s="5">
        <v>21</v>
      </c>
    </row>
    <row r="20" spans="2:6" x14ac:dyDescent="0.2">
      <c r="B20" s="7" t="s">
        <v>355</v>
      </c>
      <c r="C20">
        <v>1</v>
      </c>
      <c r="D20">
        <v>21</v>
      </c>
      <c r="E20" s="8">
        <v>1.4312001635657329E-3</v>
      </c>
      <c r="F20" s="5">
        <v>30</v>
      </c>
    </row>
    <row r="21" spans="2:6" x14ac:dyDescent="0.2">
      <c r="B21" s="7" t="s">
        <v>46</v>
      </c>
      <c r="C21">
        <v>1</v>
      </c>
      <c r="D21">
        <v>87</v>
      </c>
      <c r="E21" s="8">
        <v>5.9292578204866078E-3</v>
      </c>
      <c r="F21" s="5">
        <v>63</v>
      </c>
    </row>
    <row r="22" spans="2:6" x14ac:dyDescent="0.2">
      <c r="B22" s="7" t="s">
        <v>44</v>
      </c>
      <c r="C22">
        <v>1</v>
      </c>
      <c r="D22">
        <v>86</v>
      </c>
      <c r="E22" s="8">
        <v>5.8611054317453826E-3</v>
      </c>
      <c r="F22" s="5">
        <v>63</v>
      </c>
    </row>
    <row r="23" spans="2:6" x14ac:dyDescent="0.2">
      <c r="B23" s="7" t="s">
        <v>55</v>
      </c>
      <c r="C23">
        <v>1</v>
      </c>
      <c r="D23">
        <v>55</v>
      </c>
      <c r="E23" s="8">
        <v>3.7483813807673958E-3</v>
      </c>
      <c r="F23" s="5">
        <v>47</v>
      </c>
    </row>
    <row r="24" spans="2:6" x14ac:dyDescent="0.2">
      <c r="B24" s="7" t="s">
        <v>78</v>
      </c>
      <c r="C24">
        <v>2</v>
      </c>
      <c r="D24">
        <v>105</v>
      </c>
      <c r="E24" s="8">
        <v>7.1560008178286651E-3</v>
      </c>
      <c r="F24" s="5">
        <v>46</v>
      </c>
    </row>
    <row r="25" spans="2:6" x14ac:dyDescent="0.2">
      <c r="B25" s="7" t="s">
        <v>71</v>
      </c>
      <c r="C25">
        <v>1</v>
      </c>
      <c r="D25">
        <v>54</v>
      </c>
      <c r="E25" s="8">
        <v>3.6802289920261706E-3</v>
      </c>
      <c r="F25" s="5">
        <v>47</v>
      </c>
    </row>
    <row r="26" spans="2:6" x14ac:dyDescent="0.2">
      <c r="B26" s="7" t="s">
        <v>83</v>
      </c>
      <c r="C26">
        <v>1</v>
      </c>
      <c r="D26">
        <v>65</v>
      </c>
      <c r="E26" s="8">
        <v>4.42990526817965E-3</v>
      </c>
      <c r="F26" s="5">
        <v>52</v>
      </c>
    </row>
    <row r="27" spans="2:6" x14ac:dyDescent="0.2">
      <c r="B27" s="7" t="s">
        <v>48</v>
      </c>
      <c r="C27">
        <v>4</v>
      </c>
      <c r="D27">
        <v>358</v>
      </c>
      <c r="E27" s="8">
        <v>2.4398555169358686E-2</v>
      </c>
      <c r="F27" s="5">
        <v>64.5</v>
      </c>
    </row>
    <row r="28" spans="2:6" x14ac:dyDescent="0.2">
      <c r="B28" s="7" t="s">
        <v>42</v>
      </c>
      <c r="C28">
        <v>1</v>
      </c>
      <c r="D28">
        <v>92</v>
      </c>
      <c r="E28" s="8">
        <v>6.2700197641927351E-3</v>
      </c>
      <c r="F28" s="5">
        <v>66</v>
      </c>
    </row>
    <row r="29" spans="2:6" x14ac:dyDescent="0.2">
      <c r="B29" s="7" t="s">
        <v>96</v>
      </c>
      <c r="C29">
        <v>3</v>
      </c>
      <c r="D29">
        <v>126</v>
      </c>
      <c r="E29" s="8">
        <v>8.5872009813943977E-3</v>
      </c>
      <c r="F29" s="5">
        <v>40.666666666666664</v>
      </c>
    </row>
    <row r="30" spans="2:6" x14ac:dyDescent="0.2">
      <c r="B30" s="7" t="s">
        <v>98</v>
      </c>
      <c r="C30">
        <v>1</v>
      </c>
      <c r="D30">
        <v>40</v>
      </c>
      <c r="E30" s="8">
        <v>2.7260955496490151E-3</v>
      </c>
      <c r="F30" s="5">
        <v>40</v>
      </c>
    </row>
    <row r="31" spans="2:6" x14ac:dyDescent="0.2">
      <c r="B31" s="7" t="s">
        <v>100</v>
      </c>
      <c r="C31">
        <v>5</v>
      </c>
      <c r="D31">
        <v>230</v>
      </c>
      <c r="E31" s="8">
        <v>1.5675049410481836E-2</v>
      </c>
      <c r="F31" s="5">
        <v>42.8</v>
      </c>
    </row>
    <row r="32" spans="2:6" x14ac:dyDescent="0.2">
      <c r="B32" s="7" t="s">
        <v>308</v>
      </c>
      <c r="C32">
        <v>1</v>
      </c>
      <c r="D32">
        <v>44</v>
      </c>
      <c r="E32" s="8">
        <v>2.9987051046139169E-3</v>
      </c>
      <c r="F32" s="5">
        <v>42</v>
      </c>
    </row>
    <row r="33" spans="2:6" x14ac:dyDescent="0.2">
      <c r="B33" s="7" t="s">
        <v>81</v>
      </c>
      <c r="C33">
        <v>2</v>
      </c>
      <c r="D33">
        <v>139</v>
      </c>
      <c r="E33" s="8">
        <v>9.4731820350303277E-3</v>
      </c>
      <c r="F33" s="5">
        <v>54.5</v>
      </c>
    </row>
    <row r="34" spans="2:6" x14ac:dyDescent="0.2">
      <c r="B34" s="7" t="s">
        <v>92</v>
      </c>
      <c r="C34">
        <v>1</v>
      </c>
      <c r="D34">
        <v>68</v>
      </c>
      <c r="E34" s="8">
        <v>4.6343624344033262E-3</v>
      </c>
      <c r="F34" s="5">
        <v>54</v>
      </c>
    </row>
    <row r="35" spans="2:6" x14ac:dyDescent="0.2">
      <c r="B35" s="7" t="s">
        <v>341</v>
      </c>
      <c r="C35">
        <v>1</v>
      </c>
      <c r="D35">
        <v>14</v>
      </c>
      <c r="E35" s="8">
        <v>9.5413344237715533E-4</v>
      </c>
      <c r="F35" s="5">
        <v>27</v>
      </c>
    </row>
    <row r="36" spans="2:6" x14ac:dyDescent="0.2">
      <c r="B36" s="7" t="s">
        <v>360</v>
      </c>
      <c r="C36">
        <v>1</v>
      </c>
      <c r="D36">
        <v>20</v>
      </c>
      <c r="E36" s="8">
        <v>1.3630477748245075E-3</v>
      </c>
      <c r="F36" s="5">
        <v>30</v>
      </c>
    </row>
    <row r="37" spans="2:6" x14ac:dyDescent="0.2">
      <c r="B37" s="7" t="s">
        <v>306</v>
      </c>
      <c r="C37">
        <v>1</v>
      </c>
      <c r="D37">
        <v>43</v>
      </c>
      <c r="E37" s="8">
        <v>2.9305527158726913E-3</v>
      </c>
      <c r="F37" s="5">
        <v>41</v>
      </c>
    </row>
    <row r="38" spans="2:6" x14ac:dyDescent="0.2">
      <c r="B38" s="7" t="s">
        <v>131</v>
      </c>
      <c r="C38">
        <v>3</v>
      </c>
      <c r="D38">
        <v>198</v>
      </c>
      <c r="E38" s="8">
        <v>1.3494172970762625E-2</v>
      </c>
      <c r="F38" s="5">
        <v>52.666666666666664</v>
      </c>
    </row>
    <row r="39" spans="2:6" x14ac:dyDescent="0.2">
      <c r="B39" s="7" t="s">
        <v>195</v>
      </c>
      <c r="C39">
        <v>3</v>
      </c>
      <c r="D39">
        <v>123</v>
      </c>
      <c r="E39" s="8">
        <v>8.3827438151707224E-3</v>
      </c>
      <c r="F39" s="5">
        <v>40.333333333333336</v>
      </c>
    </row>
    <row r="40" spans="2:6" x14ac:dyDescent="0.2">
      <c r="B40" s="7" t="s">
        <v>214</v>
      </c>
      <c r="C40">
        <v>3</v>
      </c>
      <c r="D40">
        <v>207</v>
      </c>
      <c r="E40" s="8">
        <v>1.4107544469433653E-2</v>
      </c>
      <c r="F40" s="5">
        <v>54.333333333333336</v>
      </c>
    </row>
    <row r="41" spans="2:6" x14ac:dyDescent="0.2">
      <c r="B41" s="7" t="s">
        <v>151</v>
      </c>
      <c r="C41">
        <v>3</v>
      </c>
      <c r="D41">
        <v>216</v>
      </c>
      <c r="E41" s="8">
        <v>1.4720915968104683E-2</v>
      </c>
      <c r="F41" s="5">
        <v>55.666666666666664</v>
      </c>
    </row>
    <row r="42" spans="2:6" x14ac:dyDescent="0.2">
      <c r="B42" s="7" t="s">
        <v>205</v>
      </c>
      <c r="C42">
        <v>3</v>
      </c>
      <c r="D42">
        <v>225</v>
      </c>
      <c r="E42" s="8">
        <v>1.533428746677571E-2</v>
      </c>
      <c r="F42" s="5">
        <v>57.333333333333336</v>
      </c>
    </row>
    <row r="43" spans="2:6" x14ac:dyDescent="0.2">
      <c r="B43" s="7" t="s">
        <v>118</v>
      </c>
      <c r="C43">
        <v>3</v>
      </c>
      <c r="D43">
        <v>234</v>
      </c>
      <c r="E43" s="8">
        <v>1.594765896544674E-2</v>
      </c>
      <c r="F43" s="5">
        <v>58.666666666666664</v>
      </c>
    </row>
    <row r="44" spans="2:6" x14ac:dyDescent="0.2">
      <c r="B44" s="7" t="s">
        <v>112</v>
      </c>
      <c r="C44">
        <v>3</v>
      </c>
      <c r="D44">
        <v>243</v>
      </c>
      <c r="E44" s="8">
        <v>1.6561030464117766E-2</v>
      </c>
      <c r="F44" s="5">
        <v>60.333333333333336</v>
      </c>
    </row>
    <row r="45" spans="2:6" x14ac:dyDescent="0.2">
      <c r="B45" s="7" t="s">
        <v>114</v>
      </c>
      <c r="C45">
        <v>17</v>
      </c>
      <c r="D45">
        <v>1547</v>
      </c>
      <c r="E45" s="8">
        <v>0.10543174538267566</v>
      </c>
      <c r="F45" s="5">
        <v>65.235294117647058</v>
      </c>
    </row>
    <row r="46" spans="2:6" x14ac:dyDescent="0.2">
      <c r="B46" s="7" t="s">
        <v>133</v>
      </c>
      <c r="C46">
        <v>22</v>
      </c>
      <c r="D46">
        <v>231</v>
      </c>
      <c r="E46" s="8">
        <v>1.5743201799223061E-2</v>
      </c>
      <c r="F46" s="5">
        <v>25</v>
      </c>
    </row>
    <row r="47" spans="2:6" x14ac:dyDescent="0.2">
      <c r="B47" s="7" t="s">
        <v>125</v>
      </c>
      <c r="C47">
        <v>25</v>
      </c>
      <c r="D47">
        <v>850</v>
      </c>
      <c r="E47" s="8">
        <v>5.7929530430041572E-2</v>
      </c>
      <c r="F47" s="5">
        <v>36.76</v>
      </c>
    </row>
    <row r="48" spans="2:6" x14ac:dyDescent="0.2">
      <c r="B48" s="7" t="s">
        <v>135</v>
      </c>
      <c r="C48">
        <v>26</v>
      </c>
      <c r="D48">
        <v>1547</v>
      </c>
      <c r="E48" s="8">
        <v>0.10543174538267566</v>
      </c>
      <c r="F48" s="5">
        <v>49.5</v>
      </c>
    </row>
    <row r="49" spans="2:6" x14ac:dyDescent="0.2">
      <c r="B49" s="7" t="s">
        <v>127</v>
      </c>
      <c r="C49">
        <v>15</v>
      </c>
      <c r="D49">
        <v>1200</v>
      </c>
      <c r="E49" s="8">
        <v>8.178286648947046E-2</v>
      </c>
      <c r="F49" s="5">
        <v>59.733333333333334</v>
      </c>
    </row>
    <row r="50" spans="2:6" x14ac:dyDescent="0.2">
      <c r="B50" s="7" t="s">
        <v>137</v>
      </c>
      <c r="C50">
        <v>26</v>
      </c>
      <c r="D50">
        <v>1213</v>
      </c>
      <c r="E50" s="8">
        <v>8.2668847543106383E-2</v>
      </c>
      <c r="F50" s="5">
        <v>43.07692307692308</v>
      </c>
    </row>
    <row r="51" spans="2:6" x14ac:dyDescent="0.2">
      <c r="B51" s="7" t="s">
        <v>110</v>
      </c>
      <c r="C51">
        <v>26</v>
      </c>
      <c r="D51">
        <v>689</v>
      </c>
      <c r="E51" s="8">
        <v>4.695699584270429E-2</v>
      </c>
      <c r="F51" s="5">
        <v>33</v>
      </c>
    </row>
    <row r="52" spans="2:6" x14ac:dyDescent="0.2">
      <c r="B52" s="7" t="s">
        <v>323</v>
      </c>
      <c r="C52">
        <v>2</v>
      </c>
      <c r="D52">
        <v>101</v>
      </c>
      <c r="E52" s="8">
        <v>6.8833912628637637E-3</v>
      </c>
      <c r="F52" s="5">
        <v>45</v>
      </c>
    </row>
    <row r="53" spans="2:6" x14ac:dyDescent="0.2">
      <c r="B53" s="7" t="s">
        <v>108</v>
      </c>
      <c r="C53">
        <v>1</v>
      </c>
      <c r="D53">
        <v>49</v>
      </c>
      <c r="E53" s="8">
        <v>3.3394670483200438E-3</v>
      </c>
      <c r="F53" s="5">
        <v>44</v>
      </c>
    </row>
    <row r="54" spans="2:6" x14ac:dyDescent="0.2">
      <c r="B54" s="7" t="s">
        <v>332</v>
      </c>
      <c r="C54">
        <v>1</v>
      </c>
      <c r="D54">
        <v>80</v>
      </c>
      <c r="E54" s="8">
        <v>5.4521910992980302E-3</v>
      </c>
      <c r="F54" s="5">
        <v>60</v>
      </c>
    </row>
    <row r="55" spans="2:6" x14ac:dyDescent="0.2">
      <c r="B55" s="7" t="s">
        <v>326</v>
      </c>
      <c r="C55">
        <v>1</v>
      </c>
      <c r="D55">
        <v>81</v>
      </c>
      <c r="E55" s="8">
        <v>5.5203434880392562E-3</v>
      </c>
      <c r="F55" s="5">
        <v>60</v>
      </c>
    </row>
    <row r="56" spans="2:6" x14ac:dyDescent="0.2">
      <c r="B56" s="7" t="s">
        <v>328</v>
      </c>
      <c r="C56">
        <v>4</v>
      </c>
      <c r="D56">
        <v>334</v>
      </c>
      <c r="E56" s="8">
        <v>2.2762897839569276E-2</v>
      </c>
      <c r="F56" s="5">
        <v>61.5</v>
      </c>
    </row>
    <row r="57" spans="2:6" x14ac:dyDescent="0.2">
      <c r="B57" s="7" t="s">
        <v>73</v>
      </c>
      <c r="C57">
        <v>2</v>
      </c>
      <c r="D57">
        <v>99</v>
      </c>
      <c r="E57" s="8">
        <v>6.7470864853813126E-3</v>
      </c>
      <c r="F57" s="5">
        <v>44.5</v>
      </c>
    </row>
    <row r="58" spans="2:6" x14ac:dyDescent="0.2">
      <c r="B58" s="7" t="s">
        <v>335</v>
      </c>
      <c r="C58">
        <v>2</v>
      </c>
      <c r="D58">
        <v>125</v>
      </c>
      <c r="E58" s="8">
        <v>8.5190485926531726E-3</v>
      </c>
      <c r="F58" s="5">
        <v>51</v>
      </c>
    </row>
    <row r="59" spans="2:6" x14ac:dyDescent="0.2">
      <c r="B59" s="7" t="s">
        <v>338</v>
      </c>
      <c r="C59">
        <v>2</v>
      </c>
      <c r="D59">
        <v>77</v>
      </c>
      <c r="E59" s="8">
        <v>5.247733933074354E-3</v>
      </c>
      <c r="F59" s="5">
        <v>57</v>
      </c>
    </row>
    <row r="60" spans="2:6" x14ac:dyDescent="0.2">
      <c r="B60" s="7" t="s">
        <v>345</v>
      </c>
      <c r="C60">
        <v>14</v>
      </c>
      <c r="D60">
        <v>434</v>
      </c>
      <c r="E60" s="8">
        <v>2.9578136713691815E-2</v>
      </c>
      <c r="F60" s="5">
        <v>35.214285714285715</v>
      </c>
    </row>
    <row r="61" spans="2:6" x14ac:dyDescent="0.2">
      <c r="B61" s="7" t="s">
        <v>185</v>
      </c>
      <c r="C61">
        <v>4</v>
      </c>
      <c r="D61">
        <v>186</v>
      </c>
      <c r="E61" s="8">
        <v>1.267634430586792E-2</v>
      </c>
      <c r="F61" s="5">
        <v>43</v>
      </c>
    </row>
    <row r="62" spans="2:6" x14ac:dyDescent="0.2">
      <c r="B62" s="7" t="s">
        <v>37</v>
      </c>
      <c r="C62">
        <v>1</v>
      </c>
      <c r="D62">
        <v>3</v>
      </c>
      <c r="E62" s="8">
        <v>2.0445716622367614E-4</v>
      </c>
      <c r="F62" s="5">
        <v>21</v>
      </c>
    </row>
    <row r="63" spans="2:6" x14ac:dyDescent="0.2">
      <c r="B63" s="7" t="s">
        <v>31</v>
      </c>
      <c r="C63">
        <v>2</v>
      </c>
      <c r="D63">
        <v>55</v>
      </c>
      <c r="E63" s="8">
        <v>3.7483813807673958E-3</v>
      </c>
      <c r="F63" s="5">
        <v>51.5</v>
      </c>
    </row>
    <row r="64" spans="2:6" x14ac:dyDescent="0.2">
      <c r="B64" s="7" t="s">
        <v>366</v>
      </c>
      <c r="C64">
        <v>2</v>
      </c>
      <c r="D64">
        <v>189</v>
      </c>
      <c r="E64" s="8">
        <v>1.2880801472091597E-2</v>
      </c>
      <c r="F64" s="5">
        <v>67</v>
      </c>
    </row>
    <row r="65" spans="2:6" x14ac:dyDescent="0.2">
      <c r="B65" s="7" t="s">
        <v>369</v>
      </c>
      <c r="C65">
        <v>1</v>
      </c>
      <c r="D65">
        <v>93</v>
      </c>
      <c r="E65" s="8">
        <v>6.3381721529339602E-3</v>
      </c>
      <c r="F65" s="5">
        <v>66</v>
      </c>
    </row>
    <row r="66" spans="2:6" x14ac:dyDescent="0.2">
      <c r="B66" s="7" t="s">
        <v>364</v>
      </c>
      <c r="C66">
        <v>3</v>
      </c>
      <c r="D66">
        <v>291</v>
      </c>
      <c r="E66" s="8">
        <v>1.9832345123696585E-2</v>
      </c>
      <c r="F66" s="5">
        <v>68.333333333333329</v>
      </c>
    </row>
    <row r="67" spans="2:6" x14ac:dyDescent="0.2">
      <c r="B67" s="7" t="s">
        <v>373</v>
      </c>
      <c r="C67">
        <v>2</v>
      </c>
      <c r="D67">
        <v>17</v>
      </c>
      <c r="E67" s="8">
        <v>1.1585906086008315E-3</v>
      </c>
      <c r="F67" s="5">
        <v>24</v>
      </c>
    </row>
    <row r="68" spans="2:6" x14ac:dyDescent="0.2">
      <c r="B68" s="7" t="s">
        <v>35</v>
      </c>
      <c r="C68">
        <v>1</v>
      </c>
      <c r="D68">
        <v>1</v>
      </c>
      <c r="E68" s="8">
        <v>6.8152388741225375E-5</v>
      </c>
      <c r="F68" s="5">
        <v>20</v>
      </c>
    </row>
    <row r="69" spans="2:6" x14ac:dyDescent="0.2">
      <c r="B69" s="7" t="s">
        <v>225</v>
      </c>
      <c r="C69">
        <v>1</v>
      </c>
      <c r="D69">
        <v>64</v>
      </c>
      <c r="E69" s="8">
        <v>4.361752879438424E-3</v>
      </c>
      <c r="F69" s="5">
        <v>52</v>
      </c>
    </row>
    <row r="70" spans="2:6" x14ac:dyDescent="0.2">
      <c r="B70" s="7" t="s">
        <v>343</v>
      </c>
      <c r="C70">
        <v>1</v>
      </c>
      <c r="D70">
        <v>10</v>
      </c>
      <c r="E70" s="8">
        <v>6.8152388741225377E-4</v>
      </c>
      <c r="F70" s="5">
        <v>25</v>
      </c>
    </row>
    <row r="71" spans="2:6" x14ac:dyDescent="0.2">
      <c r="B71" s="7" t="s">
        <v>411</v>
      </c>
      <c r="C71">
        <v>289</v>
      </c>
      <c r="D71">
        <v>14673</v>
      </c>
      <c r="E71" s="8">
        <v>1</v>
      </c>
      <c r="F71" s="5">
        <v>45.387543252595158</v>
      </c>
    </row>
  </sheetData>
  <conditionalFormatting pivot="1" sqref="E4:E70">
    <cfRule type="cellIs" dxfId="5" priority="2" operator="greaterThan">
      <formula>0.05</formula>
    </cfRule>
  </conditionalFormatting>
  <conditionalFormatting pivot="1" sqref="F4:F71">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AA9C0-0AA2-C347-89A2-A8ED9EAE3268}">
  <dimension ref="A1:C300"/>
  <sheetViews>
    <sheetView showGridLines="0" tabSelected="1" workbookViewId="0">
      <selection activeCell="B5" sqref="B5"/>
    </sheetView>
  </sheetViews>
  <sheetFormatPr baseColWidth="10" defaultRowHeight="16" x14ac:dyDescent="0.2"/>
  <cols>
    <col min="1" max="1" width="32" bestFit="1" customWidth="1"/>
    <col min="2" max="2" width="18.6640625" bestFit="1" customWidth="1"/>
    <col min="3" max="3" width="17.5" style="5" bestFit="1" customWidth="1"/>
  </cols>
  <sheetData>
    <row r="1" spans="1:3" x14ac:dyDescent="0.2">
      <c r="A1" t="s">
        <v>423</v>
      </c>
    </row>
    <row r="4" spans="1:3" x14ac:dyDescent="0.2">
      <c r="A4" s="9" t="s">
        <v>420</v>
      </c>
      <c r="B4" s="9" t="s">
        <v>421</v>
      </c>
      <c r="C4" s="10" t="s">
        <v>422</v>
      </c>
    </row>
    <row r="5" spans="1:3" x14ac:dyDescent="0.2">
      <c r="A5" s="2" t="str" cm="1">
        <f t="array" ref="A5:A20">_xlfn.UNIQUE(EmployeeTable[Emp Department])</f>
        <v>Document Control</v>
      </c>
      <c r="B5">
        <f>COUNTIF(EmployeeTable[Emp Department],'TASK 2'!A5)</f>
        <v>5</v>
      </c>
      <c r="C5" s="5">
        <f>AVERAGEIF(EmployeeTable[Emp Department],'TASK 2'!A5,EmployeeTable[Rate])</f>
        <v>14.388459999999998</v>
      </c>
    </row>
    <row r="6" spans="1:3" x14ac:dyDescent="0.2">
      <c r="A6" s="2" t="str">
        <v>Engineering</v>
      </c>
      <c r="B6">
        <f>COUNTIF(EmployeeTable[Emp Department],'TASK 2'!A6)</f>
        <v>6</v>
      </c>
      <c r="C6" s="5">
        <f>AVERAGEIF(EmployeeTable[Emp Department],'TASK 2'!A6,EmployeeTable[Rate])</f>
        <v>39.669866666666671</v>
      </c>
    </row>
    <row r="7" spans="1:3" x14ac:dyDescent="0.2">
      <c r="A7" s="2" t="str">
        <v>Executive</v>
      </c>
      <c r="B7">
        <f>COUNTIF(EmployeeTable[Emp Department],'TASK 2'!A7)</f>
        <v>1</v>
      </c>
      <c r="C7" s="5">
        <f>AVERAGEIF(EmployeeTable[Emp Department],'TASK 2'!A7,EmployeeTable[Rate])</f>
        <v>125.5</v>
      </c>
    </row>
    <row r="8" spans="1:3" x14ac:dyDescent="0.2">
      <c r="A8" s="2" t="str">
        <v>Facilities and Maintenance</v>
      </c>
      <c r="B8">
        <f>COUNTIF(EmployeeTable[Emp Department],'TASK 2'!A8)</f>
        <v>7</v>
      </c>
      <c r="C8" s="5">
        <f>AVERAGEIF(EmployeeTable[Emp Department],'TASK 2'!A8,EmployeeTable[Rate])</f>
        <v>13.031599999999999</v>
      </c>
    </row>
    <row r="9" spans="1:3" x14ac:dyDescent="0.2">
      <c r="A9" s="2" t="str">
        <v>Finance</v>
      </c>
      <c r="B9">
        <f>COUNTIF(EmployeeTable[Emp Department],'TASK 2'!A9)</f>
        <v>11</v>
      </c>
      <c r="C9" s="5">
        <f>AVERAGEIF(EmployeeTable[Emp Department],'TASK 2'!A9,EmployeeTable[Rate])</f>
        <v>27.222463636363635</v>
      </c>
    </row>
    <row r="10" spans="1:3" x14ac:dyDescent="0.2">
      <c r="A10" s="2" t="str">
        <v>Human Resources</v>
      </c>
      <c r="B10">
        <f>COUNTIF(EmployeeTable[Emp Department],'TASK 2'!A10)</f>
        <v>6</v>
      </c>
      <c r="C10" s="5">
        <f>AVERAGEIF(EmployeeTable[Emp Department],'TASK 2'!A10,EmployeeTable[Rate])</f>
        <v>18.02481666666667</v>
      </c>
    </row>
    <row r="11" spans="1:3" x14ac:dyDescent="0.2">
      <c r="A11" s="2" t="str">
        <v>Information Services</v>
      </c>
      <c r="B11">
        <f>COUNTIF(EmployeeTable[Emp Department],'TASK 2'!A11)</f>
        <v>10</v>
      </c>
      <c r="C11" s="5">
        <f>AVERAGEIF(EmployeeTable[Emp Department],'TASK 2'!A11,EmployeeTable[Rate])</f>
        <v>34.158630000000002</v>
      </c>
    </row>
    <row r="12" spans="1:3" x14ac:dyDescent="0.2">
      <c r="A12" s="2" t="str">
        <v>Marketing</v>
      </c>
      <c r="B12">
        <f>COUNTIF(EmployeeTable[Emp Department],'TASK 2'!A12)</f>
        <v>10</v>
      </c>
      <c r="C12" s="5">
        <f>AVERAGEIF(EmployeeTable[Emp Department],'TASK 2'!A12,EmployeeTable[Rate])</f>
        <v>18.000000000000004</v>
      </c>
    </row>
    <row r="13" spans="1:3" x14ac:dyDescent="0.2">
      <c r="A13" s="2" t="str">
        <v>Production</v>
      </c>
      <c r="B13">
        <f>COUNTIF(EmployeeTable[Emp Department],'TASK 2'!A13)</f>
        <v>180</v>
      </c>
      <c r="C13" s="5">
        <f>AVERAGEIF(EmployeeTable[Emp Department],'TASK 2'!A13,EmployeeTable[Rate])</f>
        <v>14.16102555555554</v>
      </c>
    </row>
    <row r="14" spans="1:3" x14ac:dyDescent="0.2">
      <c r="A14" s="2" t="str">
        <v>Production Control</v>
      </c>
      <c r="B14">
        <f>COUNTIF(EmployeeTable[Emp Department],'TASK 2'!A14)</f>
        <v>5</v>
      </c>
      <c r="C14" s="5">
        <f>AVERAGEIF(EmployeeTable[Emp Department],'TASK 2'!A14,EmployeeTable[Rate])</f>
        <v>19.21538</v>
      </c>
    </row>
    <row r="15" spans="1:3" x14ac:dyDescent="0.2">
      <c r="A15" s="2" t="str">
        <v>Purchasing</v>
      </c>
      <c r="B15">
        <f>COUNTIF(EmployeeTable[Emp Department],'TASK 2'!A15)</f>
        <v>11</v>
      </c>
      <c r="C15" s="5">
        <f>AVERAGEIF(EmployeeTable[Emp Department],'TASK 2'!A15,EmployeeTable[Rate])</f>
        <v>17.265709090909095</v>
      </c>
    </row>
    <row r="16" spans="1:3" x14ac:dyDescent="0.2">
      <c r="A16" s="2" t="str">
        <v>Quality Assurance</v>
      </c>
      <c r="B16">
        <f>COUNTIF(EmployeeTable[Emp Department],'TASK 2'!A16)</f>
        <v>6</v>
      </c>
      <c r="C16" s="5">
        <f>AVERAGEIF(EmployeeTable[Emp Department],'TASK 2'!A16,EmployeeTable[Rate])</f>
        <v>15.464733333333333</v>
      </c>
    </row>
    <row r="17" spans="1:3" x14ac:dyDescent="0.2">
      <c r="A17" s="2" t="str">
        <v>Research and Development</v>
      </c>
      <c r="B17">
        <f>COUNTIF(EmployeeTable[Emp Department],'TASK 2'!A17)</f>
        <v>4</v>
      </c>
      <c r="C17" s="5">
        <f>AVERAGEIF(EmployeeTable[Emp Department],'TASK 2'!A17,EmployeeTable[Rate])</f>
        <v>43.673100000000005</v>
      </c>
    </row>
    <row r="18" spans="1:3" x14ac:dyDescent="0.2">
      <c r="A18" s="2" t="str">
        <v>Sales</v>
      </c>
      <c r="B18">
        <f>COUNTIF(EmployeeTable[Emp Department],'TASK 2'!A18)</f>
        <v>18</v>
      </c>
      <c r="C18" s="5">
        <f>AVERAGEIF(EmployeeTable[Emp Department],'TASK 2'!A18,EmployeeTable[Rate])</f>
        <v>29.97194444444445</v>
      </c>
    </row>
    <row r="19" spans="1:3" x14ac:dyDescent="0.2">
      <c r="A19" s="2" t="str">
        <v>Shipping and Receiving</v>
      </c>
      <c r="B19">
        <f>COUNTIF(EmployeeTable[Emp Department],'TASK 2'!A19)</f>
        <v>6</v>
      </c>
      <c r="C19" s="5">
        <f>AVERAGEIF(EmployeeTable[Emp Department],'TASK 2'!A19,EmployeeTable[Rate])</f>
        <v>10.8718</v>
      </c>
    </row>
    <row r="20" spans="1:3" x14ac:dyDescent="0.2">
      <c r="A20" s="2" t="str">
        <v>Tool Design</v>
      </c>
      <c r="B20">
        <f>COUNTIF(EmployeeTable[Emp Department],'TASK 2'!A20)</f>
        <v>3</v>
      </c>
      <c r="C20" s="5">
        <f>AVERAGEIF(EmployeeTable[Emp Department],'TASK 2'!A20,EmployeeTable[Rate])</f>
        <v>26.282066666666665</v>
      </c>
    </row>
    <row r="21" spans="1:3" x14ac:dyDescent="0.2">
      <c r="A21" s="2"/>
    </row>
    <row r="22" spans="1:3" x14ac:dyDescent="0.2">
      <c r="A22" s="2"/>
    </row>
    <row r="23" spans="1:3" x14ac:dyDescent="0.2">
      <c r="A23" s="2"/>
    </row>
    <row r="24" spans="1:3" x14ac:dyDescent="0.2">
      <c r="A24" s="2"/>
    </row>
    <row r="25" spans="1:3" x14ac:dyDescent="0.2">
      <c r="A25" s="2"/>
    </row>
    <row r="26" spans="1:3" x14ac:dyDescent="0.2">
      <c r="A26" s="2"/>
    </row>
    <row r="27" spans="1:3" x14ac:dyDescent="0.2">
      <c r="A27" s="2"/>
    </row>
    <row r="28" spans="1:3" x14ac:dyDescent="0.2">
      <c r="A28" s="2"/>
    </row>
    <row r="29" spans="1:3" x14ac:dyDescent="0.2">
      <c r="A29" s="2"/>
    </row>
    <row r="30" spans="1:3" x14ac:dyDescent="0.2">
      <c r="A30" s="2"/>
    </row>
    <row r="31" spans="1:3" x14ac:dyDescent="0.2">
      <c r="A31" s="2"/>
    </row>
    <row r="32" spans="1:3" x14ac:dyDescent="0.2">
      <c r="A32" s="2"/>
    </row>
    <row r="33" spans="1:1" x14ac:dyDescent="0.2">
      <c r="A33" s="2"/>
    </row>
    <row r="34" spans="1:1" x14ac:dyDescent="0.2">
      <c r="A34" s="2"/>
    </row>
    <row r="35" spans="1:1" x14ac:dyDescent="0.2">
      <c r="A35" s="2"/>
    </row>
    <row r="36" spans="1:1" x14ac:dyDescent="0.2">
      <c r="A36" s="2"/>
    </row>
    <row r="37" spans="1:1" x14ac:dyDescent="0.2">
      <c r="A37" s="2"/>
    </row>
    <row r="38" spans="1:1" x14ac:dyDescent="0.2">
      <c r="A38" s="2"/>
    </row>
    <row r="39" spans="1:1" x14ac:dyDescent="0.2">
      <c r="A39" s="2"/>
    </row>
    <row r="40" spans="1:1" x14ac:dyDescent="0.2">
      <c r="A40" s="2"/>
    </row>
    <row r="41" spans="1:1" x14ac:dyDescent="0.2">
      <c r="A41" s="2"/>
    </row>
    <row r="42" spans="1:1" x14ac:dyDescent="0.2">
      <c r="A42" s="2"/>
    </row>
    <row r="43" spans="1:1" x14ac:dyDescent="0.2">
      <c r="A43" s="2"/>
    </row>
    <row r="44" spans="1:1" x14ac:dyDescent="0.2">
      <c r="A44" s="2"/>
    </row>
    <row r="45" spans="1:1" x14ac:dyDescent="0.2">
      <c r="A45" s="2"/>
    </row>
    <row r="46" spans="1:1" x14ac:dyDescent="0.2">
      <c r="A46" s="2"/>
    </row>
    <row r="47" spans="1:1" x14ac:dyDescent="0.2">
      <c r="A47" s="2"/>
    </row>
    <row r="48" spans="1:1" x14ac:dyDescent="0.2">
      <c r="A48" s="2"/>
    </row>
    <row r="49" spans="1:1" x14ac:dyDescent="0.2">
      <c r="A49" s="2"/>
    </row>
    <row r="50" spans="1:1" x14ac:dyDescent="0.2">
      <c r="A50" s="2"/>
    </row>
    <row r="51" spans="1:1" x14ac:dyDescent="0.2">
      <c r="A51" s="2"/>
    </row>
    <row r="52" spans="1:1" x14ac:dyDescent="0.2">
      <c r="A52" s="2"/>
    </row>
    <row r="53" spans="1:1" x14ac:dyDescent="0.2">
      <c r="A53" s="2"/>
    </row>
    <row r="54" spans="1:1" x14ac:dyDescent="0.2">
      <c r="A54" s="2"/>
    </row>
    <row r="55" spans="1:1" x14ac:dyDescent="0.2">
      <c r="A55" s="2"/>
    </row>
    <row r="56" spans="1:1" x14ac:dyDescent="0.2">
      <c r="A56" s="2"/>
    </row>
    <row r="57" spans="1:1" x14ac:dyDescent="0.2">
      <c r="A57" s="2"/>
    </row>
    <row r="58" spans="1:1" x14ac:dyDescent="0.2">
      <c r="A58" s="2"/>
    </row>
    <row r="59" spans="1:1" x14ac:dyDescent="0.2">
      <c r="A59" s="2"/>
    </row>
    <row r="60" spans="1:1" x14ac:dyDescent="0.2">
      <c r="A60" s="2"/>
    </row>
    <row r="61" spans="1:1" x14ac:dyDescent="0.2">
      <c r="A61" s="2"/>
    </row>
    <row r="62" spans="1:1" x14ac:dyDescent="0.2">
      <c r="A62" s="2"/>
    </row>
    <row r="63" spans="1:1" x14ac:dyDescent="0.2">
      <c r="A63" s="2"/>
    </row>
    <row r="64" spans="1:1" x14ac:dyDescent="0.2">
      <c r="A64" s="2"/>
    </row>
    <row r="65" spans="1:1" x14ac:dyDescent="0.2">
      <c r="A65" s="2"/>
    </row>
    <row r="66" spans="1:1" x14ac:dyDescent="0.2">
      <c r="A66" s="2"/>
    </row>
    <row r="67" spans="1:1" x14ac:dyDescent="0.2">
      <c r="A67" s="2"/>
    </row>
    <row r="68" spans="1:1" x14ac:dyDescent="0.2">
      <c r="A68" s="2"/>
    </row>
    <row r="69" spans="1:1" x14ac:dyDescent="0.2">
      <c r="A69" s="2"/>
    </row>
    <row r="70" spans="1:1" x14ac:dyDescent="0.2">
      <c r="A70" s="2"/>
    </row>
    <row r="71" spans="1:1" x14ac:dyDescent="0.2">
      <c r="A71" s="2"/>
    </row>
    <row r="72" spans="1:1" x14ac:dyDescent="0.2">
      <c r="A72" s="2"/>
    </row>
    <row r="73" spans="1:1" x14ac:dyDescent="0.2">
      <c r="A73" s="2"/>
    </row>
    <row r="74" spans="1:1" x14ac:dyDescent="0.2">
      <c r="A74" s="2"/>
    </row>
    <row r="75" spans="1:1" x14ac:dyDescent="0.2">
      <c r="A75" s="2"/>
    </row>
    <row r="76" spans="1:1" x14ac:dyDescent="0.2">
      <c r="A76" s="2"/>
    </row>
    <row r="77" spans="1:1" x14ac:dyDescent="0.2">
      <c r="A77" s="2"/>
    </row>
    <row r="78" spans="1:1" x14ac:dyDescent="0.2">
      <c r="A78" s="2"/>
    </row>
    <row r="79" spans="1:1" x14ac:dyDescent="0.2">
      <c r="A79" s="2"/>
    </row>
    <row r="80" spans="1:1" x14ac:dyDescent="0.2">
      <c r="A80" s="2"/>
    </row>
    <row r="81" spans="1:1" x14ac:dyDescent="0.2">
      <c r="A81" s="2"/>
    </row>
    <row r="82" spans="1:1" x14ac:dyDescent="0.2">
      <c r="A82" s="2"/>
    </row>
    <row r="83" spans="1:1" x14ac:dyDescent="0.2">
      <c r="A83" s="2"/>
    </row>
    <row r="84" spans="1:1" x14ac:dyDescent="0.2">
      <c r="A84" s="2"/>
    </row>
    <row r="85" spans="1:1" x14ac:dyDescent="0.2">
      <c r="A85" s="2"/>
    </row>
    <row r="86" spans="1:1" x14ac:dyDescent="0.2">
      <c r="A86" s="2"/>
    </row>
    <row r="87" spans="1:1" x14ac:dyDescent="0.2">
      <c r="A87" s="2"/>
    </row>
    <row r="88" spans="1:1" x14ac:dyDescent="0.2">
      <c r="A88" s="2"/>
    </row>
    <row r="89" spans="1:1" x14ac:dyDescent="0.2">
      <c r="A89" s="2"/>
    </row>
    <row r="90" spans="1:1" x14ac:dyDescent="0.2">
      <c r="A90" s="2"/>
    </row>
    <row r="91" spans="1:1" x14ac:dyDescent="0.2">
      <c r="A91" s="2"/>
    </row>
    <row r="92" spans="1:1" x14ac:dyDescent="0.2">
      <c r="A92" s="2"/>
    </row>
    <row r="93" spans="1:1" x14ac:dyDescent="0.2">
      <c r="A93" s="2"/>
    </row>
    <row r="94" spans="1:1" x14ac:dyDescent="0.2">
      <c r="A94" s="2"/>
    </row>
    <row r="95" spans="1:1" x14ac:dyDescent="0.2">
      <c r="A95" s="2"/>
    </row>
    <row r="96" spans="1:1" x14ac:dyDescent="0.2">
      <c r="A96" s="2"/>
    </row>
    <row r="97" spans="1:1" x14ac:dyDescent="0.2">
      <c r="A97" s="2"/>
    </row>
    <row r="98" spans="1:1" x14ac:dyDescent="0.2">
      <c r="A98" s="2"/>
    </row>
    <row r="99" spans="1:1" x14ac:dyDescent="0.2">
      <c r="A99" s="2"/>
    </row>
    <row r="100" spans="1:1" x14ac:dyDescent="0.2">
      <c r="A100" s="2"/>
    </row>
    <row r="101" spans="1:1" x14ac:dyDescent="0.2">
      <c r="A101" s="2"/>
    </row>
    <row r="102" spans="1:1" x14ac:dyDescent="0.2">
      <c r="A102" s="2"/>
    </row>
    <row r="103" spans="1:1" x14ac:dyDescent="0.2">
      <c r="A103" s="2"/>
    </row>
    <row r="104" spans="1:1" x14ac:dyDescent="0.2">
      <c r="A104" s="2"/>
    </row>
    <row r="105" spans="1:1" x14ac:dyDescent="0.2">
      <c r="A105" s="2"/>
    </row>
    <row r="106" spans="1:1" x14ac:dyDescent="0.2">
      <c r="A106" s="2"/>
    </row>
    <row r="107" spans="1:1" x14ac:dyDescent="0.2">
      <c r="A107" s="2"/>
    </row>
    <row r="108" spans="1:1" x14ac:dyDescent="0.2">
      <c r="A108" s="2"/>
    </row>
    <row r="109" spans="1:1" x14ac:dyDescent="0.2">
      <c r="A109" s="2"/>
    </row>
    <row r="110" spans="1:1" x14ac:dyDescent="0.2">
      <c r="A110" s="2"/>
    </row>
    <row r="111" spans="1:1" x14ac:dyDescent="0.2">
      <c r="A111" s="2"/>
    </row>
    <row r="112" spans="1:1" x14ac:dyDescent="0.2">
      <c r="A112" s="2"/>
    </row>
    <row r="113" spans="1:1" x14ac:dyDescent="0.2">
      <c r="A113" s="2"/>
    </row>
    <row r="114" spans="1:1" x14ac:dyDescent="0.2">
      <c r="A114" s="2"/>
    </row>
    <row r="115" spans="1:1" x14ac:dyDescent="0.2">
      <c r="A115" s="2"/>
    </row>
    <row r="116" spans="1:1" x14ac:dyDescent="0.2">
      <c r="A116" s="2"/>
    </row>
    <row r="117" spans="1:1" x14ac:dyDescent="0.2">
      <c r="A117" s="2"/>
    </row>
    <row r="118" spans="1:1" x14ac:dyDescent="0.2">
      <c r="A118" s="2"/>
    </row>
    <row r="119" spans="1:1" x14ac:dyDescent="0.2">
      <c r="A119" s="2"/>
    </row>
    <row r="120" spans="1:1" x14ac:dyDescent="0.2">
      <c r="A120" s="2"/>
    </row>
    <row r="121" spans="1:1" x14ac:dyDescent="0.2">
      <c r="A121" s="2"/>
    </row>
    <row r="122" spans="1:1" x14ac:dyDescent="0.2">
      <c r="A122" s="2"/>
    </row>
    <row r="123" spans="1:1" x14ac:dyDescent="0.2">
      <c r="A123" s="2"/>
    </row>
    <row r="124" spans="1:1" x14ac:dyDescent="0.2">
      <c r="A124" s="2"/>
    </row>
    <row r="125" spans="1:1" x14ac:dyDescent="0.2">
      <c r="A125" s="2"/>
    </row>
    <row r="126" spans="1:1" x14ac:dyDescent="0.2">
      <c r="A126" s="2"/>
    </row>
    <row r="127" spans="1:1" x14ac:dyDescent="0.2">
      <c r="A127" s="2"/>
    </row>
    <row r="128" spans="1:1" x14ac:dyDescent="0.2">
      <c r="A128" s="2"/>
    </row>
    <row r="129" spans="1:1" x14ac:dyDescent="0.2">
      <c r="A129" s="2"/>
    </row>
    <row r="130" spans="1:1" x14ac:dyDescent="0.2">
      <c r="A130" s="2"/>
    </row>
    <row r="131" spans="1:1" x14ac:dyDescent="0.2">
      <c r="A131" s="2"/>
    </row>
    <row r="132" spans="1:1" x14ac:dyDescent="0.2">
      <c r="A132" s="2"/>
    </row>
    <row r="133" spans="1:1" x14ac:dyDescent="0.2">
      <c r="A133" s="2"/>
    </row>
    <row r="134" spans="1:1" x14ac:dyDescent="0.2">
      <c r="A134" s="2"/>
    </row>
    <row r="135" spans="1:1" x14ac:dyDescent="0.2">
      <c r="A135" s="2"/>
    </row>
    <row r="136" spans="1:1" x14ac:dyDescent="0.2">
      <c r="A136" s="2"/>
    </row>
    <row r="137" spans="1:1" x14ac:dyDescent="0.2">
      <c r="A137" s="2"/>
    </row>
    <row r="138" spans="1:1" x14ac:dyDescent="0.2">
      <c r="A138" s="2"/>
    </row>
    <row r="139" spans="1:1" x14ac:dyDescent="0.2">
      <c r="A139" s="2"/>
    </row>
    <row r="140" spans="1:1" x14ac:dyDescent="0.2">
      <c r="A140" s="2"/>
    </row>
    <row r="141" spans="1:1" x14ac:dyDescent="0.2">
      <c r="A141" s="2"/>
    </row>
    <row r="142" spans="1:1" x14ac:dyDescent="0.2">
      <c r="A142" s="2"/>
    </row>
    <row r="143" spans="1:1" x14ac:dyDescent="0.2">
      <c r="A143" s="2"/>
    </row>
    <row r="144" spans="1:1" x14ac:dyDescent="0.2">
      <c r="A144" s="2"/>
    </row>
    <row r="145" spans="1:1" x14ac:dyDescent="0.2">
      <c r="A145" s="2"/>
    </row>
    <row r="146" spans="1:1" x14ac:dyDescent="0.2">
      <c r="A146" s="2"/>
    </row>
    <row r="147" spans="1:1" x14ac:dyDescent="0.2">
      <c r="A147" s="2"/>
    </row>
    <row r="148" spans="1:1" x14ac:dyDescent="0.2">
      <c r="A148" s="2"/>
    </row>
    <row r="149" spans="1:1" x14ac:dyDescent="0.2">
      <c r="A149" s="2"/>
    </row>
    <row r="150" spans="1:1" x14ac:dyDescent="0.2">
      <c r="A150" s="2"/>
    </row>
    <row r="151" spans="1:1" x14ac:dyDescent="0.2">
      <c r="A151" s="2"/>
    </row>
    <row r="152" spans="1:1" x14ac:dyDescent="0.2">
      <c r="A152" s="2"/>
    </row>
    <row r="153" spans="1:1" x14ac:dyDescent="0.2">
      <c r="A153" s="2"/>
    </row>
    <row r="154" spans="1:1" x14ac:dyDescent="0.2">
      <c r="A154" s="2"/>
    </row>
    <row r="155" spans="1:1" x14ac:dyDescent="0.2">
      <c r="A155" s="2"/>
    </row>
    <row r="156" spans="1:1" x14ac:dyDescent="0.2">
      <c r="A156" s="2"/>
    </row>
    <row r="157" spans="1:1" x14ac:dyDescent="0.2">
      <c r="A157" s="2"/>
    </row>
    <row r="158" spans="1:1" x14ac:dyDescent="0.2">
      <c r="A158" s="2"/>
    </row>
    <row r="159" spans="1:1" x14ac:dyDescent="0.2">
      <c r="A159" s="2"/>
    </row>
    <row r="160" spans="1:1" x14ac:dyDescent="0.2">
      <c r="A160" s="2"/>
    </row>
    <row r="161" spans="1:1" x14ac:dyDescent="0.2">
      <c r="A161" s="2"/>
    </row>
    <row r="162" spans="1:1" x14ac:dyDescent="0.2">
      <c r="A162" s="2"/>
    </row>
    <row r="163" spans="1:1" x14ac:dyDescent="0.2">
      <c r="A163" s="2"/>
    </row>
    <row r="164" spans="1:1" x14ac:dyDescent="0.2">
      <c r="A164" s="2"/>
    </row>
    <row r="165" spans="1:1" x14ac:dyDescent="0.2">
      <c r="A165" s="2"/>
    </row>
    <row r="166" spans="1:1" x14ac:dyDescent="0.2">
      <c r="A166" s="2"/>
    </row>
    <row r="167" spans="1:1" x14ac:dyDescent="0.2">
      <c r="A167" s="2"/>
    </row>
    <row r="168" spans="1:1" x14ac:dyDescent="0.2">
      <c r="A168" s="2"/>
    </row>
    <row r="169" spans="1:1" x14ac:dyDescent="0.2">
      <c r="A169" s="2"/>
    </row>
    <row r="170" spans="1:1" x14ac:dyDescent="0.2">
      <c r="A170" s="2"/>
    </row>
    <row r="171" spans="1:1" x14ac:dyDescent="0.2">
      <c r="A171" s="2"/>
    </row>
    <row r="172" spans="1:1" x14ac:dyDescent="0.2">
      <c r="A172" s="2"/>
    </row>
    <row r="173" spans="1:1" x14ac:dyDescent="0.2">
      <c r="A173" s="2"/>
    </row>
    <row r="174" spans="1:1" x14ac:dyDescent="0.2">
      <c r="A174" s="2"/>
    </row>
    <row r="175" spans="1:1" x14ac:dyDescent="0.2">
      <c r="A175" s="2"/>
    </row>
    <row r="176" spans="1:1" x14ac:dyDescent="0.2">
      <c r="A176" s="2"/>
    </row>
    <row r="177" spans="1:1" x14ac:dyDescent="0.2">
      <c r="A177" s="2"/>
    </row>
    <row r="178" spans="1:1" x14ac:dyDescent="0.2">
      <c r="A178" s="2"/>
    </row>
    <row r="179" spans="1:1" x14ac:dyDescent="0.2">
      <c r="A179" s="2"/>
    </row>
    <row r="180" spans="1:1" x14ac:dyDescent="0.2">
      <c r="A180" s="2"/>
    </row>
    <row r="181" spans="1:1" x14ac:dyDescent="0.2">
      <c r="A181" s="2"/>
    </row>
    <row r="182" spans="1:1" x14ac:dyDescent="0.2">
      <c r="A182" s="2"/>
    </row>
    <row r="183" spans="1:1" x14ac:dyDescent="0.2">
      <c r="A183" s="2"/>
    </row>
    <row r="184" spans="1:1" x14ac:dyDescent="0.2">
      <c r="A184" s="2"/>
    </row>
    <row r="185" spans="1:1" x14ac:dyDescent="0.2">
      <c r="A185" s="2"/>
    </row>
    <row r="186" spans="1:1" x14ac:dyDescent="0.2">
      <c r="A186" s="2"/>
    </row>
    <row r="187" spans="1:1" x14ac:dyDescent="0.2">
      <c r="A187" s="2"/>
    </row>
    <row r="188" spans="1:1" x14ac:dyDescent="0.2">
      <c r="A188" s="2"/>
    </row>
    <row r="189" spans="1:1" x14ac:dyDescent="0.2">
      <c r="A189" s="2"/>
    </row>
    <row r="190" spans="1:1" x14ac:dyDescent="0.2">
      <c r="A190" s="2"/>
    </row>
    <row r="191" spans="1:1" x14ac:dyDescent="0.2">
      <c r="A191" s="2"/>
    </row>
    <row r="192" spans="1:1" x14ac:dyDescent="0.2">
      <c r="A192" s="2"/>
    </row>
    <row r="193" spans="1:1" x14ac:dyDescent="0.2">
      <c r="A193" s="2"/>
    </row>
    <row r="194" spans="1:1" x14ac:dyDescent="0.2">
      <c r="A194" s="2"/>
    </row>
    <row r="195" spans="1:1" x14ac:dyDescent="0.2">
      <c r="A195" s="2"/>
    </row>
    <row r="196" spans="1:1" x14ac:dyDescent="0.2">
      <c r="A196" s="2"/>
    </row>
    <row r="197" spans="1:1" x14ac:dyDescent="0.2">
      <c r="A197" s="2"/>
    </row>
    <row r="198" spans="1:1" x14ac:dyDescent="0.2">
      <c r="A198" s="2"/>
    </row>
    <row r="199" spans="1:1" x14ac:dyDescent="0.2">
      <c r="A199" s="2"/>
    </row>
    <row r="200" spans="1:1" x14ac:dyDescent="0.2">
      <c r="A200" s="2"/>
    </row>
    <row r="201" spans="1:1" x14ac:dyDescent="0.2">
      <c r="A201" s="2"/>
    </row>
    <row r="202" spans="1:1" x14ac:dyDescent="0.2">
      <c r="A202" s="2"/>
    </row>
    <row r="203" spans="1:1" x14ac:dyDescent="0.2">
      <c r="A203" s="2"/>
    </row>
    <row r="204" spans="1:1" x14ac:dyDescent="0.2">
      <c r="A204" s="2"/>
    </row>
    <row r="205" spans="1:1" x14ac:dyDescent="0.2">
      <c r="A205" s="2"/>
    </row>
    <row r="206" spans="1:1" x14ac:dyDescent="0.2">
      <c r="A206" s="2"/>
    </row>
    <row r="207" spans="1:1" x14ac:dyDescent="0.2">
      <c r="A207" s="2"/>
    </row>
    <row r="208" spans="1:1" x14ac:dyDescent="0.2">
      <c r="A208" s="2"/>
    </row>
    <row r="209" spans="1:1" x14ac:dyDescent="0.2">
      <c r="A209" s="2"/>
    </row>
    <row r="210" spans="1:1" x14ac:dyDescent="0.2">
      <c r="A210" s="2"/>
    </row>
    <row r="211" spans="1:1" x14ac:dyDescent="0.2">
      <c r="A211" s="2"/>
    </row>
    <row r="212" spans="1:1" x14ac:dyDescent="0.2">
      <c r="A212" s="2"/>
    </row>
    <row r="213" spans="1:1" x14ac:dyDescent="0.2">
      <c r="A213" s="2"/>
    </row>
    <row r="214" spans="1:1" x14ac:dyDescent="0.2">
      <c r="A214" s="2"/>
    </row>
    <row r="215" spans="1:1" x14ac:dyDescent="0.2">
      <c r="A215" s="2"/>
    </row>
    <row r="216" spans="1:1" x14ac:dyDescent="0.2">
      <c r="A216" s="2"/>
    </row>
    <row r="217" spans="1:1" x14ac:dyDescent="0.2">
      <c r="A217" s="2"/>
    </row>
    <row r="218" spans="1:1" x14ac:dyDescent="0.2">
      <c r="A218" s="2"/>
    </row>
    <row r="219" spans="1:1" x14ac:dyDescent="0.2">
      <c r="A219" s="2"/>
    </row>
    <row r="220" spans="1:1" x14ac:dyDescent="0.2">
      <c r="A220" s="2"/>
    </row>
    <row r="221" spans="1:1" x14ac:dyDescent="0.2">
      <c r="A221" s="2"/>
    </row>
    <row r="222" spans="1:1" x14ac:dyDescent="0.2">
      <c r="A222" s="2"/>
    </row>
    <row r="223" spans="1:1" x14ac:dyDescent="0.2">
      <c r="A223" s="2"/>
    </row>
    <row r="224" spans="1:1" x14ac:dyDescent="0.2">
      <c r="A224" s="2"/>
    </row>
    <row r="225" spans="1:1" x14ac:dyDescent="0.2">
      <c r="A225" s="2"/>
    </row>
    <row r="226" spans="1:1" x14ac:dyDescent="0.2">
      <c r="A226" s="2"/>
    </row>
    <row r="227" spans="1:1" x14ac:dyDescent="0.2">
      <c r="A227" s="2"/>
    </row>
    <row r="228" spans="1:1" x14ac:dyDescent="0.2">
      <c r="A228" s="2"/>
    </row>
    <row r="229" spans="1:1" x14ac:dyDescent="0.2">
      <c r="A229" s="2"/>
    </row>
    <row r="230" spans="1:1" x14ac:dyDescent="0.2">
      <c r="A230" s="2"/>
    </row>
    <row r="231" spans="1:1" x14ac:dyDescent="0.2">
      <c r="A231" s="2"/>
    </row>
    <row r="232" spans="1:1" x14ac:dyDescent="0.2">
      <c r="A232" s="2"/>
    </row>
    <row r="233" spans="1:1" x14ac:dyDescent="0.2">
      <c r="A233" s="2"/>
    </row>
    <row r="234" spans="1:1" x14ac:dyDescent="0.2">
      <c r="A234" s="2"/>
    </row>
    <row r="235" spans="1:1" x14ac:dyDescent="0.2">
      <c r="A235" s="2"/>
    </row>
    <row r="236" spans="1:1" x14ac:dyDescent="0.2">
      <c r="A236" s="2"/>
    </row>
    <row r="237" spans="1:1" x14ac:dyDescent="0.2">
      <c r="A237" s="2"/>
    </row>
    <row r="238" spans="1:1" x14ac:dyDescent="0.2">
      <c r="A238" s="2"/>
    </row>
    <row r="239" spans="1:1" x14ac:dyDescent="0.2">
      <c r="A239" s="2"/>
    </row>
    <row r="240" spans="1:1" x14ac:dyDescent="0.2">
      <c r="A240" s="2"/>
    </row>
    <row r="241" spans="1:1" x14ac:dyDescent="0.2">
      <c r="A241" s="2"/>
    </row>
    <row r="242" spans="1:1" x14ac:dyDescent="0.2">
      <c r="A242" s="2"/>
    </row>
    <row r="243" spans="1:1" x14ac:dyDescent="0.2">
      <c r="A243" s="2"/>
    </row>
    <row r="244" spans="1:1" x14ac:dyDescent="0.2">
      <c r="A244" s="2"/>
    </row>
    <row r="245" spans="1:1" x14ac:dyDescent="0.2">
      <c r="A245" s="2"/>
    </row>
    <row r="246" spans="1:1" x14ac:dyDescent="0.2">
      <c r="A246" s="2"/>
    </row>
    <row r="247" spans="1:1" x14ac:dyDescent="0.2">
      <c r="A247" s="2"/>
    </row>
    <row r="248" spans="1:1" x14ac:dyDescent="0.2">
      <c r="A248" s="2"/>
    </row>
    <row r="249" spans="1:1" x14ac:dyDescent="0.2">
      <c r="A249" s="2"/>
    </row>
    <row r="250" spans="1:1" x14ac:dyDescent="0.2">
      <c r="A250" s="2"/>
    </row>
    <row r="251" spans="1:1" x14ac:dyDescent="0.2">
      <c r="A251" s="2"/>
    </row>
    <row r="252" spans="1:1" x14ac:dyDescent="0.2">
      <c r="A252" s="2"/>
    </row>
    <row r="253" spans="1:1" x14ac:dyDescent="0.2">
      <c r="A253" s="2"/>
    </row>
    <row r="254" spans="1:1" x14ac:dyDescent="0.2">
      <c r="A254" s="2"/>
    </row>
    <row r="255" spans="1:1" x14ac:dyDescent="0.2">
      <c r="A255" s="2"/>
    </row>
    <row r="256" spans="1:1" x14ac:dyDescent="0.2">
      <c r="A256" s="2"/>
    </row>
    <row r="257" spans="1:1" x14ac:dyDescent="0.2">
      <c r="A257" s="2"/>
    </row>
    <row r="258" spans="1:1" x14ac:dyDescent="0.2">
      <c r="A258" s="2"/>
    </row>
    <row r="259" spans="1:1" x14ac:dyDescent="0.2">
      <c r="A259" s="2"/>
    </row>
    <row r="260" spans="1:1" x14ac:dyDescent="0.2">
      <c r="A260" s="2"/>
    </row>
    <row r="261" spans="1:1" x14ac:dyDescent="0.2">
      <c r="A261" s="2"/>
    </row>
    <row r="262" spans="1:1" x14ac:dyDescent="0.2">
      <c r="A262" s="2"/>
    </row>
    <row r="263" spans="1:1" x14ac:dyDescent="0.2">
      <c r="A263" s="2"/>
    </row>
    <row r="264" spans="1:1" x14ac:dyDescent="0.2">
      <c r="A264" s="2"/>
    </row>
    <row r="265" spans="1:1" x14ac:dyDescent="0.2">
      <c r="A265" s="2"/>
    </row>
    <row r="266" spans="1:1" x14ac:dyDescent="0.2">
      <c r="A266" s="2"/>
    </row>
    <row r="267" spans="1:1" x14ac:dyDescent="0.2">
      <c r="A267" s="2"/>
    </row>
    <row r="268" spans="1:1" x14ac:dyDescent="0.2">
      <c r="A268" s="2"/>
    </row>
    <row r="269" spans="1:1" x14ac:dyDescent="0.2">
      <c r="A269" s="2"/>
    </row>
    <row r="270" spans="1:1" x14ac:dyDescent="0.2">
      <c r="A270" s="2"/>
    </row>
    <row r="271" spans="1:1" x14ac:dyDescent="0.2">
      <c r="A271" s="2"/>
    </row>
    <row r="272" spans="1:1" x14ac:dyDescent="0.2">
      <c r="A272" s="2"/>
    </row>
    <row r="273" spans="1:1" x14ac:dyDescent="0.2">
      <c r="A273" s="2"/>
    </row>
    <row r="274" spans="1:1" x14ac:dyDescent="0.2">
      <c r="A274" s="2"/>
    </row>
    <row r="275" spans="1:1" x14ac:dyDescent="0.2">
      <c r="A275" s="2"/>
    </row>
    <row r="276" spans="1:1" x14ac:dyDescent="0.2">
      <c r="A276" s="2"/>
    </row>
    <row r="277" spans="1:1" x14ac:dyDescent="0.2">
      <c r="A277" s="2"/>
    </row>
    <row r="278" spans="1:1" x14ac:dyDescent="0.2">
      <c r="A278" s="2"/>
    </row>
    <row r="279" spans="1:1" x14ac:dyDescent="0.2">
      <c r="A279" s="2"/>
    </row>
    <row r="280" spans="1:1" x14ac:dyDescent="0.2">
      <c r="A280" s="2"/>
    </row>
    <row r="281" spans="1:1" x14ac:dyDescent="0.2">
      <c r="A281" s="2"/>
    </row>
    <row r="282" spans="1:1" x14ac:dyDescent="0.2">
      <c r="A282" s="2"/>
    </row>
    <row r="283" spans="1:1" x14ac:dyDescent="0.2">
      <c r="A283" s="2"/>
    </row>
    <row r="284" spans="1:1" x14ac:dyDescent="0.2">
      <c r="A284" s="2"/>
    </row>
    <row r="285" spans="1:1" x14ac:dyDescent="0.2">
      <c r="A285" s="2"/>
    </row>
    <row r="286" spans="1:1" x14ac:dyDescent="0.2">
      <c r="A286" s="2"/>
    </row>
    <row r="287" spans="1:1" x14ac:dyDescent="0.2">
      <c r="A287" s="2"/>
    </row>
    <row r="288" spans="1:1" x14ac:dyDescent="0.2">
      <c r="A288" s="2"/>
    </row>
    <row r="289" spans="1:1" x14ac:dyDescent="0.2">
      <c r="A289" s="2"/>
    </row>
    <row r="290" spans="1:1" x14ac:dyDescent="0.2">
      <c r="A290" s="2"/>
    </row>
    <row r="291" spans="1:1" x14ac:dyDescent="0.2">
      <c r="A291" s="2"/>
    </row>
    <row r="292" spans="1:1" x14ac:dyDescent="0.2">
      <c r="A292" s="2"/>
    </row>
    <row r="293" spans="1:1" x14ac:dyDescent="0.2">
      <c r="A293" s="2"/>
    </row>
    <row r="294" spans="1:1" x14ac:dyDescent="0.2">
      <c r="A294" s="2"/>
    </row>
    <row r="295" spans="1:1" x14ac:dyDescent="0.2">
      <c r="A295" s="2"/>
    </row>
    <row r="296" spans="1:1" x14ac:dyDescent="0.2">
      <c r="A296" s="2"/>
    </row>
    <row r="297" spans="1:1" x14ac:dyDescent="0.2">
      <c r="A297" s="2"/>
    </row>
    <row r="298" spans="1:1" x14ac:dyDescent="0.2">
      <c r="A298" s="2"/>
    </row>
    <row r="299" spans="1:1" x14ac:dyDescent="0.2">
      <c r="A299" s="2"/>
    </row>
    <row r="300" spans="1:1" x14ac:dyDescent="0.2">
      <c r="A300" s="3"/>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A012-FDBE-2541-A88C-778B2A3838F1}">
  <dimension ref="A1:D4"/>
  <sheetViews>
    <sheetView workbookViewId="0">
      <selection activeCell="C5" sqref="C5"/>
    </sheetView>
  </sheetViews>
  <sheetFormatPr baseColWidth="10" defaultRowHeight="16" x14ac:dyDescent="0.2"/>
  <cols>
    <col min="3" max="3" width="14.83203125" bestFit="1" customWidth="1"/>
    <col min="4" max="4" width="17.5" bestFit="1" customWidth="1"/>
  </cols>
  <sheetData>
    <row r="1" spans="1:4" x14ac:dyDescent="0.2">
      <c r="A1" t="s">
        <v>423</v>
      </c>
    </row>
    <row r="4" spans="1:4" x14ac:dyDescent="0.2">
      <c r="B4" t="s">
        <v>420</v>
      </c>
      <c r="C4" t="s">
        <v>424</v>
      </c>
      <c r="D4" t="s">
        <v>422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Adventureworks.Employee</vt:lpstr>
      <vt:lpstr>Adventureworks.EmployeePay</vt:lpstr>
      <vt:lpstr>AdventureWorks.EmployeeDepartme</vt:lpstr>
      <vt:lpstr>TASK 1 - PIVOT</vt:lpstr>
      <vt:lpstr>TASK 2</vt:lpstr>
      <vt:lpstr>TASK 2A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Addo</dc:creator>
  <cp:lastModifiedBy>Joshua Addo</cp:lastModifiedBy>
  <dcterms:created xsi:type="dcterms:W3CDTF">2024-07-24T07:17:01Z</dcterms:created>
  <dcterms:modified xsi:type="dcterms:W3CDTF">2024-07-26T06:25:25Z</dcterms:modified>
</cp:coreProperties>
</file>