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shuakaplan/misra_gries/space usage analysis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0" i="1" l="1"/>
  <c r="U29" i="1"/>
  <c r="U28" i="1"/>
  <c r="U27" i="1"/>
  <c r="U26" i="1"/>
  <c r="U24" i="1"/>
  <c r="U23" i="1"/>
  <c r="U22" i="1"/>
  <c r="U21" i="1"/>
  <c r="U20" i="1"/>
  <c r="U18" i="1"/>
  <c r="U17" i="1"/>
  <c r="U16" i="1"/>
  <c r="U15" i="1"/>
  <c r="U14" i="1"/>
  <c r="U12" i="1"/>
  <c r="U11" i="1"/>
  <c r="U10" i="1"/>
  <c r="U9" i="1"/>
  <c r="U8" i="1"/>
  <c r="N30" i="1"/>
  <c r="N29" i="1"/>
  <c r="N28" i="1"/>
  <c r="N27" i="1"/>
  <c r="N26" i="1"/>
  <c r="N24" i="1"/>
  <c r="N23" i="1"/>
  <c r="N22" i="1"/>
  <c r="N21" i="1"/>
  <c r="N20" i="1"/>
  <c r="N18" i="1"/>
  <c r="N17" i="1"/>
  <c r="N16" i="1"/>
  <c r="N15" i="1"/>
  <c r="N14" i="1"/>
  <c r="N12" i="1"/>
  <c r="N11" i="1"/>
  <c r="N10" i="1"/>
  <c r="N9" i="1"/>
  <c r="N8" i="1"/>
  <c r="G30" i="1"/>
  <c r="G29" i="1"/>
  <c r="G28" i="1"/>
  <c r="G27" i="1"/>
  <c r="G26" i="1"/>
  <c r="G24" i="1"/>
  <c r="G23" i="1"/>
  <c r="G22" i="1"/>
  <c r="G21" i="1"/>
  <c r="G20" i="1"/>
  <c r="G18" i="1"/>
  <c r="G17" i="1"/>
  <c r="G16" i="1"/>
  <c r="G15" i="1"/>
  <c r="G14" i="1"/>
  <c r="G12" i="1"/>
  <c r="G11" i="1"/>
  <c r="G10" i="1"/>
  <c r="G9" i="1"/>
  <c r="G8" i="1"/>
  <c r="U6" i="1"/>
  <c r="U5" i="1"/>
  <c r="U4" i="1"/>
  <c r="U3" i="1"/>
  <c r="U2" i="1"/>
  <c r="N6" i="1"/>
  <c r="N5" i="1"/>
  <c r="N4" i="1"/>
  <c r="N3" i="1"/>
  <c r="N2" i="1"/>
  <c r="G6" i="1"/>
  <c r="G5" i="1"/>
  <c r="G4" i="1"/>
  <c r="G3" i="1"/>
  <c r="T30" i="1"/>
  <c r="T29" i="1"/>
  <c r="T28" i="1"/>
  <c r="T27" i="1"/>
  <c r="T26" i="1"/>
  <c r="T24" i="1"/>
  <c r="T23" i="1"/>
  <c r="T22" i="1"/>
  <c r="T21" i="1"/>
  <c r="T20" i="1"/>
  <c r="T18" i="1"/>
  <c r="T17" i="1"/>
  <c r="T16" i="1"/>
  <c r="T15" i="1"/>
  <c r="T14" i="1"/>
  <c r="T12" i="1"/>
  <c r="T11" i="1"/>
  <c r="T10" i="1"/>
  <c r="T9" i="1"/>
  <c r="T8" i="1"/>
  <c r="T6" i="1"/>
  <c r="T5" i="1"/>
  <c r="T4" i="1"/>
  <c r="T3" i="1"/>
  <c r="T2" i="1"/>
  <c r="M30" i="1"/>
  <c r="M29" i="1"/>
  <c r="M28" i="1"/>
  <c r="M27" i="1"/>
  <c r="M26" i="1"/>
  <c r="M24" i="1"/>
  <c r="M23" i="1"/>
  <c r="M22" i="1"/>
  <c r="M21" i="1"/>
  <c r="M20" i="1"/>
  <c r="M18" i="1"/>
  <c r="M17" i="1"/>
  <c r="M16" i="1"/>
  <c r="M15" i="1"/>
  <c r="M14" i="1"/>
  <c r="M12" i="1"/>
  <c r="M11" i="1"/>
  <c r="M10" i="1"/>
  <c r="M9" i="1"/>
  <c r="M8" i="1"/>
  <c r="M6" i="1"/>
  <c r="M5" i="1"/>
  <c r="M4" i="1"/>
  <c r="M3" i="1"/>
  <c r="M2" i="1"/>
  <c r="F30" i="1"/>
  <c r="F29" i="1"/>
  <c r="F28" i="1"/>
  <c r="F27" i="1"/>
  <c r="F26" i="1"/>
  <c r="F24" i="1"/>
  <c r="F23" i="1"/>
  <c r="F22" i="1"/>
  <c r="F21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G2" i="1"/>
  <c r="T7" i="1"/>
  <c r="S7" i="1"/>
  <c r="M7" i="1"/>
  <c r="L7" i="1"/>
  <c r="F7" i="1"/>
  <c r="E7" i="1"/>
  <c r="T31" i="1"/>
  <c r="S31" i="1"/>
  <c r="T25" i="1"/>
  <c r="S25" i="1"/>
  <c r="T19" i="1"/>
  <c r="S19" i="1"/>
  <c r="T13" i="1"/>
  <c r="S13" i="1"/>
  <c r="M13" i="1"/>
  <c r="M19" i="1"/>
  <c r="M25" i="1"/>
  <c r="M31" i="1"/>
  <c r="F31" i="1"/>
  <c r="F25" i="1"/>
  <c r="F19" i="1"/>
  <c r="F13" i="1"/>
  <c r="L31" i="1"/>
  <c r="L25" i="1"/>
  <c r="L19" i="1"/>
  <c r="L13" i="1"/>
  <c r="E31" i="1"/>
  <c r="E25" i="1"/>
  <c r="E19" i="1"/>
  <c r="E13" i="1"/>
</calcChain>
</file>

<file path=xl/sharedStrings.xml><?xml version="1.0" encoding="utf-8"?>
<sst xmlns="http://schemas.openxmlformats.org/spreadsheetml/2006/main" count="23" uniqueCount="7">
  <si>
    <t>Run</t>
  </si>
  <si>
    <t>Counters</t>
  </si>
  <si>
    <t>Stream Length</t>
  </si>
  <si>
    <t>Average</t>
  </si>
  <si>
    <t>Memory Usage (MiB)</t>
  </si>
  <si>
    <t>Theoretical Space Usage = (O(k(log m + log n))) bits</t>
  </si>
  <si>
    <t>Memory Usage 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</si>
</sst>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Observed Space Usage, m = 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m=100000 (observed)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(Sheet1!$Q$2,Sheet1!$Q$8,Sheet1!$Q$14,Sheet1!$Q$21,Sheet1!$Q$26)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(Sheet1!$F$7,Sheet1!$F$13,Sheet1!$F$19,Sheet1!$F$25,Sheet1!$F$31)</c:f>
              <c:numCache>
                <c:formatCode>General</c:formatCode>
                <c:ptCount val="5"/>
                <c:pt idx="0">
                  <c:v>13427.2</c:v>
                </c:pt>
                <c:pt idx="1">
                  <c:v>214415.6</c:v>
                </c:pt>
                <c:pt idx="2">
                  <c:v>655834.8</c:v>
                </c:pt>
                <c:pt idx="3">
                  <c:v>1.58399E6</c:v>
                </c:pt>
                <c:pt idx="4">
                  <c:v>1.14922146E7</c:v>
                </c:pt>
              </c:numCache>
            </c:numRef>
          </c:val>
          <c:smooth val="0"/>
        </c:ser>
        <c:ser>
          <c:idx val="3"/>
          <c:order val="1"/>
          <c:tx>
            <c:v>m=100000 (theoretical)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(Sheet1!$Q$2,Sheet1!$Q$8,Sheet1!$Q$14,Sheet1!$Q$21,Sheet1!$Q$26)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(Sheet1!$G$2,Sheet1!$G$8,Sheet1!$G$14,Sheet1!$G$20,Sheet1!$G$26)</c:f>
              <c:numCache>
                <c:formatCode>General</c:formatCode>
                <c:ptCount val="5"/>
                <c:pt idx="0">
                  <c:v>3400.0</c:v>
                </c:pt>
                <c:pt idx="1">
                  <c:v>17000.0</c:v>
                </c:pt>
                <c:pt idx="2">
                  <c:v>34000.0</c:v>
                </c:pt>
                <c:pt idx="3">
                  <c:v>340000.0</c:v>
                </c:pt>
                <c:pt idx="4">
                  <c:v>3.4E6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776032"/>
        <c:axId val="1979495616"/>
      </c:lineChart>
      <c:catAx>
        <c:axId val="205777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95616"/>
        <c:crosses val="autoZero"/>
        <c:auto val="1"/>
        <c:lblAlgn val="ctr"/>
        <c:lblOffset val="100"/>
        <c:noMultiLvlLbl val="0"/>
      </c:catAx>
      <c:valAx>
        <c:axId val="19794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Bits of Space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Theoretical vs Observed Space Usage, m = 500000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m=500000 (observed)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(Sheet1!$Q$2,Sheet1!$Q$8,Sheet1!$Q$14,Sheet1!$Q$21,Sheet1!$Q$26)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(Sheet1!$M$7,Sheet1!$M$13,Sheet1!$M$19,Sheet1!$M$25,Sheet1!$M$31)</c:f>
              <c:numCache>
                <c:formatCode>General</c:formatCode>
                <c:ptCount val="5"/>
                <c:pt idx="0">
                  <c:v>28952.4</c:v>
                </c:pt>
                <c:pt idx="1">
                  <c:v>198261.0</c:v>
                </c:pt>
                <c:pt idx="2">
                  <c:v>688563.6</c:v>
                </c:pt>
                <c:pt idx="3">
                  <c:v>1.5867174E6</c:v>
                </c:pt>
                <c:pt idx="4">
                  <c:v>2.20881636E7</c:v>
                </c:pt>
              </c:numCache>
            </c:numRef>
          </c:val>
          <c:smooth val="0"/>
        </c:ser>
        <c:ser>
          <c:idx val="1"/>
          <c:order val="1"/>
          <c:tx>
            <c:v>m=500000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(Sheet1!$Q$2,Sheet1!$Q$8,Sheet1!$Q$14,Sheet1!$Q$21,Sheet1!$Q$26)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(Sheet1!$N$2,Sheet1!$N$8,Sheet1!$N$14,Sheet1!$N$21,Sheet1!$N$26)</c:f>
              <c:numCache>
                <c:formatCode>General</c:formatCode>
                <c:ptCount val="5"/>
                <c:pt idx="0">
                  <c:v>3600.0</c:v>
                </c:pt>
                <c:pt idx="1">
                  <c:v>18000.0</c:v>
                </c:pt>
                <c:pt idx="2">
                  <c:v>36000.0</c:v>
                </c:pt>
                <c:pt idx="3">
                  <c:v>360000.0</c:v>
                </c:pt>
                <c:pt idx="4">
                  <c:v>3.6E6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42912"/>
        <c:axId val="2061946032"/>
      </c:lineChart>
      <c:catAx>
        <c:axId val="206194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Counters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46032"/>
        <c:crosses val="autoZero"/>
        <c:auto val="1"/>
        <c:lblAlgn val="ctr"/>
        <c:lblOffset val="100"/>
        <c:noMultiLvlLbl val="0"/>
      </c:catAx>
      <c:valAx>
        <c:axId val="20619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Bits</a:t>
                </a:r>
                <a:r>
                  <a:rPr lang="en-US" sz="1400" baseline="0"/>
                  <a:t> of Space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Theoretical vs Observed Space Usage, m = 1000000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m=1000000 (observed)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(Sheet1!$Q$2,Sheet1!$Q$8,Sheet1!$Q$14,Sheet1!$Q$21,Sheet1!$Q$26)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(Sheet1!$T$7,Sheet1!$T$13,Sheet1!$T$19,Sheet1!$T$25,Sheet1!$T$31)</c:f>
              <c:numCache>
                <c:formatCode>General</c:formatCode>
                <c:ptCount val="5"/>
                <c:pt idx="0">
                  <c:v>48254.0</c:v>
                </c:pt>
                <c:pt idx="1">
                  <c:v>252389.4</c:v>
                </c:pt>
                <c:pt idx="2">
                  <c:v>761364.2</c:v>
                </c:pt>
                <c:pt idx="3">
                  <c:v>1.5309106E6</c:v>
                </c:pt>
                <c:pt idx="4">
                  <c:v>2.25811936E7</c:v>
                </c:pt>
              </c:numCache>
            </c:numRef>
          </c:val>
          <c:smooth val="0"/>
        </c:ser>
        <c:ser>
          <c:idx val="1"/>
          <c:order val="1"/>
          <c:tx>
            <c:v>m=1000000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(Sheet1!$Q$2,Sheet1!$Q$8,Sheet1!$Q$14,Sheet1!$Q$21,Sheet1!$Q$26)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(Sheet1!$U$2,Sheet1!$U$11,Sheet1!$U$17,Sheet1!$U$23,Sheet1!$U$27)</c:f>
              <c:numCache>
                <c:formatCode>General</c:formatCode>
                <c:ptCount val="5"/>
                <c:pt idx="0">
                  <c:v>3700.0</c:v>
                </c:pt>
                <c:pt idx="1">
                  <c:v>18500.0</c:v>
                </c:pt>
                <c:pt idx="2">
                  <c:v>37000.0</c:v>
                </c:pt>
                <c:pt idx="3">
                  <c:v>370000.0</c:v>
                </c:pt>
                <c:pt idx="4">
                  <c:v>3.7E6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868128"/>
        <c:axId val="2062872160"/>
      </c:lineChart>
      <c:catAx>
        <c:axId val="206286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Counters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72160"/>
        <c:crosses val="autoZero"/>
        <c:auto val="1"/>
        <c:lblAlgn val="ctr"/>
        <c:lblOffset val="100"/>
        <c:noMultiLvlLbl val="0"/>
      </c:catAx>
      <c:valAx>
        <c:axId val="20628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Bits of Space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320707</xdr:colOff>
      <xdr:row>33</xdr:row>
      <xdr:rowOff>142137</xdr:rowOff>
    </xdr:from>
    <xdr:to>
      <xdr:col>10</xdr:col>
      <xdr:colOff>232962</xdr:colOff>
      <xdr:row>55</xdr:row>
      <xdr:rowOff>198581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641413</xdr:colOff>
      <xdr:row>33</xdr:row>
      <xdr:rowOff>129308</xdr:rowOff>
    </xdr:from>
    <xdr:to>
      <xdr:col>22</xdr:col>
      <xdr:colOff>297101</xdr:colOff>
      <xdr:row>55</xdr:row>
      <xdr:rowOff>185752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472082</xdr:colOff>
      <xdr:row>58</xdr:row>
      <xdr:rowOff>103653</xdr:rowOff>
    </xdr:from>
    <xdr:to>
      <xdr:col>10</xdr:col>
      <xdr:colOff>384337</xdr:colOff>
      <xdr:row>80</xdr:row>
      <xdr:rowOff>160097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showRuler="0" topLeftCell="A11" zoomScale="110" zoomScaleNormal="110" zoomScalePageLayoutView="110" workbookViewId="0">
      <selection activeCell="P1" sqref="P1:R30"/>
    </sheetView>
  </sheetViews>
  <sheetFormatPr baseColWidth="10" defaultRowHeight="16" x14ac:dyDescent="0.2"/>
  <cols>
    <col min="5" max="5" width="21.5" customWidth="1"/>
    <col min="6" max="8" width="14.5" customWidth="1"/>
  </cols>
  <sheetData>
    <row r="1" spans="1:26" s="2" customFormat="1" x14ac:dyDescent="0.2">
      <c r="B1" s="2" t="s">
        <v>0</v>
      </c>
      <c r="C1" s="2" t="s">
        <v>1</v>
      </c>
      <c r="D1" s="2" t="s">
        <v>2</v>
      </c>
      <c r="E1" s="2" t="s">
        <v>4</v>
      </c>
      <c r="F1" s="2" t="s">
        <v>6</v>
      </c>
      <c r="G1" s="2" t="s">
        <v>5</v>
      </c>
      <c r="I1" s="2" t="s">
        <v>0</v>
      </c>
      <c r="J1" s="2" t="s">
        <v>1</v>
      </c>
      <c r="K1" s="2" t="s">
        <v>2</v>
      </c>
      <c r="L1" s="2" t="s">
        <v>4</v>
      </c>
      <c r="M1" s="2" t="s">
        <v>6</v>
      </c>
      <c r="N1" s="2" t="s">
        <v>5</v>
      </c>
      <c r="P1" s="2" t="s">
        <v>0</v>
      </c>
      <c r="Q1" s="2" t="s">
        <v>1</v>
      </c>
      <c r="R1" s="2" t="s">
        <v>2</v>
      </c>
      <c r="S1" s="2" t="s">
        <v>4</v>
      </c>
      <c r="T1" s="2" t="s">
        <v>6</v>
      </c>
      <c r="U1" s="2" t="s">
        <v>5</v>
      </c>
    </row>
    <row r="2" spans="1:26" x14ac:dyDescent="0.2">
      <c r="B2">
        <v>1</v>
      </c>
      <c r="C2">
        <v>100</v>
      </c>
      <c r="D2">
        <v>100000</v>
      </c>
      <c r="E2">
        <v>1.2E-2</v>
      </c>
      <c r="F2">
        <f>E2*1049000</f>
        <v>12588</v>
      </c>
      <c r="G2">
        <f>C2*(ROUNDUP(LOG(D2,2),0)+ROUNDUP(LOG(100000,2),0))</f>
        <v>3400</v>
      </c>
      <c r="I2">
        <v>1</v>
      </c>
      <c r="J2">
        <v>100</v>
      </c>
      <c r="K2">
        <v>500000</v>
      </c>
      <c r="L2">
        <v>5.5E-2</v>
      </c>
      <c r="M2">
        <f t="shared" ref="M2:M6" si="0">L2*1049000</f>
        <v>57695</v>
      </c>
      <c r="N2">
        <f>J2*(ROUNDUP(LOG(K2,2),0)+ROUNDUP(LOG(100000,2),0))</f>
        <v>3600</v>
      </c>
      <c r="P2">
        <v>1</v>
      </c>
      <c r="Q2">
        <v>100</v>
      </c>
      <c r="R2">
        <v>1000000</v>
      </c>
      <c r="S2">
        <v>5.8999999999999997E-2</v>
      </c>
      <c r="T2">
        <f t="shared" ref="T2:T6" si="1">S2*1049000</f>
        <v>61891</v>
      </c>
      <c r="U2">
        <f t="shared" ref="U2:U6" si="2">Q2*(ROUNDUP(LOG(R2,2),0)+ROUNDUP(LOG(100000,2),0))</f>
        <v>3700</v>
      </c>
    </row>
    <row r="3" spans="1:26" x14ac:dyDescent="0.2">
      <c r="B3">
        <v>2</v>
      </c>
      <c r="C3">
        <v>100</v>
      </c>
      <c r="D3">
        <v>100000</v>
      </c>
      <c r="E3">
        <v>1.2E-2</v>
      </c>
      <c r="F3">
        <f t="shared" ref="F3:F6" si="3">E3*1049000</f>
        <v>12588</v>
      </c>
      <c r="G3">
        <f t="shared" ref="G3:G6" si="4">C3*(ROUNDUP(LOG(D3,2),0)+ROUNDUP(LOG(100000,2),0))</f>
        <v>3400</v>
      </c>
      <c r="I3">
        <v>2</v>
      </c>
      <c r="J3">
        <v>100</v>
      </c>
      <c r="K3">
        <v>500000</v>
      </c>
      <c r="L3">
        <v>3.9E-2</v>
      </c>
      <c r="M3">
        <f t="shared" si="0"/>
        <v>40911</v>
      </c>
      <c r="N3">
        <f t="shared" ref="N3:N6" si="5">J3*(ROUNDUP(LOG(K3,2),0)+ROUNDUP(LOG(100000,2),0))</f>
        <v>3600</v>
      </c>
      <c r="P3">
        <v>2</v>
      </c>
      <c r="Q3">
        <v>100</v>
      </c>
      <c r="R3">
        <v>1000000</v>
      </c>
      <c r="S3">
        <v>3.9E-2</v>
      </c>
      <c r="T3">
        <f t="shared" si="1"/>
        <v>40911</v>
      </c>
      <c r="U3">
        <f t="shared" si="2"/>
        <v>3700</v>
      </c>
    </row>
    <row r="4" spans="1:26" x14ac:dyDescent="0.2">
      <c r="B4">
        <v>3</v>
      </c>
      <c r="C4">
        <v>100</v>
      </c>
      <c r="D4">
        <v>100000</v>
      </c>
      <c r="E4">
        <v>1.2E-2</v>
      </c>
      <c r="F4">
        <f t="shared" si="3"/>
        <v>12588</v>
      </c>
      <c r="G4">
        <f t="shared" si="4"/>
        <v>3400</v>
      </c>
      <c r="I4">
        <v>3</v>
      </c>
      <c r="J4">
        <v>100</v>
      </c>
      <c r="K4">
        <v>500000</v>
      </c>
      <c r="L4">
        <v>1.2E-2</v>
      </c>
      <c r="M4">
        <f t="shared" si="0"/>
        <v>12588</v>
      </c>
      <c r="N4">
        <f t="shared" si="5"/>
        <v>3600</v>
      </c>
      <c r="P4">
        <v>3</v>
      </c>
      <c r="Q4">
        <v>100</v>
      </c>
      <c r="R4">
        <v>1000000</v>
      </c>
      <c r="S4">
        <v>3.9E-2</v>
      </c>
      <c r="T4">
        <f t="shared" si="1"/>
        <v>40911</v>
      </c>
      <c r="U4">
        <f t="shared" si="2"/>
        <v>3700</v>
      </c>
    </row>
    <row r="5" spans="1:26" x14ac:dyDescent="0.2">
      <c r="B5">
        <v>4</v>
      </c>
      <c r="C5">
        <v>100</v>
      </c>
      <c r="D5">
        <v>100000</v>
      </c>
      <c r="E5">
        <v>1.6E-2</v>
      </c>
      <c r="F5">
        <f t="shared" si="3"/>
        <v>16784</v>
      </c>
      <c r="G5">
        <f t="shared" si="4"/>
        <v>3400</v>
      </c>
      <c r="I5">
        <v>4</v>
      </c>
      <c r="J5">
        <v>100</v>
      </c>
      <c r="K5">
        <v>500000</v>
      </c>
      <c r="L5">
        <v>1.2E-2</v>
      </c>
      <c r="M5">
        <f t="shared" si="0"/>
        <v>12588</v>
      </c>
      <c r="N5">
        <f t="shared" si="5"/>
        <v>3600</v>
      </c>
      <c r="P5">
        <v>4</v>
      </c>
      <c r="Q5">
        <v>100</v>
      </c>
      <c r="R5">
        <v>1000000</v>
      </c>
      <c r="S5">
        <v>6.2E-2</v>
      </c>
      <c r="T5">
        <f t="shared" si="1"/>
        <v>65038</v>
      </c>
      <c r="U5">
        <f t="shared" si="2"/>
        <v>3700</v>
      </c>
    </row>
    <row r="6" spans="1:26" x14ac:dyDescent="0.2">
      <c r="B6">
        <v>5</v>
      </c>
      <c r="C6">
        <v>100</v>
      </c>
      <c r="D6">
        <v>100000</v>
      </c>
      <c r="E6">
        <v>1.2E-2</v>
      </c>
      <c r="F6">
        <f t="shared" si="3"/>
        <v>12588</v>
      </c>
      <c r="G6">
        <f t="shared" si="4"/>
        <v>3400</v>
      </c>
      <c r="I6">
        <v>5</v>
      </c>
      <c r="J6">
        <v>100</v>
      </c>
      <c r="K6">
        <v>500000</v>
      </c>
      <c r="L6" s="1">
        <v>0.02</v>
      </c>
      <c r="M6">
        <f t="shared" si="0"/>
        <v>20980</v>
      </c>
      <c r="N6">
        <f t="shared" si="5"/>
        <v>3600</v>
      </c>
      <c r="P6">
        <v>5</v>
      </c>
      <c r="Q6">
        <v>100</v>
      </c>
      <c r="R6">
        <v>1000000</v>
      </c>
      <c r="S6">
        <v>3.1E-2</v>
      </c>
      <c r="T6">
        <f t="shared" si="1"/>
        <v>32519</v>
      </c>
      <c r="U6">
        <f t="shared" si="2"/>
        <v>3700</v>
      </c>
    </row>
    <row r="7" spans="1:26" x14ac:dyDescent="0.2">
      <c r="A7" s="2" t="s">
        <v>3</v>
      </c>
      <c r="E7" s="2">
        <f>AVERAGE(E2:E6)</f>
        <v>1.2800000000000001E-2</v>
      </c>
      <c r="F7" s="2">
        <f>AVERAGE(F2:F6)</f>
        <v>13427.2</v>
      </c>
      <c r="L7" s="2">
        <f>AVERAGE(L2:L6)</f>
        <v>2.7599999999999996E-2</v>
      </c>
      <c r="M7" s="2">
        <f>AVERAGE(M2:M6)</f>
        <v>28952.400000000001</v>
      </c>
      <c r="S7" s="2">
        <f t="shared" ref="S7" si="6">AVERAGE(S2:S6)</f>
        <v>4.5999999999999999E-2</v>
      </c>
      <c r="T7" s="2">
        <f t="shared" ref="T7" si="7">AVERAGE(T2:T6)</f>
        <v>48254</v>
      </c>
      <c r="Y7" s="2"/>
      <c r="Z7" s="2"/>
    </row>
    <row r="8" spans="1:26" x14ac:dyDescent="0.2">
      <c r="B8">
        <v>1</v>
      </c>
      <c r="C8">
        <v>500</v>
      </c>
      <c r="D8">
        <v>100000</v>
      </c>
      <c r="E8">
        <v>0.23400000000000001</v>
      </c>
      <c r="F8">
        <f t="shared" ref="F8:F12" si="8">E8*1049000</f>
        <v>245466</v>
      </c>
      <c r="G8">
        <f>C8*(ROUNDUP(LOG(D8,2),0)+ROUNDUP(LOG(100000,2),0))</f>
        <v>17000</v>
      </c>
      <c r="I8">
        <v>1</v>
      </c>
      <c r="J8">
        <v>500</v>
      </c>
      <c r="K8">
        <v>500000</v>
      </c>
      <c r="L8">
        <v>0.25</v>
      </c>
      <c r="M8">
        <f t="shared" ref="M8:M12" si="9">L8*1049000</f>
        <v>262250</v>
      </c>
      <c r="N8">
        <f>J8*(ROUNDUP(LOG(K8,2),0)+ROUNDUP(LOG(100000,2),0))</f>
        <v>18000</v>
      </c>
      <c r="P8">
        <v>1</v>
      </c>
      <c r="Q8">
        <v>500</v>
      </c>
      <c r="R8">
        <v>1000000</v>
      </c>
      <c r="S8">
        <v>0.20300000000000001</v>
      </c>
      <c r="T8">
        <f t="shared" ref="T8:T12" si="10">S8*1049000</f>
        <v>212947</v>
      </c>
      <c r="U8">
        <f>Q8*(ROUNDUP(LOG(R8,2),0)+ROUNDUP(LOG(100000,2),0))</f>
        <v>18500</v>
      </c>
      <c r="Y8" s="1"/>
    </row>
    <row r="9" spans="1:26" x14ac:dyDescent="0.2">
      <c r="B9">
        <v>2</v>
      </c>
      <c r="C9">
        <v>500</v>
      </c>
      <c r="D9">
        <v>100000</v>
      </c>
      <c r="E9">
        <v>0.156</v>
      </c>
      <c r="F9">
        <f t="shared" si="8"/>
        <v>163644</v>
      </c>
      <c r="G9">
        <f t="shared" ref="G9:G12" si="11">C9*(ROUNDUP(LOG(D9,2),0)+ROUNDUP(LOG(100000,2),0))</f>
        <v>17000</v>
      </c>
      <c r="I9">
        <v>2</v>
      </c>
      <c r="J9">
        <v>500</v>
      </c>
      <c r="K9">
        <v>500000</v>
      </c>
      <c r="L9">
        <v>0.16</v>
      </c>
      <c r="M9">
        <f t="shared" si="9"/>
        <v>167840</v>
      </c>
      <c r="N9">
        <f t="shared" ref="N9:N12" si="12">J9*(ROUNDUP(LOG(K9,2),0)+ROUNDUP(LOG(100000,2),0))</f>
        <v>18000</v>
      </c>
      <c r="P9">
        <v>2</v>
      </c>
      <c r="Q9">
        <v>500</v>
      </c>
      <c r="R9">
        <v>1000000</v>
      </c>
      <c r="S9">
        <v>0.312</v>
      </c>
      <c r="T9">
        <f t="shared" si="10"/>
        <v>327288</v>
      </c>
      <c r="U9">
        <f t="shared" ref="U9:U12" si="13">Q9*(ROUNDUP(LOG(R9,2),0)+ROUNDUP(LOG(100000,2),0))</f>
        <v>18500</v>
      </c>
    </row>
    <row r="10" spans="1:26" x14ac:dyDescent="0.2">
      <c r="B10">
        <v>3</v>
      </c>
      <c r="C10">
        <v>500</v>
      </c>
      <c r="D10">
        <v>100000</v>
      </c>
      <c r="E10">
        <v>0.19900000000000001</v>
      </c>
      <c r="F10">
        <f t="shared" si="8"/>
        <v>208751</v>
      </c>
      <c r="G10">
        <f t="shared" si="11"/>
        <v>17000</v>
      </c>
      <c r="I10">
        <v>3</v>
      </c>
      <c r="J10">
        <v>500</v>
      </c>
      <c r="K10">
        <v>500000</v>
      </c>
      <c r="L10">
        <v>0.20699999999999999</v>
      </c>
      <c r="M10">
        <f t="shared" si="9"/>
        <v>217143</v>
      </c>
      <c r="N10">
        <f t="shared" si="12"/>
        <v>18000</v>
      </c>
      <c r="P10">
        <v>3</v>
      </c>
      <c r="Q10">
        <v>500</v>
      </c>
      <c r="R10">
        <v>1000000</v>
      </c>
      <c r="S10">
        <v>0.11700000000000001</v>
      </c>
      <c r="T10">
        <f t="shared" si="10"/>
        <v>122733</v>
      </c>
      <c r="U10">
        <f t="shared" si="13"/>
        <v>18500</v>
      </c>
    </row>
    <row r="11" spans="1:26" x14ac:dyDescent="0.2">
      <c r="B11">
        <v>4</v>
      </c>
      <c r="C11">
        <v>500</v>
      </c>
      <c r="D11">
        <v>100000</v>
      </c>
      <c r="E11" s="1">
        <v>0.19500000000000001</v>
      </c>
      <c r="F11">
        <f t="shared" si="8"/>
        <v>204555</v>
      </c>
      <c r="G11">
        <f t="shared" si="11"/>
        <v>17000</v>
      </c>
      <c r="I11">
        <v>4</v>
      </c>
      <c r="J11">
        <v>500</v>
      </c>
      <c r="K11">
        <v>500000</v>
      </c>
      <c r="L11" s="1">
        <v>0.156</v>
      </c>
      <c r="M11">
        <f t="shared" si="9"/>
        <v>163644</v>
      </c>
      <c r="N11">
        <f t="shared" si="12"/>
        <v>18000</v>
      </c>
      <c r="P11">
        <v>4</v>
      </c>
      <c r="Q11">
        <v>500</v>
      </c>
      <c r="R11">
        <v>1000000</v>
      </c>
      <c r="S11" s="1">
        <v>0.39100000000000001</v>
      </c>
      <c r="T11">
        <f t="shared" si="10"/>
        <v>410159</v>
      </c>
      <c r="U11">
        <f t="shared" si="13"/>
        <v>18500</v>
      </c>
      <c r="Y11" s="1"/>
    </row>
    <row r="12" spans="1:26" x14ac:dyDescent="0.2">
      <c r="B12">
        <v>5</v>
      </c>
      <c r="C12">
        <v>500</v>
      </c>
      <c r="D12">
        <v>100000</v>
      </c>
      <c r="E12" s="1">
        <v>0.23799999999999999</v>
      </c>
      <c r="F12">
        <f t="shared" si="8"/>
        <v>249662</v>
      </c>
      <c r="G12">
        <f t="shared" si="11"/>
        <v>17000</v>
      </c>
      <c r="I12">
        <v>5</v>
      </c>
      <c r="J12">
        <v>500</v>
      </c>
      <c r="K12">
        <v>500000</v>
      </c>
      <c r="L12" s="1">
        <v>0.17199999999999999</v>
      </c>
      <c r="M12">
        <f t="shared" si="9"/>
        <v>180428</v>
      </c>
      <c r="N12">
        <f t="shared" si="12"/>
        <v>18000</v>
      </c>
      <c r="P12">
        <v>5</v>
      </c>
      <c r="Q12">
        <v>500</v>
      </c>
      <c r="R12">
        <v>1000000</v>
      </c>
      <c r="S12" s="1">
        <v>0.18</v>
      </c>
      <c r="T12">
        <f t="shared" si="10"/>
        <v>188820</v>
      </c>
      <c r="U12">
        <f t="shared" si="13"/>
        <v>18500</v>
      </c>
      <c r="Y12" s="1"/>
    </row>
    <row r="13" spans="1:26" s="2" customFormat="1" x14ac:dyDescent="0.2">
      <c r="A13" s="2" t="s">
        <v>3</v>
      </c>
      <c r="E13" s="2">
        <f>AVERAGE(E8:E12)</f>
        <v>0.2044</v>
      </c>
      <c r="F13" s="2">
        <f>AVERAGE(F8:F12)</f>
        <v>214415.6</v>
      </c>
      <c r="L13" s="2">
        <f>AVERAGE(L8:L12)</f>
        <v>0.189</v>
      </c>
      <c r="M13" s="2">
        <f>AVERAGE(M8:M12)</f>
        <v>198261</v>
      </c>
      <c r="S13" s="2">
        <f t="shared" ref="S13:T13" si="14">AVERAGE(S8:S12)</f>
        <v>0.24060000000000001</v>
      </c>
      <c r="T13" s="2">
        <f t="shared" si="14"/>
        <v>252389.4</v>
      </c>
    </row>
    <row r="14" spans="1:26" x14ac:dyDescent="0.2">
      <c r="B14">
        <v>1</v>
      </c>
      <c r="C14">
        <v>1000</v>
      </c>
      <c r="D14">
        <v>100000</v>
      </c>
      <c r="E14">
        <v>0.55100000000000005</v>
      </c>
      <c r="F14">
        <f t="shared" ref="F14:F18" si="15">E14*1049000</f>
        <v>577999</v>
      </c>
      <c r="G14">
        <f>C14*(ROUNDUP(LOG(D14,2),0)+ROUNDUP(LOG(100000,2),0))</f>
        <v>34000</v>
      </c>
      <c r="I14">
        <v>1</v>
      </c>
      <c r="J14">
        <v>1000</v>
      </c>
      <c r="K14">
        <v>500000</v>
      </c>
      <c r="L14">
        <v>0.64100000000000001</v>
      </c>
      <c r="M14">
        <f t="shared" ref="M14:M18" si="16">L14*1049000</f>
        <v>672409</v>
      </c>
      <c r="N14">
        <f>J14*(ROUNDUP(LOG(K14,2),0)+ROUNDUP(LOG(100000,2),0))</f>
        <v>36000</v>
      </c>
      <c r="P14">
        <v>1</v>
      </c>
      <c r="Q14">
        <v>1000</v>
      </c>
      <c r="R14">
        <v>1000000</v>
      </c>
      <c r="S14">
        <v>0.51600000000000001</v>
      </c>
      <c r="T14">
        <f t="shared" ref="T14:T18" si="17">S14*1049000</f>
        <v>541284</v>
      </c>
      <c r="U14">
        <f>Q14*(ROUNDUP(LOG(R14,2),0)+ROUNDUP(LOG(100000,2),0))</f>
        <v>37000</v>
      </c>
      <c r="Y14" s="1"/>
    </row>
    <row r="15" spans="1:26" x14ac:dyDescent="0.2">
      <c r="B15">
        <v>2</v>
      </c>
      <c r="C15">
        <v>1000</v>
      </c>
      <c r="D15">
        <v>100000</v>
      </c>
      <c r="E15">
        <v>0.68799999999999994</v>
      </c>
      <c r="F15">
        <f t="shared" si="15"/>
        <v>721712</v>
      </c>
      <c r="G15">
        <f t="shared" ref="G15:G18" si="18">C15*(ROUNDUP(LOG(D15,2),0)+ROUNDUP(LOG(100000,2),0))</f>
        <v>34000</v>
      </c>
      <c r="I15">
        <v>2</v>
      </c>
      <c r="J15">
        <v>1000</v>
      </c>
      <c r="K15">
        <v>500000</v>
      </c>
      <c r="L15">
        <v>0.63700000000000001</v>
      </c>
      <c r="M15">
        <f t="shared" si="16"/>
        <v>668213</v>
      </c>
      <c r="N15">
        <f t="shared" ref="N15:N18" si="19">J15*(ROUNDUP(LOG(K15,2),0)+ROUNDUP(LOG(100000,2),0))</f>
        <v>36000</v>
      </c>
      <c r="P15">
        <v>2</v>
      </c>
      <c r="Q15">
        <v>1000</v>
      </c>
      <c r="R15">
        <v>1000000</v>
      </c>
      <c r="S15">
        <v>0.82</v>
      </c>
      <c r="T15">
        <f t="shared" si="17"/>
        <v>860180</v>
      </c>
      <c r="U15">
        <f t="shared" ref="U15:U18" si="20">Q15*(ROUNDUP(LOG(R15,2),0)+ROUNDUP(LOG(100000,2),0))</f>
        <v>37000</v>
      </c>
    </row>
    <row r="16" spans="1:26" x14ac:dyDescent="0.2">
      <c r="B16">
        <v>3</v>
      </c>
      <c r="C16">
        <v>1000</v>
      </c>
      <c r="D16">
        <v>100000</v>
      </c>
      <c r="E16">
        <v>0.53500000000000003</v>
      </c>
      <c r="F16">
        <f t="shared" si="15"/>
        <v>561215</v>
      </c>
      <c r="G16">
        <f t="shared" si="18"/>
        <v>34000</v>
      </c>
      <c r="I16">
        <v>3</v>
      </c>
      <c r="J16">
        <v>1000</v>
      </c>
      <c r="K16">
        <v>500000</v>
      </c>
      <c r="L16">
        <v>0.5</v>
      </c>
      <c r="M16">
        <f t="shared" si="16"/>
        <v>524500</v>
      </c>
      <c r="N16">
        <f t="shared" si="19"/>
        <v>36000</v>
      </c>
      <c r="P16">
        <v>3</v>
      </c>
      <c r="Q16">
        <v>1000</v>
      </c>
      <c r="R16">
        <v>1000000</v>
      </c>
      <c r="S16">
        <v>0.77</v>
      </c>
      <c r="T16">
        <f t="shared" si="17"/>
        <v>807730</v>
      </c>
      <c r="U16">
        <f t="shared" si="20"/>
        <v>37000</v>
      </c>
    </row>
    <row r="17" spans="1:23" x14ac:dyDescent="0.2">
      <c r="B17">
        <v>4</v>
      </c>
      <c r="C17">
        <v>1000</v>
      </c>
      <c r="D17">
        <v>100000</v>
      </c>
      <c r="E17" s="1">
        <v>0.76600000000000001</v>
      </c>
      <c r="F17">
        <f t="shared" si="15"/>
        <v>803534</v>
      </c>
      <c r="G17">
        <f t="shared" si="18"/>
        <v>34000</v>
      </c>
      <c r="I17">
        <v>4</v>
      </c>
      <c r="J17">
        <v>1000</v>
      </c>
      <c r="K17">
        <v>500000</v>
      </c>
      <c r="L17" s="1">
        <v>0.77</v>
      </c>
      <c r="M17">
        <f t="shared" si="16"/>
        <v>807730</v>
      </c>
      <c r="N17">
        <f t="shared" si="19"/>
        <v>36000</v>
      </c>
      <c r="P17">
        <v>4</v>
      </c>
      <c r="Q17">
        <v>1000</v>
      </c>
      <c r="R17">
        <v>1000000</v>
      </c>
      <c r="S17">
        <v>0.871</v>
      </c>
      <c r="T17">
        <f t="shared" si="17"/>
        <v>913679</v>
      </c>
      <c r="U17">
        <f t="shared" si="20"/>
        <v>37000</v>
      </c>
    </row>
    <row r="18" spans="1:23" x14ac:dyDescent="0.2">
      <c r="B18">
        <v>5</v>
      </c>
      <c r="C18">
        <v>1000</v>
      </c>
      <c r="D18">
        <v>100000</v>
      </c>
      <c r="E18" s="1">
        <v>0.58599999999999997</v>
      </c>
      <c r="F18">
        <f t="shared" si="15"/>
        <v>614714</v>
      </c>
      <c r="G18">
        <f t="shared" si="18"/>
        <v>34000</v>
      </c>
      <c r="I18">
        <v>5</v>
      </c>
      <c r="J18">
        <v>1000</v>
      </c>
      <c r="K18">
        <v>500000</v>
      </c>
      <c r="L18" s="1">
        <v>0.73399999999999999</v>
      </c>
      <c r="M18">
        <f t="shared" si="16"/>
        <v>769966</v>
      </c>
      <c r="N18">
        <f t="shared" si="19"/>
        <v>36000</v>
      </c>
      <c r="P18">
        <v>5</v>
      </c>
      <c r="Q18">
        <v>1000</v>
      </c>
      <c r="R18">
        <v>1000000</v>
      </c>
      <c r="S18">
        <v>0.65200000000000002</v>
      </c>
      <c r="T18">
        <f t="shared" si="17"/>
        <v>683948</v>
      </c>
      <c r="U18">
        <f t="shared" si="20"/>
        <v>37000</v>
      </c>
    </row>
    <row r="19" spans="1:23" s="2" customFormat="1" x14ac:dyDescent="0.2">
      <c r="A19" s="2" t="s">
        <v>3</v>
      </c>
      <c r="E19" s="2">
        <f>AVERAGE(E14:E18)</f>
        <v>0.62519999999999998</v>
      </c>
      <c r="F19" s="2">
        <f>AVERAGE(F14:F18)</f>
        <v>655834.80000000005</v>
      </c>
      <c r="L19" s="2">
        <f>AVERAGE(L14:L18)</f>
        <v>0.65639999999999998</v>
      </c>
      <c r="M19" s="2">
        <f>AVERAGE(M14:M18)</f>
        <v>688563.6</v>
      </c>
      <c r="S19" s="2">
        <f t="shared" ref="S19:T19" si="21">AVERAGE(S14:S18)</f>
        <v>0.7258</v>
      </c>
      <c r="T19" s="2">
        <f t="shared" si="21"/>
        <v>761364.2</v>
      </c>
      <c r="W19" s="3"/>
    </row>
    <row r="20" spans="1:23" x14ac:dyDescent="0.2">
      <c r="B20">
        <v>1</v>
      </c>
      <c r="C20">
        <v>10000</v>
      </c>
      <c r="D20">
        <v>100000</v>
      </c>
      <c r="E20">
        <v>1.367</v>
      </c>
      <c r="F20">
        <f t="shared" ref="F20:F24" si="22">E20*1049000</f>
        <v>1433983</v>
      </c>
      <c r="G20">
        <f>C20*(ROUNDUP(LOG(D20,2),0)+ROUNDUP(LOG(100000,2),0))</f>
        <v>340000</v>
      </c>
      <c r="I20">
        <v>1</v>
      </c>
      <c r="J20">
        <v>10000</v>
      </c>
      <c r="K20">
        <v>500000</v>
      </c>
      <c r="L20">
        <v>1.5549999999999999</v>
      </c>
      <c r="M20">
        <f t="shared" ref="M20:M24" si="23">L20*1049000</f>
        <v>1631195</v>
      </c>
      <c r="N20">
        <f>J20*(ROUNDUP(LOG(K20,2),0)+ROUNDUP(LOG(100000,2),0))</f>
        <v>360000</v>
      </c>
      <c r="P20">
        <v>1</v>
      </c>
      <c r="Q20">
        <v>10000</v>
      </c>
      <c r="R20">
        <v>1000000</v>
      </c>
      <c r="S20">
        <v>1.41</v>
      </c>
      <c r="T20">
        <f t="shared" ref="T20:T24" si="24">S20*1049000</f>
        <v>1479090</v>
      </c>
      <c r="U20">
        <f>Q20*(ROUNDUP(LOG(R20,2),0)+ROUNDUP(LOG(100000,2),0))</f>
        <v>370000</v>
      </c>
    </row>
    <row r="21" spans="1:23" x14ac:dyDescent="0.2">
      <c r="B21">
        <v>2</v>
      </c>
      <c r="C21">
        <v>10000</v>
      </c>
      <c r="D21">
        <v>100000</v>
      </c>
      <c r="E21">
        <v>1.6990000000000001</v>
      </c>
      <c r="F21">
        <f t="shared" si="22"/>
        <v>1782251</v>
      </c>
      <c r="G21">
        <f t="shared" ref="G21:G24" si="25">C21*(ROUNDUP(LOG(D21,2),0)+ROUNDUP(LOG(100000,2),0))</f>
        <v>340000</v>
      </c>
      <c r="I21">
        <v>2</v>
      </c>
      <c r="J21">
        <v>10000</v>
      </c>
      <c r="K21">
        <v>500000</v>
      </c>
      <c r="L21">
        <v>1.4690000000000001</v>
      </c>
      <c r="M21">
        <f t="shared" si="23"/>
        <v>1540981</v>
      </c>
      <c r="N21">
        <f t="shared" ref="N21:N24" si="26">J21*(ROUNDUP(LOG(K21,2),0)+ROUNDUP(LOG(100000,2),0))</f>
        <v>360000</v>
      </c>
      <c r="P21">
        <v>2</v>
      </c>
      <c r="Q21">
        <v>10000</v>
      </c>
      <c r="R21">
        <v>1000000</v>
      </c>
      <c r="S21">
        <v>1.4059999999999999</v>
      </c>
      <c r="T21">
        <f t="shared" si="24"/>
        <v>1474894</v>
      </c>
      <c r="U21">
        <f t="shared" ref="U21:U24" si="27">Q21*(ROUNDUP(LOG(R21,2),0)+ROUNDUP(LOG(100000,2),0))</f>
        <v>370000</v>
      </c>
    </row>
    <row r="22" spans="1:23" x14ac:dyDescent="0.2">
      <c r="B22">
        <v>3</v>
      </c>
      <c r="C22">
        <v>10000</v>
      </c>
      <c r="D22">
        <v>100000</v>
      </c>
      <c r="E22">
        <v>1.52</v>
      </c>
      <c r="F22">
        <f t="shared" si="22"/>
        <v>1594480</v>
      </c>
      <c r="G22">
        <f t="shared" si="25"/>
        <v>340000</v>
      </c>
      <c r="I22">
        <v>3</v>
      </c>
      <c r="J22">
        <v>10000</v>
      </c>
      <c r="K22">
        <v>500000</v>
      </c>
      <c r="L22">
        <v>1.4179999999999999</v>
      </c>
      <c r="M22">
        <f t="shared" si="23"/>
        <v>1487482</v>
      </c>
      <c r="N22">
        <f t="shared" si="26"/>
        <v>360000</v>
      </c>
      <c r="P22">
        <v>3</v>
      </c>
      <c r="Q22">
        <v>10000</v>
      </c>
      <c r="R22">
        <v>1000000</v>
      </c>
      <c r="S22">
        <v>1.4179999999999999</v>
      </c>
      <c r="T22">
        <f t="shared" si="24"/>
        <v>1487482</v>
      </c>
      <c r="U22">
        <f t="shared" si="27"/>
        <v>370000</v>
      </c>
    </row>
    <row r="23" spans="1:23" x14ac:dyDescent="0.2">
      <c r="B23">
        <v>4</v>
      </c>
      <c r="C23">
        <v>10000</v>
      </c>
      <c r="D23">
        <v>100000</v>
      </c>
      <c r="E23" s="1">
        <v>1.4019999999999999</v>
      </c>
      <c r="F23">
        <f t="shared" si="22"/>
        <v>1470698</v>
      </c>
      <c r="G23">
        <f t="shared" si="25"/>
        <v>340000</v>
      </c>
      <c r="I23">
        <v>4</v>
      </c>
      <c r="J23">
        <v>10000</v>
      </c>
      <c r="K23">
        <v>500000</v>
      </c>
      <c r="L23" s="1">
        <v>1.5740000000000001</v>
      </c>
      <c r="M23">
        <f t="shared" si="23"/>
        <v>1651126</v>
      </c>
      <c r="N23">
        <f t="shared" si="26"/>
        <v>360000</v>
      </c>
      <c r="P23">
        <v>4</v>
      </c>
      <c r="Q23">
        <v>10000</v>
      </c>
      <c r="R23">
        <v>1000000</v>
      </c>
      <c r="S23">
        <v>1.516</v>
      </c>
      <c r="T23">
        <f t="shared" si="24"/>
        <v>1590284</v>
      </c>
      <c r="U23">
        <f t="shared" si="27"/>
        <v>370000</v>
      </c>
    </row>
    <row r="24" spans="1:23" x14ac:dyDescent="0.2">
      <c r="B24">
        <v>5</v>
      </c>
      <c r="C24">
        <v>10000</v>
      </c>
      <c r="D24">
        <v>100000</v>
      </c>
      <c r="E24" s="1">
        <v>1.5620000000000001</v>
      </c>
      <c r="F24">
        <f t="shared" si="22"/>
        <v>1638538</v>
      </c>
      <c r="G24">
        <f t="shared" si="25"/>
        <v>340000</v>
      </c>
      <c r="I24">
        <v>5</v>
      </c>
      <c r="J24">
        <v>10000</v>
      </c>
      <c r="K24">
        <v>500000</v>
      </c>
      <c r="L24" s="1">
        <v>1.5469999999999999</v>
      </c>
      <c r="M24">
        <f t="shared" si="23"/>
        <v>1622803</v>
      </c>
      <c r="N24">
        <f t="shared" si="26"/>
        <v>360000</v>
      </c>
      <c r="P24">
        <v>5</v>
      </c>
      <c r="Q24">
        <v>10000</v>
      </c>
      <c r="R24">
        <v>1000000</v>
      </c>
      <c r="S24">
        <v>1.5469999999999999</v>
      </c>
      <c r="T24">
        <f t="shared" si="24"/>
        <v>1622803</v>
      </c>
      <c r="U24">
        <f t="shared" si="27"/>
        <v>370000</v>
      </c>
    </row>
    <row r="25" spans="1:23" s="2" customFormat="1" x14ac:dyDescent="0.2">
      <c r="A25" s="2" t="s">
        <v>3</v>
      </c>
      <c r="E25" s="2">
        <f>AVERAGE(E20:E24)</f>
        <v>1.5100000000000002</v>
      </c>
      <c r="F25" s="2">
        <f>AVERAGE(F20:F24)</f>
        <v>1583990</v>
      </c>
      <c r="L25" s="2">
        <f>AVERAGE(L20:L24)</f>
        <v>1.5125999999999999</v>
      </c>
      <c r="M25" s="2">
        <f>AVERAGE(M20:M24)</f>
        <v>1586717.4</v>
      </c>
      <c r="S25" s="2">
        <f>AVERAGE(S20:S24)</f>
        <v>1.4594</v>
      </c>
      <c r="T25" s="2">
        <f>AVERAGE(T20:T24)</f>
        <v>1530910.6</v>
      </c>
    </row>
    <row r="26" spans="1:23" x14ac:dyDescent="0.2">
      <c r="B26">
        <v>1</v>
      </c>
      <c r="C26">
        <v>100000</v>
      </c>
      <c r="D26">
        <v>100000</v>
      </c>
      <c r="E26">
        <v>10.917999999999999</v>
      </c>
      <c r="F26">
        <f t="shared" ref="F26:F30" si="28">E26*1049000</f>
        <v>11452982</v>
      </c>
      <c r="G26">
        <f>C26*(ROUNDUP(LOG(D26,2),0)+ROUNDUP(LOG(100000,2),0))</f>
        <v>3400000</v>
      </c>
      <c r="I26">
        <v>1</v>
      </c>
      <c r="J26">
        <v>100000</v>
      </c>
      <c r="K26">
        <v>500000</v>
      </c>
      <c r="L26">
        <v>20.852</v>
      </c>
      <c r="M26">
        <f t="shared" ref="M26:M30" si="29">L26*1049000</f>
        <v>21873748</v>
      </c>
      <c r="N26">
        <f>J26*(ROUNDUP(LOG(K26,2),0)+ROUNDUP(LOG(100000,2),0))</f>
        <v>3600000</v>
      </c>
      <c r="P26">
        <v>1</v>
      </c>
      <c r="Q26">
        <v>100000</v>
      </c>
      <c r="R26">
        <v>1000000</v>
      </c>
      <c r="S26">
        <v>21.523</v>
      </c>
      <c r="T26">
        <f t="shared" ref="T26:T30" si="30">S26*1049000</f>
        <v>22577627</v>
      </c>
      <c r="U26">
        <f>Q26*(ROUNDUP(LOG(R26,2),0)+ROUNDUP(LOG(100000,2),0))</f>
        <v>3700000</v>
      </c>
    </row>
    <row r="27" spans="1:23" x14ac:dyDescent="0.2">
      <c r="B27">
        <v>2</v>
      </c>
      <c r="C27">
        <v>100000</v>
      </c>
      <c r="D27">
        <v>100000</v>
      </c>
      <c r="E27">
        <v>10.914</v>
      </c>
      <c r="F27">
        <f t="shared" si="28"/>
        <v>11448786</v>
      </c>
      <c r="G27">
        <f t="shared" ref="G27:G30" si="31">C27*(ROUNDUP(LOG(D27,2),0)+ROUNDUP(LOG(100000,2),0))</f>
        <v>3400000</v>
      </c>
      <c r="I27">
        <v>2</v>
      </c>
      <c r="J27">
        <v>100000</v>
      </c>
      <c r="K27">
        <v>500000</v>
      </c>
      <c r="L27">
        <v>21.137</v>
      </c>
      <c r="M27">
        <f t="shared" si="29"/>
        <v>22172713</v>
      </c>
      <c r="N27">
        <f t="shared" ref="N27:N30" si="32">J27*(ROUNDUP(LOG(K27,2),0)+ROUNDUP(LOG(100000,2),0))</f>
        <v>3600000</v>
      </c>
      <c r="P27">
        <v>2</v>
      </c>
      <c r="Q27">
        <v>100000</v>
      </c>
      <c r="R27">
        <v>1000000</v>
      </c>
      <c r="S27">
        <v>21.530999999999999</v>
      </c>
      <c r="T27">
        <f t="shared" si="30"/>
        <v>22586019</v>
      </c>
      <c r="U27">
        <f t="shared" ref="U27:U30" si="33">Q27*(ROUNDUP(LOG(R27,2),0)+ROUNDUP(LOG(100000,2),0))</f>
        <v>3700000</v>
      </c>
    </row>
    <row r="28" spans="1:23" x14ac:dyDescent="0.2">
      <c r="B28">
        <v>3</v>
      </c>
      <c r="C28">
        <v>100000</v>
      </c>
      <c r="D28">
        <v>100000</v>
      </c>
      <c r="E28">
        <v>10.901999999999999</v>
      </c>
      <c r="F28">
        <f t="shared" si="28"/>
        <v>11436198</v>
      </c>
      <c r="G28">
        <f t="shared" si="31"/>
        <v>3400000</v>
      </c>
      <c r="I28">
        <v>3</v>
      </c>
      <c r="J28">
        <v>100000</v>
      </c>
      <c r="K28">
        <v>500000</v>
      </c>
      <c r="L28">
        <v>21</v>
      </c>
      <c r="M28">
        <f t="shared" si="29"/>
        <v>22029000</v>
      </c>
      <c r="N28">
        <f t="shared" si="32"/>
        <v>3600000</v>
      </c>
      <c r="P28">
        <v>3</v>
      </c>
      <c r="Q28">
        <v>100000</v>
      </c>
      <c r="R28">
        <v>1000000</v>
      </c>
      <c r="S28">
        <v>21.645</v>
      </c>
      <c r="T28">
        <f t="shared" si="30"/>
        <v>22705605</v>
      </c>
      <c r="U28">
        <f t="shared" si="33"/>
        <v>3700000</v>
      </c>
    </row>
    <row r="29" spans="1:23" x14ac:dyDescent="0.2">
      <c r="B29">
        <v>4</v>
      </c>
      <c r="C29">
        <v>100000</v>
      </c>
      <c r="D29">
        <v>100000</v>
      </c>
      <c r="E29" s="1">
        <v>11.039</v>
      </c>
      <c r="F29">
        <f t="shared" si="28"/>
        <v>11579911</v>
      </c>
      <c r="G29">
        <f t="shared" si="31"/>
        <v>3400000</v>
      </c>
      <c r="I29">
        <v>4</v>
      </c>
      <c r="J29">
        <v>100000</v>
      </c>
      <c r="K29">
        <v>500000</v>
      </c>
      <c r="L29" s="1">
        <v>21.207000000000001</v>
      </c>
      <c r="M29">
        <f t="shared" si="29"/>
        <v>22246143</v>
      </c>
      <c r="N29">
        <f t="shared" si="32"/>
        <v>3600000</v>
      </c>
      <c r="P29">
        <v>4</v>
      </c>
      <c r="Q29">
        <v>100000</v>
      </c>
      <c r="R29">
        <v>1000000</v>
      </c>
      <c r="S29">
        <v>21.402000000000001</v>
      </c>
      <c r="T29">
        <f t="shared" si="30"/>
        <v>22450698</v>
      </c>
      <c r="U29">
        <f t="shared" si="33"/>
        <v>3700000</v>
      </c>
    </row>
    <row r="30" spans="1:23" x14ac:dyDescent="0.2">
      <c r="B30">
        <v>5</v>
      </c>
      <c r="C30">
        <v>100000</v>
      </c>
      <c r="D30">
        <v>100000</v>
      </c>
      <c r="E30" s="1">
        <v>11.004</v>
      </c>
      <c r="F30">
        <f t="shared" si="28"/>
        <v>11543196</v>
      </c>
      <c r="G30">
        <f t="shared" si="31"/>
        <v>3400000</v>
      </c>
      <c r="I30">
        <v>5</v>
      </c>
      <c r="J30">
        <v>100000</v>
      </c>
      <c r="K30">
        <v>500000</v>
      </c>
      <c r="L30" s="1">
        <v>21.085999999999999</v>
      </c>
      <c r="M30">
        <f t="shared" si="29"/>
        <v>22119214</v>
      </c>
      <c r="N30">
        <f t="shared" si="32"/>
        <v>3600000</v>
      </c>
      <c r="P30">
        <v>5</v>
      </c>
      <c r="Q30">
        <v>100000</v>
      </c>
      <c r="R30">
        <v>1000000</v>
      </c>
      <c r="S30">
        <v>21.530999999999999</v>
      </c>
      <c r="T30">
        <f t="shared" si="30"/>
        <v>22586019</v>
      </c>
      <c r="U30">
        <f t="shared" si="33"/>
        <v>3700000</v>
      </c>
    </row>
    <row r="31" spans="1:23" s="2" customFormat="1" x14ac:dyDescent="0.2">
      <c r="A31" s="2" t="s">
        <v>3</v>
      </c>
      <c r="E31" s="2">
        <f>AVERAGE(E26:E30)</f>
        <v>10.955400000000001</v>
      </c>
      <c r="F31" s="2">
        <f>AVERAGE(F26:F30)</f>
        <v>11492214.6</v>
      </c>
      <c r="L31" s="2">
        <f>AVERAGE(L26:L30)</f>
        <v>21.0564</v>
      </c>
      <c r="M31" s="2">
        <f>AVERAGE(M26:M30)</f>
        <v>22088163.600000001</v>
      </c>
      <c r="S31" s="2">
        <f>AVERAGE(S26:S30)</f>
        <v>21.526400000000002</v>
      </c>
      <c r="T31" s="2">
        <f>AVERAGE(T26:T30)</f>
        <v>22581193.600000001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2016-12-15T03:18:51Z</dcterms:created>
  <dcterms:modified xsi:type="dcterms:W3CDTF">2016-12-15T14:29:20Z</dcterms:modified>
</cp:coreProperties>
</file>