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01"/>
  <workbookPr/>
  <mc:AlternateContent xmlns:mc="http://schemas.openxmlformats.org/markup-compatibility/2006">
    <mc:Choice Requires="x15">
      <x15ac:absPath xmlns:x15ac="http://schemas.microsoft.com/office/spreadsheetml/2010/11/ac" url="C:\Users\marke\Documents\_COVID\NHDB\updates\"/>
    </mc:Choice>
  </mc:AlternateContent>
  <bookViews>
    <workbookView xWindow="516" yWindow="408" windowWidth="20952" windowHeight="10488"/>
  </bookViews>
  <sheets>
    <sheet name="Titles" sheetId="71" r:id="rId1"/>
    <sheet name="Introduction" sheetId="72" r:id="rId2"/>
    <sheet name="01.01" sheetId="3" r:id="rId3"/>
    <sheet name="01.02" sheetId="4" r:id="rId4"/>
    <sheet name="01.03" sheetId="5" r:id="rId5"/>
    <sheet name="01.04" sheetId="7" r:id="rId6"/>
    <sheet name="01.05" sheetId="8" r:id="rId7"/>
    <sheet name="01.06" sheetId="9" r:id="rId8"/>
    <sheet name="01.07" sheetId="75" r:id="rId9"/>
    <sheet name="01.08" sheetId="74" r:id="rId10"/>
    <sheet name="01.09" sheetId="15" r:id="rId11"/>
    <sheet name="01.10" sheetId="16" r:id="rId12"/>
    <sheet name="01.11" sheetId="17" r:id="rId13"/>
    <sheet name="01.12" sheetId="18" r:id="rId14"/>
    <sheet name="01.13" sheetId="19" r:id="rId15"/>
    <sheet name="01.14" sheetId="20" r:id="rId16"/>
    <sheet name="01.15" sheetId="21" r:id="rId17"/>
    <sheet name="01.16" sheetId="22" r:id="rId18"/>
    <sheet name="01.17" sheetId="23" r:id="rId19"/>
    <sheet name="01.18" sheetId="24" r:id="rId20"/>
    <sheet name="01.19" sheetId="25" r:id="rId21"/>
    <sheet name="01.20" sheetId="26" r:id="rId22"/>
    <sheet name="01.21" sheetId="88" r:id="rId23"/>
    <sheet name="01.22" sheetId="89" r:id="rId24"/>
    <sheet name="01.23" sheetId="103" r:id="rId25"/>
    <sheet name="01.24" sheetId="90" r:id="rId26"/>
    <sheet name="01.25" sheetId="91" r:id="rId27"/>
    <sheet name="01.26" sheetId="101" r:id="rId28"/>
    <sheet name="01.27" sheetId="92" r:id="rId29"/>
    <sheet name="01.28" sheetId="93" r:id="rId30"/>
    <sheet name="01.29" sheetId="94" r:id="rId31"/>
    <sheet name="01.30" sheetId="95" r:id="rId32"/>
    <sheet name="01.31" sheetId="96" r:id="rId33"/>
    <sheet name="01.32" sheetId="97" r:id="rId34"/>
    <sheet name="01.33" sheetId="28" r:id="rId35"/>
    <sheet name="01.34" sheetId="29" r:id="rId36"/>
    <sheet name="01.35" sheetId="31" r:id="rId37"/>
    <sheet name="01.36" sheetId="33" r:id="rId38"/>
    <sheet name="01.37" sheetId="34" r:id="rId39"/>
    <sheet name="01.38" sheetId="80" r:id="rId40"/>
    <sheet name="01.39" sheetId="86" r:id="rId41"/>
    <sheet name="01.40" sheetId="104" r:id="rId42"/>
    <sheet name="01.41" sheetId="76" r:id="rId43"/>
    <sheet name="01.42" sheetId="77" r:id="rId44"/>
    <sheet name="01.43" sheetId="78" r:id="rId45"/>
    <sheet name="01.44" sheetId="79" r:id="rId46"/>
    <sheet name="01.45" sheetId="35" r:id="rId47"/>
    <sheet name="01.46" sheetId="36" r:id="rId48"/>
    <sheet name="01.47" sheetId="38" r:id="rId49"/>
    <sheet name="01.48" sheetId="81" r:id="rId50"/>
    <sheet name="01.49" sheetId="42" r:id="rId51"/>
    <sheet name="01.50" sheetId="43" r:id="rId52"/>
    <sheet name="01.51" sheetId="44" r:id="rId53"/>
  </sheets>
  <externalReferences>
    <externalReference r:id="rId54"/>
    <externalReference r:id="rId55"/>
    <externalReference r:id="rId56"/>
    <externalReference r:id="rId57"/>
  </externalReferences>
  <definedNames>
    <definedName name="____________new10" localSheetId="1" hidden="1">{"'B-2 QSER Jun 98 4-27-98 cor'!$A$1:$F$57"}</definedName>
    <definedName name="____________new10" localSheetId="0" hidden="1">{"'B-2 QSER Jun 98 4-27-98 cor'!$A$1:$F$57"}</definedName>
    <definedName name="____________new10" hidden="1">{"'B-2 QSER Jun 98 4-27-98 cor'!$A$1:$F$57"}</definedName>
    <definedName name="____________new2" localSheetId="1" hidden="1">{"'B-2 QSER Jun 98 4-27-98 cor'!$A$1:$F$57"}</definedName>
    <definedName name="____________new2" localSheetId="0" hidden="1">{"'B-2 QSER Jun 98 4-27-98 cor'!$A$1:$F$57"}</definedName>
    <definedName name="____________new2" hidden="1">{"'B-2 QSER Jun 98 4-27-98 cor'!$A$1:$F$57"}</definedName>
    <definedName name="____________new5" localSheetId="1" hidden="1">{"'B-2 QSER Jun 98 4-27-98 cor'!$A$1:$F$57"}</definedName>
    <definedName name="____________new5" localSheetId="0" hidden="1">{"'B-2 QSER Jun 98 4-27-98 cor'!$A$1:$F$57"}</definedName>
    <definedName name="____________new5" hidden="1">{"'B-2 QSER Jun 98 4-27-98 cor'!$A$1:$F$57"}</definedName>
    <definedName name="____________old2" localSheetId="1" hidden="1">{"'B-2 QSER Jun 98 4-27-98 cor'!$A$1:$F$57"}</definedName>
    <definedName name="____________old2" localSheetId="0" hidden="1">{"'B-2 QSER Jun 98 4-27-98 cor'!$A$1:$F$57"}</definedName>
    <definedName name="____________old2" hidden="1">{"'B-2 QSER Jun 98 4-27-98 cor'!$A$1:$F$57"}</definedName>
    <definedName name="___________new10" localSheetId="1" hidden="1">{"'B-2 QSER Jun 98 4-27-98 cor'!$A$1:$F$57"}</definedName>
    <definedName name="___________new10" localSheetId="0" hidden="1">{"'B-2 QSER Jun 98 4-27-98 cor'!$A$1:$F$57"}</definedName>
    <definedName name="___________new10" hidden="1">{"'B-2 QSER Jun 98 4-27-98 cor'!$A$1:$F$57"}</definedName>
    <definedName name="___________new2" localSheetId="1" hidden="1">{"'B-2 QSER Jun 98 4-27-98 cor'!$A$1:$F$57"}</definedName>
    <definedName name="___________new2" localSheetId="0" hidden="1">{"'B-2 QSER Jun 98 4-27-98 cor'!$A$1:$F$57"}</definedName>
    <definedName name="___________new2" hidden="1">{"'B-2 QSER Jun 98 4-27-98 cor'!$A$1:$F$57"}</definedName>
    <definedName name="___________new5" localSheetId="1" hidden="1">{"'B-2 QSER Jun 98 4-27-98 cor'!$A$1:$F$57"}</definedName>
    <definedName name="___________new5" localSheetId="0" hidden="1">{"'B-2 QSER Jun 98 4-27-98 cor'!$A$1:$F$57"}</definedName>
    <definedName name="___________new5" hidden="1">{"'B-2 QSER Jun 98 4-27-98 cor'!$A$1:$F$57"}</definedName>
    <definedName name="___________old2" localSheetId="1" hidden="1">{"'B-2 QSER Jun 98 4-27-98 cor'!$A$1:$F$57"}</definedName>
    <definedName name="___________old2" localSheetId="0" hidden="1">{"'B-2 QSER Jun 98 4-27-98 cor'!$A$1:$F$57"}</definedName>
    <definedName name="___________old2" hidden="1">{"'B-2 QSER Jun 98 4-27-98 cor'!$A$1:$F$57"}</definedName>
    <definedName name="__________new10" localSheetId="18" hidden="1">{"'B-2 QSER Jun 98 4-27-98 cor'!$A$1:$F$57"}</definedName>
    <definedName name="__________new10" localSheetId="1" hidden="1">{"'B-2 QSER Jun 98 4-27-98 cor'!$A$1:$F$57"}</definedName>
    <definedName name="__________new10" localSheetId="0" hidden="1">{"'B-2 QSER Jun 98 4-27-98 cor'!$A$1:$F$57"}</definedName>
    <definedName name="__________new10" hidden="1">{"'B-2 QSER Jun 98 4-27-98 cor'!$A$1:$F$57"}</definedName>
    <definedName name="__________new2" localSheetId="18" hidden="1">{"'B-2 QSER Jun 98 4-27-98 cor'!$A$1:$F$57"}</definedName>
    <definedName name="__________new2" localSheetId="1" hidden="1">{"'B-2 QSER Jun 98 4-27-98 cor'!$A$1:$F$57"}</definedName>
    <definedName name="__________new2" localSheetId="0" hidden="1">{"'B-2 QSER Jun 98 4-27-98 cor'!$A$1:$F$57"}</definedName>
    <definedName name="__________new2" hidden="1">{"'B-2 QSER Jun 98 4-27-98 cor'!$A$1:$F$57"}</definedName>
    <definedName name="__________new5" localSheetId="18" hidden="1">{"'B-2 QSER Jun 98 4-27-98 cor'!$A$1:$F$57"}</definedName>
    <definedName name="__________new5" localSheetId="1" hidden="1">{"'B-2 QSER Jun 98 4-27-98 cor'!$A$1:$F$57"}</definedName>
    <definedName name="__________new5" localSheetId="0" hidden="1">{"'B-2 QSER Jun 98 4-27-98 cor'!$A$1:$F$57"}</definedName>
    <definedName name="__________new5" hidden="1">{"'B-2 QSER Jun 98 4-27-98 cor'!$A$1:$F$57"}</definedName>
    <definedName name="__________old2" localSheetId="18" hidden="1">{"'B-2 QSER Jun 98 4-27-98 cor'!$A$1:$F$57"}</definedName>
    <definedName name="__________old2" localSheetId="1" hidden="1">{"'B-2 QSER Jun 98 4-27-98 cor'!$A$1:$F$57"}</definedName>
    <definedName name="__________old2" localSheetId="0" hidden="1">{"'B-2 QSER Jun 98 4-27-98 cor'!$A$1:$F$57"}</definedName>
    <definedName name="__________old2" hidden="1">{"'B-2 QSER Jun 98 4-27-98 cor'!$A$1:$F$57"}</definedName>
    <definedName name="_________new10" localSheetId="18" hidden="1">{"'B-2 QSER Jun 98 4-27-98 cor'!$A$1:$F$57"}</definedName>
    <definedName name="_________new10" localSheetId="1" hidden="1">{"'B-2 QSER Jun 98 4-27-98 cor'!$A$1:$F$57"}</definedName>
    <definedName name="_________new10" localSheetId="0" hidden="1">{"'B-2 QSER Jun 98 4-27-98 cor'!$A$1:$F$57"}</definedName>
    <definedName name="_________new10" hidden="1">{"'B-2 QSER Jun 98 4-27-98 cor'!$A$1:$F$57"}</definedName>
    <definedName name="_________new2" localSheetId="18" hidden="1">{"'B-2 QSER Jun 98 4-27-98 cor'!$A$1:$F$57"}</definedName>
    <definedName name="_________new2" localSheetId="1" hidden="1">{"'B-2 QSER Jun 98 4-27-98 cor'!$A$1:$F$57"}</definedName>
    <definedName name="_________new2" localSheetId="0" hidden="1">{"'B-2 QSER Jun 98 4-27-98 cor'!$A$1:$F$57"}</definedName>
    <definedName name="_________new2" hidden="1">{"'B-2 QSER Jun 98 4-27-98 cor'!$A$1:$F$57"}</definedName>
    <definedName name="_________new5" localSheetId="18" hidden="1">{"'B-2 QSER Jun 98 4-27-98 cor'!$A$1:$F$57"}</definedName>
    <definedName name="_________new5" localSheetId="1" hidden="1">{"'B-2 QSER Jun 98 4-27-98 cor'!$A$1:$F$57"}</definedName>
    <definedName name="_________new5" localSheetId="0" hidden="1">{"'B-2 QSER Jun 98 4-27-98 cor'!$A$1:$F$57"}</definedName>
    <definedName name="_________new5" hidden="1">{"'B-2 QSER Jun 98 4-27-98 cor'!$A$1:$F$57"}</definedName>
    <definedName name="_________old2" localSheetId="18" hidden="1">{"'B-2 QSER Jun 98 4-27-98 cor'!$A$1:$F$57"}</definedName>
    <definedName name="_________old2" localSheetId="1" hidden="1">{"'B-2 QSER Jun 98 4-27-98 cor'!$A$1:$F$57"}</definedName>
    <definedName name="_________old2" localSheetId="0" hidden="1">{"'B-2 QSER Jun 98 4-27-98 cor'!$A$1:$F$57"}</definedName>
    <definedName name="_________old2" hidden="1">{"'B-2 QSER Jun 98 4-27-98 cor'!$A$1:$F$57"}</definedName>
    <definedName name="________new10" localSheetId="18" hidden="1">{"'B-2 QSER Jun 98 4-27-98 cor'!$A$1:$F$57"}</definedName>
    <definedName name="________new10" localSheetId="1" hidden="1">{"'B-2 QSER Jun 98 4-27-98 cor'!$A$1:$F$57"}</definedName>
    <definedName name="________new10" localSheetId="0" hidden="1">{"'B-2 QSER Jun 98 4-27-98 cor'!$A$1:$F$57"}</definedName>
    <definedName name="________new10" hidden="1">{"'B-2 QSER Jun 98 4-27-98 cor'!$A$1:$F$57"}</definedName>
    <definedName name="________new2" localSheetId="18" hidden="1">{"'B-2 QSER Jun 98 4-27-98 cor'!$A$1:$F$57"}</definedName>
    <definedName name="________new2" localSheetId="1" hidden="1">{"'B-2 QSER Jun 98 4-27-98 cor'!$A$1:$F$57"}</definedName>
    <definedName name="________new2" localSheetId="0" hidden="1">{"'B-2 QSER Jun 98 4-27-98 cor'!$A$1:$F$57"}</definedName>
    <definedName name="________new2" hidden="1">{"'B-2 QSER Jun 98 4-27-98 cor'!$A$1:$F$57"}</definedName>
    <definedName name="________new5" localSheetId="18" hidden="1">{"'B-2 QSER Jun 98 4-27-98 cor'!$A$1:$F$57"}</definedName>
    <definedName name="________new5" localSheetId="1" hidden="1">{"'B-2 QSER Jun 98 4-27-98 cor'!$A$1:$F$57"}</definedName>
    <definedName name="________new5" localSheetId="0" hidden="1">{"'B-2 QSER Jun 98 4-27-98 cor'!$A$1:$F$57"}</definedName>
    <definedName name="________new5" hidden="1">{"'B-2 QSER Jun 98 4-27-98 cor'!$A$1:$F$57"}</definedName>
    <definedName name="________old2" localSheetId="18" hidden="1">{"'B-2 QSER Jun 98 4-27-98 cor'!$A$1:$F$57"}</definedName>
    <definedName name="________old2" localSheetId="1" hidden="1">{"'B-2 QSER Jun 98 4-27-98 cor'!$A$1:$F$57"}</definedName>
    <definedName name="________old2" localSheetId="0" hidden="1">{"'B-2 QSER Jun 98 4-27-98 cor'!$A$1:$F$57"}</definedName>
    <definedName name="________old2" hidden="1">{"'B-2 QSER Jun 98 4-27-98 cor'!$A$1:$F$57"}</definedName>
    <definedName name="_______new10" localSheetId="18" hidden="1">{"'B-2 QSER Jun 98 4-27-98 cor'!$A$1:$F$57"}</definedName>
    <definedName name="_______new10" localSheetId="1" hidden="1">{"'B-2 QSER Jun 98 4-27-98 cor'!$A$1:$F$57"}</definedName>
    <definedName name="_______new10" localSheetId="0" hidden="1">{"'B-2 QSER Jun 98 4-27-98 cor'!$A$1:$F$57"}</definedName>
    <definedName name="_______new10" hidden="1">{"'B-2 QSER Jun 98 4-27-98 cor'!$A$1:$F$57"}</definedName>
    <definedName name="_______new2" localSheetId="18" hidden="1">{"'B-2 QSER Jun 98 4-27-98 cor'!$A$1:$F$57"}</definedName>
    <definedName name="_______new2" localSheetId="1" hidden="1">{"'B-2 QSER Jun 98 4-27-98 cor'!$A$1:$F$57"}</definedName>
    <definedName name="_______new2" localSheetId="0" hidden="1">{"'B-2 QSER Jun 98 4-27-98 cor'!$A$1:$F$57"}</definedName>
    <definedName name="_______new2" hidden="1">{"'B-2 QSER Jun 98 4-27-98 cor'!$A$1:$F$57"}</definedName>
    <definedName name="_______new5" localSheetId="18" hidden="1">{"'B-2 QSER Jun 98 4-27-98 cor'!$A$1:$F$57"}</definedName>
    <definedName name="_______new5" localSheetId="1" hidden="1">{"'B-2 QSER Jun 98 4-27-98 cor'!$A$1:$F$57"}</definedName>
    <definedName name="_______new5" localSheetId="0" hidden="1">{"'B-2 QSER Jun 98 4-27-98 cor'!$A$1:$F$57"}</definedName>
    <definedName name="_______new5" hidden="1">{"'B-2 QSER Jun 98 4-27-98 cor'!$A$1:$F$57"}</definedName>
    <definedName name="_______old2" localSheetId="18" hidden="1">{"'B-2 QSER Jun 98 4-27-98 cor'!$A$1:$F$57"}</definedName>
    <definedName name="_______old2" localSheetId="1" hidden="1">{"'B-2 QSER Jun 98 4-27-98 cor'!$A$1:$F$57"}</definedName>
    <definedName name="_______old2" localSheetId="0" hidden="1">{"'B-2 QSER Jun 98 4-27-98 cor'!$A$1:$F$57"}</definedName>
    <definedName name="_______old2" hidden="1">{"'B-2 QSER Jun 98 4-27-98 cor'!$A$1:$F$57"}</definedName>
    <definedName name="______new10" localSheetId="18" hidden="1">{"'B-2 QSER Jun 98 4-27-98 cor'!$A$1:$F$57"}</definedName>
    <definedName name="______new10" localSheetId="1" hidden="1">{"'B-2 QSER Jun 98 4-27-98 cor'!$A$1:$F$57"}</definedName>
    <definedName name="______new10" localSheetId="0" hidden="1">{"'B-2 QSER Jun 98 4-27-98 cor'!$A$1:$F$57"}</definedName>
    <definedName name="______new10" hidden="1">{"'B-2 QSER Jun 98 4-27-98 cor'!$A$1:$F$57"}</definedName>
    <definedName name="______new2" localSheetId="18" hidden="1">{"'B-2 QSER Jun 98 4-27-98 cor'!$A$1:$F$57"}</definedName>
    <definedName name="______new2" localSheetId="1" hidden="1">{"'B-2 QSER Jun 98 4-27-98 cor'!$A$1:$F$57"}</definedName>
    <definedName name="______new2" localSheetId="0" hidden="1">{"'B-2 QSER Jun 98 4-27-98 cor'!$A$1:$F$57"}</definedName>
    <definedName name="______new2" hidden="1">{"'B-2 QSER Jun 98 4-27-98 cor'!$A$1:$F$57"}</definedName>
    <definedName name="______new5" localSheetId="18" hidden="1">{"'B-2 QSER Jun 98 4-27-98 cor'!$A$1:$F$57"}</definedName>
    <definedName name="______new5" localSheetId="1" hidden="1">{"'B-2 QSER Jun 98 4-27-98 cor'!$A$1:$F$57"}</definedName>
    <definedName name="______new5" localSheetId="0" hidden="1">{"'B-2 QSER Jun 98 4-27-98 cor'!$A$1:$F$57"}</definedName>
    <definedName name="______new5" hidden="1">{"'B-2 QSER Jun 98 4-27-98 cor'!$A$1:$F$57"}</definedName>
    <definedName name="______old2" localSheetId="18" hidden="1">{"'B-2 QSER Jun 98 4-27-98 cor'!$A$1:$F$57"}</definedName>
    <definedName name="______old2" localSheetId="1" hidden="1">{"'B-2 QSER Jun 98 4-27-98 cor'!$A$1:$F$57"}</definedName>
    <definedName name="______old2" localSheetId="0" hidden="1">{"'B-2 QSER Jun 98 4-27-98 cor'!$A$1:$F$57"}</definedName>
    <definedName name="______old2" hidden="1">{"'B-2 QSER Jun 98 4-27-98 cor'!$A$1:$F$57"}</definedName>
    <definedName name="_____new10" localSheetId="18" hidden="1">{"'B-2 QSER Jun 98 4-27-98 cor'!$A$1:$F$57"}</definedName>
    <definedName name="_____new10" localSheetId="1" hidden="1">{"'B-2 QSER Jun 98 4-27-98 cor'!$A$1:$F$57"}</definedName>
    <definedName name="_____new10" localSheetId="0" hidden="1">{"'B-2 QSER Jun 98 4-27-98 cor'!$A$1:$F$57"}</definedName>
    <definedName name="_____new10" hidden="1">{"'B-2 QSER Jun 98 4-27-98 cor'!$A$1:$F$57"}</definedName>
    <definedName name="_____new2" localSheetId="18" hidden="1">{"'B-2 QSER Jun 98 4-27-98 cor'!$A$1:$F$57"}</definedName>
    <definedName name="_____new2" localSheetId="1" hidden="1">{"'B-2 QSER Jun 98 4-27-98 cor'!$A$1:$F$57"}</definedName>
    <definedName name="_____new2" localSheetId="0" hidden="1">{"'B-2 QSER Jun 98 4-27-98 cor'!$A$1:$F$57"}</definedName>
    <definedName name="_____new2" hidden="1">{"'B-2 QSER Jun 98 4-27-98 cor'!$A$1:$F$57"}</definedName>
    <definedName name="_____new5" localSheetId="18" hidden="1">{"'B-2 QSER Jun 98 4-27-98 cor'!$A$1:$F$57"}</definedName>
    <definedName name="_____new5" localSheetId="1" hidden="1">{"'B-2 QSER Jun 98 4-27-98 cor'!$A$1:$F$57"}</definedName>
    <definedName name="_____new5" localSheetId="0" hidden="1">{"'B-2 QSER Jun 98 4-27-98 cor'!$A$1:$F$57"}</definedName>
    <definedName name="_____new5" hidden="1">{"'B-2 QSER Jun 98 4-27-98 cor'!$A$1:$F$57"}</definedName>
    <definedName name="_____old2" localSheetId="18" hidden="1">{"'B-2 QSER Jun 98 4-27-98 cor'!$A$1:$F$57"}</definedName>
    <definedName name="_____old2" localSheetId="1" hidden="1">{"'B-2 QSER Jun 98 4-27-98 cor'!$A$1:$F$57"}</definedName>
    <definedName name="_____old2" localSheetId="0" hidden="1">{"'B-2 QSER Jun 98 4-27-98 cor'!$A$1:$F$57"}</definedName>
    <definedName name="_____old2" hidden="1">{"'B-2 QSER Jun 98 4-27-98 cor'!$A$1:$F$57"}</definedName>
    <definedName name="____new10" localSheetId="18" hidden="1">{"'B-2 QSER Jun 98 4-27-98 cor'!$A$1:$F$57"}</definedName>
    <definedName name="____new10" localSheetId="1" hidden="1">{"'B-2 QSER Jun 98 4-27-98 cor'!$A$1:$F$57"}</definedName>
    <definedName name="____new10" localSheetId="0" hidden="1">{"'B-2 QSER Jun 98 4-27-98 cor'!$A$1:$F$57"}</definedName>
    <definedName name="____new10" hidden="1">{"'B-2 QSER Jun 98 4-27-98 cor'!$A$1:$F$57"}</definedName>
    <definedName name="____new2" localSheetId="18" hidden="1">{"'B-2 QSER Jun 98 4-27-98 cor'!$A$1:$F$57"}</definedName>
    <definedName name="____new2" localSheetId="1" hidden="1">{"'B-2 QSER Jun 98 4-27-98 cor'!$A$1:$F$57"}</definedName>
    <definedName name="____new2" localSheetId="0" hidden="1">{"'B-2 QSER Jun 98 4-27-98 cor'!$A$1:$F$57"}</definedName>
    <definedName name="____new2" hidden="1">{"'B-2 QSER Jun 98 4-27-98 cor'!$A$1:$F$57"}</definedName>
    <definedName name="____new5" localSheetId="18" hidden="1">{"'B-2 QSER Jun 98 4-27-98 cor'!$A$1:$F$57"}</definedName>
    <definedName name="____new5" localSheetId="1" hidden="1">{"'B-2 QSER Jun 98 4-27-98 cor'!$A$1:$F$57"}</definedName>
    <definedName name="____new5" localSheetId="0" hidden="1">{"'B-2 QSER Jun 98 4-27-98 cor'!$A$1:$F$57"}</definedName>
    <definedName name="____new5" hidden="1">{"'B-2 QSER Jun 98 4-27-98 cor'!$A$1:$F$57"}</definedName>
    <definedName name="____old2" localSheetId="18" hidden="1">{"'B-2 QSER Jun 98 4-27-98 cor'!$A$1:$F$57"}</definedName>
    <definedName name="____old2" localSheetId="1" hidden="1">{"'B-2 QSER Jun 98 4-27-98 cor'!$A$1:$F$57"}</definedName>
    <definedName name="____old2" localSheetId="0" hidden="1">{"'B-2 QSER Jun 98 4-27-98 cor'!$A$1:$F$57"}</definedName>
    <definedName name="____old2" hidden="1">{"'B-2 QSER Jun 98 4-27-98 cor'!$A$1:$F$57"}</definedName>
    <definedName name="___new10" localSheetId="18" hidden="1">{"'B-2 QSER Jun 98 4-27-98 cor'!$A$1:$F$57"}</definedName>
    <definedName name="___new10" localSheetId="1" hidden="1">{"'B-2 QSER Jun 98 4-27-98 cor'!$A$1:$F$57"}</definedName>
    <definedName name="___new10" localSheetId="0" hidden="1">{"'B-2 QSER Jun 98 4-27-98 cor'!$A$1:$F$57"}</definedName>
    <definedName name="___new10" hidden="1">{"'B-2 QSER Jun 98 4-27-98 cor'!$A$1:$F$57"}</definedName>
    <definedName name="___new2" localSheetId="18" hidden="1">{"'B-2 QSER Jun 98 4-27-98 cor'!$A$1:$F$57"}</definedName>
    <definedName name="___new2" localSheetId="1" hidden="1">{"'B-2 QSER Jun 98 4-27-98 cor'!$A$1:$F$57"}</definedName>
    <definedName name="___new2" localSheetId="0" hidden="1">{"'B-2 QSER Jun 98 4-27-98 cor'!$A$1:$F$57"}</definedName>
    <definedName name="___new2" hidden="1">{"'B-2 QSER Jun 98 4-27-98 cor'!$A$1:$F$57"}</definedName>
    <definedName name="___new5" localSheetId="18" hidden="1">{"'B-2 QSER Jun 98 4-27-98 cor'!$A$1:$F$57"}</definedName>
    <definedName name="___new5" localSheetId="1" hidden="1">{"'B-2 QSER Jun 98 4-27-98 cor'!$A$1:$F$57"}</definedName>
    <definedName name="___new5" localSheetId="0" hidden="1">{"'B-2 QSER Jun 98 4-27-98 cor'!$A$1:$F$57"}</definedName>
    <definedName name="___new5" hidden="1">{"'B-2 QSER Jun 98 4-27-98 cor'!$A$1:$F$57"}</definedName>
    <definedName name="___old2" localSheetId="18" hidden="1">{"'B-2 QSER Jun 98 4-27-98 cor'!$A$1:$F$57"}</definedName>
    <definedName name="___old2" localSheetId="1" hidden="1">{"'B-2 QSER Jun 98 4-27-98 cor'!$A$1:$F$57"}</definedName>
    <definedName name="___old2" localSheetId="0" hidden="1">{"'B-2 QSER Jun 98 4-27-98 cor'!$A$1:$F$57"}</definedName>
    <definedName name="___old2" hidden="1">{"'B-2 QSER Jun 98 4-27-98 cor'!$A$1:$F$57"}</definedName>
    <definedName name="__123Graph_A" localSheetId="18" hidden="1">[1]Calcs!#REF!</definedName>
    <definedName name="__123Graph_A" localSheetId="1" hidden="1">[1]Calcs!#REF!</definedName>
    <definedName name="__123Graph_A" localSheetId="0" hidden="1">[1]Calcs!#REF!</definedName>
    <definedName name="__123Graph_A" hidden="1">[1]Calcs!#REF!</definedName>
    <definedName name="__123Graph_B" localSheetId="18" hidden="1">[1]Calcs!#REF!</definedName>
    <definedName name="__123Graph_B" localSheetId="1" hidden="1">[1]Calcs!#REF!</definedName>
    <definedName name="__123Graph_B" localSheetId="0" hidden="1">[1]Calcs!#REF!</definedName>
    <definedName name="__123Graph_B" hidden="1">[1]Calcs!#REF!</definedName>
    <definedName name="__123Graph_C" localSheetId="18" hidden="1">[1]Calcs!#REF!</definedName>
    <definedName name="__123Graph_C" localSheetId="1" hidden="1">[1]Calcs!#REF!</definedName>
    <definedName name="__123Graph_C" localSheetId="0" hidden="1">[1]Calcs!#REF!</definedName>
    <definedName name="__123Graph_C" hidden="1">[1]Calcs!#REF!</definedName>
    <definedName name="__new10" localSheetId="18" hidden="1">{"'B-2 QSER Jun 98 4-27-98 cor'!$A$1:$F$57"}</definedName>
    <definedName name="__new10" localSheetId="1" hidden="1">{"'B-2 QSER Jun 98 4-27-98 cor'!$A$1:$F$57"}</definedName>
    <definedName name="__new10" localSheetId="0" hidden="1">{"'B-2 QSER Jun 98 4-27-98 cor'!$A$1:$F$57"}</definedName>
    <definedName name="__new10" hidden="1">{"'B-2 QSER Jun 98 4-27-98 cor'!$A$1:$F$57"}</definedName>
    <definedName name="__new2" localSheetId="18" hidden="1">{"'B-2 QSER Jun 98 4-27-98 cor'!$A$1:$F$57"}</definedName>
    <definedName name="__new2" localSheetId="1" hidden="1">{"'B-2 QSER Jun 98 4-27-98 cor'!$A$1:$F$57"}</definedName>
    <definedName name="__new2" localSheetId="0" hidden="1">{"'B-2 QSER Jun 98 4-27-98 cor'!$A$1:$F$57"}</definedName>
    <definedName name="__new2" hidden="1">{"'B-2 QSER Jun 98 4-27-98 cor'!$A$1:$F$57"}</definedName>
    <definedName name="__new5" localSheetId="18" hidden="1">{"'B-2 QSER Jun 98 4-27-98 cor'!$A$1:$F$57"}</definedName>
    <definedName name="__new5" localSheetId="1" hidden="1">{"'B-2 QSER Jun 98 4-27-98 cor'!$A$1:$F$57"}</definedName>
    <definedName name="__new5" localSheetId="0" hidden="1">{"'B-2 QSER Jun 98 4-27-98 cor'!$A$1:$F$57"}</definedName>
    <definedName name="__new5" hidden="1">{"'B-2 QSER Jun 98 4-27-98 cor'!$A$1:$F$57"}</definedName>
    <definedName name="__old2" localSheetId="18" hidden="1">{"'B-2 QSER Jun 98 4-27-98 cor'!$A$1:$F$57"}</definedName>
    <definedName name="__old2" localSheetId="1" hidden="1">{"'B-2 QSER Jun 98 4-27-98 cor'!$A$1:$F$57"}</definedName>
    <definedName name="__old2" localSheetId="0" hidden="1">{"'B-2 QSER Jun 98 4-27-98 cor'!$A$1:$F$57"}</definedName>
    <definedName name="__old2" hidden="1">{"'B-2 QSER Jun 98 4-27-98 cor'!$A$1:$F$57"}</definedName>
    <definedName name="_Fill" localSheetId="18" hidden="1">[2]totals!#REF!</definedName>
    <definedName name="_Fill" hidden="1">[2]totals!#REF!</definedName>
    <definedName name="_Fill1" localSheetId="18" hidden="1">[2]totals!#REF!</definedName>
    <definedName name="_Fill1" hidden="1">[2]totals!#REF!</definedName>
    <definedName name="_xlnm._FilterDatabase" localSheetId="18" hidden="1">#REF!</definedName>
    <definedName name="_xlnm._FilterDatabase" hidden="1">#REF!</definedName>
    <definedName name="_Key1" localSheetId="18" hidden="1">'[3]100in04'!#REF!</definedName>
    <definedName name="_Key1" localSheetId="1" hidden="1">'[3]100in04'!#REF!</definedName>
    <definedName name="_Key1" localSheetId="0" hidden="1">'[3]100in04'!#REF!</definedName>
    <definedName name="_Key1" hidden="1">'[3]100in04'!#REF!</definedName>
    <definedName name="_new10" localSheetId="18" hidden="1">{"'B-2 QSER Jun 98 4-27-98 cor'!$A$1:$F$57"}</definedName>
    <definedName name="_new10" localSheetId="1" hidden="1">{"'B-2 QSER Jun 98 4-27-98 cor'!$A$1:$F$57"}</definedName>
    <definedName name="_new10" localSheetId="0" hidden="1">{"'B-2 QSER Jun 98 4-27-98 cor'!$A$1:$F$57"}</definedName>
    <definedName name="_new10" hidden="1">{"'B-2 QSER Jun 98 4-27-98 cor'!$A$1:$F$57"}</definedName>
    <definedName name="_new2" localSheetId="18" hidden="1">{"'B-2 QSER Jun 98 4-27-98 cor'!$A$1:$F$57"}</definedName>
    <definedName name="_new2" localSheetId="1" hidden="1">{"'B-2 QSER Jun 98 4-27-98 cor'!$A$1:$F$57"}</definedName>
    <definedName name="_new2" localSheetId="0" hidden="1">{"'B-2 QSER Jun 98 4-27-98 cor'!$A$1:$F$57"}</definedName>
    <definedName name="_new2" hidden="1">{"'B-2 QSER Jun 98 4-27-98 cor'!$A$1:$F$57"}</definedName>
    <definedName name="_new5" localSheetId="18" hidden="1">{"'B-2 QSER Jun 98 4-27-98 cor'!$A$1:$F$57"}</definedName>
    <definedName name="_new5" localSheetId="1" hidden="1">{"'B-2 QSER Jun 98 4-27-98 cor'!$A$1:$F$57"}</definedName>
    <definedName name="_new5" localSheetId="0" hidden="1">{"'B-2 QSER Jun 98 4-27-98 cor'!$A$1:$F$57"}</definedName>
    <definedName name="_new5" hidden="1">{"'B-2 QSER Jun 98 4-27-98 cor'!$A$1:$F$57"}</definedName>
    <definedName name="_old2" localSheetId="18" hidden="1">{"'B-2 QSER Jun 98 4-27-98 cor'!$A$1:$F$57"}</definedName>
    <definedName name="_old2" localSheetId="1" hidden="1">{"'B-2 QSER Jun 98 4-27-98 cor'!$A$1:$F$57"}</definedName>
    <definedName name="_old2" localSheetId="0" hidden="1">{"'B-2 QSER Jun 98 4-27-98 cor'!$A$1:$F$57"}</definedName>
    <definedName name="_old2" hidden="1">{"'B-2 QSER Jun 98 4-27-98 cor'!$A$1:$F$57"}</definedName>
    <definedName name="_Order1" hidden="1">255</definedName>
    <definedName name="_Order2" hidden="1">0</definedName>
    <definedName name="_SC01">#REF!</definedName>
    <definedName name="_Sort" localSheetId="18" hidden="1">'[4] grid'!#REF!</definedName>
    <definedName name="_Sort" localSheetId="1" hidden="1">'[4] grid'!#REF!</definedName>
    <definedName name="_Sort" localSheetId="0" hidden="1">'[4] grid'!#REF!</definedName>
    <definedName name="_Sort" hidden="1">'[4] grid'!#REF!</definedName>
    <definedName name="aazz" localSheetId="18" hidden="1">{"'DB97  6-2-98 77-96 analytics'!$A$1:$F$32"}</definedName>
    <definedName name="aazz" localSheetId="1" hidden="1">{"'DB97  6-2-98 77-96 analytics'!$A$1:$F$32"}</definedName>
    <definedName name="aazz" localSheetId="0" hidden="1">{"'DB97  6-2-98 77-96 analytics'!$A$1:$F$32"}</definedName>
    <definedName name="aazz" hidden="1">{"'DB97  6-2-98 77-96 analytics'!$A$1:$F$32"}</definedName>
    <definedName name="ab" localSheetId="18" hidden="1">{"'B-2 QSER Jun 98 4-27-98 cor'!$A$1:$F$57"}</definedName>
    <definedName name="ab" localSheetId="1" hidden="1">{"'B-2 QSER Jun 98 4-27-98 cor'!$A$1:$F$57"}</definedName>
    <definedName name="ab" localSheetId="0" hidden="1">{"'B-2 QSER Jun 98 4-27-98 cor'!$A$1:$F$57"}</definedName>
    <definedName name="ab" hidden="1">{"'B-2 QSER Jun 98 4-27-98 cor'!$A$1:$F$57"}</definedName>
    <definedName name="CO_1_15">#REF!</definedName>
    <definedName name="dc" localSheetId="18" hidden="1">{"'B-2 QSER Jun 98 4-27-98 cor'!$A$1:$F$57"}</definedName>
    <definedName name="dc" localSheetId="1" hidden="1">{"'B-2 QSER Jun 98 4-27-98 cor'!$A$1:$F$57"}</definedName>
    <definedName name="dc" localSheetId="0" hidden="1">{"'B-2 QSER Jun 98 4-27-98 cor'!$A$1:$F$57"}</definedName>
    <definedName name="dc" hidden="1">{"'B-2 QSER Jun 98 4-27-98 cor'!$A$1:$F$57"}</definedName>
    <definedName name="ffs" localSheetId="18" hidden="1">[2]totals!#REF!</definedName>
    <definedName name="ffs" hidden="1">[2]totals!#REF!</definedName>
    <definedName name="HTML_CodePage" hidden="1">1252</definedName>
    <definedName name="HTML_Control" localSheetId="18" hidden="1">{"'DB97  6-2-98 77-96 analytics'!$A$1:$F$32"}</definedName>
    <definedName name="HTML_Control" localSheetId="1" hidden="1">{"'DB97  6-2-98 77-96 analytics'!$A$1:$F$32"}</definedName>
    <definedName name="HTML_Control" localSheetId="0" hidden="1">{"'DB97  6-2-98 77-96 analytics'!$A$1:$F$32"}</definedName>
    <definedName name="HTML_Control" hidden="1">{"'DB97  6-2-98 77-96 analytics'!$A$1:$F$32"}</definedName>
    <definedName name="HTML_Control1" localSheetId="18" hidden="1">{"'B-2 QSER Jun 98 4-27-98 cor'!$A$1:$F$57"}</definedName>
    <definedName name="HTML_Control1" localSheetId="1" hidden="1">{"'B-2 QSER Jun 98 4-27-98 cor'!$A$1:$F$57"}</definedName>
    <definedName name="HTML_Control1" localSheetId="0" hidden="1">{"'B-2 QSER Jun 98 4-27-98 cor'!$A$1:$F$57"}</definedName>
    <definedName name="HTML_Control1" hidden="1">{"'B-2 QSER Jun 98 4-27-98 cor'!$A$1:$F$57"}</definedName>
    <definedName name="HTML_Control2" localSheetId="18" hidden="1">{"'B-2 QSER Jun 98 4-27-98 cor'!$A$1:$F$57"}</definedName>
    <definedName name="HTML_Control2" localSheetId="1" hidden="1">{"'B-2 QSER Jun 98 4-27-98 cor'!$A$1:$F$57"}</definedName>
    <definedName name="HTML_Control2" localSheetId="0" hidden="1">{"'B-2 QSER Jun 98 4-27-98 cor'!$A$1:$F$57"}</definedName>
    <definedName name="HTML_Control2" hidden="1">{"'B-2 QSER Jun 98 4-27-98 cor'!$A$1:$F$57"}</definedName>
    <definedName name="HTML_Control5" localSheetId="18" hidden="1">{"'B-2 QSER Jun 98 4-27-98 cor'!$A$1:$F$57"}</definedName>
    <definedName name="HTML_Control5" localSheetId="1" hidden="1">{"'B-2 QSER Jun 98 4-27-98 cor'!$A$1:$F$57"}</definedName>
    <definedName name="HTML_Control5" localSheetId="0" hidden="1">{"'B-2 QSER Jun 98 4-27-98 cor'!$A$1:$F$57"}</definedName>
    <definedName name="HTML_Control5" hidden="1">{"'B-2 QSER Jun 98 4-27-98 cor'!$A$1:$F$57"}</definedName>
    <definedName name="HTML_Description" hidden="1">"[in millions of dollars, index numbers 1992=100, and percent]"</definedName>
    <definedName name="HTML_Email" hidden="1">"mblewitt@dbedt.hawaii.gov"</definedName>
    <definedName name="HTML_Header" hidden="1">"DB97  6-2-98 77-96 analytics"</definedName>
    <definedName name="HTML_LastUpdate" hidden="1">"6/2/98"</definedName>
    <definedName name="HTML_LineAfter" hidden="1">FALSE</definedName>
    <definedName name="HTML_LineBefore" hidden="1">FALSE</definedName>
    <definedName name="HTML_Name" hidden="1">"mary blewitt"</definedName>
    <definedName name="HTML_OBDlg2" hidden="1">TRUE</definedName>
    <definedName name="HTML_OBDlg4" hidden="1">TRUE</definedName>
    <definedName name="HTML_OS" hidden="1">0</definedName>
    <definedName name="HTML_PathFile" hidden="1">"E:\98work\MyHTML.htm"</definedName>
    <definedName name="HTML_Title" hidden="1">"US Dept of Commerce, BEA, GSP, By Industry 1977-96"</definedName>
    <definedName name="new" localSheetId="18" hidden="1">{"'B-2 QSER Jun 98 4-27-98 cor'!$A$1:$F$57"}</definedName>
    <definedName name="new" localSheetId="1" hidden="1">{"'B-2 QSER Jun 98 4-27-98 cor'!$A$1:$F$57"}</definedName>
    <definedName name="new" localSheetId="0" hidden="1">{"'B-2 QSER Jun 98 4-27-98 cor'!$A$1:$F$57"}</definedName>
    <definedName name="new" hidden="1">{"'B-2 QSER Jun 98 4-27-98 cor'!$A$1:$F$57"}</definedName>
    <definedName name="newoldnew" localSheetId="18" hidden="1">{"'B-2 QSER Jun 98 4-27-98 cor'!$A$1:$F$57"}</definedName>
    <definedName name="newoldnew" localSheetId="1" hidden="1">{"'B-2 QSER Jun 98 4-27-98 cor'!$A$1:$F$57"}</definedName>
    <definedName name="newoldnew" localSheetId="0" hidden="1">{"'B-2 QSER Jun 98 4-27-98 cor'!$A$1:$F$57"}</definedName>
    <definedName name="newoldnew" hidden="1">{"'B-2 QSER Jun 98 4-27-98 cor'!$A$1:$F$57"}</definedName>
    <definedName name="no" localSheetId="18" hidden="1">{"'B-2 QSER Jun 98 4-27-98 cor'!$A$1:$F$57"}</definedName>
    <definedName name="no" localSheetId="1" hidden="1">{"'B-2 QSER Jun 98 4-27-98 cor'!$A$1:$F$57"}</definedName>
    <definedName name="no" localSheetId="0" hidden="1">{"'B-2 QSER Jun 98 4-27-98 cor'!$A$1:$F$57"}</definedName>
    <definedName name="no" hidden="1">{"'B-2 QSER Jun 98 4-27-98 cor'!$A$1:$F$57"}</definedName>
    <definedName name="PCT12byStateCountyFemale">#REF!</definedName>
    <definedName name="PCT12byStateCountyMale">#REF!</definedName>
    <definedName name="_xlnm.Print_Area" localSheetId="6">'01.05'!#REF!</definedName>
    <definedName name="_xlnm.Print_Titles" localSheetId="0">Titles!$1:$3</definedName>
    <definedName name="SC01RES">#REF!</definedName>
    <definedName name="SC02_15">#REF!</definedName>
    <definedName name="TABLE1_15">#REF!</definedName>
    <definedName name="TABLE2_15_FIX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4" i="91" l="1"/>
  <c r="E49" i="91"/>
  <c r="E48" i="91"/>
  <c r="E47" i="91"/>
  <c r="E46" i="91"/>
  <c r="E45" i="91"/>
  <c r="E44" i="91"/>
  <c r="E43" i="91"/>
  <c r="E42" i="91"/>
  <c r="E41" i="91"/>
  <c r="E40" i="91"/>
  <c r="E39" i="91"/>
  <c r="E38" i="91"/>
  <c r="E37" i="91"/>
  <c r="E36" i="91"/>
  <c r="E35" i="91"/>
  <c r="E34" i="91"/>
  <c r="E33" i="91"/>
  <c r="E32" i="91"/>
  <c r="E31" i="91"/>
  <c r="E30" i="91"/>
  <c r="E29" i="91"/>
  <c r="E28" i="91"/>
  <c r="E27" i="91"/>
  <c r="E26" i="91"/>
  <c r="E25" i="91"/>
  <c r="E24" i="91"/>
  <c r="E23" i="91"/>
  <c r="E22" i="91"/>
  <c r="E21" i="91"/>
  <c r="E20" i="91"/>
  <c r="E19" i="91"/>
  <c r="E18" i="91"/>
  <c r="E17" i="91"/>
  <c r="E16" i="91"/>
  <c r="E15" i="91"/>
  <c r="E14" i="91"/>
  <c r="E13" i="91"/>
  <c r="E12" i="91"/>
  <c r="E11" i="91"/>
  <c r="E10" i="91"/>
  <c r="E9" i="91"/>
  <c r="E8" i="91"/>
  <c r="E7" i="91"/>
  <c r="M6" i="91"/>
  <c r="E6" i="91"/>
  <c r="E27" i="90"/>
  <c r="E23" i="90"/>
  <c r="E22" i="90"/>
  <c r="E21" i="90"/>
  <c r="E20" i="90"/>
  <c r="E19" i="90"/>
  <c r="E18" i="90"/>
  <c r="E17" i="90"/>
  <c r="E16" i="90"/>
  <c r="E15" i="90"/>
  <c r="E14" i="90"/>
  <c r="E13" i="90"/>
  <c r="E12" i="90"/>
  <c r="E11" i="90"/>
  <c r="E10" i="90"/>
  <c r="E9" i="90"/>
  <c r="E8" i="90"/>
  <c r="E7" i="90"/>
  <c r="E6" i="90"/>
  <c r="E336" i="103"/>
  <c r="E334" i="103"/>
  <c r="E333" i="103"/>
  <c r="E332" i="103"/>
  <c r="E331" i="103"/>
  <c r="E330" i="103"/>
  <c r="E329" i="103"/>
  <c r="E328" i="103"/>
  <c r="E327" i="103"/>
  <c r="E326" i="103"/>
  <c r="E325" i="103"/>
  <c r="E323" i="103"/>
  <c r="E322" i="103"/>
  <c r="E321" i="103"/>
  <c r="E319" i="103"/>
  <c r="E318" i="103"/>
  <c r="E317" i="103"/>
  <c r="E315" i="103"/>
  <c r="E314" i="103"/>
  <c r="E313" i="103"/>
  <c r="E312" i="103"/>
  <c r="E311" i="103"/>
  <c r="E310" i="103"/>
  <c r="E309" i="103"/>
  <c r="E308" i="103"/>
  <c r="E307" i="103"/>
  <c r="E306" i="103"/>
  <c r="E305" i="103"/>
  <c r="E304" i="103"/>
  <c r="E303" i="103"/>
  <c r="E302" i="103"/>
  <c r="E301" i="103"/>
  <c r="E300" i="103"/>
  <c r="E299" i="103"/>
  <c r="E298" i="103"/>
  <c r="E297" i="103"/>
  <c r="E296" i="103"/>
  <c r="E295" i="103"/>
  <c r="E294" i="103"/>
  <c r="E293" i="103"/>
  <c r="E292" i="103"/>
  <c r="E291" i="103"/>
  <c r="E290" i="103"/>
  <c r="E289" i="103"/>
  <c r="E288" i="103"/>
  <c r="E287" i="103"/>
  <c r="E286" i="103"/>
  <c r="E285" i="103"/>
  <c r="E284" i="103"/>
  <c r="E283" i="103"/>
  <c r="E282" i="103"/>
  <c r="E281" i="103"/>
  <c r="E280" i="103"/>
  <c r="E279" i="103"/>
  <c r="E278" i="103"/>
  <c r="E277" i="103"/>
  <c r="E276" i="103"/>
  <c r="E275" i="103"/>
  <c r="E274" i="103"/>
  <c r="E273" i="103"/>
  <c r="E272" i="103"/>
  <c r="E271" i="103"/>
  <c r="E270" i="103"/>
  <c r="E269" i="103"/>
  <c r="E268" i="103"/>
  <c r="E267" i="103"/>
  <c r="E266" i="103"/>
  <c r="E265" i="103"/>
  <c r="E264" i="103"/>
  <c r="E263" i="103"/>
  <c r="E262" i="103"/>
  <c r="E261" i="103"/>
  <c r="E260" i="103"/>
  <c r="E259" i="103"/>
  <c r="E258" i="103"/>
  <c r="E257" i="103"/>
  <c r="E256" i="103"/>
  <c r="E255" i="103"/>
  <c r="E254" i="103"/>
  <c r="E253" i="103"/>
  <c r="E252" i="103"/>
  <c r="E251" i="103"/>
  <c r="E250" i="103"/>
  <c r="E249" i="103"/>
  <c r="E248" i="103"/>
  <c r="E247" i="103"/>
  <c r="E246" i="103"/>
  <c r="E245" i="103"/>
  <c r="E244" i="103"/>
  <c r="E243" i="103"/>
  <c r="E242" i="103"/>
  <c r="E241" i="103"/>
  <c r="E240" i="103"/>
  <c r="E239" i="103"/>
  <c r="E238" i="103"/>
  <c r="E237" i="103"/>
  <c r="E236" i="103"/>
  <c r="E235" i="103"/>
  <c r="E234" i="103"/>
  <c r="E233" i="103"/>
  <c r="E232" i="103"/>
  <c r="E231" i="103"/>
  <c r="E230" i="103"/>
  <c r="E229" i="103"/>
  <c r="E228" i="103"/>
  <c r="E227" i="103"/>
  <c r="E226" i="103"/>
  <c r="E225" i="103"/>
  <c r="E224" i="103"/>
  <c r="E223" i="103"/>
  <c r="E222" i="103"/>
  <c r="E221" i="103"/>
  <c r="E220" i="103"/>
  <c r="E219" i="103"/>
  <c r="E218" i="103"/>
  <c r="E217" i="103"/>
  <c r="E216" i="103"/>
  <c r="E215" i="103"/>
  <c r="E214" i="103"/>
  <c r="E213" i="103"/>
  <c r="E212" i="103"/>
  <c r="E211" i="103"/>
  <c r="E210" i="103"/>
  <c r="E209" i="103"/>
  <c r="E208" i="103"/>
  <c r="E207" i="103"/>
  <c r="E206" i="103"/>
  <c r="E205" i="103"/>
  <c r="E204" i="103"/>
  <c r="E203" i="103"/>
  <c r="E202" i="103"/>
  <c r="E201" i="103"/>
  <c r="E200" i="103"/>
  <c r="E199" i="103"/>
  <c r="E198" i="103"/>
  <c r="E197" i="103"/>
  <c r="E196" i="103"/>
  <c r="E195" i="103"/>
  <c r="E194" i="103"/>
  <c r="E193" i="103"/>
  <c r="E192" i="103"/>
  <c r="E191" i="103"/>
  <c r="E190" i="103"/>
  <c r="E189" i="103"/>
  <c r="E188" i="103"/>
  <c r="E187" i="103"/>
  <c r="E186" i="103"/>
  <c r="E185" i="103"/>
  <c r="E184" i="103"/>
  <c r="E183" i="103"/>
  <c r="E182" i="103"/>
  <c r="E181" i="103"/>
  <c r="E180" i="103"/>
  <c r="E179" i="103"/>
  <c r="E178" i="103"/>
  <c r="E177" i="103"/>
  <c r="E176" i="103"/>
  <c r="E175" i="103"/>
  <c r="E174" i="103"/>
  <c r="E173" i="103"/>
  <c r="E172" i="103"/>
  <c r="E171" i="103"/>
  <c r="E170" i="103"/>
  <c r="E169" i="103"/>
  <c r="E168" i="103"/>
  <c r="E167" i="103"/>
  <c r="E166" i="103"/>
  <c r="E165" i="103"/>
  <c r="E164" i="103"/>
  <c r="E163" i="103"/>
  <c r="E162" i="103"/>
  <c r="E161" i="103"/>
  <c r="E160" i="103"/>
  <c r="E159" i="103"/>
  <c r="E158" i="103"/>
  <c r="E157" i="103"/>
  <c r="E156" i="103"/>
  <c r="E155" i="103"/>
  <c r="E154" i="103"/>
  <c r="E153" i="103"/>
  <c r="E152" i="103"/>
  <c r="E151" i="103"/>
  <c r="E150" i="103"/>
  <c r="E149" i="103"/>
  <c r="E148" i="103"/>
  <c r="E147" i="103"/>
  <c r="E146" i="103"/>
  <c r="E145" i="103"/>
  <c r="E144" i="103"/>
  <c r="E143" i="103"/>
  <c r="E142" i="103"/>
  <c r="E141" i="103"/>
  <c r="E140" i="103"/>
  <c r="E139" i="103"/>
  <c r="E138" i="103"/>
  <c r="E137" i="103"/>
  <c r="E136" i="103"/>
  <c r="E135" i="103"/>
  <c r="E134" i="103"/>
  <c r="E133" i="103"/>
  <c r="E132" i="103"/>
  <c r="E131" i="103"/>
  <c r="E130" i="103"/>
  <c r="E129" i="103"/>
  <c r="E128" i="103"/>
  <c r="E127" i="103"/>
  <c r="E126" i="103"/>
  <c r="E125" i="103"/>
  <c r="E124" i="103"/>
  <c r="E123" i="103"/>
  <c r="E122" i="103"/>
  <c r="E121" i="103"/>
  <c r="E120" i="103"/>
  <c r="E119" i="103"/>
  <c r="E118" i="103"/>
  <c r="E117" i="103"/>
  <c r="E116" i="103"/>
  <c r="E115" i="103"/>
  <c r="E114" i="103"/>
  <c r="E113" i="103"/>
  <c r="E112" i="103"/>
  <c r="E111" i="103"/>
  <c r="E110" i="103"/>
  <c r="E109" i="103"/>
  <c r="E108" i="103"/>
  <c r="E107" i="103"/>
  <c r="E106" i="103"/>
  <c r="E105" i="103"/>
  <c r="E104" i="103"/>
  <c r="E103" i="103"/>
  <c r="E102" i="103"/>
  <c r="E101" i="103"/>
  <c r="E100" i="103"/>
  <c r="E99" i="103"/>
  <c r="E98" i="103"/>
  <c r="E97" i="103"/>
  <c r="E96" i="103"/>
  <c r="E95" i="103"/>
  <c r="E94" i="103"/>
  <c r="E93" i="103"/>
  <c r="E92" i="103"/>
  <c r="E91" i="103"/>
  <c r="E90" i="103"/>
  <c r="E89" i="103"/>
  <c r="E88" i="103"/>
  <c r="E87" i="103"/>
  <c r="E86" i="103"/>
  <c r="E85" i="103"/>
  <c r="E84" i="103"/>
  <c r="E83" i="103"/>
  <c r="E82" i="103"/>
  <c r="E81" i="103"/>
  <c r="E80" i="103"/>
  <c r="E79" i="103"/>
  <c r="E78" i="103"/>
  <c r="E77" i="103"/>
  <c r="E76" i="103"/>
  <c r="E75" i="103"/>
  <c r="E74" i="103"/>
  <c r="E73" i="103"/>
  <c r="E72" i="103"/>
  <c r="E71" i="103"/>
  <c r="E70" i="103"/>
  <c r="E69" i="103"/>
  <c r="E68" i="103"/>
  <c r="E67" i="103"/>
  <c r="E66" i="103"/>
  <c r="E65" i="103"/>
  <c r="E64" i="103"/>
  <c r="E63" i="103"/>
  <c r="E62" i="103"/>
  <c r="E61" i="103"/>
  <c r="E60" i="103"/>
  <c r="E59" i="103"/>
  <c r="E58" i="103"/>
  <c r="E57" i="103"/>
  <c r="E56" i="103"/>
  <c r="E55" i="103"/>
  <c r="E54" i="103"/>
  <c r="E53" i="103"/>
  <c r="E52" i="103"/>
  <c r="E51" i="103"/>
  <c r="E50" i="103"/>
  <c r="E49" i="103"/>
  <c r="E48" i="103"/>
  <c r="E47" i="103"/>
  <c r="E46" i="103"/>
  <c r="E45" i="103"/>
  <c r="E44" i="103"/>
  <c r="E43" i="103"/>
  <c r="E42" i="103"/>
  <c r="E41" i="103"/>
  <c r="E40" i="103"/>
  <c r="E39" i="103"/>
  <c r="E38" i="103"/>
  <c r="E37" i="103"/>
  <c r="E36" i="103"/>
  <c r="E35" i="103"/>
  <c r="E34" i="103"/>
  <c r="E33" i="103"/>
  <c r="E32" i="103"/>
  <c r="E31" i="103"/>
  <c r="E30" i="103"/>
  <c r="E29" i="103"/>
  <c r="E28" i="103"/>
  <c r="E27" i="103"/>
  <c r="E26" i="103"/>
  <c r="E25" i="103"/>
  <c r="E24" i="103"/>
  <c r="E23" i="103"/>
  <c r="E22" i="103"/>
  <c r="E21" i="103"/>
  <c r="E20" i="103"/>
  <c r="E19" i="103"/>
  <c r="E18" i="103"/>
  <c r="E17" i="103"/>
  <c r="E16" i="103"/>
  <c r="E15" i="103"/>
  <c r="E14" i="103"/>
  <c r="E13" i="103"/>
  <c r="E12" i="103"/>
  <c r="E11" i="103"/>
  <c r="E10" i="103"/>
  <c r="E9" i="103"/>
  <c r="E8" i="103"/>
  <c r="E7" i="103"/>
  <c r="E6" i="103"/>
  <c r="E49" i="89"/>
  <c r="E48" i="89"/>
  <c r="E47" i="89"/>
  <c r="E46" i="89"/>
  <c r="E45" i="89"/>
  <c r="E44" i="89"/>
  <c r="E43" i="89"/>
  <c r="E42" i="89"/>
  <c r="E41" i="89"/>
  <c r="E40" i="89"/>
  <c r="E39" i="89"/>
  <c r="E38" i="89"/>
  <c r="E37" i="89"/>
  <c r="E36" i="89"/>
  <c r="E35" i="89"/>
  <c r="E34" i="89"/>
  <c r="E33" i="89"/>
  <c r="E32" i="89"/>
  <c r="E31" i="89"/>
  <c r="E30" i="89"/>
  <c r="E29" i="89"/>
  <c r="E28" i="89"/>
  <c r="E27" i="89"/>
  <c r="E26" i="89"/>
  <c r="E25" i="89"/>
  <c r="E24" i="89"/>
  <c r="E23" i="89"/>
  <c r="E22" i="89"/>
  <c r="E21" i="89"/>
  <c r="E20" i="89"/>
  <c r="E19" i="89"/>
  <c r="E18" i="89"/>
  <c r="E17" i="89"/>
  <c r="E16" i="89"/>
  <c r="E15" i="89"/>
  <c r="E14" i="89"/>
  <c r="E13" i="89"/>
  <c r="E12" i="89"/>
  <c r="E11" i="89"/>
  <c r="E10" i="89"/>
  <c r="E9" i="89"/>
  <c r="E8" i="89"/>
  <c r="E7" i="89"/>
  <c r="E6" i="89"/>
  <c r="E33" i="88"/>
  <c r="C33" i="88"/>
  <c r="E32" i="88"/>
  <c r="C32" i="88"/>
  <c r="E31" i="88"/>
  <c r="C31" i="88"/>
  <c r="E30" i="88"/>
  <c r="C30" i="88"/>
  <c r="E28" i="88"/>
  <c r="C28" i="88"/>
  <c r="E27" i="88"/>
  <c r="C27" i="88"/>
  <c r="E26" i="88"/>
  <c r="C26" i="88"/>
  <c r="E25" i="88"/>
  <c r="C25" i="88"/>
  <c r="F14" i="88"/>
  <c r="E14" i="88"/>
  <c r="C14" i="88"/>
  <c r="F13" i="88"/>
  <c r="E13" i="88"/>
  <c r="C13" i="88"/>
  <c r="F12" i="88"/>
  <c r="E12" i="88"/>
  <c r="C12" i="88"/>
  <c r="F11" i="88"/>
  <c r="E11" i="88"/>
  <c r="C11" i="88"/>
  <c r="F9" i="88"/>
  <c r="E9" i="88"/>
  <c r="C9" i="88"/>
  <c r="F8" i="88"/>
  <c r="E8" i="88"/>
  <c r="C8" i="88"/>
  <c r="F7" i="88"/>
  <c r="E7" i="88"/>
  <c r="C7" i="88"/>
  <c r="F6" i="88"/>
  <c r="E6" i="88"/>
  <c r="C6" i="88"/>
  <c r="I13" i="22"/>
  <c r="H13" i="22"/>
  <c r="I12" i="22"/>
  <c r="I11" i="22"/>
  <c r="I10" i="22"/>
  <c r="I9" i="22"/>
  <c r="I8" i="22"/>
  <c r="I7" i="22"/>
  <c r="I6" i="22"/>
  <c r="H6" i="22"/>
  <c r="I5" i="22"/>
  <c r="D90" i="18"/>
  <c r="D89" i="18"/>
  <c r="D88" i="18"/>
  <c r="D87" i="18"/>
  <c r="D86" i="18"/>
  <c r="D85" i="18"/>
  <c r="D84" i="18"/>
  <c r="D83" i="18"/>
  <c r="D82" i="18"/>
  <c r="D80" i="18"/>
  <c r="D79" i="18"/>
  <c r="D78" i="18"/>
  <c r="D77" i="18"/>
  <c r="D76" i="18"/>
  <c r="D75" i="18"/>
  <c r="D74" i="18"/>
  <c r="D72" i="18"/>
  <c r="D69" i="18"/>
  <c r="D65" i="18"/>
  <c r="D64" i="18"/>
  <c r="D63" i="18"/>
  <c r="D62" i="18"/>
  <c r="D61" i="18"/>
  <c r="D58" i="18"/>
  <c r="D56" i="18"/>
  <c r="D55" i="18"/>
  <c r="D53" i="18"/>
  <c r="D52" i="18"/>
  <c r="D51" i="18"/>
  <c r="D50" i="18"/>
  <c r="D49" i="18"/>
  <c r="D48" i="18"/>
  <c r="D45" i="18"/>
  <c r="D40" i="18"/>
  <c r="D39" i="18"/>
  <c r="D37" i="18"/>
  <c r="D36" i="18"/>
  <c r="D35" i="18"/>
  <c r="D32" i="18"/>
  <c r="D29" i="18"/>
  <c r="D27" i="18"/>
  <c r="D26" i="18"/>
  <c r="D25" i="18"/>
  <c r="D24" i="18"/>
  <c r="D23" i="18"/>
  <c r="D22" i="18"/>
  <c r="D21" i="18"/>
  <c r="D20" i="18"/>
  <c r="D19" i="18"/>
  <c r="D17" i="18"/>
  <c r="D16" i="18"/>
  <c r="D15" i="18"/>
  <c r="D13" i="18"/>
  <c r="D12" i="18"/>
  <c r="D10" i="18"/>
  <c r="D9" i="18"/>
  <c r="D7" i="18"/>
  <c r="D6" i="18"/>
  <c r="L68" i="16"/>
  <c r="J68" i="16"/>
  <c r="H68" i="16"/>
  <c r="F68" i="16"/>
  <c r="D68" i="16"/>
  <c r="B60" i="16"/>
  <c r="L60" i="16" s="1"/>
  <c r="B47" i="16"/>
  <c r="L47" i="16" s="1"/>
  <c r="B44" i="16"/>
  <c r="B34" i="16"/>
  <c r="J34" i="16" s="1"/>
  <c r="B5" i="16"/>
  <c r="F5" i="16" s="1"/>
  <c r="N36" i="74"/>
  <c r="K36" i="74"/>
  <c r="H36" i="74"/>
  <c r="E36" i="74"/>
  <c r="O35" i="74"/>
  <c r="N35" i="74"/>
  <c r="L35" i="74"/>
  <c r="K35" i="74"/>
  <c r="I35" i="74"/>
  <c r="H35" i="74"/>
  <c r="F35" i="74"/>
  <c r="E35" i="74"/>
  <c r="C35" i="74"/>
  <c r="O34" i="74"/>
  <c r="N34" i="74"/>
  <c r="L34" i="74"/>
  <c r="K34" i="74"/>
  <c r="I34" i="74"/>
  <c r="H34" i="74"/>
  <c r="F34" i="74"/>
  <c r="E34" i="74"/>
  <c r="C34" i="74"/>
  <c r="O33" i="74"/>
  <c r="N33" i="74"/>
  <c r="L33" i="74"/>
  <c r="K33" i="74"/>
  <c r="I33" i="74"/>
  <c r="H33" i="74"/>
  <c r="F33" i="74"/>
  <c r="E33" i="74"/>
  <c r="C33" i="74"/>
  <c r="O32" i="74"/>
  <c r="N32" i="74"/>
  <c r="L32" i="74"/>
  <c r="K32" i="74"/>
  <c r="I32" i="74"/>
  <c r="H32" i="74"/>
  <c r="F32" i="74"/>
  <c r="E32" i="74"/>
  <c r="C32" i="74"/>
  <c r="N31" i="74"/>
  <c r="K31" i="74"/>
  <c r="H31" i="74"/>
  <c r="E31" i="74"/>
  <c r="N30" i="74"/>
  <c r="K30" i="74"/>
  <c r="H30" i="74"/>
  <c r="E30" i="74"/>
  <c r="N29" i="74"/>
  <c r="K29" i="74"/>
  <c r="H29" i="74"/>
  <c r="E29" i="74"/>
  <c r="N28" i="74"/>
  <c r="K28" i="74"/>
  <c r="H28" i="74"/>
  <c r="E28" i="74"/>
  <c r="N27" i="74"/>
  <c r="K27" i="74"/>
  <c r="H27" i="74"/>
  <c r="E27" i="74"/>
  <c r="O15" i="74"/>
  <c r="N15" i="74"/>
  <c r="L15" i="74"/>
  <c r="K15" i="74"/>
  <c r="I15" i="74"/>
  <c r="H15" i="74"/>
  <c r="F15" i="74"/>
  <c r="E15" i="74"/>
  <c r="C15" i="74"/>
  <c r="O14" i="74"/>
  <c r="N14" i="74"/>
  <c r="L14" i="74"/>
  <c r="K14" i="74"/>
  <c r="I14" i="74"/>
  <c r="H14" i="74"/>
  <c r="F14" i="74"/>
  <c r="E14" i="74"/>
  <c r="C14" i="74"/>
  <c r="O13" i="74"/>
  <c r="N13" i="74"/>
  <c r="L13" i="74"/>
  <c r="K13" i="74"/>
  <c r="I13" i="74"/>
  <c r="H13" i="74"/>
  <c r="F13" i="74"/>
  <c r="E13" i="74"/>
  <c r="C13" i="74"/>
  <c r="O12" i="74"/>
  <c r="N12" i="74"/>
  <c r="L12" i="74"/>
  <c r="K12" i="74"/>
  <c r="I12" i="74"/>
  <c r="H12" i="74"/>
  <c r="F12" i="74"/>
  <c r="E12" i="74"/>
  <c r="C12" i="74"/>
  <c r="O11" i="74"/>
  <c r="N11" i="74"/>
  <c r="L11" i="74"/>
  <c r="K11" i="74"/>
  <c r="I11" i="74"/>
  <c r="H11" i="74"/>
  <c r="F11" i="74"/>
  <c r="E11" i="74"/>
  <c r="C11" i="74"/>
  <c r="O10" i="74"/>
  <c r="N10" i="74"/>
  <c r="L10" i="74"/>
  <c r="K10" i="74"/>
  <c r="I10" i="74"/>
  <c r="H10" i="74"/>
  <c r="F10" i="74"/>
  <c r="E10" i="74"/>
  <c r="C10" i="74"/>
  <c r="O9" i="74"/>
  <c r="N9" i="74"/>
  <c r="L9" i="74"/>
  <c r="K9" i="74"/>
  <c r="I9" i="74"/>
  <c r="H9" i="74"/>
  <c r="F9" i="74"/>
  <c r="E9" i="74"/>
  <c r="C9" i="74"/>
  <c r="O8" i="74"/>
  <c r="N8" i="74"/>
  <c r="L8" i="74"/>
  <c r="K8" i="74"/>
  <c r="I8" i="74"/>
  <c r="H8" i="74"/>
  <c r="F8" i="74"/>
  <c r="E8" i="74"/>
  <c r="C8" i="74"/>
  <c r="O7" i="74"/>
  <c r="N7" i="74"/>
  <c r="L7" i="74"/>
  <c r="K7" i="74"/>
  <c r="I7" i="74"/>
  <c r="H7" i="74"/>
  <c r="F7" i="74"/>
  <c r="E7" i="74"/>
  <c r="C7" i="74"/>
  <c r="O6" i="74"/>
  <c r="N6" i="74"/>
  <c r="L6" i="74"/>
  <c r="K6" i="74"/>
  <c r="I6" i="74"/>
  <c r="H6" i="74"/>
  <c r="F6" i="74"/>
  <c r="E6" i="74"/>
  <c r="C6" i="74"/>
  <c r="L20" i="75"/>
  <c r="J20" i="75"/>
  <c r="H20" i="75"/>
  <c r="F20" i="75"/>
  <c r="D20" i="75"/>
  <c r="L19" i="75"/>
  <c r="J19" i="75"/>
  <c r="H19" i="75"/>
  <c r="F19" i="75"/>
  <c r="D19" i="75"/>
  <c r="L18" i="75"/>
  <c r="J18" i="75"/>
  <c r="H18" i="75"/>
  <c r="F18" i="75"/>
  <c r="D18" i="75"/>
  <c r="L16" i="75"/>
  <c r="J16" i="75"/>
  <c r="H16" i="75"/>
  <c r="F16" i="75"/>
  <c r="D16" i="75"/>
  <c r="L15" i="75"/>
  <c r="J15" i="75"/>
  <c r="H15" i="75"/>
  <c r="F15" i="75"/>
  <c r="D15" i="75"/>
  <c r="L14" i="75"/>
  <c r="J14" i="75"/>
  <c r="H14" i="75"/>
  <c r="F14" i="75"/>
  <c r="D14" i="75"/>
  <c r="G27" i="44"/>
  <c r="D27" i="44"/>
  <c r="G26" i="44"/>
  <c r="D26" i="44"/>
  <c r="G25" i="44"/>
  <c r="D25" i="44"/>
  <c r="G24" i="44"/>
  <c r="D24" i="44"/>
  <c r="G23" i="44"/>
  <c r="D23" i="44"/>
  <c r="G22" i="44"/>
  <c r="D22" i="44"/>
  <c r="G21" i="44"/>
  <c r="D21" i="44"/>
  <c r="G20" i="44"/>
  <c r="D20" i="44"/>
  <c r="G19" i="44"/>
  <c r="D19" i="44"/>
  <c r="G18" i="44"/>
  <c r="D18" i="44"/>
  <c r="G17" i="44"/>
  <c r="D17" i="44"/>
  <c r="G16" i="44"/>
  <c r="D16" i="44"/>
  <c r="G15" i="44"/>
  <c r="D15" i="44"/>
  <c r="G14" i="44"/>
  <c r="D14" i="44"/>
  <c r="G13" i="44"/>
  <c r="D13" i="44"/>
  <c r="G12" i="44"/>
  <c r="D12" i="44"/>
  <c r="G11" i="44"/>
  <c r="D11" i="44"/>
  <c r="G10" i="44"/>
  <c r="D10" i="44"/>
  <c r="G9" i="44"/>
  <c r="D9" i="44"/>
  <c r="G8" i="44"/>
  <c r="D8" i="44"/>
  <c r="G7" i="44"/>
  <c r="D7" i="44"/>
  <c r="G6" i="44"/>
  <c r="D6" i="44"/>
  <c r="F60" i="16" l="1"/>
  <c r="D47" i="16"/>
  <c r="H60" i="16"/>
  <c r="B92" i="16"/>
  <c r="D60" i="16"/>
  <c r="D34" i="16"/>
  <c r="F47" i="16"/>
  <c r="J60" i="16"/>
  <c r="F34" i="16"/>
  <c r="H47" i="16"/>
  <c r="H5" i="16"/>
  <c r="L5" i="16"/>
  <c r="D5" i="16"/>
  <c r="H34" i="16"/>
  <c r="J47" i="16"/>
  <c r="L34" i="16"/>
  <c r="J5" i="16"/>
  <c r="L92" i="16" l="1"/>
  <c r="J92" i="16"/>
  <c r="H92" i="16"/>
  <c r="F92" i="16"/>
  <c r="D92" i="16"/>
  <c r="I162" i="26"/>
  <c r="I161" i="26"/>
  <c r="I160" i="26"/>
  <c r="I159" i="26"/>
  <c r="I158" i="26"/>
  <c r="I157" i="26"/>
  <c r="I156" i="26"/>
  <c r="I155" i="26"/>
  <c r="I151" i="26"/>
  <c r="I149" i="26"/>
  <c r="I148" i="26"/>
  <c r="I147" i="26"/>
  <c r="I146" i="26"/>
  <c r="I145" i="26"/>
  <c r="I144" i="26"/>
  <c r="I142" i="26"/>
  <c r="I141" i="26"/>
  <c r="I140" i="26"/>
  <c r="I139" i="26"/>
  <c r="I138" i="26"/>
  <c r="I137" i="26"/>
  <c r="I135" i="26"/>
  <c r="I134" i="26"/>
  <c r="I133" i="26"/>
  <c r="I132" i="26"/>
  <c r="I131" i="26"/>
  <c r="I130" i="26"/>
  <c r="I128" i="26"/>
  <c r="I127" i="26"/>
  <c r="I126" i="26"/>
  <c r="I125" i="26"/>
  <c r="I124" i="26"/>
  <c r="I123" i="26"/>
  <c r="I121" i="26"/>
  <c r="I120" i="26"/>
  <c r="I119" i="26"/>
  <c r="I118" i="26"/>
  <c r="I117" i="26"/>
  <c r="I116" i="26"/>
  <c r="I114" i="26"/>
  <c r="I113" i="26"/>
  <c r="I112" i="26"/>
  <c r="I111" i="26"/>
  <c r="I110" i="26"/>
  <c r="I109" i="26"/>
  <c r="I107" i="26"/>
  <c r="I106" i="26"/>
  <c r="I105" i="26"/>
  <c r="I104" i="26"/>
  <c r="I103" i="26"/>
  <c r="I102" i="26"/>
  <c r="I100" i="26"/>
  <c r="I99" i="26"/>
  <c r="I98" i="26"/>
  <c r="I97" i="26"/>
  <c r="I96" i="26"/>
  <c r="I95" i="26"/>
  <c r="I93" i="26"/>
  <c r="I92" i="26"/>
  <c r="I91" i="26"/>
  <c r="I90" i="26"/>
  <c r="I89" i="26"/>
  <c r="I88" i="26"/>
  <c r="I86" i="26"/>
  <c r="I85" i="26"/>
  <c r="I84" i="26"/>
  <c r="I83" i="26"/>
  <c r="I82" i="26"/>
  <c r="I81" i="26"/>
  <c r="I79" i="26"/>
  <c r="I78" i="26"/>
  <c r="I77" i="26"/>
  <c r="I76" i="26"/>
  <c r="I75" i="26"/>
  <c r="I74" i="26"/>
  <c r="I72" i="26"/>
  <c r="I71" i="26"/>
  <c r="I70" i="26"/>
  <c r="I69" i="26"/>
  <c r="I68" i="26"/>
  <c r="I67" i="26"/>
  <c r="I65" i="26"/>
  <c r="I64" i="26"/>
  <c r="I63" i="26"/>
  <c r="I62" i="26"/>
  <c r="I61" i="26"/>
  <c r="I60" i="26"/>
  <c r="I58" i="26"/>
  <c r="I57" i="26"/>
  <c r="I56" i="26"/>
  <c r="I55" i="26"/>
  <c r="I54" i="26"/>
  <c r="I53" i="26"/>
  <c r="I51" i="26"/>
  <c r="I50" i="26"/>
  <c r="I49" i="26"/>
  <c r="I48" i="26"/>
  <c r="I47" i="26"/>
  <c r="I46" i="26"/>
  <c r="I44" i="26"/>
  <c r="I43" i="26"/>
  <c r="I42" i="26"/>
  <c r="I41" i="26"/>
  <c r="I40" i="26"/>
  <c r="I39" i="26"/>
  <c r="I37" i="26"/>
  <c r="I36" i="26"/>
  <c r="I35" i="26"/>
  <c r="I34" i="26"/>
  <c r="I33" i="26"/>
  <c r="I32" i="26"/>
  <c r="I30" i="26"/>
  <c r="I29" i="26"/>
  <c r="I28" i="26"/>
  <c r="I27" i="26"/>
  <c r="I26" i="26"/>
  <c r="I25" i="26"/>
  <c r="I23" i="26"/>
  <c r="I22" i="26"/>
  <c r="I21" i="26"/>
  <c r="I20" i="26"/>
  <c r="I19" i="26"/>
  <c r="I18" i="26"/>
  <c r="I16" i="26"/>
  <c r="I15" i="26"/>
  <c r="I14" i="26"/>
  <c r="I13" i="26"/>
  <c r="I12" i="26"/>
  <c r="I10" i="26"/>
  <c r="I8" i="26"/>
  <c r="I6" i="26"/>
  <c r="G162" i="26"/>
  <c r="G161" i="26"/>
  <c r="G160" i="26"/>
  <c r="G159" i="26"/>
  <c r="G158" i="26"/>
  <c r="G157" i="26"/>
  <c r="G156" i="26"/>
  <c r="G155" i="26"/>
  <c r="G151" i="26"/>
  <c r="G149" i="26"/>
  <c r="G148" i="26"/>
  <c r="G147" i="26"/>
  <c r="G146" i="26"/>
  <c r="G145" i="26"/>
  <c r="G144" i="26"/>
  <c r="G142" i="26"/>
  <c r="G141" i="26"/>
  <c r="G140" i="26"/>
  <c r="G139" i="26"/>
  <c r="G138" i="26"/>
  <c r="G137" i="26"/>
  <c r="G135" i="26"/>
  <c r="G134" i="26"/>
  <c r="G133" i="26"/>
  <c r="G132" i="26"/>
  <c r="G131" i="26"/>
  <c r="G130" i="26"/>
  <c r="G128" i="26"/>
  <c r="G127" i="26"/>
  <c r="G126" i="26"/>
  <c r="G125" i="26"/>
  <c r="G124" i="26"/>
  <c r="G123" i="26"/>
  <c r="G121" i="26"/>
  <c r="G120" i="26"/>
  <c r="G119" i="26"/>
  <c r="G118" i="26"/>
  <c r="G117" i="26"/>
  <c r="G116" i="26"/>
  <c r="G114" i="26"/>
  <c r="G113" i="26"/>
  <c r="G112" i="26"/>
  <c r="G111" i="26"/>
  <c r="G110" i="26"/>
  <c r="G109" i="26"/>
  <c r="G107" i="26"/>
  <c r="G106" i="26"/>
  <c r="G105" i="26"/>
  <c r="G104" i="26"/>
  <c r="G103" i="26"/>
  <c r="G102" i="26"/>
  <c r="G100" i="26"/>
  <c r="G99" i="26"/>
  <c r="G98" i="26"/>
  <c r="G97" i="26"/>
  <c r="G96" i="26"/>
  <c r="G95" i="26"/>
  <c r="G93" i="26"/>
  <c r="G92" i="26"/>
  <c r="G91" i="26"/>
  <c r="G90" i="26"/>
  <c r="G89" i="26"/>
  <c r="G88" i="26"/>
  <c r="G86" i="26"/>
  <c r="G85" i="26"/>
  <c r="G84" i="26"/>
  <c r="G83" i="26"/>
  <c r="G82" i="26"/>
  <c r="G81" i="26"/>
  <c r="G79" i="26"/>
  <c r="G78" i="26"/>
  <c r="G77" i="26"/>
  <c r="G76" i="26"/>
  <c r="G75" i="26"/>
  <c r="G74" i="26"/>
  <c r="G72" i="26"/>
  <c r="G71" i="26"/>
  <c r="G70" i="26"/>
  <c r="G69" i="26"/>
  <c r="G68" i="26"/>
  <c r="G67" i="26"/>
  <c r="G65" i="26"/>
  <c r="G64" i="26"/>
  <c r="G63" i="26"/>
  <c r="G62" i="26"/>
  <c r="G61" i="26"/>
  <c r="G60" i="26"/>
  <c r="G58" i="26"/>
  <c r="G57" i="26"/>
  <c r="G56" i="26"/>
  <c r="G55" i="26"/>
  <c r="G54" i="26"/>
  <c r="G53" i="26"/>
  <c r="G51" i="26"/>
  <c r="G50" i="26"/>
  <c r="G49" i="26"/>
  <c r="G48" i="26"/>
  <c r="G47" i="26"/>
  <c r="G46" i="26"/>
  <c r="G44" i="26"/>
  <c r="G43" i="26"/>
  <c r="G42" i="26"/>
  <c r="G41" i="26"/>
  <c r="G40" i="26"/>
  <c r="G39" i="26"/>
  <c r="G37" i="26"/>
  <c r="G36" i="26"/>
  <c r="G35" i="26"/>
  <c r="G34" i="26"/>
  <c r="G33" i="26"/>
  <c r="G32" i="26"/>
  <c r="G30" i="26"/>
  <c r="G29" i="26"/>
  <c r="G28" i="26"/>
  <c r="G27" i="26"/>
  <c r="G26" i="26"/>
  <c r="G25" i="26"/>
  <c r="G23" i="26"/>
  <c r="G22" i="26"/>
  <c r="G21" i="26"/>
  <c r="G20" i="26"/>
  <c r="G19" i="26"/>
  <c r="G18" i="26"/>
  <c r="G16" i="26"/>
  <c r="G15" i="26"/>
  <c r="G14" i="26"/>
  <c r="G13" i="26"/>
  <c r="G12" i="26"/>
  <c r="G10" i="26"/>
  <c r="G8" i="26"/>
  <c r="G6" i="26"/>
  <c r="E162" i="26"/>
  <c r="E161" i="26"/>
  <c r="E160" i="26"/>
  <c r="E159" i="26"/>
  <c r="E158" i="26"/>
  <c r="E157" i="26"/>
  <c r="E156" i="26"/>
  <c r="E155" i="26"/>
  <c r="E151" i="26"/>
  <c r="E149" i="26"/>
  <c r="E148" i="26"/>
  <c r="E147" i="26"/>
  <c r="E146" i="26"/>
  <c r="E145" i="26"/>
  <c r="E144" i="26"/>
  <c r="E142" i="26"/>
  <c r="E141" i="26"/>
  <c r="E140" i="26"/>
  <c r="E139" i="26"/>
  <c r="E138" i="26"/>
  <c r="E137" i="26"/>
  <c r="E135" i="26"/>
  <c r="E134" i="26"/>
  <c r="E133" i="26"/>
  <c r="E132" i="26"/>
  <c r="E131" i="26"/>
  <c r="E130" i="26"/>
  <c r="E128" i="26"/>
  <c r="E127" i="26"/>
  <c r="E126" i="26"/>
  <c r="E125" i="26"/>
  <c r="E124" i="26"/>
  <c r="E123" i="26"/>
  <c r="E121" i="26"/>
  <c r="E120" i="26"/>
  <c r="E119" i="26"/>
  <c r="E118" i="26"/>
  <c r="E117" i="26"/>
  <c r="E116" i="26"/>
  <c r="E114" i="26"/>
  <c r="E113" i="26"/>
  <c r="E112" i="26"/>
  <c r="E111" i="26"/>
  <c r="E110" i="26"/>
  <c r="E109" i="26"/>
  <c r="E107" i="26"/>
  <c r="E106" i="26"/>
  <c r="E105" i="26"/>
  <c r="E104" i="26"/>
  <c r="E103" i="26"/>
  <c r="E102" i="26"/>
  <c r="E100" i="26"/>
  <c r="E99" i="26"/>
  <c r="E98" i="26"/>
  <c r="E97" i="26"/>
  <c r="E96" i="26"/>
  <c r="E95" i="26"/>
  <c r="E93" i="26"/>
  <c r="E92" i="26"/>
  <c r="E91" i="26"/>
  <c r="E90" i="26"/>
  <c r="E89" i="26"/>
  <c r="E88" i="26"/>
  <c r="E86" i="26"/>
  <c r="E85" i="26"/>
  <c r="E84" i="26"/>
  <c r="E83" i="26"/>
  <c r="E82" i="26"/>
  <c r="E81" i="26"/>
  <c r="E79" i="26"/>
  <c r="E78" i="26"/>
  <c r="E77" i="26"/>
  <c r="E76" i="26"/>
  <c r="E75" i="26"/>
  <c r="E74" i="26"/>
  <c r="E72" i="26"/>
  <c r="E71" i="26"/>
  <c r="E70" i="26"/>
  <c r="E69" i="26"/>
  <c r="E68" i="26"/>
  <c r="E67" i="26"/>
  <c r="E65" i="26"/>
  <c r="E64" i="26"/>
  <c r="E63" i="26"/>
  <c r="E62" i="26"/>
  <c r="E61" i="26"/>
  <c r="E60" i="26"/>
  <c r="E58" i="26"/>
  <c r="E57" i="26"/>
  <c r="E56" i="26"/>
  <c r="E55" i="26"/>
  <c r="E54" i="26"/>
  <c r="E53" i="26"/>
  <c r="E51" i="26"/>
  <c r="E50" i="26"/>
  <c r="E49" i="26"/>
  <c r="E48" i="26"/>
  <c r="E47" i="26"/>
  <c r="E46" i="26"/>
  <c r="E44" i="26"/>
  <c r="E43" i="26"/>
  <c r="E42" i="26"/>
  <c r="E41" i="26"/>
  <c r="E40" i="26"/>
  <c r="E39" i="26"/>
  <c r="E37" i="26"/>
  <c r="E36" i="26"/>
  <c r="E35" i="26"/>
  <c r="E34" i="26"/>
  <c r="E33" i="26"/>
  <c r="E32" i="26"/>
  <c r="E30" i="26"/>
  <c r="E29" i="26"/>
  <c r="E28" i="26"/>
  <c r="E27" i="26"/>
  <c r="E26" i="26"/>
  <c r="E25" i="26"/>
  <c r="E23" i="26"/>
  <c r="E22" i="26"/>
  <c r="E21" i="26"/>
  <c r="E20" i="26"/>
  <c r="E19" i="26"/>
  <c r="E18" i="26"/>
  <c r="E16" i="26"/>
  <c r="E15" i="26"/>
  <c r="E14" i="26"/>
  <c r="E13" i="26"/>
  <c r="E12" i="26"/>
  <c r="E10" i="26"/>
  <c r="E8" i="26"/>
  <c r="E6" i="26"/>
  <c r="C162" i="26"/>
  <c r="C161" i="26"/>
  <c r="C160" i="26"/>
  <c r="C159" i="26"/>
  <c r="C158" i="26"/>
  <c r="C157" i="26"/>
  <c r="C156" i="26"/>
  <c r="C155" i="26"/>
  <c r="C151" i="26"/>
  <c r="C149" i="26"/>
  <c r="C148" i="26"/>
  <c r="C147" i="26"/>
  <c r="C146" i="26"/>
  <c r="C145" i="26"/>
  <c r="C144" i="26"/>
  <c r="C142" i="26"/>
  <c r="C141" i="26"/>
  <c r="C140" i="26"/>
  <c r="C139" i="26"/>
  <c r="C138" i="26"/>
  <c r="C137" i="26"/>
  <c r="C135" i="26"/>
  <c r="C134" i="26"/>
  <c r="C133" i="26"/>
  <c r="C132" i="26"/>
  <c r="C131" i="26"/>
  <c r="C130" i="26"/>
  <c r="C128" i="26"/>
  <c r="C127" i="26"/>
  <c r="C126" i="26"/>
  <c r="C125" i="26"/>
  <c r="C124" i="26"/>
  <c r="C123" i="26"/>
  <c r="C121" i="26"/>
  <c r="C120" i="26"/>
  <c r="C119" i="26"/>
  <c r="C118" i="26"/>
  <c r="C117" i="26"/>
  <c r="C116" i="26"/>
  <c r="C114" i="26"/>
  <c r="C113" i="26"/>
  <c r="C112" i="26"/>
  <c r="C111" i="26"/>
  <c r="C110" i="26"/>
  <c r="C109" i="26"/>
  <c r="C107" i="26"/>
  <c r="C106" i="26"/>
  <c r="C105" i="26"/>
  <c r="C104" i="26"/>
  <c r="C103" i="26"/>
  <c r="C102" i="26"/>
  <c r="C100" i="26"/>
  <c r="C99" i="26"/>
  <c r="C98" i="26"/>
  <c r="C97" i="26"/>
  <c r="C96" i="26"/>
  <c r="C95" i="26"/>
  <c r="C93" i="26"/>
  <c r="C92" i="26"/>
  <c r="C91" i="26"/>
  <c r="C90" i="26"/>
  <c r="C89" i="26"/>
  <c r="C88" i="26"/>
  <c r="C86" i="26"/>
  <c r="C85" i="26"/>
  <c r="C84" i="26"/>
  <c r="C83" i="26"/>
  <c r="C82" i="26"/>
  <c r="C81" i="26"/>
  <c r="C79" i="26"/>
  <c r="C78" i="26"/>
  <c r="C77" i="26"/>
  <c r="C76" i="26"/>
  <c r="C75" i="26"/>
  <c r="C74" i="26"/>
  <c r="C72" i="26"/>
  <c r="C71" i="26"/>
  <c r="C70" i="26"/>
  <c r="C69" i="26"/>
  <c r="C68" i="26"/>
  <c r="C67" i="26"/>
  <c r="C65" i="26"/>
  <c r="C64" i="26"/>
  <c r="C63" i="26"/>
  <c r="C62" i="26"/>
  <c r="C61" i="26"/>
  <c r="C60" i="26"/>
  <c r="C58" i="26"/>
  <c r="C57" i="26"/>
  <c r="C56" i="26"/>
  <c r="C55" i="26"/>
  <c r="C54" i="26"/>
  <c r="C53" i="26"/>
  <c r="C51" i="26"/>
  <c r="C50" i="26"/>
  <c r="C49" i="26"/>
  <c r="C48" i="26"/>
  <c r="C47" i="26"/>
  <c r="C46" i="26"/>
  <c r="C44" i="26"/>
  <c r="C43" i="26"/>
  <c r="C42" i="26"/>
  <c r="C41" i="26"/>
  <c r="C40" i="26"/>
  <c r="C39" i="26"/>
  <c r="C37" i="26"/>
  <c r="C36" i="26"/>
  <c r="C35" i="26"/>
  <c r="C34" i="26"/>
  <c r="C33" i="26"/>
  <c r="C32" i="26"/>
  <c r="C30" i="26"/>
  <c r="C29" i="26"/>
  <c r="C28" i="26"/>
  <c r="C27" i="26"/>
  <c r="C26" i="26"/>
  <c r="C25" i="26"/>
  <c r="C23" i="26"/>
  <c r="C22" i="26"/>
  <c r="C21" i="26"/>
  <c r="C20" i="26"/>
  <c r="C19" i="26"/>
  <c r="C18" i="26"/>
  <c r="C16" i="26"/>
  <c r="C15" i="26"/>
  <c r="C14" i="26"/>
  <c r="C13" i="26"/>
  <c r="C6" i="26"/>
  <c r="C12" i="26"/>
  <c r="C10" i="26"/>
  <c r="C8" i="26"/>
  <c r="H162" i="25"/>
  <c r="H160" i="25"/>
  <c r="H159" i="25"/>
  <c r="H158" i="25"/>
  <c r="H157" i="25"/>
  <c r="H156" i="25"/>
  <c r="H155" i="25"/>
  <c r="H154" i="25"/>
  <c r="H153" i="25"/>
  <c r="H151" i="25"/>
  <c r="H150" i="25"/>
  <c r="H149" i="25"/>
  <c r="H147" i="25"/>
  <c r="H146" i="25"/>
  <c r="H145" i="25"/>
  <c r="H144" i="25"/>
  <c r="H143" i="25"/>
  <c r="H142" i="25"/>
  <c r="H140" i="25"/>
  <c r="H139" i="25"/>
  <c r="H138" i="25"/>
  <c r="H137" i="25"/>
  <c r="H136" i="25"/>
  <c r="H135" i="25"/>
  <c r="H133" i="25"/>
  <c r="H132" i="25"/>
  <c r="H131" i="25"/>
  <c r="H130" i="25"/>
  <c r="H129" i="25"/>
  <c r="H128" i="25"/>
  <c r="H126" i="25"/>
  <c r="H125" i="25"/>
  <c r="H124" i="25"/>
  <c r="H123" i="25"/>
  <c r="H122" i="25"/>
  <c r="H121" i="25"/>
  <c r="H119" i="25"/>
  <c r="H118" i="25"/>
  <c r="H117" i="25"/>
  <c r="H116" i="25"/>
  <c r="H115" i="25"/>
  <c r="H114" i="25"/>
  <c r="H112" i="25"/>
  <c r="H111" i="25"/>
  <c r="H110" i="25"/>
  <c r="H109" i="25"/>
  <c r="H108" i="25"/>
  <c r="H107" i="25"/>
  <c r="H105" i="25"/>
  <c r="H104" i="25"/>
  <c r="H103" i="25"/>
  <c r="H102" i="25"/>
  <c r="H101" i="25"/>
  <c r="H100" i="25"/>
  <c r="H98" i="25"/>
  <c r="H97" i="25"/>
  <c r="H96" i="25"/>
  <c r="H95" i="25"/>
  <c r="H94" i="25"/>
  <c r="H93" i="25"/>
  <c r="H91" i="25"/>
  <c r="H90" i="25"/>
  <c r="H89" i="25"/>
  <c r="H88" i="25"/>
  <c r="H87" i="25"/>
  <c r="H86" i="25"/>
  <c r="H84" i="25"/>
  <c r="H83" i="25"/>
  <c r="H82" i="25"/>
  <c r="H81" i="25"/>
  <c r="H80" i="25"/>
  <c r="H79" i="25"/>
  <c r="H77" i="25"/>
  <c r="H76" i="25"/>
  <c r="H75" i="25"/>
  <c r="H74" i="25"/>
  <c r="H73" i="25"/>
  <c r="H72" i="25"/>
  <c r="H70" i="25"/>
  <c r="H69" i="25"/>
  <c r="H68" i="25"/>
  <c r="H67" i="25"/>
  <c r="H66" i="25"/>
  <c r="H65" i="25"/>
  <c r="H63" i="25"/>
  <c r="H62" i="25"/>
  <c r="H61" i="25"/>
  <c r="H60" i="25"/>
  <c r="H59" i="25"/>
  <c r="H58" i="25"/>
  <c r="H56" i="25"/>
  <c r="H55" i="25"/>
  <c r="H54" i="25"/>
  <c r="H53" i="25"/>
  <c r="H52" i="25"/>
  <c r="H51" i="25"/>
  <c r="H49" i="25"/>
  <c r="H48" i="25"/>
  <c r="H47" i="25"/>
  <c r="H46" i="25"/>
  <c r="H45" i="25"/>
  <c r="H44" i="25"/>
  <c r="H42" i="25"/>
  <c r="H41" i="25"/>
  <c r="H40" i="25"/>
  <c r="H39" i="25"/>
  <c r="H38" i="25"/>
  <c r="H37" i="25"/>
  <c r="H35" i="25"/>
  <c r="H34" i="25"/>
  <c r="H33" i="25"/>
  <c r="H32" i="25"/>
  <c r="H31" i="25"/>
  <c r="H30" i="25"/>
  <c r="H28" i="25"/>
  <c r="H27" i="25"/>
  <c r="H26" i="25"/>
  <c r="H25" i="25"/>
  <c r="H24" i="25"/>
  <c r="H23" i="25"/>
  <c r="H21" i="25"/>
  <c r="H20" i="25"/>
  <c r="H19" i="25"/>
  <c r="H18" i="25"/>
  <c r="H17" i="25"/>
  <c r="H16" i="25"/>
  <c r="H14" i="25"/>
  <c r="H13" i="25"/>
  <c r="H12" i="25"/>
  <c r="H11" i="25"/>
  <c r="H10" i="25"/>
  <c r="H8" i="25"/>
  <c r="H6" i="25"/>
  <c r="H161" i="92"/>
  <c r="H159" i="92"/>
  <c r="H158" i="92"/>
  <c r="H157" i="92"/>
  <c r="H156" i="92"/>
  <c r="H155" i="92"/>
  <c r="H154" i="92"/>
  <c r="H153" i="92"/>
  <c r="H152" i="92"/>
  <c r="H150" i="92"/>
  <c r="H149" i="92"/>
  <c r="H148" i="92"/>
  <c r="H146" i="92"/>
  <c r="H145" i="92"/>
  <c r="H144" i="92"/>
  <c r="H143" i="92"/>
  <c r="H142" i="92"/>
  <c r="H141" i="92"/>
  <c r="H139" i="92"/>
  <c r="H138" i="92"/>
  <c r="H137" i="92"/>
  <c r="H136" i="92"/>
  <c r="H135" i="92"/>
  <c r="H134" i="92"/>
  <c r="H132" i="92"/>
  <c r="H131" i="92"/>
  <c r="H130" i="92"/>
  <c r="H129" i="92"/>
  <c r="H128" i="92"/>
  <c r="H127" i="92"/>
  <c r="H125" i="92"/>
  <c r="H124" i="92"/>
  <c r="H123" i="92"/>
  <c r="H122" i="92"/>
  <c r="H121" i="92"/>
  <c r="H120" i="92"/>
  <c r="H118" i="92"/>
  <c r="H117" i="92"/>
  <c r="H116" i="92"/>
  <c r="H115" i="92"/>
  <c r="H114" i="92"/>
  <c r="H113" i="92"/>
  <c r="H111" i="92"/>
  <c r="H110" i="92"/>
  <c r="H109" i="92"/>
  <c r="H108" i="92"/>
  <c r="H107" i="92"/>
  <c r="H106" i="92"/>
  <c r="H104" i="92"/>
  <c r="H103" i="92"/>
  <c r="H102" i="92"/>
  <c r="H101" i="92"/>
  <c r="H100" i="92"/>
  <c r="H99" i="92"/>
  <c r="H97" i="92"/>
  <c r="H96" i="92"/>
  <c r="H95" i="92"/>
  <c r="H94" i="92"/>
  <c r="H93" i="92"/>
  <c r="H92" i="92"/>
  <c r="H90" i="92"/>
  <c r="H89" i="92"/>
  <c r="H88" i="92"/>
  <c r="H87" i="92"/>
  <c r="H86" i="92"/>
  <c r="H85" i="92"/>
  <c r="H83" i="92"/>
  <c r="H82" i="92"/>
  <c r="H81" i="92"/>
  <c r="H80" i="92"/>
  <c r="H79" i="92"/>
  <c r="H78" i="92"/>
  <c r="H76" i="92"/>
  <c r="H75" i="92"/>
  <c r="H74" i="92"/>
  <c r="H73" i="92"/>
  <c r="H72" i="92"/>
  <c r="H71" i="92"/>
  <c r="H69" i="92"/>
  <c r="H68" i="92"/>
  <c r="H67" i="92"/>
  <c r="H66" i="92"/>
  <c r="H65" i="92"/>
  <c r="H64" i="92"/>
  <c r="H62" i="92"/>
  <c r="H61" i="92"/>
  <c r="H60" i="92"/>
  <c r="H59" i="92"/>
  <c r="H58" i="92"/>
  <c r="H57" i="92"/>
  <c r="H55" i="92"/>
  <c r="H54" i="92"/>
  <c r="H53" i="92"/>
  <c r="H52" i="92"/>
  <c r="H51" i="92"/>
  <c r="H50" i="92"/>
  <c r="H48" i="92"/>
  <c r="H47" i="92"/>
  <c r="H46" i="92"/>
  <c r="H45" i="92"/>
  <c r="H44" i="92"/>
  <c r="H43" i="92"/>
  <c r="H41" i="92"/>
  <c r="H40" i="92"/>
  <c r="H39" i="92"/>
  <c r="H38" i="92"/>
  <c r="H37" i="92"/>
  <c r="H36" i="92"/>
  <c r="H34" i="92"/>
  <c r="H33" i="92"/>
  <c r="H32" i="92"/>
  <c r="H31" i="92"/>
  <c r="H30" i="92"/>
  <c r="H29" i="92"/>
  <c r="H27" i="92"/>
  <c r="H26" i="92"/>
  <c r="H25" i="92"/>
  <c r="H24" i="92"/>
  <c r="H23" i="92"/>
  <c r="H22" i="92"/>
  <c r="H20" i="92"/>
  <c r="H19" i="92"/>
  <c r="H18" i="92"/>
  <c r="H17" i="92"/>
  <c r="H16" i="92"/>
  <c r="H15" i="92"/>
  <c r="H13" i="92"/>
  <c r="H12" i="92"/>
  <c r="H11" i="92"/>
  <c r="H10" i="92"/>
  <c r="H9" i="92"/>
  <c r="H7" i="92"/>
  <c r="H5" i="92"/>
</calcChain>
</file>

<file path=xl/sharedStrings.xml><?xml version="1.0" encoding="utf-8"?>
<sst xmlns="http://schemas.openxmlformats.org/spreadsheetml/2006/main" count="7669" uniqueCount="2737">
  <si>
    <t xml:space="preserve"> </t>
  </si>
  <si>
    <t>Table Name</t>
  </si>
  <si>
    <t>Chapter 1</t>
  </si>
  <si>
    <t>Introduction</t>
  </si>
  <si>
    <t>Introduction Chapter 1 Population</t>
  </si>
  <si>
    <t>Hawaiian Home Lands by Race-Ethnicity of Occupants in Hawaiÿi: 2010</t>
  </si>
  <si>
    <t>Hawaiian Home Lands by Housing Units in Hawai‘i: 2010</t>
  </si>
  <si>
    <t>Hawaiian Home Lands by Households in Hawai‘i: 2010</t>
  </si>
  <si>
    <t>Native Hawaiian Population by County in Hawaiÿi: 2010</t>
  </si>
  <si>
    <t>Native Hawaiian Population by Age and Gender in Hawaiÿi: 1900-1990</t>
  </si>
  <si>
    <t>Native Hawaiian Population by Age and Gender in Hawaiÿi: 2000, 2010</t>
  </si>
  <si>
    <t>Native Hawaiian Population by Age and Gender in Hawaiÿi: 2010</t>
  </si>
  <si>
    <t>Native Hawaiian Population by Age and County in Hawaiÿi: 2010</t>
  </si>
  <si>
    <t>Hawaiian Home Lands</t>
  </si>
  <si>
    <t>Characteristics of Native Hawaiian Families by County in Hawaiÿi: 2010</t>
  </si>
  <si>
    <t>Characteristics of Native Hawaiian Families in Hawaiÿi: 2010</t>
  </si>
  <si>
    <t>Native Hawaiian Family Type by Presence of Own Children by County in Hawaiÿi: 2010</t>
  </si>
  <si>
    <t>Households by Presence of People Under 18 Years for the Native Hawaiians in Hawai‘i: 2010</t>
  </si>
  <si>
    <t>Grandchildren Under 18 Living with Native Hawaiian Grandparents by Age of Grandchildren and County in Hawaiÿi: 2010</t>
  </si>
  <si>
    <t>Population</t>
  </si>
  <si>
    <t>Year</t>
  </si>
  <si>
    <t>Population Estimates</t>
  </si>
  <si>
    <t>Percent Change</t>
  </si>
  <si>
    <t>Native Hawaiian</t>
  </si>
  <si>
    <t>Non Native Hawaiian</t>
  </si>
  <si>
    <t>No.</t>
  </si>
  <si>
    <t>%</t>
  </si>
  <si>
    <t>(X)</t>
  </si>
  <si>
    <t>(N)</t>
  </si>
  <si>
    <t>(X) Not applicable
(N) Not available</t>
  </si>
  <si>
    <t>One-century after European contact the population of Hawai‘i declined over 80%. It would not be speculation to assert that Native Hawaiians bore the brunt of the population decline. While abortion and infanticide were in limited practice prior to 1778, foreign contact introduced a host of apocalyptic agents. Population decline was due in part to venereal disease-resulting in sterility, miscarriages, and death-and epidemics such as small pox, measles, whooping cough and influenza. Decline was also accelerated by a low fertility rate, high infant mortality, poor housing, inadequate medical care, poor sanitation, hunger and malnutrition, alcohol and tobacco use. Over two centuries after European contact many of these situations still exist.</t>
  </si>
  <si>
    <t>Census Year</t>
  </si>
  <si>
    <t>County and District</t>
  </si>
  <si>
    <t>Total</t>
  </si>
  <si>
    <t>Hawai‘i County</t>
  </si>
  <si>
    <t>Puna</t>
  </si>
  <si>
    <t>South Hilo</t>
  </si>
  <si>
    <t>North Hilo</t>
  </si>
  <si>
    <t>Hāmākua</t>
  </si>
  <si>
    <t>North Kohala</t>
  </si>
  <si>
    <t>South Kohala</t>
  </si>
  <si>
    <t>North Kona</t>
  </si>
  <si>
    <t>South Kona</t>
  </si>
  <si>
    <t>Ka‘u</t>
  </si>
  <si>
    <t>Maui County</t>
  </si>
  <si>
    <t>Hāna</t>
  </si>
  <si>
    <t>Makawao</t>
  </si>
  <si>
    <t>Wailuku</t>
  </si>
  <si>
    <t>Lāhainā</t>
  </si>
  <si>
    <t>Moloka‘i</t>
  </si>
  <si>
    <t>Kalawao County</t>
  </si>
  <si>
    <t>Honolulu County</t>
  </si>
  <si>
    <t>Honolulu</t>
  </si>
  <si>
    <t>Ko‘olaupoko</t>
  </si>
  <si>
    <t>Ko‘olauloa</t>
  </si>
  <si>
    <t>Waialua</t>
  </si>
  <si>
    <t>Wahiawā</t>
  </si>
  <si>
    <t>Wai‘anae</t>
  </si>
  <si>
    <t>‘Ewa</t>
  </si>
  <si>
    <t>Kaua‘i County</t>
  </si>
  <si>
    <t>Hanalei</t>
  </si>
  <si>
    <t>Kawaihau</t>
  </si>
  <si>
    <t>Līhu‘e</t>
  </si>
  <si>
    <t>Kōloa</t>
  </si>
  <si>
    <t>Waimea</t>
  </si>
  <si>
    <t>(N) Not available</t>
  </si>
  <si>
    <t>Island</t>
  </si>
  <si>
    <t>O‘ahu</t>
  </si>
  <si>
    <t>Hawai‘i</t>
  </si>
  <si>
    <t>Maui</t>
  </si>
  <si>
    <t>Lāna‘i</t>
  </si>
  <si>
    <t>Kaho‘olawe</t>
  </si>
  <si>
    <t>Kaua‘i</t>
  </si>
  <si>
    <t>Ni‘ihau</t>
  </si>
  <si>
    <t>(X) Not applicable</t>
  </si>
  <si>
    <t>Race</t>
  </si>
  <si>
    <t>Caucasian</t>
  </si>
  <si>
    <t>Chinese</t>
  </si>
  <si>
    <t>Filipino</t>
  </si>
  <si>
    <t>Korean</t>
  </si>
  <si>
    <t>Japanese</t>
  </si>
  <si>
    <t>African American/ Black</t>
  </si>
  <si>
    <t>Other Groups</t>
  </si>
  <si>
    <t>Major Races</t>
  </si>
  <si>
    <t>Population Estimate</t>
  </si>
  <si>
    <t>Samoan</t>
  </si>
  <si>
    <t>Vietnamese</t>
  </si>
  <si>
    <t>Others</t>
  </si>
  <si>
    <t>(X) Not applicable.
(N) Not available or not comparable</t>
  </si>
  <si>
    <t>(N) Not available or not comparable</t>
  </si>
  <si>
    <t>State of Hawaiÿi</t>
  </si>
  <si>
    <t>County</t>
  </si>
  <si>
    <t xml:space="preserve">Kaua‘i </t>
  </si>
  <si>
    <t>White</t>
  </si>
  <si>
    <t>State of Hawai‘i</t>
  </si>
  <si>
    <t>Hawaiÿi County</t>
  </si>
  <si>
    <t>Kauaÿi County</t>
  </si>
  <si>
    <t>Estimate</t>
  </si>
  <si>
    <t>Margin of Error</t>
  </si>
  <si>
    <t>Total:</t>
  </si>
  <si>
    <t>United States</t>
  </si>
  <si>
    <t>Total population</t>
  </si>
  <si>
    <t>Hispanic or Latino (of any race)</t>
  </si>
  <si>
    <t>One Race</t>
  </si>
  <si>
    <t>Two or More Races</t>
  </si>
  <si>
    <t>Black or African American</t>
  </si>
  <si>
    <t>American Indian and Alaska Native</t>
  </si>
  <si>
    <t>Asian</t>
  </si>
  <si>
    <t>Native Hawaiian and Other Pacific Islander</t>
  </si>
  <si>
    <t>Some Other Race</t>
  </si>
  <si>
    <t>Hawaiÿi Island</t>
  </si>
  <si>
    <t>Homuÿula-Upper Piÿihonua</t>
  </si>
  <si>
    <t>Honokāia</t>
  </si>
  <si>
    <t>Honomü</t>
  </si>
  <si>
    <t xml:space="preserve">Kamäÿoa-Puÿuÿeo </t>
  </si>
  <si>
    <t>Kamoku-Kapulena</t>
  </si>
  <si>
    <t>Kaÿohe-Olaÿa</t>
  </si>
  <si>
    <t>Kaumana</t>
  </si>
  <si>
    <t>Kawaihae</t>
  </si>
  <si>
    <t>Keahuolü</t>
  </si>
  <si>
    <t>Kealakehe</t>
  </si>
  <si>
    <t>Keaukaha</t>
  </si>
  <si>
    <t>Keoniki</t>
  </si>
  <si>
    <t>Kolaoa</t>
  </si>
  <si>
    <t xml:space="preserve">Lälämilo </t>
  </si>
  <si>
    <t>Makuÿu</t>
  </si>
  <si>
    <t>Nienie</t>
  </si>
  <si>
    <t>Panaÿewa (Agricultural)</t>
  </si>
  <si>
    <t>Panaÿewa (Residential)</t>
  </si>
  <si>
    <t>Pauahi</t>
  </si>
  <si>
    <t xml:space="preserve">Piÿihonua </t>
  </si>
  <si>
    <t xml:space="preserve">Ponohawaiÿi </t>
  </si>
  <si>
    <t>Puÿukapu</t>
  </si>
  <si>
    <t>Upolu</t>
  </si>
  <si>
    <t xml:space="preserve">Waiäkea </t>
  </si>
  <si>
    <t>Wailau</t>
  </si>
  <si>
    <t>Waimanu</t>
  </si>
  <si>
    <t xml:space="preserve">Waiÿöhinu </t>
  </si>
  <si>
    <t>Kauaÿi</t>
  </si>
  <si>
    <t>Anahola (Agricultural)</t>
  </si>
  <si>
    <t>Anahola (Residential)</t>
  </si>
  <si>
    <t>Hanapëpë</t>
  </si>
  <si>
    <t>Kapaÿa</t>
  </si>
  <si>
    <t>Kekaha</t>
  </si>
  <si>
    <t>Moloaÿa</t>
  </si>
  <si>
    <t>Wailua</t>
  </si>
  <si>
    <t>Länaÿi</t>
  </si>
  <si>
    <t>Länaÿi City</t>
  </si>
  <si>
    <t>Honoköwai</t>
  </si>
  <si>
    <t>Kahikinui</t>
  </si>
  <si>
    <t>Keÿanae-Wailua</t>
  </si>
  <si>
    <t>Këökea (Agricultural)</t>
  </si>
  <si>
    <t>Leialiÿi</t>
  </si>
  <si>
    <t xml:space="preserve">Paukükalo </t>
  </si>
  <si>
    <t>Pulehunui</t>
  </si>
  <si>
    <t>South Maui</t>
  </si>
  <si>
    <t>Waiehu</t>
  </si>
  <si>
    <t xml:space="preserve">Waiku-Häna </t>
  </si>
  <si>
    <t>Waiohuli (Residential)</t>
  </si>
  <si>
    <t>Molokaÿi</t>
  </si>
  <si>
    <t>Hoÿolehua-Päläÿau</t>
  </si>
  <si>
    <t>Kalamaula</t>
  </si>
  <si>
    <t>Kalaupapa</t>
  </si>
  <si>
    <t>Kamiloloa-Makakupaÿia</t>
  </si>
  <si>
    <t>Kapaÿakea</t>
  </si>
  <si>
    <t xml:space="preserve">ÿUalapuÿe </t>
  </si>
  <si>
    <t>Oÿahu</t>
  </si>
  <si>
    <t>East Kapolei</t>
  </si>
  <si>
    <t xml:space="preserve">Haÿikü </t>
  </si>
  <si>
    <t>Honolulu Makai</t>
  </si>
  <si>
    <t>Kakaina-Kumuhau</t>
  </si>
  <si>
    <t>Kalaÿeloa</t>
  </si>
  <si>
    <t>Kaläwahine</t>
  </si>
  <si>
    <t>Kanehili</t>
  </si>
  <si>
    <t>Kapolei</t>
  </si>
  <si>
    <t xml:space="preserve">Kaupeÿa </t>
  </si>
  <si>
    <t>Kewalo</t>
  </si>
  <si>
    <t>Lualualei</t>
  </si>
  <si>
    <t xml:space="preserve">Mäÿili </t>
  </si>
  <si>
    <t>Mäkaha Valley</t>
  </si>
  <si>
    <t>Maluohai</t>
  </si>
  <si>
    <t>Nänäkuli</t>
  </si>
  <si>
    <t>Papakölea</t>
  </si>
  <si>
    <t>Pearl City</t>
  </si>
  <si>
    <t>Princess Kahanu Estates</t>
  </si>
  <si>
    <t xml:space="preserve">Waiähole </t>
  </si>
  <si>
    <t xml:space="preserve">Waiÿanae </t>
  </si>
  <si>
    <t>Waiÿanae Kai</t>
  </si>
  <si>
    <t>Waimäÿnalo</t>
  </si>
  <si>
    <t>Hawaiian Home Land</t>
  </si>
  <si>
    <t>Total Population</t>
  </si>
  <si>
    <t>Age 0-17</t>
  </si>
  <si>
    <t>Age 18-24</t>
  </si>
  <si>
    <t>Age 25-44</t>
  </si>
  <si>
    <t>Age 45-64</t>
  </si>
  <si>
    <t xml:space="preserve">Honomü </t>
  </si>
  <si>
    <t>Kamäÿoa-Puÿuÿeo</t>
  </si>
  <si>
    <t xml:space="preserve">Kaümana </t>
  </si>
  <si>
    <t xml:space="preserve">Kawaihae </t>
  </si>
  <si>
    <t xml:space="preserve">Kealakehe </t>
  </si>
  <si>
    <t xml:space="preserve">Makuÿu </t>
  </si>
  <si>
    <t xml:space="preserve">Puÿukapu </t>
  </si>
  <si>
    <t xml:space="preserve">Hanapëpë </t>
  </si>
  <si>
    <t xml:space="preserve">Moloaÿa </t>
  </si>
  <si>
    <t xml:space="preserve">Kalamaÿula </t>
  </si>
  <si>
    <t xml:space="preserve">Kamiloloa-Makakupaÿia </t>
  </si>
  <si>
    <t xml:space="preserve">Kapaÿakea </t>
  </si>
  <si>
    <t xml:space="preserve">Honolulu Makai </t>
  </si>
  <si>
    <t xml:space="preserve">Kalaÿeloa </t>
  </si>
  <si>
    <t xml:space="preserve">Kaläwahine </t>
  </si>
  <si>
    <t>Maili</t>
  </si>
  <si>
    <t xml:space="preserve">Maluöhai </t>
  </si>
  <si>
    <t xml:space="preserve">Nänäkuli </t>
  </si>
  <si>
    <t xml:space="preserve">Papakölea </t>
  </si>
  <si>
    <t xml:space="preserve">Waimäÿnalo </t>
  </si>
  <si>
    <t>The "%" columns show age cohort as % of total pop, while "% Female" is the % of the cohort that is female</t>
  </si>
  <si>
    <t>Report generated by MO Census Data Center on 23MAY11 from setup in age_report.sas in dpro2010/Tools using acs2010.hipros data</t>
  </si>
  <si>
    <t>US Census Year</t>
  </si>
  <si>
    <t>Total Housing Units</t>
  </si>
  <si>
    <t>Occupied Units</t>
  </si>
  <si>
    <t>Persons in Units</t>
  </si>
  <si>
    <t>Vacant Units</t>
  </si>
  <si>
    <t>Vacancy Rate</t>
  </si>
  <si>
    <t>Owner Occupied</t>
  </si>
  <si>
    <t>Owner</t>
  </si>
  <si>
    <t>Rental</t>
  </si>
  <si>
    <t>For Rent or Rented</t>
  </si>
  <si>
    <t>Seasonal</t>
  </si>
  <si>
    <t>Tenure</t>
  </si>
  <si>
    <t xml:space="preserve">Honokāia </t>
  </si>
  <si>
    <t>Panaewa (Agricultural)</t>
  </si>
  <si>
    <t>Panaewa (Residential)</t>
  </si>
  <si>
    <t>Moloaa</t>
  </si>
  <si>
    <t>Keanae-Wailua</t>
  </si>
  <si>
    <t xml:space="preserve">Leialiÿi </t>
  </si>
  <si>
    <t xml:space="preserve">Kahikinui </t>
  </si>
  <si>
    <t xml:space="preserve">Hoÿolehua -Päläÿau </t>
  </si>
  <si>
    <t>Total Households</t>
  </si>
  <si>
    <t>Persons In Households</t>
  </si>
  <si>
    <t>Average Household Size</t>
  </si>
  <si>
    <t>Persons in Group Quarters</t>
  </si>
  <si>
    <t xml:space="preserve">Kamoku-Kapulena </t>
  </si>
  <si>
    <t xml:space="preserve">Keaukaha </t>
  </si>
  <si>
    <t>Puukapu</t>
  </si>
  <si>
    <t xml:space="preserve">Kekaha </t>
  </si>
  <si>
    <t xml:space="preserve">Kalaupapa </t>
  </si>
  <si>
    <t xml:space="preserve">Kewalo </t>
  </si>
  <si>
    <t xml:space="preserve">Lualualei </t>
  </si>
  <si>
    <t>Waianae Kai</t>
  </si>
  <si>
    <t>All Household type percentages are of Total Households</t>
  </si>
  <si>
    <t>Report generated by MO Census Data Center on 23MAY11 from setup in hhgqs_report.sas in dpro2010/Tools using acs2010.hipros data</t>
  </si>
  <si>
    <t>Households by Type</t>
  </si>
  <si>
    <t>Families</t>
  </si>
  <si>
    <t>Husband Wife</t>
  </si>
  <si>
    <t>Single Parent</t>
  </si>
  <si>
    <t>Living Alone</t>
  </si>
  <si>
    <t>Unmarried Partners</t>
  </si>
  <si>
    <t xml:space="preserve">Homuÿula-Upper Piÿihonua </t>
  </si>
  <si>
    <t xml:space="preserve">Waimanu </t>
  </si>
  <si>
    <t xml:space="preserve">Wailua </t>
  </si>
  <si>
    <t xml:space="preserve">Waiehu </t>
  </si>
  <si>
    <t xml:space="preserve">Hoÿolehua-Päläÿau </t>
  </si>
  <si>
    <t>Hawaiian Home Lands by Household Type in Hawai‘i: 2010</t>
  </si>
  <si>
    <t>U.S. Census: 2010</t>
  </si>
  <si>
    <t>Hawaii Health Survey: 2010</t>
  </si>
  <si>
    <t>Kalawao</t>
  </si>
  <si>
    <t>Region</t>
  </si>
  <si>
    <t>Native Hawaiian alone or in any combination</t>
  </si>
  <si>
    <t>1990 Census</t>
  </si>
  <si>
    <t>2000 Census</t>
  </si>
  <si>
    <t>2010 Census</t>
  </si>
  <si>
    <t>Pacific</t>
  </si>
  <si>
    <t>Alaska</t>
  </si>
  <si>
    <t>California</t>
  </si>
  <si>
    <t>Oregon</t>
  </si>
  <si>
    <t>Washington</t>
  </si>
  <si>
    <t>Mountain</t>
  </si>
  <si>
    <t>Nevada</t>
  </si>
  <si>
    <t>Arizona</t>
  </si>
  <si>
    <t>New Mexico</t>
  </si>
  <si>
    <t>Colorado</t>
  </si>
  <si>
    <t>Utah</t>
  </si>
  <si>
    <t>Wyoming</t>
  </si>
  <si>
    <t>Idaho</t>
  </si>
  <si>
    <t>Montana</t>
  </si>
  <si>
    <t>West North Central</t>
  </si>
  <si>
    <t>North Dakota</t>
  </si>
  <si>
    <t>South Dakota</t>
  </si>
  <si>
    <t>Nebraska</t>
  </si>
  <si>
    <t>Kansas</t>
  </si>
  <si>
    <t>Minnesota</t>
  </si>
  <si>
    <t>Iowa</t>
  </si>
  <si>
    <t>Missouri</t>
  </si>
  <si>
    <t>West South Central</t>
  </si>
  <si>
    <t>Texas</t>
  </si>
  <si>
    <t>Oklahoma</t>
  </si>
  <si>
    <t>Arkansas</t>
  </si>
  <si>
    <t>Louisiana</t>
  </si>
  <si>
    <t>East North Central</t>
  </si>
  <si>
    <t>Wisconsin</t>
  </si>
  <si>
    <t>Illinois</t>
  </si>
  <si>
    <t>Indiana</t>
  </si>
  <si>
    <t>Ohio</t>
  </si>
  <si>
    <t>Michigan</t>
  </si>
  <si>
    <t>East South Central</t>
  </si>
  <si>
    <t>Kentucky</t>
  </si>
  <si>
    <t>Tennessee</t>
  </si>
  <si>
    <t>Mississippi</t>
  </si>
  <si>
    <t>Alabama</t>
  </si>
  <si>
    <t>South Atlantic</t>
  </si>
  <si>
    <t>Georgia</t>
  </si>
  <si>
    <t>Florida</t>
  </si>
  <si>
    <t>South Carolina</t>
  </si>
  <si>
    <t>North Carolina</t>
  </si>
  <si>
    <t>Virginia</t>
  </si>
  <si>
    <t>West Virginia</t>
  </si>
  <si>
    <t>District of Columbia</t>
  </si>
  <si>
    <t>Maryland</t>
  </si>
  <si>
    <t>Delaware</t>
  </si>
  <si>
    <t>Middle Atlantic</t>
  </si>
  <si>
    <t>New York</t>
  </si>
  <si>
    <t>Pennsylvania</t>
  </si>
  <si>
    <t>New Jersey</t>
  </si>
  <si>
    <t>North Atlantic</t>
  </si>
  <si>
    <t>Maine</t>
  </si>
  <si>
    <t>Vermont</t>
  </si>
  <si>
    <t>New Hampshire</t>
  </si>
  <si>
    <t>Massachusetts</t>
  </si>
  <si>
    <t>Rhode Island</t>
  </si>
  <si>
    <t>Connecticut</t>
  </si>
  <si>
    <t>Total United States</t>
  </si>
  <si>
    <t>Place of Residence</t>
  </si>
  <si>
    <t>Living in Hawai‘i</t>
  </si>
  <si>
    <t>Living Outside of Hawaiÿi</t>
  </si>
  <si>
    <t>Rest of U.S.</t>
  </si>
  <si>
    <t>Native Hawaiians in U.S.</t>
  </si>
  <si>
    <t>Age</t>
  </si>
  <si>
    <t>Male</t>
  </si>
  <si>
    <t>Female</t>
  </si>
  <si>
    <t>Under 5 years</t>
  </si>
  <si>
    <t>Under 1 year</t>
  </si>
  <si>
    <t>1 to 4 years</t>
  </si>
  <si>
    <t>5 to 9 years</t>
  </si>
  <si>
    <t>10 to 14 years</t>
  </si>
  <si>
    <t>15 to 19 years</t>
  </si>
  <si>
    <t>20 to 24 years</t>
  </si>
  <si>
    <t>25 to 29 years</t>
  </si>
  <si>
    <t>30 to 34 years</t>
  </si>
  <si>
    <t>35 to 39 years</t>
  </si>
  <si>
    <t>40 to 44 years</t>
  </si>
  <si>
    <t>45 to 49 years</t>
  </si>
  <si>
    <t>50 to 54 years</t>
  </si>
  <si>
    <t>55 to 59 years</t>
  </si>
  <si>
    <t>60 to 64 years</t>
  </si>
  <si>
    <t>65 to 69 years</t>
  </si>
  <si>
    <t>70 to 74 years</t>
  </si>
  <si>
    <t>75 to 79 years</t>
  </si>
  <si>
    <t>80 to 84 years</t>
  </si>
  <si>
    <t>85 to 89 years</t>
  </si>
  <si>
    <t>All ages</t>
  </si>
  <si>
    <t>—</t>
  </si>
  <si>
    <t>85+ years and over</t>
  </si>
  <si>
    <t>Unknown</t>
  </si>
  <si>
    <t>Native Hawaiian Male</t>
  </si>
  <si>
    <t>Total Male</t>
  </si>
  <si>
    <t>Native Hawaiian Female</t>
  </si>
  <si>
    <t>Total Female</t>
  </si>
  <si>
    <t>US Census 2000</t>
  </si>
  <si>
    <t>US Census 2010</t>
  </si>
  <si>
    <t>Initiating with the 2000 U.S. Census, the Census Bureau’s question on race was revised to allow respondents the option to self-identify themselves by selecting one or more races to indicate their racial identities.  Due to the change, data on race is presented using different tabulation options.  One option provides data on “race alone,” those who reported a single race category.  The other option reports those who designated a single category and those who designated multiple categories, “alone or in any combination.”  Due to the change, data on race from Census 2000, subsequent censuses, and the American Community Survey (ACS) are not directly comparable with those from the 1990 and previous censuses.  Moreover, those who identified themselves by a single race category does not indicate they are of a single race.  Consequently, those who are classified as “Hawaiian alone,” does not indicate that they are “full-blooded Hawaiian” and any data should not be interpreted as such.</t>
  </si>
  <si>
    <t>Male Population</t>
  </si>
  <si>
    <t>Female Population</t>
  </si>
  <si>
    <t>Population in Families</t>
  </si>
  <si>
    <t xml:space="preserve">  Under 18 years</t>
  </si>
  <si>
    <t xml:space="preserve">  18 years and over</t>
  </si>
  <si>
    <t>Average family size</t>
  </si>
  <si>
    <t xml:space="preserve">    Under 18 years</t>
  </si>
  <si>
    <t xml:space="preserve">    18 years and over</t>
  </si>
  <si>
    <t xml:space="preserve">  Husband-wife family:</t>
  </si>
  <si>
    <t xml:space="preserve">    With own children under 18 years:</t>
  </si>
  <si>
    <t xml:space="preserve">      Under 6 years only</t>
  </si>
  <si>
    <t xml:space="preserve">      Under 6 years and 6 to 17 years</t>
  </si>
  <si>
    <t xml:space="preserve">      6 to 17 years only</t>
  </si>
  <si>
    <t xml:space="preserve">    No own children under 18 years</t>
  </si>
  <si>
    <t xml:space="preserve">  Other family:</t>
  </si>
  <si>
    <t xml:space="preserve">    Male householder, no wife present:</t>
  </si>
  <si>
    <t xml:space="preserve">      With own children under 18 years:</t>
  </si>
  <si>
    <t xml:space="preserve">        Under 6 years only</t>
  </si>
  <si>
    <t xml:space="preserve">        Under 6 years and 6 to 17 years</t>
  </si>
  <si>
    <t xml:space="preserve">        6 to 17 years only</t>
  </si>
  <si>
    <t xml:space="preserve">      No own children under 18 years</t>
  </si>
  <si>
    <t xml:space="preserve">    Female householder, no husband present:</t>
  </si>
  <si>
    <t>Native Hawaiians have a significantly smaller proportion of its families being married couple families than the state average.  There is a greater proportion of Native Hawaiian families headed by a single parent, either a female households with no husband present or a male householder with no wife present relative to the rest of the state.</t>
  </si>
  <si>
    <t xml:space="preserve">  Households with one or more people under 18 years:</t>
  </si>
  <si>
    <t xml:space="preserve">    Family households:</t>
  </si>
  <si>
    <t xml:space="preserve">      Husband-wife family:</t>
  </si>
  <si>
    <t xml:space="preserve">      Other family:</t>
  </si>
  <si>
    <t xml:space="preserve">        Male householder, no wife present:</t>
  </si>
  <si>
    <t xml:space="preserve">          Under 6 years only</t>
  </si>
  <si>
    <t xml:space="preserve">          Under 6 years and 6 to 17 years</t>
  </si>
  <si>
    <t xml:space="preserve">          6 to 17 years only</t>
  </si>
  <si>
    <t xml:space="preserve">        Female householder, no husband present:</t>
  </si>
  <si>
    <t xml:space="preserve">    Nonfamily households:</t>
  </si>
  <si>
    <t xml:space="preserve">      Male householder:</t>
  </si>
  <si>
    <t xml:space="preserve">      Female householder:</t>
  </si>
  <si>
    <t xml:space="preserve">      Husband-wife family</t>
  </si>
  <si>
    <t xml:space="preserve">        Male householder, no wife present</t>
  </si>
  <si>
    <t xml:space="preserve">        Female householder, no husband present</t>
  </si>
  <si>
    <t xml:space="preserve">      Male householder</t>
  </si>
  <si>
    <t xml:space="preserve">      Female householder</t>
  </si>
  <si>
    <t>Female householder, no husband present</t>
  </si>
  <si>
    <t>Births</t>
  </si>
  <si>
    <t>Deaths</t>
  </si>
  <si>
    <t> Age Groups</t>
  </si>
  <si>
    <t xml:space="preserve">Total Grandparents Living with Grandchildren in State of Hawaiÿi </t>
  </si>
  <si>
    <t>Native Hawaiian Grandparents Living with Grandchildren</t>
  </si>
  <si>
    <t>Hawaiÿi</t>
  </si>
  <si>
    <t>Under 3 years</t>
  </si>
  <si>
    <t>3 and 4 years</t>
  </si>
  <si>
    <t>5 years</t>
  </si>
  <si>
    <t>6 to 11 years</t>
  </si>
  <si>
    <t>12 to 17 years</t>
  </si>
  <si>
    <t>NOTE: When a category other than Total Population is selected, the data in this table refer to the race, Hispanic or Latino origin, or tribe/tribal grouping of the grandchild.</t>
  </si>
  <si>
    <t xml:space="preserve">  Male:</t>
  </si>
  <si>
    <t xml:space="preserve">    Never married</t>
  </si>
  <si>
    <t xml:space="preserve">    Now married:</t>
  </si>
  <si>
    <t xml:space="preserve">      Married, spouse present</t>
  </si>
  <si>
    <t xml:space="preserve">      Married, spouse absent:</t>
  </si>
  <si>
    <t xml:space="preserve">        Separated</t>
  </si>
  <si>
    <t xml:space="preserve">        Other</t>
  </si>
  <si>
    <t xml:space="preserve">    Widowed</t>
  </si>
  <si>
    <t xml:space="preserve">    Divorced</t>
  </si>
  <si>
    <t xml:space="preserve">  Female:</t>
  </si>
  <si>
    <t>Marital Status</t>
  </si>
  <si>
    <t>Race-Ethnicity</t>
  </si>
  <si>
    <t>Total Deaths</t>
  </si>
  <si>
    <t>Residence of Native Hawaiian Deaths</t>
  </si>
  <si>
    <t>Birth Year</t>
  </si>
  <si>
    <t>Total Births</t>
  </si>
  <si>
    <t>Other</t>
  </si>
  <si>
    <t>• The first "U.S. Census" in the Hawaiian Islands was conducted in 1900.</t>
  </si>
  <si>
    <t>• In the State of Hawaiÿi, there are two principal sources for general demographic data by various racial/ethnic groups.  The first is the decennial census conducted by the U.S. Department of Commerce, Census Bureau and is taken every 10 years to collect information about the people and housing of the United States.  The second is the Hawaiÿi Health Survey (HHS) conducted by the State of Hawaiÿi, Department of Health.  The HHS is a continuous statewide telephone survey of health and socio-demographic conditions.  Unlike the decennial census the HHS data is annual and can measure changes in the population during the intercennial decade, however being a sample survey it is subject to sampling variability and other sample survey issues.</t>
  </si>
  <si>
    <t>Death Year</t>
  </si>
  <si>
    <t xml:space="preserve"> Family Type</t>
  </si>
  <si>
    <t>Household Type</t>
  </si>
  <si>
    <t>Family Type</t>
  </si>
  <si>
    <t>Household</t>
  </si>
  <si>
    <t xml:space="preserve">  Households with no people under 18 years</t>
  </si>
  <si>
    <t>The Race Composition of the State of Hawai‘i: 2010</t>
  </si>
  <si>
    <t>Table 1.01</t>
  </si>
  <si>
    <t>Table 1.02</t>
  </si>
  <si>
    <t>Table 1.03</t>
  </si>
  <si>
    <t>Table 1.05</t>
  </si>
  <si>
    <t>Table 1.06</t>
  </si>
  <si>
    <t>Table 1.08</t>
  </si>
  <si>
    <t>Table 1.09</t>
  </si>
  <si>
    <t>Table 1.10</t>
  </si>
  <si>
    <t>Table 1.11</t>
  </si>
  <si>
    <t>Table 1.12</t>
  </si>
  <si>
    <t>Table 1.13</t>
  </si>
  <si>
    <t>Table 1.14</t>
  </si>
  <si>
    <t>Table 1.15</t>
  </si>
  <si>
    <t>Table 1.16</t>
  </si>
  <si>
    <t>Table 1.17</t>
  </si>
  <si>
    <t>Table 1.18</t>
  </si>
  <si>
    <t>Table 1.19</t>
  </si>
  <si>
    <t>Table 1.20</t>
  </si>
  <si>
    <t>Table 1.21</t>
  </si>
  <si>
    <t>Table 1.22</t>
  </si>
  <si>
    <t>Table 1.23</t>
  </si>
  <si>
    <t>Table 1.24</t>
  </si>
  <si>
    <t>Table 1.25</t>
  </si>
  <si>
    <t>Table 1.26</t>
  </si>
  <si>
    <t>Table 1.27</t>
  </si>
  <si>
    <t>Table 1.28</t>
  </si>
  <si>
    <t>Table 1.29</t>
  </si>
  <si>
    <t>Table 1.30</t>
  </si>
  <si>
    <t>Table 1.31</t>
  </si>
  <si>
    <t>Table 1.32</t>
  </si>
  <si>
    <t>Table 1.33</t>
  </si>
  <si>
    <t>Table 1.34</t>
  </si>
  <si>
    <t>Table 1.35</t>
  </si>
  <si>
    <t>Table 1.36</t>
  </si>
  <si>
    <t>Table 1.37</t>
  </si>
  <si>
    <t>Table 1.38</t>
  </si>
  <si>
    <t>Table 1.39</t>
  </si>
  <si>
    <t>Table 1.40</t>
  </si>
  <si>
    <t>Table 1.41</t>
  </si>
  <si>
    <t>Table 1.42</t>
  </si>
  <si>
    <t>Population of Hawai‘i by County and District: U.S. Census 1900-2010</t>
  </si>
  <si>
    <t>Native Hawaiian
(infant's race)</t>
  </si>
  <si>
    <t/>
  </si>
  <si>
    <t>Report generated by MO Census Data Center on 23 MAY11 from setup in huocctenure_report.sas in dpro2010/Tools using acs2010.hipros data</t>
  </si>
  <si>
    <t>Population 15 years and over</t>
  </si>
  <si>
    <t>Male 15 years and over</t>
  </si>
  <si>
    <t>Female 15 years and over</t>
  </si>
  <si>
    <t>Population Estimates of the Hawaiian Islands: 1778-1896</t>
  </si>
  <si>
    <t>Table</t>
  </si>
  <si>
    <t>POPULATION</t>
  </si>
  <si>
    <t>Native Hawaiian Voting Age Population by Hawai‘i State Senate Districts: 2010</t>
  </si>
  <si>
    <t>Native Hawaiian Voting Age Population by Hawai‘i State House Districts: 2010</t>
  </si>
  <si>
    <t>Native Hawaiian Families By Hawai‘i State Senate Districts: 2010</t>
  </si>
  <si>
    <t>Native Hawaiian Families By Hawai‘i State House Districts: 2010</t>
  </si>
  <si>
    <r>
      <t>a</t>
    </r>
    <r>
      <rPr>
        <sz val="10"/>
        <color theme="1"/>
        <rFont val="HawnHelv"/>
      </rPr>
      <t xml:space="preserve"> Native Hawaiian as defined by the U.S. Bureau of the Census. "The Concept of race as used by the Census Bureau reflects self-identification; it does not denote any clear-cut scientific definition of biological stock.” Note: Starting from the 2000 Census, the question on race was revised to allow respondents the option to self-identify themselves by selecting one or more races to indicate their racial identities.  The table uses the "alone or in combination" totals.</t>
    </r>
  </si>
  <si>
    <r>
      <rPr>
        <vertAlign val="superscript"/>
        <sz val="10"/>
        <color theme="1"/>
        <rFont val="HawnHelv"/>
      </rPr>
      <t>b</t>
    </r>
    <r>
      <rPr>
        <sz val="10"/>
        <color theme="1"/>
        <rFont val="HawnHelv"/>
      </rPr>
      <t xml:space="preserve"> Hawaiian as defined by the Hawaii Health Survey (HHS). The Hawaii Health Survey examined the ethnic background of the parents of each individual as provided by that individual. Racial background of each individual is based on the racial composition of his/her parents.  Note: The data is based on a sample and is subject to sampling variability. </t>
    </r>
  </si>
  <si>
    <r>
      <rPr>
        <vertAlign val="superscript"/>
        <sz val="10"/>
        <rFont val="HawnHelv"/>
      </rPr>
      <t>a</t>
    </r>
    <r>
      <rPr>
        <sz val="10"/>
        <rFont val="HawnHelv"/>
      </rPr>
      <t xml:space="preserve"> Hawaiian as defined by the U.S. Bureau of the Census.  Note: For Census 2000, the question on race was revised to allow respondents the option to self-identify themselves by selecting one or more races to indicate their racial identities.  The table uses the "alone or in any combination" totals.</t>
    </r>
  </si>
  <si>
    <r>
      <t>b</t>
    </r>
    <r>
      <rPr>
        <sz val="10"/>
        <rFont val="HawnHelv"/>
      </rPr>
      <t xml:space="preserve"> Hawaiian as defined by the Hawaiÿi Health Survey. The Hawaiÿi Health Survey examined the ancestry of the parents of each individual as provided by that individual. Racial background of each individual is based on the racial composition of his parents. Note: The data is based on a sample and is subject to sampling variability. </t>
    </r>
  </si>
  <si>
    <t>Hawaiÿi State Senate Districts (2010)</t>
  </si>
  <si>
    <t>Island(s)</t>
  </si>
  <si>
    <t>Areas Represented</t>
  </si>
  <si>
    <t>% District Population</t>
  </si>
  <si>
    <t>State Senate District 1</t>
  </si>
  <si>
    <t>Hilo</t>
  </si>
  <si>
    <t>State Senate District 2</t>
  </si>
  <si>
    <t>Puna, Ka‘u</t>
  </si>
  <si>
    <t>State Senate District 3</t>
  </si>
  <si>
    <t>Kona, Ka‘u</t>
  </si>
  <si>
    <t>State Senate District 4</t>
  </si>
  <si>
    <t>Hilo, Hämäkua, Kohala, Waimea, Waikoloa, Kona</t>
  </si>
  <si>
    <t>State Senate District 5</t>
  </si>
  <si>
    <t>Wailuku, Waihe‘e, Kahului</t>
  </si>
  <si>
    <t>State Senate District 6</t>
  </si>
  <si>
    <t>South and West Maui</t>
  </si>
  <si>
    <t>State Senate District 7</t>
  </si>
  <si>
    <t>Maui, Moloka‘i, Länaÿi, Kaho‘olawe</t>
  </si>
  <si>
    <t>Häna, East and Upcountry Maui, Moloka‘i, Länaÿi, Kahoÿolawe</t>
  </si>
  <si>
    <t>State Senate District 8</t>
  </si>
  <si>
    <t>Kauaÿi, Niÿihau</t>
  </si>
  <si>
    <t>State Senate District 9</t>
  </si>
  <si>
    <t>State Senate District 10</t>
  </si>
  <si>
    <t>Kaimukï, Kapahulu, Pälolo, Maunalani Heights, St. Louis Heights, Möÿiliÿili, Ala Wai</t>
  </si>
  <si>
    <t>State Senate District 11</t>
  </si>
  <si>
    <t>Mänoa, Makiki, Punchbowl, Papakölea</t>
  </si>
  <si>
    <t>State Senate District 12</t>
  </si>
  <si>
    <t>Waikïkï, Ala Moana, Kaka‘ako, McCully, Mo‘ili‘ili</t>
  </si>
  <si>
    <t>State Senate District 13</t>
  </si>
  <si>
    <t>Liliha, Pälama, Iwilei, Kalihi, Nu‘uanu, Pacific Heights, Pauoa, Lower Tantalus, Downtown</t>
  </si>
  <si>
    <t>State Senate District 14</t>
  </si>
  <si>
    <t>Kapälama, ‘Alewa, Kalihi Valley, Ft. Shafter, Moanalua Gardens &amp; Valley, portions of Halawa and ‘Aiea</t>
  </si>
  <si>
    <t>State Senate District 15</t>
  </si>
  <si>
    <t>Kalihi, Mäpunapuna, Airport, Salt Lake, Äliamanu, Foster Village, Hickam, Pearl Harbor</t>
  </si>
  <si>
    <t>State Senate District 16</t>
  </si>
  <si>
    <t>Pearl City, Momilani, Pearlridge, ‘Aiea, Royal Summit, ‘Aiea Heights, Newtown, Waimalu, Hälawa, Pearl Harbor</t>
  </si>
  <si>
    <t>State Senate District 17</t>
  </si>
  <si>
    <t>Waipahu, Crestview, Manana, Pearl City, Pacific Palisades</t>
  </si>
  <si>
    <t>State Senate District 18</t>
  </si>
  <si>
    <t>Mililani Town, portion of Waipi‘o Gentry, Waikele, Village Park, Royal Kunia</t>
  </si>
  <si>
    <t>State Senate District 19</t>
  </si>
  <si>
    <t>‘Ewa Beach, Ocean Pointe, ‘Ewa by Gentry, Iroquois Point, portion of ‘Ewa Villages</t>
  </si>
  <si>
    <t>State Senate District 20</t>
  </si>
  <si>
    <t>Kapolei, Makakilo, and portions of ‘Ewa, Kalaÿeloa, and Waipahu</t>
  </si>
  <si>
    <t>State Senate District 21</t>
  </si>
  <si>
    <t>Kalaÿeloa, Honokai Hale, Ko ‘Olina, Nänäkuli, Ma‘ili, Wai‘anae, Mäkaha, Mäkua</t>
  </si>
  <si>
    <t>State Senate District 22</t>
  </si>
  <si>
    <t>Mililani Mauka, Waipi‘o Acres, Wheeler, Wahiawä, Whitmore Village, portion of Poamoho</t>
  </si>
  <si>
    <t>State Senate District 23</t>
  </si>
  <si>
    <t>Kane‘ohe , Ka‘a‘awa, Hau‘ula, La‘ie, Kahuku, Waialua, Hale‘iwa, Wahiawä, Schofield Barracks, Kunia</t>
  </si>
  <si>
    <t>State Senate District 24</t>
  </si>
  <si>
    <t>Kane‘ohe, Kane‘ohe MCAB, Kailua,  He‘eia, ‘Ahuimanu</t>
  </si>
  <si>
    <t>State Senate District 25</t>
  </si>
  <si>
    <t>Kailua, Lanikai, Enchanted Lake, Keolu Hills, Maunawili, Waimäÿnalo, Hawai‘i Kai, Portlock</t>
  </si>
  <si>
    <r>
      <rPr>
        <b/>
        <sz val="10"/>
        <rFont val="HawnHelv"/>
      </rPr>
      <t xml:space="preserve">Source: </t>
    </r>
    <r>
      <rPr>
        <sz val="10"/>
        <rFont val="HawnHelv"/>
      </rPr>
      <t>US. Bureau of the Census. Census 2010 Summary File 2 (SF 2) (February 23, 2012). PCT3 Sex by Age.</t>
    </r>
  </si>
  <si>
    <t>Hawaiÿi State House Districts (2010)</t>
  </si>
  <si>
    <t>State House District 1</t>
  </si>
  <si>
    <t>Hämäkua, North Hilo, South Hilo</t>
  </si>
  <si>
    <t>State House District 2</t>
  </si>
  <si>
    <t>Keaukaha, parts of Hilo, Panaÿewa, Waiäkea</t>
  </si>
  <si>
    <t>State House District 3</t>
  </si>
  <si>
    <t>Hilo, Keaÿau, Kurtistown, Volcano</t>
  </si>
  <si>
    <t>State House District 4</t>
  </si>
  <si>
    <t>State House District 5</t>
  </si>
  <si>
    <t>Naÿalehu, Ocean View, Capt. Cook, Kealakekua, Kailua-Kona</t>
  </si>
  <si>
    <t>State House District 6</t>
  </si>
  <si>
    <t>Kailua-Kona, Hölualoa, Kalaoa, Honoköhau</t>
  </si>
  <si>
    <t>State House District 7</t>
  </si>
  <si>
    <t>North Kona, North Kohala, South Kohala</t>
  </si>
  <si>
    <t>State House District 8</t>
  </si>
  <si>
    <t>Kahakuloa, Waiheÿe, Waiehu, Puuohala, Wailuku, Waikapü</t>
  </si>
  <si>
    <t>State House District 9</t>
  </si>
  <si>
    <t>Maui, Länaÿi</t>
  </si>
  <si>
    <t>Kahului, Puunene, Old Sand Hills, Maui, Länaÿi</t>
  </si>
  <si>
    <t>State House District 10</t>
  </si>
  <si>
    <t>West Maui, Mäÿalaea, North Kïhei</t>
  </si>
  <si>
    <t>State House District 11</t>
  </si>
  <si>
    <t>Kïhei, Waileÿa, Mäkena</t>
  </si>
  <si>
    <t>State House District 12</t>
  </si>
  <si>
    <t>Sprecklesville, Pukalani, Makawao, Kula, Këökea, ÿUlupalakua, Kahului</t>
  </si>
  <si>
    <t>State House District 13</t>
  </si>
  <si>
    <t>Maui, Kahoÿolawe, Länaÿi, Molokaÿi</t>
  </si>
  <si>
    <t>Haÿikü, Häna, Kaupo, Kipahulu, Nahiku, Pä‘ia, Kahoÿolawe, Länaÿi, Molokaÿi, Molokini</t>
  </si>
  <si>
    <t>State House District 14</t>
  </si>
  <si>
    <t>Hanalei, Princeville, Kïlauea, Anahola, Kapaÿa, Wailua</t>
  </si>
  <si>
    <t>State House District 15</t>
  </si>
  <si>
    <t>Wailua Homesteads, Hanamäÿulu, Lïhuÿe, Puhi, Old Köloa Town, ÿÖmaÿo</t>
  </si>
  <si>
    <t>State House District 16</t>
  </si>
  <si>
    <t>Niÿihau, Lehua, Köloa, Waimea</t>
  </si>
  <si>
    <t>State House District 17</t>
  </si>
  <si>
    <t>Hawaiÿi Kai, Kalama Valley</t>
  </si>
  <si>
    <t>State House District 18</t>
  </si>
  <si>
    <t>Hahaÿione, Kuliÿouÿou, Niu Valley, ‘Äina Haina, Waiÿalae, Kähala</t>
  </si>
  <si>
    <t>State House District 19</t>
  </si>
  <si>
    <t>Waiÿalae, Kähala, Diamond Head, Kaimukï, Kapahulu</t>
  </si>
  <si>
    <t>State House District 20</t>
  </si>
  <si>
    <t>St. Louis Heights, Pälolo, Maunalani Heights, Wilhelmina Rise, Kaimukï</t>
  </si>
  <si>
    <t>State House District 21</t>
  </si>
  <si>
    <t>Kapahulu, McCully, Möÿiliÿili</t>
  </si>
  <si>
    <t>State House District 22</t>
  </si>
  <si>
    <t>Waikïkï, Ala Moana</t>
  </si>
  <si>
    <t>State House District 23</t>
  </si>
  <si>
    <t>Mänoa, Punahou, University, Möÿiliÿili</t>
  </si>
  <si>
    <t>State House District 24</t>
  </si>
  <si>
    <t>Makiki, Tantalus, Papakölea, McCully, Päwaÿa, Mänoa</t>
  </si>
  <si>
    <t>State House District 25</t>
  </si>
  <si>
    <t>Makiki, Punchbowl, Nuÿuanu, Dowsett Highlands, Pacific Heights, Pauoa</t>
  </si>
  <si>
    <t>State House District 26</t>
  </si>
  <si>
    <t>McCully, Käheka, Kakaÿako, Downtown</t>
  </si>
  <si>
    <t>State House District 27</t>
  </si>
  <si>
    <t>Nuÿuanu, Liliha, Puÿunui, ÿÄlewa Heights</t>
  </si>
  <si>
    <t>State House District 28</t>
  </si>
  <si>
    <t>Kalihi Valley, Kamehameha Heights, portion of Lower Kalihi</t>
  </si>
  <si>
    <t>State House District 29</t>
  </si>
  <si>
    <t>Kalihi, Pälama, Iwilei, Chinatown</t>
  </si>
  <si>
    <t>State House District 30</t>
  </si>
  <si>
    <t>Sand Island, Mokauea, Kapälama, Kalihi Kai</t>
  </si>
  <si>
    <t>State House District 31</t>
  </si>
  <si>
    <t>Moanalua, Red Hill, Foster Village, ÿAiea, Fort Shafter, Moanalua Gardens, Äliamanu, Lower Pearlridge</t>
  </si>
  <si>
    <t>State House District 32</t>
  </si>
  <si>
    <t>Moanalua, Salt Lake, Äliamanu</t>
  </si>
  <si>
    <t>State House District 33</t>
  </si>
  <si>
    <t>ÿAiea</t>
  </si>
  <si>
    <t>State House District 34</t>
  </si>
  <si>
    <t>Pearl City, Waimalu, Pacific Palisades</t>
  </si>
  <si>
    <t>State House District 35</t>
  </si>
  <si>
    <t>Pearl City, Manana, Waipiÿo</t>
  </si>
  <si>
    <t>State House District 36</t>
  </si>
  <si>
    <t>Mililani Mauka, Mililani</t>
  </si>
  <si>
    <t>State House District 37</t>
  </si>
  <si>
    <t>Mililani, Waipiÿo Gentry, Waikele</t>
  </si>
  <si>
    <t>State House District 38</t>
  </si>
  <si>
    <t>Waipahu</t>
  </si>
  <si>
    <t>State House District 39</t>
  </si>
  <si>
    <t>Royal Kunia, Village Park, Waipahu, Makakilo, West Loch</t>
  </si>
  <si>
    <t>State House District 40</t>
  </si>
  <si>
    <t>‘Ewa, ‘Ewa Beach, ‘Ewa Gentry, Iroquois Point</t>
  </si>
  <si>
    <t>State House District 41</t>
  </si>
  <si>
    <t>‘Ewa Villages, ‘Ewa Beach, ‘Ewa Gentry, Ocean Pointe, West Loch</t>
  </si>
  <si>
    <t>State House District 42</t>
  </si>
  <si>
    <t>Kapolei, Makakilo</t>
  </si>
  <si>
    <t>State House District 43</t>
  </si>
  <si>
    <t>‘Ewa Villages, Kalaÿeloa, Honokai Hale, Nanakai Gardens, Ko Olina, Kahe Point, Nänäkuli, Lualualei, Mäÿili</t>
  </si>
  <si>
    <t>State House District 44</t>
  </si>
  <si>
    <t>Waiÿanae, Mäkaha, Mäkua, Mäÿili</t>
  </si>
  <si>
    <t>State House District 45</t>
  </si>
  <si>
    <t>Schofield, Mokulëÿia, Waialua, Kunia, Waipiÿo Acres, Mililani</t>
  </si>
  <si>
    <t>State House District 46</t>
  </si>
  <si>
    <t>Wahiawä, Whitmore Village</t>
  </si>
  <si>
    <t>State House District 47</t>
  </si>
  <si>
    <t>Waialua, Haleÿiwa, Püpükea, Kahuku, Läÿie, Hauÿula, Waiähole, Waikäne, Sunset Beach, Punaluÿu, Kaÿaÿawa</t>
  </si>
  <si>
    <t>State House District 48</t>
  </si>
  <si>
    <t>Käneÿohe, Heÿeia, ÿÄhuimanu, Kahaluÿu, Haÿikü Valley, Mokuoloe</t>
  </si>
  <si>
    <t>State House District 49</t>
  </si>
  <si>
    <t>Käneÿohe, Maunawili, Olomana</t>
  </si>
  <si>
    <t>State House District 50</t>
  </si>
  <si>
    <t>Kailua, Käneÿohe Bay</t>
  </si>
  <si>
    <t>State House District 51</t>
  </si>
  <si>
    <t>Kailua, Waimäÿnalo</t>
  </si>
  <si>
    <t>% District Families</t>
  </si>
  <si>
    <t>Hawai‘i Kai, Kuli‘ou‘ou, Niu, ‘Āina Haina, Wai‘alae-Kahala, Diamond Head</t>
  </si>
  <si>
    <t>State Senate District10</t>
  </si>
  <si>
    <t>State Senate District11</t>
  </si>
  <si>
    <t>State Senate District12</t>
  </si>
  <si>
    <t>State Senate District13</t>
  </si>
  <si>
    <t>State Senate District14</t>
  </si>
  <si>
    <t>State Senate District15</t>
  </si>
  <si>
    <t>State Senate District16</t>
  </si>
  <si>
    <t>State Senate District17</t>
  </si>
  <si>
    <t>State Senate District18</t>
  </si>
  <si>
    <t>State Senate District19</t>
  </si>
  <si>
    <t>Kailua, Lanikai, Enchanted Lake, Keolu Hills, Hawai‘i Kai, Portlock</t>
  </si>
  <si>
    <t>Naÿalehu, Ocean View, Capt. Cook, Kealakekua, Kailua- Kona</t>
  </si>
  <si>
    <t>POPULATION: Native Hawaiian Families</t>
  </si>
  <si>
    <t>POPULATION: Native Hawaiian Marital Status</t>
  </si>
  <si>
    <t>Total US Population</t>
  </si>
  <si>
    <t xml:space="preserve">  Married-couple family:</t>
  </si>
  <si>
    <t>Total State Population</t>
  </si>
  <si>
    <t>Total County Population</t>
  </si>
  <si>
    <t xml:space="preserve">Native Hawaiian </t>
  </si>
  <si>
    <t>Sex by Marital Status for the Population 15 Years and over</t>
  </si>
  <si>
    <t>*****</t>
  </si>
  <si>
    <t>Grandparents Living with Own Grandchildren</t>
  </si>
  <si>
    <t xml:space="preserve">  Living with own grandchildren under 18 years:</t>
  </si>
  <si>
    <t xml:space="preserve">    Grandparent responsible for own grandchildren under 18 years:</t>
  </si>
  <si>
    <t xml:space="preserve">      Grandparent responsible less than 6 months</t>
  </si>
  <si>
    <t xml:space="preserve">      Grandparent responsible 6 to 11 months</t>
  </si>
  <si>
    <t xml:space="preserve">      Grandparent responsible 1 or 2 years</t>
  </si>
  <si>
    <t xml:space="preserve">      Grandparent responsible 3 or 4 years</t>
  </si>
  <si>
    <t xml:space="preserve">      Grandparent responsible 5 years or more</t>
  </si>
  <si>
    <t xml:space="preserve">    Grandparent not responsible for own grandchildren under 18 years</t>
  </si>
  <si>
    <t xml:space="preserve">  Not living with own grandchildren under 18 years</t>
  </si>
  <si>
    <t>Family Type by Presence and Age of Own Children: Aggregated Years 2006‑2010, 2011-2015</t>
  </si>
  <si>
    <t>Native Hawaiian Grandparents Living with Own Grandchildren: Aggregated Years 2006‑2010, 2011-2015</t>
  </si>
  <si>
    <t>Marital Status of Native Hawaiians: Aggregated Years 2006‑2010, 2011-2015</t>
  </si>
  <si>
    <r>
      <t>Source:</t>
    </r>
    <r>
      <rPr>
        <sz val="10"/>
        <rFont val="HawnHelv"/>
      </rPr>
      <t xml:space="preserve"> U.S. Census Bureau, 2011-2015 American Community Survey Selected Population Tables. B11003: Family Type by Presence and Age of Own Children under 18 Years.</t>
    </r>
  </si>
  <si>
    <r>
      <t>Source:</t>
    </r>
    <r>
      <rPr>
        <sz val="10"/>
        <rFont val="HawnHelv"/>
      </rPr>
      <t xml:space="preserve"> U.S. Census Bureau, 2006-2010 American Community Survey Selected Population Tables. B11003: Family Type by Presence and Age of Own Children under 18 Years.</t>
    </r>
  </si>
  <si>
    <r>
      <t>Source:</t>
    </r>
    <r>
      <rPr>
        <sz val="10"/>
        <rFont val="HawnHelv"/>
      </rPr>
      <t xml:space="preserve"> U.S. Census Bureau, 2011-2015 American Community Survey Selected Population Tables. B10050: Grandparents Living with Own Grandchildren under 18 Years by Responsibility for Own Grandchildren by Length of Time Responsible for Own Grandchildren for the Population 30 Years and over.</t>
    </r>
  </si>
  <si>
    <r>
      <t>Source:</t>
    </r>
    <r>
      <rPr>
        <sz val="10"/>
        <rFont val="HawnHelv"/>
      </rPr>
      <t xml:space="preserve"> U.S. Census Bureau, 2006-2010 American Community Survey Selected Population Tables. B10050: Grandparents Living with Own Grandchildren under 18 Years by Responsibility for Own Grandchildren by Length of Time Responsible for Own Grandchildren for the Population 30 Years and over.</t>
    </r>
  </si>
  <si>
    <r>
      <t>Source:</t>
    </r>
    <r>
      <rPr>
        <sz val="10"/>
        <rFont val="HawnHelv"/>
      </rPr>
      <t xml:space="preserve"> U.S. Census Bureau, 2011-2015 American Community Survey Selected Population Tables. B12001: Sex by Marital Status for the Population 15 Years and over.</t>
    </r>
  </si>
  <si>
    <r>
      <t>Source:</t>
    </r>
    <r>
      <rPr>
        <sz val="10"/>
        <rFont val="HawnHelv"/>
      </rPr>
      <t xml:space="preserve"> U.S. Census Bureau, 2006-2010 American Community Survey Selected Population Tables. B12001: Sex by Marital Status for the Population 15 Years and over.</t>
    </r>
  </si>
  <si>
    <t>Native Hawaiian Marital Status by County in Hawaiÿi: Aggregated Years 2006‑2010, 2011-2015</t>
  </si>
  <si>
    <t>Native Hawaiian Marital Status in Hawaiÿi: Aggregated Years 2006‑2010, 2011-2015</t>
  </si>
  <si>
    <t>POPULATION: Native Hawaiian Population</t>
  </si>
  <si>
    <t>Native Hawaiians by Age and Gender for the State of Hawai‘i: 2010</t>
  </si>
  <si>
    <t>Native Hawaiians by Age and Gender in Hawai‘i County: 2010</t>
  </si>
  <si>
    <t>Native Hawaiians by Age and Gender in Honolulu County: 2010</t>
  </si>
  <si>
    <t>Native Hawaiians by Age and Gender in Kaua‘i County: 2010</t>
  </si>
  <si>
    <t>Native Hawaiians by Age and Gender in Maui County: 2010</t>
  </si>
  <si>
    <t>Native Hawaiians by Age and Gender in the US and the State of Hawai‘i: 2010</t>
  </si>
  <si>
    <t>Total population (all ages)</t>
  </si>
  <si>
    <t xml:space="preserve">    1 year</t>
  </si>
  <si>
    <t xml:space="preserve">    2 years</t>
  </si>
  <si>
    <t xml:space="preserve">    3 years</t>
  </si>
  <si>
    <t xml:space="preserve">    4 years</t>
  </si>
  <si>
    <t xml:space="preserve">    5 years</t>
  </si>
  <si>
    <t xml:space="preserve">    6 years</t>
  </si>
  <si>
    <t xml:space="preserve">    7 years</t>
  </si>
  <si>
    <t xml:space="preserve">    8 years</t>
  </si>
  <si>
    <t xml:space="preserve">    9 years</t>
  </si>
  <si>
    <t xml:space="preserve">    10 years</t>
  </si>
  <si>
    <t xml:space="preserve">    11 years</t>
  </si>
  <si>
    <t xml:space="preserve">    12 years</t>
  </si>
  <si>
    <t xml:space="preserve">    13 years</t>
  </si>
  <si>
    <t xml:space="preserve">    14 years</t>
  </si>
  <si>
    <t>15  to 19 years</t>
  </si>
  <si>
    <t xml:space="preserve">    15 years</t>
  </si>
  <si>
    <t xml:space="preserve">    16 years</t>
  </si>
  <si>
    <t xml:space="preserve">    17 years</t>
  </si>
  <si>
    <t xml:space="preserve">    18 years</t>
  </si>
  <si>
    <t xml:space="preserve">    19 years</t>
  </si>
  <si>
    <t xml:space="preserve">    20 years</t>
  </si>
  <si>
    <t xml:space="preserve">    21 years</t>
  </si>
  <si>
    <t xml:space="preserve">    22 years</t>
  </si>
  <si>
    <t xml:space="preserve">    23 years</t>
  </si>
  <si>
    <t xml:space="preserve">    24 years</t>
  </si>
  <si>
    <t xml:space="preserve">    25 years</t>
  </si>
  <si>
    <t xml:space="preserve">    26 years</t>
  </si>
  <si>
    <t xml:space="preserve">    27 years</t>
  </si>
  <si>
    <t xml:space="preserve">    28 years</t>
  </si>
  <si>
    <t xml:space="preserve">    29 years</t>
  </si>
  <si>
    <t xml:space="preserve">    30 years</t>
  </si>
  <si>
    <t xml:space="preserve">    31 years</t>
  </si>
  <si>
    <t xml:space="preserve">    32 years</t>
  </si>
  <si>
    <t xml:space="preserve">    33 years</t>
  </si>
  <si>
    <t xml:space="preserve">    34 years</t>
  </si>
  <si>
    <t xml:space="preserve">    35 years</t>
  </si>
  <si>
    <t xml:space="preserve">    36 years</t>
  </si>
  <si>
    <t xml:space="preserve">    37 years</t>
  </si>
  <si>
    <t xml:space="preserve">    38 years</t>
  </si>
  <si>
    <t xml:space="preserve">    39 years</t>
  </si>
  <si>
    <t xml:space="preserve">    40 years</t>
  </si>
  <si>
    <t xml:space="preserve">    41 years</t>
  </si>
  <si>
    <t xml:space="preserve">    42 years</t>
  </si>
  <si>
    <t xml:space="preserve">    43 years</t>
  </si>
  <si>
    <t xml:space="preserve">    44 years</t>
  </si>
  <si>
    <t xml:space="preserve">    45 years</t>
  </si>
  <si>
    <t xml:space="preserve">    46 years</t>
  </si>
  <si>
    <t xml:space="preserve">    47 years</t>
  </si>
  <si>
    <t xml:space="preserve">    48 years</t>
  </si>
  <si>
    <t xml:space="preserve">    49 years</t>
  </si>
  <si>
    <t xml:space="preserve">    50 years</t>
  </si>
  <si>
    <t xml:space="preserve">    51 years</t>
  </si>
  <si>
    <t xml:space="preserve">    52 years</t>
  </si>
  <si>
    <t xml:space="preserve">    53 years</t>
  </si>
  <si>
    <t xml:space="preserve">    54 years</t>
  </si>
  <si>
    <t xml:space="preserve">    55 years</t>
  </si>
  <si>
    <t xml:space="preserve">    56 years</t>
  </si>
  <si>
    <t xml:space="preserve">    57 years</t>
  </si>
  <si>
    <t xml:space="preserve">    58 years</t>
  </si>
  <si>
    <t xml:space="preserve">    59 years</t>
  </si>
  <si>
    <t xml:space="preserve">    60 years</t>
  </si>
  <si>
    <t xml:space="preserve">    61 years</t>
  </si>
  <si>
    <t xml:space="preserve">    62 years</t>
  </si>
  <si>
    <t xml:space="preserve">    63 years</t>
  </si>
  <si>
    <t xml:space="preserve">    64 years</t>
  </si>
  <si>
    <t xml:space="preserve">    65 years</t>
  </si>
  <si>
    <t xml:space="preserve">    66 years</t>
  </si>
  <si>
    <t xml:space="preserve">    67 years</t>
  </si>
  <si>
    <t xml:space="preserve">    68 years</t>
  </si>
  <si>
    <t xml:space="preserve">    69 years</t>
  </si>
  <si>
    <t xml:space="preserve">    70 years</t>
  </si>
  <si>
    <t xml:space="preserve">    71 years</t>
  </si>
  <si>
    <t xml:space="preserve">    72 years</t>
  </si>
  <si>
    <t xml:space="preserve">    73 years</t>
  </si>
  <si>
    <t xml:space="preserve">    74 years</t>
  </si>
  <si>
    <t xml:space="preserve">    75 years</t>
  </si>
  <si>
    <t xml:space="preserve">    76 years</t>
  </si>
  <si>
    <t xml:space="preserve">    77 years</t>
  </si>
  <si>
    <t xml:space="preserve">    78 years</t>
  </si>
  <si>
    <t xml:space="preserve">    79 years</t>
  </si>
  <si>
    <t xml:space="preserve">    80 years</t>
  </si>
  <si>
    <t xml:space="preserve">    81 years</t>
  </si>
  <si>
    <t xml:space="preserve">    82 years</t>
  </si>
  <si>
    <t xml:space="preserve">    83 years</t>
  </si>
  <si>
    <t xml:space="preserve">    84 years</t>
  </si>
  <si>
    <t xml:space="preserve">    85 years</t>
  </si>
  <si>
    <t xml:space="preserve">    86 years</t>
  </si>
  <si>
    <t xml:space="preserve">    87 years</t>
  </si>
  <si>
    <t xml:space="preserve">    88 years</t>
  </si>
  <si>
    <t xml:space="preserve">    89 years</t>
  </si>
  <si>
    <t>90 to 94 years</t>
  </si>
  <si>
    <t xml:space="preserve">    90 years</t>
  </si>
  <si>
    <t xml:space="preserve">    91 years</t>
  </si>
  <si>
    <t xml:space="preserve">    92 years</t>
  </si>
  <si>
    <t xml:space="preserve">    93 years</t>
  </si>
  <si>
    <t xml:space="preserve">    94 years</t>
  </si>
  <si>
    <t>95 to 99 years</t>
  </si>
  <si>
    <t xml:space="preserve">    95 years</t>
  </si>
  <si>
    <t xml:space="preserve">    96 years</t>
  </si>
  <si>
    <t xml:space="preserve">    97 years</t>
  </si>
  <si>
    <t xml:space="preserve">    98 years</t>
  </si>
  <si>
    <t xml:space="preserve">    99 years</t>
  </si>
  <si>
    <t>100 to 104 years</t>
  </si>
  <si>
    <t>105 to 109 years</t>
  </si>
  <si>
    <t>110 years and over</t>
  </si>
  <si>
    <t xml:space="preserve"> Under 18 years </t>
  </si>
  <si>
    <t xml:space="preserve"> 16 years and over </t>
  </si>
  <si>
    <t xml:space="preserve"> 18 years and over </t>
  </si>
  <si>
    <t xml:space="preserve"> 21 years and over </t>
  </si>
  <si>
    <t xml:space="preserve"> 60 years and over </t>
  </si>
  <si>
    <t xml:space="preserve"> 62 years and over </t>
  </si>
  <si>
    <t xml:space="preserve"> 67 years and over </t>
  </si>
  <si>
    <t xml:space="preserve"> 75 years and over</t>
  </si>
  <si>
    <t>Median Age</t>
  </si>
  <si>
    <r>
      <t>Source:</t>
    </r>
    <r>
      <rPr>
        <sz val="10"/>
        <rFont val="HawnHelv"/>
      </rPr>
      <t xml:space="preserve"> US Bureau of the Census. Census 2010 Summary File 2 (SF 2) (February 23, 2012). QT-P2: Single Years of Age and Sex: 2010. PCT4: Median Age by Sex. </t>
    </r>
  </si>
  <si>
    <t xml:space="preserve"> Maui County</t>
  </si>
  <si>
    <t>Total Maui County</t>
  </si>
  <si>
    <t xml:space="preserve">Median Age </t>
  </si>
  <si>
    <t>X Not applicable.</t>
  </si>
  <si>
    <r>
      <t>Source:</t>
    </r>
    <r>
      <rPr>
        <sz val="10"/>
        <rFont val="HawnHelv"/>
      </rPr>
      <t xml:space="preserve"> United States. Bureau of the Census. Census 2010 Summary File 2 (SF 2) (February 23, 2012). Summary File 2, Table PCT3.</t>
    </r>
  </si>
  <si>
    <t>Total Kauaÿi County</t>
  </si>
  <si>
    <t>Total Honolulu County</t>
  </si>
  <si>
    <t>Hawaiÿi  County</t>
  </si>
  <si>
    <t>Total Hawaiÿi County</t>
  </si>
  <si>
    <t>Hawaiian as defined by the U.S. Bureau of the Census.  Note: For Census 2000, the question on race was revised to allow respondents the option to self-identify themselves by selecting one or more races to indicate their racial identities.  The table uses the "alone or in any combination" totals.</t>
  </si>
  <si>
    <t>Geography</t>
  </si>
  <si>
    <t>Area of County</t>
  </si>
  <si>
    <t>% Tract</t>
  </si>
  <si>
    <t>Census Tract 301</t>
  </si>
  <si>
    <t>Häna</t>
  </si>
  <si>
    <t>Census Tract 302.01</t>
  </si>
  <si>
    <t>Huelo</t>
  </si>
  <si>
    <t>Census Tract 302.02</t>
  </si>
  <si>
    <t>Haÿikü</t>
  </si>
  <si>
    <t>Census Tract 303.01</t>
  </si>
  <si>
    <t>Kula</t>
  </si>
  <si>
    <t>Census Tract 303.03</t>
  </si>
  <si>
    <t>Waileÿa</t>
  </si>
  <si>
    <t>Census Tract 304.02</t>
  </si>
  <si>
    <t>Pukalani</t>
  </si>
  <si>
    <t>Census Tract 304.03</t>
  </si>
  <si>
    <t>Census Tract 304.04</t>
  </si>
  <si>
    <t>Häliÿimaile</t>
  </si>
  <si>
    <t>Census Tract 305.01</t>
  </si>
  <si>
    <t>Pä‘ia</t>
  </si>
  <si>
    <t>Census Tract 307.05</t>
  </si>
  <si>
    <t>Kihei Mauka</t>
  </si>
  <si>
    <t>Census Tract 307.06</t>
  </si>
  <si>
    <t>Keälia</t>
  </si>
  <si>
    <t>Census Tract 307.07</t>
  </si>
  <si>
    <t>Waipuilani</t>
  </si>
  <si>
    <t>Census Tract 307.08</t>
  </si>
  <si>
    <t>Halama</t>
  </si>
  <si>
    <t>Census Tract 307.09</t>
  </si>
  <si>
    <t>Kamaole</t>
  </si>
  <si>
    <t>Census Tract 307.10</t>
  </si>
  <si>
    <t>Keawakapu</t>
  </si>
  <si>
    <t>Census Tract 308</t>
  </si>
  <si>
    <t>Waiheÿe-Waikapü</t>
  </si>
  <si>
    <t>Census Tract 309.01</t>
  </si>
  <si>
    <t>West Central Wailuku</t>
  </si>
  <si>
    <t>Census Tract 309.02</t>
  </si>
  <si>
    <t>East Central Wailuku</t>
  </si>
  <si>
    <t>Census Tract 309.03</t>
  </si>
  <si>
    <t>North Wailuku</t>
  </si>
  <si>
    <t>Census Tract 310</t>
  </si>
  <si>
    <t>South Wailuku</t>
  </si>
  <si>
    <t>Census Tract 311.01</t>
  </si>
  <si>
    <t>West Kahului</t>
  </si>
  <si>
    <t>Census Tract 311.02</t>
  </si>
  <si>
    <t>Central Kahului</t>
  </si>
  <si>
    <t>Census Tract 311.03</t>
  </si>
  <si>
    <t>Southeast Kahului</t>
  </si>
  <si>
    <t>Census Tract 314.02</t>
  </si>
  <si>
    <t>Kahoma</t>
  </si>
  <si>
    <t>Census Tract 314.04</t>
  </si>
  <si>
    <t>Lähainä</t>
  </si>
  <si>
    <t>Census Tract 314.05</t>
  </si>
  <si>
    <t>Lahainaluna</t>
  </si>
  <si>
    <t>Census Tract 315.01</t>
  </si>
  <si>
    <t>Kapalua</t>
  </si>
  <si>
    <t>Census Tract 315.02</t>
  </si>
  <si>
    <t>Honokahua</t>
  </si>
  <si>
    <t>Census Tract 315.03</t>
  </si>
  <si>
    <t>Census Tract 316.01</t>
  </si>
  <si>
    <t>Census Tract 317</t>
  </si>
  <si>
    <t>East Molokaÿi</t>
  </si>
  <si>
    <t>Census Tract 318.01</t>
  </si>
  <si>
    <t>West Molokaÿi</t>
  </si>
  <si>
    <t>Census Tract 319</t>
  </si>
  <si>
    <t>Census Tract 320.00</t>
  </si>
  <si>
    <t>Launiupoko</t>
  </si>
  <si>
    <r>
      <t>Source:</t>
    </r>
    <r>
      <rPr>
        <sz val="10"/>
        <rFont val="HawnHelv"/>
      </rPr>
      <t xml:space="preserve"> United States. Bureau of the Census. Census 2010 Summary File 2 (SF 2) (February 23, 2012).</t>
    </r>
  </si>
  <si>
    <t>Census Tract 401.03</t>
  </si>
  <si>
    <t>Princeville-Kïlauea</t>
  </si>
  <si>
    <t>Census Tract 401.04</t>
  </si>
  <si>
    <t>Häÿena-Hanalei</t>
  </si>
  <si>
    <t>Census Tract 402.04</t>
  </si>
  <si>
    <t>Wailua Houselots</t>
  </si>
  <si>
    <t>Census Tract 402.05</t>
  </si>
  <si>
    <t>Census Tract 403</t>
  </si>
  <si>
    <t>Census Tract 404</t>
  </si>
  <si>
    <t>Puhi-Hanamäÿulu</t>
  </si>
  <si>
    <t>Census Tract 405</t>
  </si>
  <si>
    <t>Lïhuÿe</t>
  </si>
  <si>
    <t>Census Tract 406.03</t>
  </si>
  <si>
    <t>Köloa-Poÿipü</t>
  </si>
  <si>
    <t>Census Tract 406.04</t>
  </si>
  <si>
    <t>ÿÖmaÿo -Kukuiÿula</t>
  </si>
  <si>
    <t>Census Tract 407</t>
  </si>
  <si>
    <t>ÿEleÿele -Kaläheo</t>
  </si>
  <si>
    <t>Census Tract 408</t>
  </si>
  <si>
    <t>Kaumakani -Hanapëpë</t>
  </si>
  <si>
    <t>Census Tract 409</t>
  </si>
  <si>
    <t>Kekaha-Waimea</t>
  </si>
  <si>
    <t>Census Tract 412</t>
  </si>
  <si>
    <t>Niihau and Kaÿula</t>
  </si>
  <si>
    <t>Census Tract 9400</t>
  </si>
  <si>
    <t>Anahola</t>
  </si>
  <si>
    <t>Census Tract 1.06</t>
  </si>
  <si>
    <t>Hahaÿione-Mariners Ridge</t>
  </si>
  <si>
    <t>Census Tract 1.07</t>
  </si>
  <si>
    <t>Kuapä Isle</t>
  </si>
  <si>
    <t>Census Tract 1.08</t>
  </si>
  <si>
    <t>Hawaiÿi Kai Marina</t>
  </si>
  <si>
    <t>Census Tract 1.10</t>
  </si>
  <si>
    <t>Kalama Valley</t>
  </si>
  <si>
    <t>Census Tract 1.11</t>
  </si>
  <si>
    <t>Lunalilo Park Subdivision</t>
  </si>
  <si>
    <t>Census Tract 1.12</t>
  </si>
  <si>
    <t>Koko Marina</t>
  </si>
  <si>
    <t>Census Tract 1.14</t>
  </si>
  <si>
    <t>Portlock</t>
  </si>
  <si>
    <t>Census Tract 2</t>
  </si>
  <si>
    <t>Kuliÿouÿou</t>
  </si>
  <si>
    <t>Census Tract 3.01</t>
  </si>
  <si>
    <t>‘Äina Haina-Hawaiÿi Loa Ridge</t>
  </si>
  <si>
    <t>Census Tract 3.02</t>
  </si>
  <si>
    <t xml:space="preserve">Wailupe </t>
  </si>
  <si>
    <t>Census Tract 4.01</t>
  </si>
  <si>
    <t>Waiÿalae Nui Ridge-Ainakoa</t>
  </si>
  <si>
    <t>Census Tract 4.02</t>
  </si>
  <si>
    <t>Waiÿalae Iki</t>
  </si>
  <si>
    <t>Census Tract 5</t>
  </si>
  <si>
    <t>Waiÿalae-Kahala</t>
  </si>
  <si>
    <t>Census Tract 6</t>
  </si>
  <si>
    <t>Diamond Head</t>
  </si>
  <si>
    <t>Census Tract 7</t>
  </si>
  <si>
    <t>Kaimukï: 22nd Avenue</t>
  </si>
  <si>
    <t>Census Tract 8</t>
  </si>
  <si>
    <t>Kaimukï: Kapiÿolani Community College</t>
  </si>
  <si>
    <t>Census Tract 9.01</t>
  </si>
  <si>
    <t>Waiÿalae Nui Valley</t>
  </si>
  <si>
    <t>Census Tract 9.02</t>
  </si>
  <si>
    <t>Maunalani Heights</t>
  </si>
  <si>
    <t>Census Tract 9.03</t>
  </si>
  <si>
    <t>Lower Wilhelmina</t>
  </si>
  <si>
    <t>Census Tract 10</t>
  </si>
  <si>
    <t>Upper Pälolo</t>
  </si>
  <si>
    <t>Census Tract 11</t>
  </si>
  <si>
    <t>Central Pälolo</t>
  </si>
  <si>
    <t>Census Tract 12.01</t>
  </si>
  <si>
    <t>Waiÿalae Avenue-Pükele Avenue</t>
  </si>
  <si>
    <t>Census Tract 12.02</t>
  </si>
  <si>
    <t>Lower Pälolo</t>
  </si>
  <si>
    <t>Census Tract 13</t>
  </si>
  <si>
    <t>Kaimukï: 6th Avenue</t>
  </si>
  <si>
    <t>Census Tract 14</t>
  </si>
  <si>
    <t>Kapäolono Field</t>
  </si>
  <si>
    <t>Census Tract 15</t>
  </si>
  <si>
    <t>Upper Kapahulu</t>
  </si>
  <si>
    <t>Census Tract 16</t>
  </si>
  <si>
    <t>Lower Kapahulu</t>
  </si>
  <si>
    <t>Census Tract 17</t>
  </si>
  <si>
    <t>Kapiÿolani Park</t>
  </si>
  <si>
    <t>Census Tract 18.01</t>
  </si>
  <si>
    <t>Koa Avenue</t>
  </si>
  <si>
    <t>Census Tract 18.03</t>
  </si>
  <si>
    <t>Tusitala Street</t>
  </si>
  <si>
    <t>Census Tract 18.04</t>
  </si>
  <si>
    <t>Jefferson School</t>
  </si>
  <si>
    <t>Census Tract 19.01</t>
  </si>
  <si>
    <t>Waikïkï Beach</t>
  </si>
  <si>
    <t>*</t>
  </si>
  <si>
    <t>Census Tract 19.03</t>
  </si>
  <si>
    <t>ÿEna Road</t>
  </si>
  <si>
    <t>Census Tract 19.04</t>
  </si>
  <si>
    <t>Hobron Lane</t>
  </si>
  <si>
    <t>Census Tract 20.03</t>
  </si>
  <si>
    <t>Seaside Avenue</t>
  </si>
  <si>
    <t>Census Tract 20.04</t>
  </si>
  <si>
    <t>International Market Place</t>
  </si>
  <si>
    <t>Census Tract 20.05</t>
  </si>
  <si>
    <t>Ala Wai-Niu Street</t>
  </si>
  <si>
    <t>Census Tract 20.06</t>
  </si>
  <si>
    <t>Ala Wai-ÿOlohana Street</t>
  </si>
  <si>
    <t>Census Tract 21</t>
  </si>
  <si>
    <t>Olokele Avenue</t>
  </si>
  <si>
    <t>Census Tract 22.01</t>
  </si>
  <si>
    <t>Kamoku Street-ÿIolani School</t>
  </si>
  <si>
    <t>Census Tract 22.02</t>
  </si>
  <si>
    <t>Ala Wai Park-Lauiki Street</t>
  </si>
  <si>
    <t>Census Tract 23</t>
  </si>
  <si>
    <t>Möÿiliÿili</t>
  </si>
  <si>
    <t>Census Tract 24.01</t>
  </si>
  <si>
    <t>Lower McCully</t>
  </si>
  <si>
    <t>Census Tract 24.02</t>
  </si>
  <si>
    <t>Upper McCully</t>
  </si>
  <si>
    <t>Census Tract 25</t>
  </si>
  <si>
    <t>Lower Päwaÿa</t>
  </si>
  <si>
    <t>Census Tract 26</t>
  </si>
  <si>
    <t>Bingham Tract</t>
  </si>
  <si>
    <t>Census Tract 27.01</t>
  </si>
  <si>
    <t>UH Mänoa Campus</t>
  </si>
  <si>
    <t>Census Tract 27.02</t>
  </si>
  <si>
    <t>Punahou School</t>
  </si>
  <si>
    <t>Census Tract 28</t>
  </si>
  <si>
    <t>St. Louis Heights</t>
  </si>
  <si>
    <t>Census Tract 29</t>
  </si>
  <si>
    <t xml:space="preserve">East Mänoa </t>
  </si>
  <si>
    <t>Census Tract 30</t>
  </si>
  <si>
    <t>Judd Hillside-Lowrey Avenue</t>
  </si>
  <si>
    <t>Census Tract 31.01</t>
  </si>
  <si>
    <t>Woodlawn</t>
  </si>
  <si>
    <t>Census Tract 31.02</t>
  </si>
  <si>
    <t xml:space="preserve">Upper Mänoa </t>
  </si>
  <si>
    <t>Census Tract 32</t>
  </si>
  <si>
    <t>Round Top-Tantalus</t>
  </si>
  <si>
    <t>Census Tract 33</t>
  </si>
  <si>
    <t>Makiki Heights</t>
  </si>
  <si>
    <t>Census Tract 34.03</t>
  </si>
  <si>
    <t>Thurston Street</t>
  </si>
  <si>
    <t>Census Tract 34.04</t>
  </si>
  <si>
    <t>Makiki Fire Station</t>
  </si>
  <si>
    <t>Census Tract 34.05</t>
  </si>
  <si>
    <t>Poki Street</t>
  </si>
  <si>
    <t>Census Tract 34.06</t>
  </si>
  <si>
    <t>Lower Makiki</t>
  </si>
  <si>
    <t>Census Tract 34.07</t>
  </si>
  <si>
    <t>Maryknoll School</t>
  </si>
  <si>
    <t>Census Tract 35.01</t>
  </si>
  <si>
    <t>Academy of Arts</t>
  </si>
  <si>
    <t>Census Tract 35.02</t>
  </si>
  <si>
    <t xml:space="preserve">Upper Päwaÿa </t>
  </si>
  <si>
    <t>Census Tract 36.01</t>
  </si>
  <si>
    <t>Sheridan Street</t>
  </si>
  <si>
    <t>Census Tract 36.03</t>
  </si>
  <si>
    <t>Ahana Street</t>
  </si>
  <si>
    <t>Census Tract 36.04</t>
  </si>
  <si>
    <t>Käheka Street-Makaloa Street</t>
  </si>
  <si>
    <t>Census Tract 37</t>
  </si>
  <si>
    <t xml:space="preserve">Ala Moana </t>
  </si>
  <si>
    <t>Census Tract 38</t>
  </si>
  <si>
    <t>Kakaÿako</t>
  </si>
  <si>
    <t>Census Tract 39</t>
  </si>
  <si>
    <t>Civic Center</t>
  </si>
  <si>
    <t>Census Tract 40</t>
  </si>
  <si>
    <t>Financial District</t>
  </si>
  <si>
    <t>Census Tract 41</t>
  </si>
  <si>
    <t>Queens Hospital</t>
  </si>
  <si>
    <t>Census Tract 42</t>
  </si>
  <si>
    <t>Queen Emma Gardens</t>
  </si>
  <si>
    <t>Census Tract 43</t>
  </si>
  <si>
    <t>Punchbowl</t>
  </si>
  <si>
    <t>Census Tract 44</t>
  </si>
  <si>
    <t xml:space="preserve">Pauoa </t>
  </si>
  <si>
    <t>Census Tract 45</t>
  </si>
  <si>
    <t>Dowsett Highlands</t>
  </si>
  <si>
    <t>Census Tract 46</t>
  </si>
  <si>
    <t>Puÿunui -Waokanaka Street</t>
  </si>
  <si>
    <t>Census Tract 47</t>
  </si>
  <si>
    <t>ÿÄlewa-Kawänanakoa</t>
  </si>
  <si>
    <t>Census Tract 48</t>
  </si>
  <si>
    <t>Kamehameha Heights</t>
  </si>
  <si>
    <t>Census Tract 49</t>
  </si>
  <si>
    <t xml:space="preserve">Lanakila </t>
  </si>
  <si>
    <t>Census Tract 50</t>
  </si>
  <si>
    <t xml:space="preserve">Kuakini </t>
  </si>
  <si>
    <t>Census Tract 51</t>
  </si>
  <si>
    <t>Foster Botanical Garden</t>
  </si>
  <si>
    <t>Census Tract 52</t>
  </si>
  <si>
    <t>Chinatown</t>
  </si>
  <si>
    <t>Census Tract 53</t>
  </si>
  <si>
    <t xml:space="preserve">ÿAÿala </t>
  </si>
  <si>
    <t>Census Tract 54</t>
  </si>
  <si>
    <t>Mayor Wright Housing</t>
  </si>
  <si>
    <t>Census Tract 55</t>
  </si>
  <si>
    <t xml:space="preserve">Pälama </t>
  </si>
  <si>
    <t>Census Tract 56</t>
  </si>
  <si>
    <t xml:space="preserve">Kapälama </t>
  </si>
  <si>
    <t>Census Tract 57</t>
  </si>
  <si>
    <t>Census Tract 58</t>
  </si>
  <si>
    <t>Waiakamilo Road</t>
  </si>
  <si>
    <t>Census Tract 59</t>
  </si>
  <si>
    <t>Mokauea Street</t>
  </si>
  <si>
    <t>Census Tract 60</t>
  </si>
  <si>
    <t>Umi Street</t>
  </si>
  <si>
    <t>Census Tract 61</t>
  </si>
  <si>
    <t>Kalihi Waena</t>
  </si>
  <si>
    <t>Census Tract 62.01</t>
  </si>
  <si>
    <t>Kam IV Road</t>
  </si>
  <si>
    <t>Census Tract 62.02</t>
  </si>
  <si>
    <t>Linapuni Street</t>
  </si>
  <si>
    <t>Census Tract 63.01</t>
  </si>
  <si>
    <t>Kalihi Valley Park</t>
  </si>
  <si>
    <t>Census Tract 63.02</t>
  </si>
  <si>
    <t>Kalena Drive</t>
  </si>
  <si>
    <t>Census Tract 64.01</t>
  </si>
  <si>
    <t>Gulick Avenue-Likelike</t>
  </si>
  <si>
    <t>Census Tract 64.02</t>
  </si>
  <si>
    <t>Kamanaiki Street</t>
  </si>
  <si>
    <t>Census Tract 65</t>
  </si>
  <si>
    <t>Upper Kalihi Valley</t>
  </si>
  <si>
    <t>Census Tract 66</t>
  </si>
  <si>
    <t>Kahauiki Street</t>
  </si>
  <si>
    <t>Census Tract 67.01</t>
  </si>
  <si>
    <t xml:space="preserve">Tripler-Moanalua </t>
  </si>
  <si>
    <t>Census Tract 67.02</t>
  </si>
  <si>
    <t>Red Hill</t>
  </si>
  <si>
    <t>Census Tract 68.02</t>
  </si>
  <si>
    <t xml:space="preserve">Äliamanu </t>
  </si>
  <si>
    <t>Census Tract 68.04</t>
  </si>
  <si>
    <t>Äliamanu Crater</t>
  </si>
  <si>
    <t>Census Tract 68.05</t>
  </si>
  <si>
    <t>Salt Lake Country Club</t>
  </si>
  <si>
    <t>Census Tract 68.06</t>
  </si>
  <si>
    <t xml:space="preserve">Ala Lilikoi </t>
  </si>
  <si>
    <t>Census Tract 68.08</t>
  </si>
  <si>
    <t>Ala ÿIlima Mauka</t>
  </si>
  <si>
    <t>Census Tract 68.09</t>
  </si>
  <si>
    <t>Ala ÿIlima Makai</t>
  </si>
  <si>
    <t>Census Tract 69</t>
  </si>
  <si>
    <t>Arizona Road</t>
  </si>
  <si>
    <t>Census Tract 70</t>
  </si>
  <si>
    <t>Navy Marine Golf Course</t>
  </si>
  <si>
    <t>Census Tract 71</t>
  </si>
  <si>
    <t>Nimitz Elementary School</t>
  </si>
  <si>
    <t>Census Tract 73.02</t>
  </si>
  <si>
    <t xml:space="preserve">Hangar Avenue-Vickers Avenue </t>
  </si>
  <si>
    <t>Census Tract 73.03</t>
  </si>
  <si>
    <t>Hickam Air Force Base</t>
  </si>
  <si>
    <t>Census Tract 74</t>
  </si>
  <si>
    <t>Ford Island</t>
  </si>
  <si>
    <t>Census Tract 75.02</t>
  </si>
  <si>
    <t>Hälawa Valley</t>
  </si>
  <si>
    <t>Census Tract 75.03</t>
  </si>
  <si>
    <t>Hälawa Heights</t>
  </si>
  <si>
    <t>Census Tract 75.04</t>
  </si>
  <si>
    <t>Aloha Stadium</t>
  </si>
  <si>
    <t>Census Tract 75.05</t>
  </si>
  <si>
    <t>Foster Village</t>
  </si>
  <si>
    <t>Census Tract 75.06</t>
  </si>
  <si>
    <t>Red Hill Military Housing</t>
  </si>
  <si>
    <t>Census Tract 77.01</t>
  </si>
  <si>
    <t>Lower ÿAiea</t>
  </si>
  <si>
    <t>Census Tract 77.02</t>
  </si>
  <si>
    <t>ÿAiea Heights</t>
  </si>
  <si>
    <t>Census Tract 78.04</t>
  </si>
  <si>
    <t>Lower Pearl City</t>
  </si>
  <si>
    <t>Census Tract 78.05</t>
  </si>
  <si>
    <t>Waiau Townhouses</t>
  </si>
  <si>
    <t>Census Tract 78.07</t>
  </si>
  <si>
    <t>Pearl Ridge High Rise</t>
  </si>
  <si>
    <t>Census Tract 78.08</t>
  </si>
  <si>
    <t>Pearlridge Center</t>
  </si>
  <si>
    <t>Census Tract 78.09</t>
  </si>
  <si>
    <t>Newtown</t>
  </si>
  <si>
    <t>Census Tract 78.10</t>
  </si>
  <si>
    <t>Royal Summit</t>
  </si>
  <si>
    <t>Census Tract 78.11</t>
  </si>
  <si>
    <t>Pearl Country Club</t>
  </si>
  <si>
    <t>Census Tract 80.01</t>
  </si>
  <si>
    <t>Hale Mohalu Hospital</t>
  </si>
  <si>
    <t>Census Tract 80.02</t>
  </si>
  <si>
    <t xml:space="preserve">Lower Waiau </t>
  </si>
  <si>
    <t>Census Tract 80.03</t>
  </si>
  <si>
    <t xml:space="preserve">Manana </t>
  </si>
  <si>
    <t>Census Tract 80.05</t>
  </si>
  <si>
    <t>Pacific Palisades</t>
  </si>
  <si>
    <t>Census Tract 80.06</t>
  </si>
  <si>
    <t>Census Tract 80.07</t>
  </si>
  <si>
    <t>Pearl City Highlands</t>
  </si>
  <si>
    <t>Census Tract 83.01</t>
  </si>
  <si>
    <t>Iroquois Point</t>
  </si>
  <si>
    <t>Census Tract 83.02</t>
  </si>
  <si>
    <t>Campbell High School</t>
  </si>
  <si>
    <t>Census Tract 84.02</t>
  </si>
  <si>
    <t>‘Ewa Beach</t>
  </si>
  <si>
    <t>Census Tract 84.05</t>
  </si>
  <si>
    <t>Holomua School</t>
  </si>
  <si>
    <t>Census Tract 84.06</t>
  </si>
  <si>
    <t>Hawaiÿi Prince Golf Course</t>
  </si>
  <si>
    <t>Census Tract 84.07</t>
  </si>
  <si>
    <t>Ocean Pointe</t>
  </si>
  <si>
    <t>Census Tract 84.08</t>
  </si>
  <si>
    <t>Hoakalei Country Club</t>
  </si>
  <si>
    <t>Census Tract 84.10</t>
  </si>
  <si>
    <t>Coral Creek Golf Course</t>
  </si>
  <si>
    <t>Census Tract 84.11</t>
  </si>
  <si>
    <t>Geiger Road</t>
  </si>
  <si>
    <t>Census Tract 84.12</t>
  </si>
  <si>
    <t>‘Ewa Gentry</t>
  </si>
  <si>
    <t>Census Tract 85.02</t>
  </si>
  <si>
    <t>Census Tract 86.06</t>
  </si>
  <si>
    <t>Kapolei Golf Course</t>
  </si>
  <si>
    <t>Census Tract 86.09</t>
  </si>
  <si>
    <t>Ko Olina-Honokai Hale</t>
  </si>
  <si>
    <t>Census Tract 86.10</t>
  </si>
  <si>
    <t>Ko Olina Resort</t>
  </si>
  <si>
    <t>Census Tract 86.11</t>
  </si>
  <si>
    <t xml:space="preserve">Kahe </t>
  </si>
  <si>
    <t>Census Tract 86.12</t>
  </si>
  <si>
    <t xml:space="preserve">Upper Makakilo </t>
  </si>
  <si>
    <t>Census Tract 86.13</t>
  </si>
  <si>
    <t>Makakilo: Wainohia Street</t>
  </si>
  <si>
    <t>Census Tract 86.14</t>
  </si>
  <si>
    <t>Kunia West</t>
  </si>
  <si>
    <t>Census Tract 86.17</t>
  </si>
  <si>
    <t>‘Ewa Villages</t>
  </si>
  <si>
    <t>Census Tract 86.22</t>
  </si>
  <si>
    <t>Lower Makakilo</t>
  </si>
  <si>
    <t>Census Tract 87.01</t>
  </si>
  <si>
    <t>Leeward Community College</t>
  </si>
  <si>
    <t>Census Tract 87.02</t>
  </si>
  <si>
    <t>St. Joseph School</t>
  </si>
  <si>
    <t>Census Tract 87.03</t>
  </si>
  <si>
    <t>West Loch</t>
  </si>
  <si>
    <t>Census Tract 88</t>
  </si>
  <si>
    <t>Managers Drive</t>
  </si>
  <si>
    <t>Census Tract 89.06</t>
  </si>
  <si>
    <t>Mililani Golf Course</t>
  </si>
  <si>
    <t>Census Tract 89.07</t>
  </si>
  <si>
    <t>Mililani High School</t>
  </si>
  <si>
    <t>Census Tract 89.08</t>
  </si>
  <si>
    <t>Mililani Marketplace</t>
  </si>
  <si>
    <t>Census Tract 89.09</t>
  </si>
  <si>
    <t>Mililani District Park</t>
  </si>
  <si>
    <t>Census Tract 89.12</t>
  </si>
  <si>
    <t>August Ahrens School</t>
  </si>
  <si>
    <t>Census Tract 89.13</t>
  </si>
  <si>
    <t>Robinson Heights</t>
  </si>
  <si>
    <t>Census Tract 89.14</t>
  </si>
  <si>
    <t>Honowai School</t>
  </si>
  <si>
    <t>Census Tract 89.15</t>
  </si>
  <si>
    <t>Waipiÿo Acres</t>
  </si>
  <si>
    <t>Census Tract 89.17</t>
  </si>
  <si>
    <t>Mililani Town Center</t>
  </si>
  <si>
    <t>Census Tract 89.18</t>
  </si>
  <si>
    <t>Mililani: Nob Hill</t>
  </si>
  <si>
    <t>Census Tract 89.20</t>
  </si>
  <si>
    <t>Waipiÿo Gentry</t>
  </si>
  <si>
    <t>Census Tract 89.21</t>
  </si>
  <si>
    <t xml:space="preserve">Waipiÿo </t>
  </si>
  <si>
    <t>Census Tract 89.22</t>
  </si>
  <si>
    <t xml:space="preserve">Waikele </t>
  </si>
  <si>
    <t>Census Tract 89.23</t>
  </si>
  <si>
    <t>Seaview</t>
  </si>
  <si>
    <t>Census Tract 89.24</t>
  </si>
  <si>
    <t xml:space="preserve">Royal Kunia </t>
  </si>
  <si>
    <t>Census Tract 89.25</t>
  </si>
  <si>
    <t>Village Park</t>
  </si>
  <si>
    <t>Census Tract 89.26</t>
  </si>
  <si>
    <t>Laulani Valley-Mililani Technology Park</t>
  </si>
  <si>
    <t>Census Tract 89.27</t>
  </si>
  <si>
    <t>Koolani Drive</t>
  </si>
  <si>
    <t>Census Tract 89.28</t>
  </si>
  <si>
    <t>Mililani Mauka Middle School</t>
  </si>
  <si>
    <t>Census Tract 89.29</t>
  </si>
  <si>
    <t>Mililani Mauka-Meheula Parkway</t>
  </si>
  <si>
    <t>Census Tract 89.30</t>
  </si>
  <si>
    <t>Mililani: Ainamakua Drive</t>
  </si>
  <si>
    <t>Census Tract 89.31</t>
  </si>
  <si>
    <t>Waiawa Prison</t>
  </si>
  <si>
    <t>Census Tract 90</t>
  </si>
  <si>
    <t>Wheeler-East Range</t>
  </si>
  <si>
    <t>Census Tract 91</t>
  </si>
  <si>
    <t>Kaukonahua Road</t>
  </si>
  <si>
    <t>Census Tract 92</t>
  </si>
  <si>
    <t>Wahiawä Mauka</t>
  </si>
  <si>
    <t>Census Tract 93</t>
  </si>
  <si>
    <t xml:space="preserve">Wahiawä Waena </t>
  </si>
  <si>
    <t>Census Tract 94</t>
  </si>
  <si>
    <t xml:space="preserve">Wahiawä Makai </t>
  </si>
  <si>
    <t>Census Tract 95.01</t>
  </si>
  <si>
    <t>Kolekole Avenue</t>
  </si>
  <si>
    <t>Census Tract 95.02</t>
  </si>
  <si>
    <t>Menoher Street</t>
  </si>
  <si>
    <t>Census Tract 95.03</t>
  </si>
  <si>
    <t>Foote Avenue</t>
  </si>
  <si>
    <t>Census Tract 95.04</t>
  </si>
  <si>
    <t>Leilehua Avenue</t>
  </si>
  <si>
    <t>Census Tract 95.07</t>
  </si>
  <si>
    <t>Schofield: McCarthy Field</t>
  </si>
  <si>
    <t>Census Tract 96.03</t>
  </si>
  <si>
    <t>Census Tract 96.08</t>
  </si>
  <si>
    <t>Lualualei Transmitter</t>
  </si>
  <si>
    <t>Census Tract 97.01</t>
  </si>
  <si>
    <t>Census Tract 97.03</t>
  </si>
  <si>
    <t>Lualualei-Camp Waianae</t>
  </si>
  <si>
    <t>Census Tract 97.04</t>
  </si>
  <si>
    <t>Lualualei: Halona Road</t>
  </si>
  <si>
    <t>Census Tract 98.01</t>
  </si>
  <si>
    <t>Makua Valley</t>
  </si>
  <si>
    <t>Census Tract 98.02</t>
  </si>
  <si>
    <t xml:space="preserve">Mäkaha </t>
  </si>
  <si>
    <t>Census Tract 99.02</t>
  </si>
  <si>
    <t xml:space="preserve">Haleÿiwa </t>
  </si>
  <si>
    <t>Census Tract 99.04</t>
  </si>
  <si>
    <t>Kaena Point</t>
  </si>
  <si>
    <t>Census Tract 100</t>
  </si>
  <si>
    <t xml:space="preserve">Kawailoa </t>
  </si>
  <si>
    <t>Census Tract 101</t>
  </si>
  <si>
    <t>Waimea-Kahuku</t>
  </si>
  <si>
    <t>Census Tract 102.01</t>
  </si>
  <si>
    <t xml:space="preserve">Hauÿula -Kaÿaÿawa </t>
  </si>
  <si>
    <t>Census Tract 102.02</t>
  </si>
  <si>
    <t xml:space="preserve">Läÿie </t>
  </si>
  <si>
    <t>Census Tract 103.03</t>
  </si>
  <si>
    <t xml:space="preserve">Kahaluÿu -Waikäne </t>
  </si>
  <si>
    <t>Census Tract 103.05</t>
  </si>
  <si>
    <t xml:space="preserve">ÿÄhuimanu </t>
  </si>
  <si>
    <t>Census Tract 103.06</t>
  </si>
  <si>
    <t>Census Tract 103.08</t>
  </si>
  <si>
    <t xml:space="preserve">Kapunahala </t>
  </si>
  <si>
    <t>Census Tract 105.03</t>
  </si>
  <si>
    <t>Käneÿohe District Park</t>
  </si>
  <si>
    <t>Census Tract 105.04</t>
  </si>
  <si>
    <t>Waikalua Road</t>
  </si>
  <si>
    <t>Census Tract 105.05</t>
  </si>
  <si>
    <t>Heÿeia Keÿa</t>
  </si>
  <si>
    <t>Census Tract 105.07</t>
  </si>
  <si>
    <t>Kahuhipa Street</t>
  </si>
  <si>
    <t>Census Tract 105.08</t>
  </si>
  <si>
    <t>Lilipuna Road</t>
  </si>
  <si>
    <t>Census Tract 106.01</t>
  </si>
  <si>
    <t xml:space="preserve">Püÿöhala </t>
  </si>
  <si>
    <t>Census Tract 106.02</t>
  </si>
  <si>
    <t>Castle High School-Halekou Road</t>
  </si>
  <si>
    <t>Census Tract 107.01</t>
  </si>
  <si>
    <t xml:space="preserve">Kokokahi </t>
  </si>
  <si>
    <t>Census Tract 107.02</t>
  </si>
  <si>
    <t>Mokulele Drive</t>
  </si>
  <si>
    <t>Census Tract 108.01</t>
  </si>
  <si>
    <t>Mökapu West</t>
  </si>
  <si>
    <t>Census Tract 108.02</t>
  </si>
  <si>
    <t>Mökapu East</t>
  </si>
  <si>
    <t>Census Tract 109.01</t>
  </si>
  <si>
    <t>Kaläheo Hillside</t>
  </si>
  <si>
    <t>Census Tract 109.03</t>
  </si>
  <si>
    <t>Oneawa Street-Kawainui</t>
  </si>
  <si>
    <t>Census Tract 109.04</t>
  </si>
  <si>
    <t>Maluniu Avenue</t>
  </si>
  <si>
    <t>Census Tract 109.05</t>
  </si>
  <si>
    <t>Ulupaina Street</t>
  </si>
  <si>
    <t>Census Tract 110</t>
  </si>
  <si>
    <t>Maunawili</t>
  </si>
  <si>
    <t>Census Tract 111.03</t>
  </si>
  <si>
    <t xml:space="preserve">Olomana </t>
  </si>
  <si>
    <t>Census Tract 111.04</t>
  </si>
  <si>
    <t>Enchanted Lakes</t>
  </si>
  <si>
    <t>Census Tract 111.05</t>
  </si>
  <si>
    <t>Kailua Town</t>
  </si>
  <si>
    <t>Census Tract 111.06</t>
  </si>
  <si>
    <t xml:space="preserve">Keolu </t>
  </si>
  <si>
    <t>Census Tract 112.01</t>
  </si>
  <si>
    <t>Census Tract 112.02</t>
  </si>
  <si>
    <t xml:space="preserve">Lanikai </t>
  </si>
  <si>
    <t>Census Tract 113</t>
  </si>
  <si>
    <t>Census Tract 114</t>
  </si>
  <si>
    <t>Waipiÿo Peninsula</t>
  </si>
  <si>
    <t>Census Tract 115</t>
  </si>
  <si>
    <t>Census Tract 9400.01</t>
  </si>
  <si>
    <t>Waimäÿnalo Beach-Homesteads</t>
  </si>
  <si>
    <t>Census Tract 9400.02</t>
  </si>
  <si>
    <t>Census Tract 9802</t>
  </si>
  <si>
    <t>Honolulu International Airport</t>
  </si>
  <si>
    <t>Census Tract 201</t>
  </si>
  <si>
    <t>Paukaÿa-Wailea</t>
  </si>
  <si>
    <t>Census Tract 202.02</t>
  </si>
  <si>
    <t>Hilo: Upper Waiäkea Forest Reserve</t>
  </si>
  <si>
    <t>Census Tract 203</t>
  </si>
  <si>
    <t>Hilo: Puÿuÿeo-Downtown</t>
  </si>
  <si>
    <t>Census Tract 204</t>
  </si>
  <si>
    <t>Hilo: Villa Franca-Kaikoÿo</t>
  </si>
  <si>
    <t>Census Tract 205</t>
  </si>
  <si>
    <t>Hilo: University-Houselots</t>
  </si>
  <si>
    <t>Census Tract 206</t>
  </si>
  <si>
    <t>Hilo: Keaukaha-Panaÿewa</t>
  </si>
  <si>
    <t>Census Tract 207.01</t>
  </si>
  <si>
    <t>Hilo: Puaÿinako</t>
  </si>
  <si>
    <t>Census Tract 207.02</t>
  </si>
  <si>
    <t>Hilo: Kawailani</t>
  </si>
  <si>
    <t>Census Tract 208.01</t>
  </si>
  <si>
    <t>Hilo: Kahuku-Kaümana</t>
  </si>
  <si>
    <t>Census Tract 208.02</t>
  </si>
  <si>
    <t>Hilo: Piÿihonua-Kaümana</t>
  </si>
  <si>
    <t>Census Tract 209</t>
  </si>
  <si>
    <t>Hilo: Haÿihaÿi</t>
  </si>
  <si>
    <t>Census Tract 210.03</t>
  </si>
  <si>
    <t>Orchidland-ÿÄinaloa</t>
  </si>
  <si>
    <t>Census Tract 210.05</t>
  </si>
  <si>
    <t>Hawaiian Paradise Park</t>
  </si>
  <si>
    <t>Census Tract 210.10</t>
  </si>
  <si>
    <t>Upper Puna (Puna Mauka)</t>
  </si>
  <si>
    <t>Census Tract 210.11</t>
  </si>
  <si>
    <t>Volcano-Mt. View</t>
  </si>
  <si>
    <t>Census Tract 210.13</t>
  </si>
  <si>
    <t>Keaÿau</t>
  </si>
  <si>
    <t>Census Tract 211.01</t>
  </si>
  <si>
    <t>Kalapana-Kapoho</t>
  </si>
  <si>
    <t>Census Tract 211.06</t>
  </si>
  <si>
    <t>Pähoa</t>
  </si>
  <si>
    <t>Census Tract 212.02</t>
  </si>
  <si>
    <t>Kaÿu</t>
  </si>
  <si>
    <t>Census Tract 213</t>
  </si>
  <si>
    <t>Census Tract 214.02</t>
  </si>
  <si>
    <t>Konawaena</t>
  </si>
  <si>
    <t>Census Tract 215.02</t>
  </si>
  <si>
    <t>Hualälai</t>
  </si>
  <si>
    <t>Census Tract 215.04</t>
  </si>
  <si>
    <t>Census Tract 215.07</t>
  </si>
  <si>
    <t>Kalaoa</t>
  </si>
  <si>
    <t>Census Tract 215.09</t>
  </si>
  <si>
    <t>Kaumalumalu-Keahou</t>
  </si>
  <si>
    <t>Census Tract 216.01</t>
  </si>
  <si>
    <t>Kailua</t>
  </si>
  <si>
    <t>Census Tract 216.04</t>
  </si>
  <si>
    <t>Hölualoa</t>
  </si>
  <si>
    <t>Census Tract 217.02</t>
  </si>
  <si>
    <t>Waimea-Puÿu Anahulu</t>
  </si>
  <si>
    <t>Census Tract 217.04</t>
  </si>
  <si>
    <t>Kawaihae-Waikoloa</t>
  </si>
  <si>
    <t>Census Tract 218</t>
  </si>
  <si>
    <t>Census Tract 219.02</t>
  </si>
  <si>
    <t>Honokaÿa-Kukuihaele</t>
  </si>
  <si>
    <t>Census Tract 220</t>
  </si>
  <si>
    <t>Paÿauhau-Paÿauilo</t>
  </si>
  <si>
    <t>Census Tract 221.02</t>
  </si>
  <si>
    <t>Total Hawaiÿi County Population</t>
  </si>
  <si>
    <t>Total Honolulu County Population</t>
  </si>
  <si>
    <t>Total Kauaÿi County Population</t>
  </si>
  <si>
    <t>Total Maui County Population</t>
  </si>
  <si>
    <t>Micronesian</t>
  </si>
  <si>
    <r>
      <t>Note:</t>
    </r>
    <r>
      <rPr>
        <sz val="11"/>
        <rFont val="HawnHelv"/>
      </rPr>
      <t xml:space="preserve"> Initiating with the 2000 U.S. Census, the Census Bureau’s question on race was revised to allow respondents the option to self-identify themselves by selecting one or more races to indicate their racial identities.  Due to the change, data on race is presented using different tabulation options.  One option provides data on “race alone,” for those who reported a single race category.  The other option includes those who designated a single category and those who designated multiple categories, “alone or in any combination.”  Due to the change, data on race from Census 2000, subsequent censuses, and the American Community Survey (ACS) are not directly comparable with those from the 1990 census and previous censuses.  Moreover, those who identified themselves by a single race category does not indicate they are of a single race.  Consequently, those who are classified as “Hawaiian alone,” does not indicate that they are “full-blooded Hawaiian” and any data should not be interpreted as such. Unless indicated, data from the 2000 or 2010 US Censuses use the “Native Hawaiian alone or in any combination” categorization.</t>
    </r>
  </si>
  <si>
    <t>Now married, except separated</t>
  </si>
  <si>
    <t>Widowed</t>
  </si>
  <si>
    <t>Divorced</t>
  </si>
  <si>
    <t>Separated</t>
  </si>
  <si>
    <t>Never married</t>
  </si>
  <si>
    <t>Responsibility for Grandchildren under 18 Years</t>
  </si>
  <si>
    <t>Population 30 years and over</t>
  </si>
  <si>
    <t>Living with grandchild(ren)</t>
  </si>
  <si>
    <t>Responsible for grandchild(ren)</t>
  </si>
  <si>
    <t>% of Total</t>
  </si>
  <si>
    <t>1 year</t>
  </si>
  <si>
    <t>2 years</t>
  </si>
  <si>
    <t>3 years</t>
  </si>
  <si>
    <t>4 years</t>
  </si>
  <si>
    <t>6 years</t>
  </si>
  <si>
    <t>7 years</t>
  </si>
  <si>
    <t>8 years</t>
  </si>
  <si>
    <t>9 years</t>
  </si>
  <si>
    <t>10 years</t>
  </si>
  <si>
    <t>11 years</t>
  </si>
  <si>
    <t>12 years</t>
  </si>
  <si>
    <t>13 years</t>
  </si>
  <si>
    <t>14 years</t>
  </si>
  <si>
    <t> 15 to 19 years</t>
  </si>
  <si>
    <t>15 years</t>
  </si>
  <si>
    <t>16 years</t>
  </si>
  <si>
    <t>17 years</t>
  </si>
  <si>
    <t>18 years</t>
  </si>
  <si>
    <t>19 years</t>
  </si>
  <si>
    <t> 20 to 24 years</t>
  </si>
  <si>
    <t> 20 years</t>
  </si>
  <si>
    <t> 21 years</t>
  </si>
  <si>
    <t> 22 years</t>
  </si>
  <si>
    <t> 23 years</t>
  </si>
  <si>
    <t> 24 years</t>
  </si>
  <si>
    <t> 25 to 29 years</t>
  </si>
  <si>
    <t> 25 years</t>
  </si>
  <si>
    <t> 26 years</t>
  </si>
  <si>
    <t> 27 years</t>
  </si>
  <si>
    <t> 28 years</t>
  </si>
  <si>
    <t> 29 years</t>
  </si>
  <si>
    <t> 30 to 34 years</t>
  </si>
  <si>
    <t> 30 years</t>
  </si>
  <si>
    <t> 31 years</t>
  </si>
  <si>
    <t> 32 years</t>
  </si>
  <si>
    <t> 33 years</t>
  </si>
  <si>
    <t> 34 years</t>
  </si>
  <si>
    <t> 35 to 39 years</t>
  </si>
  <si>
    <t> 35 years</t>
  </si>
  <si>
    <t> 36 years</t>
  </si>
  <si>
    <t> 37 years</t>
  </si>
  <si>
    <t> 38 years</t>
  </si>
  <si>
    <t> 39 years</t>
  </si>
  <si>
    <t> 40 to 44 years</t>
  </si>
  <si>
    <t> 40 years</t>
  </si>
  <si>
    <t> 41 years</t>
  </si>
  <si>
    <t> 42 years</t>
  </si>
  <si>
    <t> 43 years</t>
  </si>
  <si>
    <t> 44 years</t>
  </si>
  <si>
    <t> 45 to 49 years</t>
  </si>
  <si>
    <t> 45 years</t>
  </si>
  <si>
    <t> 46 years</t>
  </si>
  <si>
    <t> 47 years</t>
  </si>
  <si>
    <t> 48 years</t>
  </si>
  <si>
    <t> 49 years</t>
  </si>
  <si>
    <t> 50 to 54 years</t>
  </si>
  <si>
    <t> 50 years</t>
  </si>
  <si>
    <t> 51 years</t>
  </si>
  <si>
    <t> 52 years</t>
  </si>
  <si>
    <t> 53 years</t>
  </si>
  <si>
    <t> 54 years</t>
  </si>
  <si>
    <t> 55 to 59 years</t>
  </si>
  <si>
    <t> 55 years</t>
  </si>
  <si>
    <t> 56 years</t>
  </si>
  <si>
    <t> 57 years</t>
  </si>
  <si>
    <t> 58 years</t>
  </si>
  <si>
    <t> 59 years</t>
  </si>
  <si>
    <t> 60 to 64 years</t>
  </si>
  <si>
    <t> 60 years</t>
  </si>
  <si>
    <t> 61 years</t>
  </si>
  <si>
    <t> 62 years</t>
  </si>
  <si>
    <t> 63 years</t>
  </si>
  <si>
    <t> 64 years</t>
  </si>
  <si>
    <t> 65 to 69 years</t>
  </si>
  <si>
    <t> 65 years</t>
  </si>
  <si>
    <t> 66 years</t>
  </si>
  <si>
    <t> 67 years</t>
  </si>
  <si>
    <t> 68 years</t>
  </si>
  <si>
    <t> 69 years</t>
  </si>
  <si>
    <t> 70 to 74 years</t>
  </si>
  <si>
    <t> 70 years</t>
  </si>
  <si>
    <t> 71 years</t>
  </si>
  <si>
    <t> 72 years</t>
  </si>
  <si>
    <t> 73 years</t>
  </si>
  <si>
    <t> 74 years</t>
  </si>
  <si>
    <t> 75 to 79 years</t>
  </si>
  <si>
    <t> 75 years</t>
  </si>
  <si>
    <t> 76 years</t>
  </si>
  <si>
    <t> 77 years</t>
  </si>
  <si>
    <t> 78 years</t>
  </si>
  <si>
    <t> 79 years</t>
  </si>
  <si>
    <t> 80 to 84 years</t>
  </si>
  <si>
    <t> 80 years</t>
  </si>
  <si>
    <t> 81 years</t>
  </si>
  <si>
    <t> 82 years</t>
  </si>
  <si>
    <t> 83 years</t>
  </si>
  <si>
    <t> 84 years</t>
  </si>
  <si>
    <t> 85 to 89 years</t>
  </si>
  <si>
    <t> 85 years</t>
  </si>
  <si>
    <t> 86 years</t>
  </si>
  <si>
    <t> 87 years</t>
  </si>
  <si>
    <t> 88 years</t>
  </si>
  <si>
    <t> 89 years</t>
  </si>
  <si>
    <t> 90 to 94 years</t>
  </si>
  <si>
    <t> 90 years</t>
  </si>
  <si>
    <t> 91 years</t>
  </si>
  <si>
    <t> 92 years</t>
  </si>
  <si>
    <t> 93 years</t>
  </si>
  <si>
    <t> 94 years</t>
  </si>
  <si>
    <t> 95 to 99 years</t>
  </si>
  <si>
    <t> 95 years</t>
  </si>
  <si>
    <t> 96 years</t>
  </si>
  <si>
    <t> 97 years</t>
  </si>
  <si>
    <t> 98 years</t>
  </si>
  <si>
    <t> 99 years</t>
  </si>
  <si>
    <t> 100 to 104 years</t>
  </si>
  <si>
    <t> 105 to 109 years</t>
  </si>
  <si>
    <t> 110 years and over</t>
  </si>
  <si>
    <t xml:space="preserve"> 75 years and over </t>
  </si>
  <si>
    <t>Median age</t>
  </si>
  <si>
    <r>
      <t>*</t>
    </r>
    <r>
      <rPr>
        <b/>
        <sz val="10"/>
        <color theme="1"/>
        <rFont val="HawnHelv"/>
      </rPr>
      <t xml:space="preserve"> </t>
    </r>
    <r>
      <rPr>
        <sz val="10"/>
        <color theme="1"/>
        <rFont val="HawnHelv"/>
      </rPr>
      <t>Summary File 2 has a population threshold of 100. Data are available only for the population groups having a population of 100 or more of that specific group within a particular geographic area. Data for Kalawao County is not available because the population is less than the threshold.</t>
    </r>
  </si>
  <si>
    <t>East Honolulu CDP</t>
  </si>
  <si>
    <t>Hickam Housing CDP</t>
  </si>
  <si>
    <t>Iroquois Point CDP</t>
  </si>
  <si>
    <t>Kahuku CDP</t>
  </si>
  <si>
    <t>Kapolei CDP</t>
  </si>
  <si>
    <t>Kawela Bay CDP</t>
  </si>
  <si>
    <t>Ko Olina CDP</t>
  </si>
  <si>
    <t>Makakilo CDP</t>
  </si>
  <si>
    <t>Maunawili CDP</t>
  </si>
  <si>
    <t>Mililani Mauka CDP</t>
  </si>
  <si>
    <t>Mililani Town CDP</t>
  </si>
  <si>
    <t>Ocean Pointe CDP</t>
  </si>
  <si>
    <t>Pearl City CDP</t>
  </si>
  <si>
    <t>Royal Kunia CDP</t>
  </si>
  <si>
    <t>Schofield Barracks CDP</t>
  </si>
  <si>
    <t>Urban Honolulu CDP</t>
  </si>
  <si>
    <t>Waialua CDP</t>
  </si>
  <si>
    <t>Waikele CDP</t>
  </si>
  <si>
    <t>Waimalu CDP</t>
  </si>
  <si>
    <t>Waipahu CDP</t>
  </si>
  <si>
    <t>West Loch Estate CDP</t>
  </si>
  <si>
    <t>Wheeler AFB CDP</t>
  </si>
  <si>
    <t>Whitmore Village CDP</t>
  </si>
  <si>
    <t>Captain Cook CDP</t>
  </si>
  <si>
    <t>Discovery Harbour CDP</t>
  </si>
  <si>
    <t>Eden Roc CDP</t>
  </si>
  <si>
    <t>Fern Acres CDP</t>
  </si>
  <si>
    <t>Fern Forest CDP</t>
  </si>
  <si>
    <t>Halaula CDP</t>
  </si>
  <si>
    <t>Hawaiian Acres CDP</t>
  </si>
  <si>
    <t>Hawaiian Beaches CDP</t>
  </si>
  <si>
    <t>Hawaiian Ocean View CDP</t>
  </si>
  <si>
    <t>Hawaiian Paradise Park CDP</t>
  </si>
  <si>
    <t>Hawi CDP</t>
  </si>
  <si>
    <t>Hilo CDP</t>
  </si>
  <si>
    <t>Honalo CDP</t>
  </si>
  <si>
    <t>Honaunau-Napoopoo CDP</t>
  </si>
  <si>
    <t>Kealakekua CDP</t>
  </si>
  <si>
    <t>Kukuihaele CDP</t>
  </si>
  <si>
    <t>Kurtistown CDP</t>
  </si>
  <si>
    <t>Leilani Estates CDP</t>
  </si>
  <si>
    <t>Mountain View CDP</t>
  </si>
  <si>
    <t>Orchidlands Estates CDP</t>
  </si>
  <si>
    <t>Volcano CDP</t>
  </si>
  <si>
    <t>Waikoloa Village CDP</t>
  </si>
  <si>
    <t>Wainaku CDP</t>
  </si>
  <si>
    <t>Kahului CDP</t>
  </si>
  <si>
    <t>Kapalua CDP</t>
  </si>
  <si>
    <t>Kula CDP</t>
  </si>
  <si>
    <t>Launiupoko CDP</t>
  </si>
  <si>
    <t>Mahinahina CDP</t>
  </si>
  <si>
    <t>Makawao CDP</t>
  </si>
  <si>
    <t>Makena CDP</t>
  </si>
  <si>
    <t>Olinda CDP</t>
  </si>
  <si>
    <t>Olowalu CDP</t>
  </si>
  <si>
    <t>Pukalani CDP</t>
  </si>
  <si>
    <t>Wailuku CDP</t>
  </si>
  <si>
    <t>Manele CDP</t>
  </si>
  <si>
    <t>Kaunakakai CDP</t>
  </si>
  <si>
    <t>Maunaloa CDP</t>
  </si>
  <si>
    <t>Haena CDP</t>
  </si>
  <si>
    <t>Hanalei CDP</t>
  </si>
  <si>
    <t>Kalihiwai CDP</t>
  </si>
  <si>
    <t>Kekaha CDP</t>
  </si>
  <si>
    <t>Lawai CDP</t>
  </si>
  <si>
    <t>Princeville CDP</t>
  </si>
  <si>
    <t>Puhi CDP</t>
  </si>
  <si>
    <t>Wailua CDP</t>
  </si>
  <si>
    <t>Wailua Homesteads CDP</t>
  </si>
  <si>
    <t>Wainiha CDP</t>
  </si>
  <si>
    <t>Households with one or more people under 18 years:</t>
  </si>
  <si>
    <t>Households with no people under 18 years:</t>
  </si>
  <si>
    <t>Male:</t>
  </si>
  <si>
    <t>Female:</t>
  </si>
  <si>
    <t>Now married:</t>
  </si>
  <si>
    <t>Married, spouse present</t>
  </si>
  <si>
    <t>Married, spouse absent:</t>
  </si>
  <si>
    <t>Living with own grandchildren under 18 years:</t>
  </si>
  <si>
    <t>Grandparent responsible for own grandchildren under 18 years:</t>
  </si>
  <si>
    <t>Not living with own grandchildren under 18 years</t>
  </si>
  <si>
    <t>Grandparent not responsible for own grandchildren under 18 years</t>
  </si>
  <si>
    <t>Grandparent responsible less than 6 months</t>
  </si>
  <si>
    <t>Grandparent responsible 6 to 11 months</t>
  </si>
  <si>
    <t>Grandparent responsible 3 or 4 years</t>
  </si>
  <si>
    <t>Grandparent responsible 1 or 2 years</t>
  </si>
  <si>
    <t>Grandparent responsible 5 years or more</t>
  </si>
  <si>
    <r>
      <t>Source:</t>
    </r>
    <r>
      <rPr>
        <sz val="10"/>
        <color theme="1"/>
        <rFont val="HawnHelv"/>
      </rPr>
      <t xml:space="preserve">   Robert C. Schmitt. </t>
    </r>
    <r>
      <rPr>
        <i/>
        <sz val="10"/>
        <color theme="1"/>
        <rFont val="HawnHelv"/>
      </rPr>
      <t>Demographic Statistics of Hawaii: 1778-1965</t>
    </r>
    <r>
      <rPr>
        <sz val="10"/>
        <color theme="1"/>
        <rFont val="HawnHelv"/>
      </rPr>
      <t xml:space="preserve">. (Honolulu, 1968). Robert C. Schmitt. </t>
    </r>
    <r>
      <rPr>
        <i/>
        <sz val="10"/>
        <color theme="1"/>
        <rFont val="HawnHelv"/>
      </rPr>
      <t>Historical Statistics of Hawaii</t>
    </r>
    <r>
      <rPr>
        <sz val="10"/>
        <color theme="1"/>
        <rFont val="HawnHelv"/>
      </rPr>
      <t>. (Honolulu, 1977).</t>
    </r>
  </si>
  <si>
    <r>
      <rPr>
        <b/>
        <sz val="10"/>
        <rFont val="HawnHelv"/>
      </rPr>
      <t xml:space="preserve">Source: </t>
    </r>
    <r>
      <rPr>
        <sz val="10"/>
        <rFont val="HawnHelv"/>
      </rPr>
      <t>U.S. Census Bureau, 2010 Census. 2010 Census Redistricting Data (Public Law 94-171) Summary File, Tables P1 and P2</t>
    </r>
  </si>
  <si>
    <r>
      <rPr>
        <b/>
        <sz val="10"/>
        <color indexed="8"/>
        <rFont val="HawnHelv"/>
        <scheme val="minor"/>
      </rPr>
      <t xml:space="preserve">Source: </t>
    </r>
    <r>
      <rPr>
        <sz val="10"/>
        <color indexed="8"/>
        <rFont val="HawnHelv"/>
        <scheme val="minor"/>
      </rPr>
      <t>U.S. Census Bureau, 2010 Census. 2010 Census Redistricting Data (Public Law 94-171) Summary File, Tables P1 and P2</t>
    </r>
  </si>
  <si>
    <r>
      <t>Source:</t>
    </r>
    <r>
      <rPr>
        <sz val="10"/>
        <rFont val="HawnHelv"/>
      </rPr>
      <t> US. Bureau of the Census. Census 2010 Summary File 2 (SF 2) (February 23, 2012). Hawai‘i State. Department of Health, Hawaiÿi Health Survey. (Honolulu)</t>
    </r>
  </si>
  <si>
    <r>
      <t xml:space="preserve">Source: </t>
    </r>
    <r>
      <rPr>
        <sz val="10"/>
        <rFont val="HawnHelv"/>
      </rPr>
      <t>US Bureau of the Census. US Census 1900-1990.</t>
    </r>
  </si>
  <si>
    <r>
      <t>Source:</t>
    </r>
    <r>
      <rPr>
        <sz val="10"/>
        <rFont val="HawnHelv"/>
      </rPr>
      <t xml:space="preserve"> Source: U.S. Bureau of the Census. Census 2010 Summary File 2 (SF 2) (February 23, 2012).</t>
    </r>
  </si>
  <si>
    <r>
      <t>Source:</t>
    </r>
    <r>
      <rPr>
        <sz val="10"/>
        <rFont val="HawnHelv"/>
      </rPr>
      <t xml:space="preserve"> US Bureau of the Census. Census 2010 Summary File 2 (SF 2) (February 23, 2012).</t>
    </r>
  </si>
  <si>
    <r>
      <rPr>
        <b/>
        <sz val="10"/>
        <rFont val="HawnHelv"/>
      </rPr>
      <t>Source:</t>
    </r>
    <r>
      <rPr>
        <sz val="10"/>
        <rFont val="HawnHelv"/>
      </rPr>
      <t xml:space="preserve"> United States. Bureau of the Census. Census 2010 Summary File 2 (SF 2) (February 23, 2012).</t>
    </r>
  </si>
  <si>
    <r>
      <t>Source:</t>
    </r>
    <r>
      <rPr>
        <sz val="10"/>
        <color rgb="FF000000"/>
        <rFont val="HawnHelv"/>
        <scheme val="minor"/>
      </rPr>
      <t xml:space="preserve"> U.S., Bureau of the Census. Census 2010 Summary File 2 (SF 2) (February 23, 2012).</t>
    </r>
  </si>
  <si>
    <r>
      <t>Source:</t>
    </r>
    <r>
      <rPr>
        <sz val="10"/>
        <rFont val="HawnHelv"/>
      </rPr>
      <t xml:space="preserve"> US Bureau of the Census. Census 2010 Summary File 2 (SF 2) (February 23, 2012).</t>
    </r>
  </si>
  <si>
    <r>
      <t xml:space="preserve">Source: </t>
    </r>
    <r>
      <rPr>
        <sz val="10"/>
        <rFont val="HawnHelv"/>
        <scheme val="minor"/>
      </rPr>
      <t>US Census Bureau. 2011-2015 American Community Survey Selected Population Tables. B12001: Sex by Marital Status for the Population 15 Years and over</t>
    </r>
  </si>
  <si>
    <t>While there is ongoing deliberation as to when the first Native Hawaiians arrived on the shores of the Hawaiian Islands; as well as, the number of Native Hawaiians on the islands at the time of European contact, it is known that the Native Hawaiian people have endured numerous devastating hardships and catastrophic events that have shaped and reshaped Native Hawaiian society and culture.  Much has changed over the past two centuries since western culture placed its mark on Hawaiÿi and its native people.</t>
  </si>
  <si>
    <t>Native Hawaiian Alone or in any Combination</t>
  </si>
  <si>
    <t>Native Hawaiian Alone</t>
  </si>
  <si>
    <t>Population 18 Years and Over</t>
  </si>
  <si>
    <t>Both Sexes</t>
  </si>
  <si>
    <t>POPULATION: Past and Present</t>
  </si>
  <si>
    <t>POPULATION: Hawaiian Home Lands</t>
  </si>
  <si>
    <t>POPULATION: Native Hawaiian Electorate</t>
  </si>
  <si>
    <t>POPULATION: Native Hawaiian Births &amp; Deaths</t>
  </si>
  <si>
    <t>Table 1.04</t>
  </si>
  <si>
    <t>Table 1.07</t>
  </si>
  <si>
    <t>Table 1.43</t>
  </si>
  <si>
    <t>Table 1.44</t>
  </si>
  <si>
    <t>Table 1.48</t>
  </si>
  <si>
    <t>Table 1.46</t>
  </si>
  <si>
    <t>Table 1.50</t>
  </si>
  <si>
    <t>Table 1.45</t>
  </si>
  <si>
    <t>Table 1.47</t>
  </si>
  <si>
    <t>Table 1.49</t>
  </si>
  <si>
    <t>Table 1.51</t>
  </si>
  <si>
    <r>
      <t>Source:</t>
    </r>
    <r>
      <rPr>
        <sz val="10"/>
        <rFont val="HawnHelv"/>
        <scheme val="minor"/>
      </rPr>
      <t xml:space="preserve"> US Bureau of the Census. Census 2010 Summary File 2 (SF 2) (February 23, 2012).</t>
    </r>
  </si>
  <si>
    <r>
      <rPr>
        <b/>
        <sz val="11"/>
        <rFont val="HawnHelv"/>
        <scheme val="minor"/>
      </rPr>
      <t>Table 1.46</t>
    </r>
    <r>
      <rPr>
        <sz val="11"/>
        <rFont val="HawnHelv"/>
        <scheme val="minor"/>
      </rPr>
      <t xml:space="preserve">  Marital Status by County in Hawaiÿi: Aggregated Years 2006‑2010</t>
    </r>
  </si>
  <si>
    <r>
      <t>Source:</t>
    </r>
    <r>
      <rPr>
        <sz val="10"/>
        <rFont val="HawnHelv"/>
        <scheme val="minor"/>
      </rPr>
      <t xml:space="preserve"> US Census Bureau. 2011-2015 American Community Survey Selected Population Tables. B12001: Sex by Marital Status for the Population 15 Years and over</t>
    </r>
  </si>
  <si>
    <r>
      <t>Source:</t>
    </r>
    <r>
      <rPr>
        <sz val="10"/>
        <rFont val="HawnHelv"/>
        <scheme val="minor"/>
      </rPr>
      <t xml:space="preserve"> US Census Bureau. 2006-2010 American Community Survey Selected Population Tables. B12001: Sex by Marital Status for the Population 15 Years and over</t>
    </r>
  </si>
  <si>
    <t>Non-Native Hawaiian</t>
  </si>
  <si>
    <r>
      <t>Source:</t>
    </r>
    <r>
      <rPr>
        <sz val="10"/>
        <rFont val="HawnHelv"/>
      </rPr>
      <t>  US. Bureau of the Census. Census 2010 Summary File 2 (SF 2) (February 23, 2012). Hawai‘i State. Department of Health, Hawaii Health Survey. (Honolulu).</t>
    </r>
  </si>
  <si>
    <t>Chapter 1 of the Native Hawaiian Data Book examines the past and present status of the surviving Native Hawaiian population residing in the State of Hawai‘i and on the Continental United States.  The materials include current and long-term distributions of Native Hawaiian’s age, gender, and economic status.  This chapter also includes basic vital statistics on Native Hawaiian marital status, births, and deaths.</t>
  </si>
  <si>
    <t>Compiled by Mark Eshima, Demographer, OHA</t>
  </si>
  <si>
    <r>
      <rPr>
        <b/>
        <sz val="10"/>
        <rFont val="HawnHelv"/>
      </rPr>
      <t>Source:</t>
    </r>
    <r>
      <rPr>
        <sz val="10"/>
        <rFont val="HawnHelv"/>
      </rPr>
      <t xml:space="preserve"> US. Bureau of the Census. Census 2010 Summary File 2 (SF 2) (February 23, 2012). PCT29 Families.</t>
    </r>
  </si>
  <si>
    <r>
      <rPr>
        <b/>
        <sz val="10"/>
        <rFont val="HawnHelv"/>
      </rPr>
      <t xml:space="preserve">Source: </t>
    </r>
    <r>
      <rPr>
        <sz val="10"/>
        <rFont val="HawnHelv"/>
      </rPr>
      <t>US. Bureau of the Census. Census 2010 Summary File 2 (SF 2) (February 23, 2012). PCT29 Families.</t>
    </r>
  </si>
  <si>
    <t>Kauaʻi</t>
  </si>
  <si>
    <t>Kauaʻi, Niÿihau</t>
  </si>
  <si>
    <t>Data Source</t>
  </si>
  <si>
    <t>Data Year</t>
  </si>
  <si>
    <t>Note: Since an individual can be counted in one or more race categories, the totals and percents will not sum.</t>
  </si>
  <si>
    <t>Families with Children</t>
  </si>
  <si>
    <t>Residence Native Hawaiian Mother</t>
  </si>
  <si>
    <t>Infant's Race-Ethnicity</t>
  </si>
  <si>
    <t>Black</t>
  </si>
  <si>
    <t>Native Alaskan/ American Indian</t>
  </si>
  <si>
    <t>Other Asian</t>
  </si>
  <si>
    <t>Other Pacific Islander</t>
  </si>
  <si>
    <t>**</t>
  </si>
  <si>
    <t>**The data has been suppressed because 1) the numerator is between 1 and 5, or 2) it could be used to calculate the number in a cell that has been suppressed. Consider aggregating more years to increase the numerator and allow reportability.</t>
  </si>
  <si>
    <r>
      <t>Total Population</t>
    </r>
    <r>
      <rPr>
        <b/>
        <vertAlign val="superscript"/>
        <sz val="10"/>
        <color theme="0"/>
        <rFont val="HawnHelv"/>
      </rPr>
      <t>a</t>
    </r>
  </si>
  <si>
    <r>
      <t>Native Hawaiian</t>
    </r>
    <r>
      <rPr>
        <b/>
        <vertAlign val="superscript"/>
        <sz val="10"/>
        <color theme="0"/>
        <rFont val="HawnHelv"/>
      </rPr>
      <t>b</t>
    </r>
  </si>
  <si>
    <r>
      <t>2000</t>
    </r>
    <r>
      <rPr>
        <b/>
        <vertAlign val="superscript"/>
        <sz val="10"/>
        <color theme="0"/>
        <rFont val="HawnHelv"/>
      </rPr>
      <t>a</t>
    </r>
  </si>
  <si>
    <r>
      <t>2010</t>
    </r>
    <r>
      <rPr>
        <b/>
        <vertAlign val="superscript"/>
        <sz val="10"/>
        <color theme="0"/>
        <rFont val="HawnHelv"/>
      </rPr>
      <t>a</t>
    </r>
  </si>
  <si>
    <r>
      <t xml:space="preserve">U.S. Census:
2010 </t>
    </r>
    <r>
      <rPr>
        <b/>
        <vertAlign val="superscript"/>
        <sz val="10"/>
        <color theme="0"/>
        <rFont val="HawnHelv"/>
      </rPr>
      <t>a</t>
    </r>
  </si>
  <si>
    <r>
      <t xml:space="preserve">Hawaii Health Survey:
2010 </t>
    </r>
    <r>
      <rPr>
        <b/>
        <vertAlign val="superscript"/>
        <sz val="10"/>
        <color theme="0"/>
        <rFont val="HawnHelv"/>
      </rPr>
      <t>b</t>
    </r>
  </si>
  <si>
    <r>
      <t>Native Hawaiian</t>
    </r>
    <r>
      <rPr>
        <b/>
        <vertAlign val="superscript"/>
        <sz val="10"/>
        <color theme="0"/>
        <rFont val="HawnHelv"/>
      </rPr>
      <t>a</t>
    </r>
  </si>
  <si>
    <r>
      <rPr>
        <sz val="10"/>
        <rFont val="HawnHelv"/>
      </rPr>
      <t>•</t>
    </r>
    <r>
      <rPr>
        <i/>
        <sz val="10"/>
        <rFont val="HawnHelv"/>
      </rPr>
      <t xml:space="preserve"> Over two-thirds of the Native Hawaiian population in the State of Hawaiÿi reside in the urbanized environment of the City and County of Honolulu.</t>
    </r>
  </si>
  <si>
    <r>
      <t xml:space="preserve">Source: </t>
    </r>
    <r>
      <rPr>
        <sz val="10"/>
        <rFont val="HawnHelv"/>
      </rPr>
      <t>US Bureau of the Census. US Census 2000, 2010.</t>
    </r>
  </si>
  <si>
    <r>
      <rPr>
        <b/>
        <sz val="10"/>
        <color indexed="8"/>
        <rFont val="HawnHelv"/>
      </rPr>
      <t>Source:</t>
    </r>
    <r>
      <rPr>
        <sz val="10"/>
        <color indexed="8"/>
        <rFont val="HawnHelv"/>
      </rPr>
      <t xml:space="preserve"> United States. Bureau of the Census. Census 2010 Summary File 2 (SF 2) (February 23, 2012). Summary File 2, Table PCT3.</t>
    </r>
  </si>
  <si>
    <t>Iwilei-Ānuenue</t>
  </si>
  <si>
    <t>• Of the grandparent householders in the State of Hawaiÿi living with grandchildren under 18 years of age 48% are Native Hawaiian grandparents.</t>
  </si>
  <si>
    <r>
      <t xml:space="preserve">Source: </t>
    </r>
    <r>
      <rPr>
        <sz val="10"/>
        <rFont val="HawnHelv"/>
        <scheme val="minor"/>
      </rPr>
      <t>US Census Bureau. 2006-2010 American Community Survey Selected Population Tables. B12001: Sex by Marital Status for the Population 15 Years and over</t>
    </r>
  </si>
  <si>
    <r>
      <t xml:space="preserve">Source: </t>
    </r>
    <r>
      <rPr>
        <sz val="10"/>
        <rFont val="HawnHelv"/>
        <family val="2"/>
        <scheme val="minor"/>
      </rPr>
      <t>Hawaiÿi State. Department of Health. Office of Health Status Monitoring. Hawaii Health Data Warehouse. Vital Statistics Birth Data.</t>
    </r>
  </si>
  <si>
    <r>
      <t xml:space="preserve">Source: </t>
    </r>
    <r>
      <rPr>
        <sz val="10"/>
        <rFont val="HawnHelv"/>
        <scheme val="minor"/>
      </rPr>
      <t>Hawaii State Department of Health. Office of Health Status Monitoring. Hawaii Health Data Warehouse. Vital Statistics Death Data.</t>
    </r>
  </si>
  <si>
    <r>
      <t xml:space="preserve">Source: </t>
    </r>
    <r>
      <rPr>
        <sz val="10"/>
        <rFont val="HawnHelv"/>
        <scheme val="minor"/>
      </rPr>
      <t>Hawaiÿi State. Department of Health. Office of Health Status Monitoring. Hawaii Health Data Warehouse. Vital Statistics Birth Data, Vital Statistics Death Data.</t>
    </r>
  </si>
  <si>
    <r>
      <t xml:space="preserve">Table 1.01 </t>
    </r>
    <r>
      <rPr>
        <sz val="11"/>
        <color theme="0"/>
        <rFont val="HawnHelv"/>
      </rPr>
      <t xml:space="preserve"> Population Estimates of the Hawaiian Islands: 1778-1896</t>
    </r>
  </si>
  <si>
    <r>
      <rPr>
        <b/>
        <sz val="11"/>
        <color theme="0"/>
        <rFont val="HawnHelv"/>
        <scheme val="minor"/>
      </rPr>
      <t>Table 1.47</t>
    </r>
    <r>
      <rPr>
        <sz val="11"/>
        <color theme="0"/>
        <rFont val="HawnHelv"/>
        <scheme val="minor"/>
      </rPr>
      <t xml:space="preserve">  Native Hawaiian Marital Status in Hawaiÿi: Aggregated Years 2011-2015</t>
    </r>
  </si>
  <si>
    <r>
      <rPr>
        <b/>
        <sz val="10"/>
        <color theme="0"/>
        <rFont val="HawnHelv"/>
        <scheme val="minor"/>
      </rPr>
      <t>Table 1.46</t>
    </r>
    <r>
      <rPr>
        <sz val="10"/>
        <color theme="0"/>
        <rFont val="HawnHelv"/>
        <scheme val="minor"/>
      </rPr>
      <t xml:space="preserve">  Native Hawaiian Marital Status by County in Hawaiÿi: Aggregated Years 2006‑2010</t>
    </r>
  </si>
  <si>
    <r>
      <t>Table 1.06</t>
    </r>
    <r>
      <rPr>
        <sz val="11"/>
        <color theme="0"/>
        <rFont val="HawnHelv"/>
      </rPr>
      <t xml:space="preserve">  The Race Composition of the State of Hawai‘i: 2010</t>
    </r>
  </si>
  <si>
    <r>
      <rPr>
        <b/>
        <sz val="11"/>
        <color theme="0"/>
        <rFont val="HawnHelv"/>
        <scheme val="minor"/>
      </rPr>
      <t>Table 1.09</t>
    </r>
    <r>
      <rPr>
        <sz val="11"/>
        <color theme="0"/>
        <rFont val="HawnHelv"/>
        <scheme val="minor"/>
      </rPr>
      <t xml:space="preserve">  Hawaiian Home Lands by Race-Ethnicity of Occupants in Hawaiÿi: 2010</t>
    </r>
  </si>
  <si>
    <r>
      <t xml:space="preserve">Table 1.11 </t>
    </r>
    <r>
      <rPr>
        <sz val="11"/>
        <color theme="0"/>
        <rFont val="HawnHelv"/>
      </rPr>
      <t xml:space="preserve"> Hawaiian Home Land by Housing Units in Hawai‘i: 2010</t>
    </r>
  </si>
  <si>
    <r>
      <t>Table 1.13</t>
    </r>
    <r>
      <rPr>
        <sz val="11"/>
        <color theme="0"/>
        <rFont val="HawnHelv"/>
      </rPr>
      <t xml:space="preserve">  Hawaiian Home Land by Household Types in Hawai‘i: 2010</t>
    </r>
  </si>
  <si>
    <r>
      <t xml:space="preserve">Table 1.14 </t>
    </r>
    <r>
      <rPr>
        <sz val="11"/>
        <color theme="0"/>
        <rFont val="HawnHelv"/>
      </rPr>
      <t xml:space="preserve"> The Native Hawaiian Population Distribution by County: 2010</t>
    </r>
  </si>
  <si>
    <r>
      <t xml:space="preserve">Table 1.17 </t>
    </r>
    <r>
      <rPr>
        <sz val="11"/>
        <color theme="0"/>
        <rFont val="HawnHelv"/>
      </rPr>
      <t xml:space="preserve"> Native Hawaiian Population by Age and Gender in Hawaiÿi: 1900-1990</t>
    </r>
  </si>
  <si>
    <r>
      <t>Table 1.18</t>
    </r>
    <r>
      <rPr>
        <sz val="11"/>
        <color theme="0"/>
        <rFont val="HawnHelv"/>
      </rPr>
      <t xml:space="preserve">  Native Hawaiian Population by Age and Gender in Hawaiÿi: 2000, 2010</t>
    </r>
  </si>
  <si>
    <r>
      <t>Table 1.19</t>
    </r>
    <r>
      <rPr>
        <sz val="11"/>
        <color theme="0"/>
        <rFont val="HawnHelv"/>
      </rPr>
      <t xml:space="preserve">  Age and Sex Distribution for the Native Hawaiian Population in Hawai‘i: 2010</t>
    </r>
  </si>
  <si>
    <r>
      <t>Table 1.20</t>
    </r>
    <r>
      <rPr>
        <sz val="10"/>
        <color theme="0"/>
        <rFont val="HawnHelv"/>
      </rPr>
      <t xml:space="preserve">  Age Distribution of the Native Hawaiian Population in Hawai‘i by County: 2010</t>
    </r>
  </si>
  <si>
    <r>
      <t xml:space="preserve">Table 1.27 </t>
    </r>
    <r>
      <rPr>
        <sz val="11"/>
        <color theme="0"/>
        <rFont val="HawnHelv"/>
      </rPr>
      <t>Native Hawaiians by Age and Gender in Hawaiÿi: 2010</t>
    </r>
  </si>
  <si>
    <r>
      <t xml:space="preserve">Table 1.28 </t>
    </r>
    <r>
      <rPr>
        <sz val="11"/>
        <color theme="0"/>
        <rFont val="HawnHelv"/>
      </rPr>
      <t xml:space="preserve"> Native Hawaiians by Age and Gender in Hawaiÿi County: 2010</t>
    </r>
  </si>
  <si>
    <r>
      <t>Table 1.29</t>
    </r>
    <r>
      <rPr>
        <sz val="11"/>
        <color theme="0"/>
        <rFont val="HawnHelv"/>
      </rPr>
      <t xml:space="preserve">  Native Hawaiians by Age and Gender in Honolulu County: 2010</t>
    </r>
  </si>
  <si>
    <r>
      <t xml:space="preserve">Table 1.30 </t>
    </r>
    <r>
      <rPr>
        <sz val="11"/>
        <color theme="0"/>
        <rFont val="HawnHelv"/>
      </rPr>
      <t xml:space="preserve"> Native Hawaiians by Age and Gender in Kauaÿi County: 2010</t>
    </r>
  </si>
  <si>
    <r>
      <t xml:space="preserve">Table 1.31  </t>
    </r>
    <r>
      <rPr>
        <sz val="11"/>
        <color theme="0"/>
        <rFont val="HawnHelv"/>
      </rPr>
      <t>Native Hawaiians by Age and Gender in Maui County: 2010</t>
    </r>
  </si>
  <si>
    <r>
      <t xml:space="preserve">Table 1.32 </t>
    </r>
    <r>
      <rPr>
        <sz val="11"/>
        <color theme="0"/>
        <rFont val="HawnHelv"/>
      </rPr>
      <t xml:space="preserve"> Native Hawaiians by Age and Gender in the United States and Hawaiÿi: 2010</t>
    </r>
  </si>
  <si>
    <r>
      <t xml:space="preserve">Table 1.33 </t>
    </r>
    <r>
      <rPr>
        <sz val="11"/>
        <color theme="0"/>
        <rFont val="HawnHelv"/>
      </rPr>
      <t xml:space="preserve"> Characteristics of Native Hawaiian Families by County in Hawaiÿi: 2010</t>
    </r>
  </si>
  <si>
    <r>
      <t>Table 1.34</t>
    </r>
    <r>
      <rPr>
        <sz val="11"/>
        <color theme="0"/>
        <rFont val="HawnHelv"/>
      </rPr>
      <t xml:space="preserve">  Characteristics of Native Hawaiian Households in Hawai‘i: 2010</t>
    </r>
  </si>
  <si>
    <r>
      <rPr>
        <b/>
        <sz val="11"/>
        <color theme="0"/>
        <rFont val="HawnHelv"/>
        <scheme val="minor"/>
      </rPr>
      <t>Table 1.35</t>
    </r>
    <r>
      <rPr>
        <sz val="11"/>
        <color theme="0"/>
        <rFont val="HawnHelv"/>
        <scheme val="minor"/>
      </rPr>
      <t xml:space="preserve"> Native Hawaiian Family Type by Presence of Own Children by County in Hawaiÿi: 2010</t>
    </r>
  </si>
  <si>
    <r>
      <t>Table 1.36</t>
    </r>
    <r>
      <rPr>
        <sz val="11"/>
        <color theme="0"/>
        <rFont val="HawnHelv"/>
      </rPr>
      <t xml:space="preserve">  Native Hawaiian Family Type by Presence of Own Children in Hawai‘i: 2010</t>
    </r>
  </si>
  <si>
    <r>
      <rPr>
        <b/>
        <sz val="11"/>
        <color theme="0"/>
        <rFont val="HawnHelv"/>
        <scheme val="minor"/>
      </rPr>
      <t>Table 1.37</t>
    </r>
    <r>
      <rPr>
        <sz val="11"/>
        <color theme="0"/>
        <rFont val="HawnHelv"/>
        <scheme val="minor"/>
      </rPr>
      <t xml:space="preserve">  Grandchildren Under 18 Living with Native Hawaiian Grandparents by Age of Grandchildren and County in Hawaiÿi: 2010</t>
    </r>
  </si>
  <si>
    <r>
      <t xml:space="preserve">Table 1.38a  </t>
    </r>
    <r>
      <rPr>
        <sz val="11"/>
        <color theme="0"/>
        <rFont val="HawnHelv"/>
      </rPr>
      <t>Family Type by Presence and Age of Own Children: United States Aggregated Years 2011-2015</t>
    </r>
  </si>
  <si>
    <r>
      <rPr>
        <b/>
        <sz val="10"/>
        <rFont val="HawnHelv"/>
      </rPr>
      <t xml:space="preserve">Table 1.38f </t>
    </r>
    <r>
      <rPr>
        <sz val="10"/>
        <rFont val="HawnHelv"/>
      </rPr>
      <t xml:space="preserve"> Family Type by Presence and Age of Own Children: Maui County Aggregated Years 2006-2010</t>
    </r>
  </si>
  <si>
    <r>
      <rPr>
        <b/>
        <sz val="10"/>
        <rFont val="HawnHelv"/>
      </rPr>
      <t>Table 1.38e</t>
    </r>
    <r>
      <rPr>
        <sz val="10"/>
        <rFont val="HawnHelv"/>
      </rPr>
      <t xml:space="preserve">  Family Type by Presence and Age of Own Children: Kauaÿi County Aggregated Years 2006-2010</t>
    </r>
  </si>
  <si>
    <r>
      <rPr>
        <b/>
        <sz val="10"/>
        <rFont val="HawnHelv"/>
      </rPr>
      <t>Table 1.38d</t>
    </r>
    <r>
      <rPr>
        <sz val="10"/>
        <rFont val="HawnHelv"/>
      </rPr>
      <t xml:space="preserve">  Family Type by Presence and Age of Own Children: Honolulu County Aggregated Years 2006-2010</t>
    </r>
  </si>
  <si>
    <r>
      <rPr>
        <b/>
        <sz val="10"/>
        <rFont val="HawnHelv"/>
      </rPr>
      <t>Table 1.38c</t>
    </r>
    <r>
      <rPr>
        <sz val="10"/>
        <rFont val="HawnHelv"/>
      </rPr>
      <t xml:space="preserve">  Family Type by Presence and Age of Own Children: Hawaiÿi County Aggregated Years 2006-2010</t>
    </r>
  </si>
  <si>
    <r>
      <rPr>
        <b/>
        <sz val="10"/>
        <rFont val="HawnHelv"/>
      </rPr>
      <t>Table 1.38b</t>
    </r>
    <r>
      <rPr>
        <sz val="10"/>
        <rFont val="HawnHelv"/>
      </rPr>
      <t xml:space="preserve">  Family Type by Presence and Age of Own Children: State of Hawaiÿi Aggregated Years 2006-2010</t>
    </r>
  </si>
  <si>
    <r>
      <t xml:space="preserve">Table 1.38a  </t>
    </r>
    <r>
      <rPr>
        <sz val="11"/>
        <color theme="0"/>
        <rFont val="HawnHelv"/>
      </rPr>
      <t>Family Type by Presence and Age of Own Children: United States Aggregated Years 2006-2010</t>
    </r>
  </si>
  <si>
    <r>
      <rPr>
        <b/>
        <sz val="11"/>
        <color theme="0"/>
        <rFont val="HawnHelv"/>
      </rPr>
      <t xml:space="preserve">Table 1.38f </t>
    </r>
    <r>
      <rPr>
        <sz val="11"/>
        <color theme="0"/>
        <rFont val="HawnHelv"/>
      </rPr>
      <t xml:space="preserve"> Family Type by Presence and Age of Own Children: Maui County Aggregated Years 2011-2015</t>
    </r>
  </si>
  <si>
    <r>
      <rPr>
        <b/>
        <sz val="11"/>
        <color theme="0"/>
        <rFont val="HawnHelv"/>
      </rPr>
      <t>Table 1.38e</t>
    </r>
    <r>
      <rPr>
        <sz val="11"/>
        <color theme="0"/>
        <rFont val="HawnHelv"/>
      </rPr>
      <t xml:space="preserve">  Family Type by Presence and Age of Own Children: Kauaÿi County Aggregated Years 2011-2015</t>
    </r>
  </si>
  <si>
    <r>
      <rPr>
        <b/>
        <sz val="11"/>
        <color theme="0"/>
        <rFont val="HawnHelv"/>
      </rPr>
      <t>Table 1.38d</t>
    </r>
    <r>
      <rPr>
        <sz val="11"/>
        <color theme="0"/>
        <rFont val="HawnHelv"/>
      </rPr>
      <t xml:space="preserve">  Family Type by Presence and Age of Own Children: Honolulu County Aggregated Years 2011-2015</t>
    </r>
  </si>
  <si>
    <r>
      <rPr>
        <b/>
        <sz val="11"/>
        <color theme="0"/>
        <rFont val="HawnHelv"/>
      </rPr>
      <t>Table 1.38c</t>
    </r>
    <r>
      <rPr>
        <sz val="11"/>
        <color theme="0"/>
        <rFont val="HawnHelv"/>
      </rPr>
      <t xml:space="preserve">  Family Type by Presence and Age of Own Children: Hawaiÿi County Aggregated Years 2011-2015</t>
    </r>
  </si>
  <si>
    <r>
      <rPr>
        <b/>
        <sz val="11"/>
        <color theme="0"/>
        <rFont val="HawnHelv"/>
      </rPr>
      <t>Table 1.38b</t>
    </r>
    <r>
      <rPr>
        <sz val="11"/>
        <color theme="0"/>
        <rFont val="HawnHelv"/>
      </rPr>
      <t xml:space="preserve">  Family Type by Presence and Age of Own Children: State of Hawaiÿi Aggregated Years 2011-2015</t>
    </r>
  </si>
  <si>
    <r>
      <t xml:space="preserve">Table 1.39a  </t>
    </r>
    <r>
      <rPr>
        <sz val="10"/>
        <color theme="0"/>
        <rFont val="HawnHelv"/>
      </rPr>
      <t>Native Hawaiian Grandparents Living with Own Grandchildren: United States Aggregated Years 2010-2016</t>
    </r>
  </si>
  <si>
    <r>
      <t>Table 1.41</t>
    </r>
    <r>
      <rPr>
        <sz val="11"/>
        <color theme="0"/>
        <rFont val="HawnHelv"/>
      </rPr>
      <t xml:space="preserve">  Native Hawaiian Voting Age Population by Hawaiÿi State Senate Districts: 2010</t>
    </r>
  </si>
  <si>
    <r>
      <t xml:space="preserve">Table 1.42  </t>
    </r>
    <r>
      <rPr>
        <sz val="11"/>
        <color theme="0"/>
        <rFont val="HawnHelv"/>
      </rPr>
      <t>Native Hawaiian Voting Age Population by Hawaiÿi State House Districts: 2010</t>
    </r>
  </si>
  <si>
    <r>
      <t xml:space="preserve">Table 1.43 </t>
    </r>
    <r>
      <rPr>
        <sz val="11"/>
        <color theme="0"/>
        <rFont val="HawnHelv"/>
      </rPr>
      <t xml:space="preserve"> Native Hawaiian Families By Hawaiÿi State Senate Districts: 2010</t>
    </r>
  </si>
  <si>
    <r>
      <t xml:space="preserve">Table 1.44  </t>
    </r>
    <r>
      <rPr>
        <sz val="11"/>
        <color theme="0"/>
        <rFont val="HawnHelv"/>
      </rPr>
      <t>Native Hawaiian Families By Hawaiÿi State House Districts: 2010</t>
    </r>
  </si>
  <si>
    <r>
      <rPr>
        <b/>
        <sz val="11"/>
        <color theme="0"/>
        <rFont val="HawnHelv"/>
        <scheme val="minor"/>
      </rPr>
      <t>Table 1.45</t>
    </r>
    <r>
      <rPr>
        <sz val="11"/>
        <color theme="0"/>
        <rFont val="HawnHelv"/>
        <scheme val="minor"/>
      </rPr>
      <t xml:space="preserve">  Native Hawaiian Marital Status by County in Hawaiÿi: Aggregated Years 2011-2015</t>
    </r>
  </si>
  <si>
    <r>
      <rPr>
        <b/>
        <sz val="11"/>
        <color theme="0"/>
        <rFont val="HawnHelv"/>
        <scheme val="minor"/>
      </rPr>
      <t>Table 1.46</t>
    </r>
    <r>
      <rPr>
        <sz val="11"/>
        <color theme="0"/>
        <rFont val="HawnHelv"/>
        <scheme val="minor"/>
      </rPr>
      <t xml:space="preserve">  Native Hawaiian Marital Status in Hawaiÿi: Aggregated Years 2006‑2010</t>
    </r>
  </si>
  <si>
    <r>
      <t xml:space="preserve">Native Hawaiian </t>
    </r>
    <r>
      <rPr>
        <b/>
        <vertAlign val="superscript"/>
        <sz val="10"/>
        <color theme="0"/>
        <rFont val="HawnHelv"/>
        <scheme val="minor"/>
      </rPr>
      <t>a</t>
    </r>
  </si>
  <si>
    <t xml:space="preserve">(X) </t>
  </si>
  <si>
    <t xml:space="preserve">(N) </t>
  </si>
  <si>
    <r>
      <rPr>
        <b/>
        <sz val="11"/>
        <color theme="0"/>
        <rFont val="HawnHelv"/>
        <scheme val="minor"/>
      </rPr>
      <t>Table 1.46</t>
    </r>
    <r>
      <rPr>
        <sz val="11"/>
        <color theme="0"/>
        <rFont val="HawnHelv"/>
        <scheme val="minor"/>
      </rPr>
      <t xml:space="preserve">  Marital Status by County in Hawaiÿi: Aggregated Years 2011-2015</t>
    </r>
  </si>
  <si>
    <t>2020 *</t>
  </si>
  <si>
    <t>* Due to COVID-19, the US Census Bureau was compelled to make modifications to the 2020 American Community Survey (ACS). Adjustments were implemented to address nonresponse bias, weighting methodology, among other issues in the American Community Survey. Consequently, the Bureau does not recommend comparing their "experimental estimates" with standard ACS estimates or the decennial census.</t>
  </si>
  <si>
    <t>±5,780</t>
  </si>
  <si>
    <t>±5,443</t>
  </si>
  <si>
    <t>±5,815</t>
  </si>
  <si>
    <t>±5,015</t>
  </si>
  <si>
    <t>±6,089</t>
  </si>
  <si>
    <t>±6,381</t>
  </si>
  <si>
    <t>±6,700</t>
  </si>
  <si>
    <t>±5,376</t>
  </si>
  <si>
    <t>±5,738</t>
  </si>
  <si>
    <t>±5,972</t>
  </si>
  <si>
    <t>±7,586</t>
  </si>
  <si>
    <t>±1.3</t>
  </si>
  <si>
    <t>±1.1</t>
  </si>
  <si>
    <t>±1.0</t>
  </si>
  <si>
    <t>±1.5</t>
  </si>
  <si>
    <t>±1.2</t>
  </si>
  <si>
    <t>±6.9</t>
  </si>
  <si>
    <t>±5.9</t>
  </si>
  <si>
    <t>±6.8</t>
  </si>
  <si>
    <t>±5.7</t>
  </si>
  <si>
    <t>±7.0</t>
  </si>
  <si>
    <t>±7.2</t>
  </si>
  <si>
    <t>±10.3</t>
  </si>
  <si>
    <t>±10.8</t>
  </si>
  <si>
    <t>±7.7</t>
  </si>
  <si>
    <t>±8,412</t>
  </si>
  <si>
    <t>±7,413</t>
  </si>
  <si>
    <t>±7,440</t>
  </si>
  <si>
    <t>±9,716</t>
  </si>
  <si>
    <t>±9,436</t>
  </si>
  <si>
    <t>±10,555</t>
  </si>
  <si>
    <t>±9,603</t>
  </si>
  <si>
    <t>±9,435</t>
  </si>
  <si>
    <t>±9,341</t>
  </si>
  <si>
    <t>±10,880</t>
  </si>
  <si>
    <t>±12,018</t>
  </si>
  <si>
    <t>±0.8</t>
  </si>
  <si>
    <t>±0.9</t>
  </si>
  <si>
    <t>±0.7</t>
  </si>
  <si>
    <t>±0.6</t>
  </si>
  <si>
    <t>±6.1</t>
  </si>
  <si>
    <t>±5.1</t>
  </si>
  <si>
    <t>±5.3</t>
  </si>
  <si>
    <t>±4.9</t>
  </si>
  <si>
    <t>±6.2</t>
  </si>
  <si>
    <t>±5.8</t>
  </si>
  <si>
    <t>±7.9</t>
  </si>
  <si>
    <t>±6.3</t>
  </si>
  <si>
    <t>±763</t>
  </si>
  <si>
    <t>±886</t>
  </si>
  <si>
    <t>±866</t>
  </si>
  <si>
    <t>±1,045</t>
  </si>
  <si>
    <t>±856</t>
  </si>
  <si>
    <t>±655</t>
  </si>
  <si>
    <t>±999</t>
  </si>
  <si>
    <t>±687</t>
  </si>
  <si>
    <t>±646</t>
  </si>
  <si>
    <t>±831</t>
  </si>
  <si>
    <t>±1,255</t>
  </si>
  <si>
    <t>±0.5</t>
  </si>
  <si>
    <t>±0.4</t>
  </si>
  <si>
    <t>±3.7</t>
  </si>
  <si>
    <t>±3.3</t>
  </si>
  <si>
    <t>±2.9</t>
  </si>
  <si>
    <t>±3.0</t>
  </si>
  <si>
    <t>±2.8</t>
  </si>
  <si>
    <t>±3.4</t>
  </si>
  <si>
    <t>±2.7</t>
  </si>
  <si>
    <t>±4.2</t>
  </si>
  <si>
    <t>±3.9</t>
  </si>
  <si>
    <t>±3.6</t>
  </si>
  <si>
    <t>±8,391</t>
  </si>
  <si>
    <t>±8,241</t>
  </si>
  <si>
    <t>±8,561</t>
  </si>
  <si>
    <t>±7,578</t>
  </si>
  <si>
    <t>±8,428</t>
  </si>
  <si>
    <t>±9,400</t>
  </si>
  <si>
    <t>±9,571</t>
  </si>
  <si>
    <t>±7,560</t>
  </si>
  <si>
    <t>±7,719</t>
  </si>
  <si>
    <t>±8,235</t>
  </si>
  <si>
    <t>±10,769</t>
  </si>
  <si>
    <t>±1.9</t>
  </si>
  <si>
    <t>±2.0</t>
  </si>
  <si>
    <t>±1.6</t>
  </si>
  <si>
    <t>±1.8</t>
  </si>
  <si>
    <t>±1.7</t>
  </si>
  <si>
    <t>±2.1</t>
  </si>
  <si>
    <t>±0.3</t>
  </si>
  <si>
    <t>±1.4</t>
  </si>
  <si>
    <t>±4,656</t>
  </si>
  <si>
    <t>±4,734</t>
  </si>
  <si>
    <t>±5,317</t>
  </si>
  <si>
    <t>±4,307</t>
  </si>
  <si>
    <t>±4,857</t>
  </si>
  <si>
    <t>±5,159</t>
  </si>
  <si>
    <t>±5,889</t>
  </si>
  <si>
    <t>±4,971</t>
  </si>
  <si>
    <t>±4,409</t>
  </si>
  <si>
    <t>±4,766</t>
  </si>
  <si>
    <t>±5,641</t>
  </si>
  <si>
    <t>±2.5</t>
  </si>
  <si>
    <t>±2.2</t>
  </si>
  <si>
    <t>±2.3</t>
  </si>
  <si>
    <t>±2.6</t>
  </si>
  <si>
    <t>±2.4</t>
  </si>
  <si>
    <t>±5,208</t>
  </si>
  <si>
    <t>±4,998</t>
  </si>
  <si>
    <t>±4,650</t>
  </si>
  <si>
    <t>±4,580</t>
  </si>
  <si>
    <t>±4,994</t>
  </si>
  <si>
    <t>±5,737</t>
  </si>
  <si>
    <t>±4,795</t>
  </si>
  <si>
    <t>±4,476</t>
  </si>
  <si>
    <t>±4,567</t>
  </si>
  <si>
    <t>±5,257</t>
  </si>
  <si>
    <t>±6,229</t>
  </si>
  <si>
    <t>±11,664</t>
  </si>
  <si>
    <t>±11,531</t>
  </si>
  <si>
    <t>±12,178</t>
  </si>
  <si>
    <t>±13,556</t>
  </si>
  <si>
    <t>±13,383</t>
  </si>
  <si>
    <t>±14,303</t>
  </si>
  <si>
    <t>±13,164</t>
  </si>
  <si>
    <t>±13,139</t>
  </si>
  <si>
    <t>±11,782</t>
  </si>
  <si>
    <t>±15,176</t>
  </si>
  <si>
    <t>±15,515</t>
  </si>
  <si>
    <t>±6,865</t>
  </si>
  <si>
    <t>±7,140</t>
  </si>
  <si>
    <t>±7,417</t>
  </si>
  <si>
    <t>±7,642</t>
  </si>
  <si>
    <t>±7,376</t>
  </si>
  <si>
    <t>±7,762</t>
  </si>
  <si>
    <t>±8,000</t>
  </si>
  <si>
    <t>±7,545</t>
  </si>
  <si>
    <t>±9,212</t>
  </si>
  <si>
    <t>±9,656</t>
  </si>
  <si>
    <t>±7,973</t>
  </si>
  <si>
    <t>±7,370</t>
  </si>
  <si>
    <t>±6,949</t>
  </si>
  <si>
    <t>±8,354</t>
  </si>
  <si>
    <t>±8,739</t>
  </si>
  <si>
    <t>±9,202</t>
  </si>
  <si>
    <t>±7,582</t>
  </si>
  <si>
    <t>±7,619</t>
  </si>
  <si>
    <t>±6,966</t>
  </si>
  <si>
    <t>±9,548</t>
  </si>
  <si>
    <t>±8,143</t>
  </si>
  <si>
    <t>±934</t>
  </si>
  <si>
    <t>±683</t>
  </si>
  <si>
    <t>±580</t>
  </si>
  <si>
    <t>±806</t>
  </si>
  <si>
    <t>±1,222</t>
  </si>
  <si>
    <t>±818</t>
  </si>
  <si>
    <t>±1,081</t>
  </si>
  <si>
    <t>±940</t>
  </si>
  <si>
    <t>±0.2</t>
  </si>
  <si>
    <t>±0.1</t>
  </si>
  <si>
    <t>±1,277</t>
  </si>
  <si>
    <t>±1,015</t>
  </si>
  <si>
    <t>±1,040</t>
  </si>
  <si>
    <t>±1,172</t>
  </si>
  <si>
    <t>±1,258</t>
  </si>
  <si>
    <t>±1,244</t>
  </si>
  <si>
    <t>±1,510</t>
  </si>
  <si>
    <t>±1,022</t>
  </si>
  <si>
    <t>±1,219</t>
  </si>
  <si>
    <t>±1,558</t>
  </si>
  <si>
    <t>±986</t>
  </si>
  <si>
    <t>±900</t>
  </si>
  <si>
    <t>±1,147</t>
  </si>
  <si>
    <t>±914</t>
  </si>
  <si>
    <t>±1,329</t>
  </si>
  <si>
    <t>±1,221</t>
  </si>
  <si>
    <t>±1,046</t>
  </si>
  <si>
    <t>±1,217</t>
  </si>
  <si>
    <t>±867</t>
  </si>
  <si>
    <t>±946</t>
  </si>
  <si>
    <t>±1,161</t>
  </si>
  <si>
    <r>
      <t xml:space="preserve">Table 1.39a  </t>
    </r>
    <r>
      <rPr>
        <sz val="11"/>
        <color theme="0"/>
        <rFont val="HawnHelv"/>
      </rPr>
      <t>Native Hawaiian Grandparents Living with Own Grandchildren: United States Aggregated Years 2011-2015</t>
    </r>
  </si>
  <si>
    <t>Table 1-48a  Marital Status of Native Hawaiians: United States Aggregated Years 2006-2010</t>
  </si>
  <si>
    <t>Table 1-48b  Marital Status of Native Hawaiians: State of Hawaiÿi Aggregated Years 2006-2010</t>
  </si>
  <si>
    <t>Table 1-48c  Marital Status of Native Hawaiians: Hawaiÿi County Aggregated Years 2006-2010</t>
  </si>
  <si>
    <t>Table 1-48d  Marital Status of Native Hawaiians: Honolulu County Aggregated Years 2006-2010</t>
  </si>
  <si>
    <t>Table 1-48e  Marital Status of Native Hawaiians: Kauaÿi County Aggregated Years 2006-2010</t>
  </si>
  <si>
    <t>Table 1-48f  Marital Status of Native Hawaiians: Maui County Aggregated Years 2006-2010</t>
  </si>
  <si>
    <t>Table 1.39b  Native Hawaiian Grandparents Living with Own Grandchildren: State of Hawaiÿi Aggregated Years 2011-2015</t>
  </si>
  <si>
    <t>Table 1.39b  Native Hawaiian Grandparents Living with Own Grandchildren: State of Hawaiÿi Aggregated Years 2006-2010</t>
  </si>
  <si>
    <t>Table 1.39c  Native Hawaiian Grandparents Living with Own Grandchildren: Hawaiÿi County Aggregated Years 2011-2015</t>
  </si>
  <si>
    <t>Table 1.39c  Native Hawaiian Grandparents Living with Own Grandchildren: Hawaiÿi County Aggregated Years 2006-2010</t>
  </si>
  <si>
    <t>Table 1.39d  Native Hawaiian Grandparents Living with Own Grandchildren: Honolulu County Aggregated Years 2011-2015</t>
  </si>
  <si>
    <t>Table 1.39d  Native Hawaiian Grandparents Living with Own Grandchildren: Honolulu County Aggregated Years 2006-2010</t>
  </si>
  <si>
    <t>Table 1.39e  Native Hawaiian Grandparents Living with Own Grandchildren: Kauaÿi County Aggregated Years 2011-2015</t>
  </si>
  <si>
    <t>Table 1.39e  Native Hawaiian Grandparents Living with Own Grandchildren: Kauaÿi County Aggregated Years 2006-2010</t>
  </si>
  <si>
    <t>Table 1.39f  Native Hawaiian Grandparents Living with Own Grandchildren: Maui County Aggregated Years 2011-2015</t>
  </si>
  <si>
    <t>Table 1.39f  Native Hawaiian Grandparents Living with Own Grandchildren: Maui County Aggregated Years 2006-2010</t>
  </si>
  <si>
    <r>
      <rPr>
        <b/>
        <sz val="11"/>
        <color theme="0"/>
        <rFont val="HawnHelv"/>
      </rPr>
      <t xml:space="preserve">Table 1.48f </t>
    </r>
    <r>
      <rPr>
        <sz val="11"/>
        <color theme="0"/>
        <rFont val="HawnHelv"/>
      </rPr>
      <t xml:space="preserve"> Marital Status of Native Hawaiians: Maui County Aggregated Years 2011-2015</t>
    </r>
  </si>
  <si>
    <r>
      <rPr>
        <b/>
        <sz val="11"/>
        <color theme="0"/>
        <rFont val="HawnHelv"/>
      </rPr>
      <t xml:space="preserve">Table 1.48e </t>
    </r>
    <r>
      <rPr>
        <sz val="11"/>
        <color theme="0"/>
        <rFont val="HawnHelv"/>
      </rPr>
      <t xml:space="preserve"> Marital Status of Native Hawaiians: Kauaÿi County Aggregated Years 2011-2015</t>
    </r>
  </si>
  <si>
    <r>
      <rPr>
        <b/>
        <sz val="11"/>
        <color theme="0"/>
        <rFont val="HawnHelv"/>
      </rPr>
      <t>Table 1.48d</t>
    </r>
    <r>
      <rPr>
        <sz val="11"/>
        <color theme="0"/>
        <rFont val="HawnHelv"/>
      </rPr>
      <t xml:space="preserve">  Marital Status of Native Hawaiians: Honolulu County Aggregated Years 2011-2015</t>
    </r>
  </si>
  <si>
    <r>
      <rPr>
        <b/>
        <sz val="11"/>
        <color theme="0"/>
        <rFont val="HawnHelv"/>
      </rPr>
      <t>Table 1.48c</t>
    </r>
    <r>
      <rPr>
        <sz val="11"/>
        <color theme="0"/>
        <rFont val="HawnHelv"/>
      </rPr>
      <t xml:space="preserve">  Marital Status of Native Hawaiians: Hawaiÿi County Aggregated Years 2011-2015</t>
    </r>
  </si>
  <si>
    <r>
      <rPr>
        <b/>
        <sz val="11"/>
        <color theme="0"/>
        <rFont val="HawnHelv"/>
      </rPr>
      <t>Table 1.48b</t>
    </r>
    <r>
      <rPr>
        <sz val="11"/>
        <color theme="0"/>
        <rFont val="HawnHelv"/>
      </rPr>
      <t xml:space="preserve">  Marital Status of Native Hawaiians: State of Hawaiÿi Aggregated Years 2011-2015</t>
    </r>
  </si>
  <si>
    <t>Deaths by Race-Ethnicity and Place of Residence in Hawaiÿi: 2000-2021</t>
  </si>
  <si>
    <t>Native Hawaiian Live Births and Deaths in Hawaiÿi: 2000-2021</t>
  </si>
  <si>
    <r>
      <rPr>
        <b/>
        <sz val="11"/>
        <color theme="0"/>
        <rFont val="HawnHelv"/>
        <family val="2"/>
        <scheme val="minor"/>
      </rPr>
      <t>Table 01.50</t>
    </r>
    <r>
      <rPr>
        <sz val="11"/>
        <color theme="0"/>
        <rFont val="HawnHelv"/>
        <family val="2"/>
        <scheme val="minor"/>
      </rPr>
      <t xml:space="preserve">  Deaths by Race-Ethnicity and Place of Residence in Hawaiÿi: 2000-2021</t>
    </r>
  </si>
  <si>
    <t>Total Resident Deaths</t>
  </si>
  <si>
    <t>**The estimate has been suppressed because the observed number of events is very small (between 1 and 9) and not appropriate for publication.</t>
  </si>
  <si>
    <r>
      <rPr>
        <b/>
        <sz val="11"/>
        <color theme="0"/>
        <rFont val="HawnHelv"/>
        <family val="2"/>
        <scheme val="minor"/>
      </rPr>
      <t>Table 01.51</t>
    </r>
    <r>
      <rPr>
        <sz val="11"/>
        <color theme="0"/>
        <rFont val="HawnHelv"/>
        <family val="2"/>
        <scheme val="minor"/>
      </rPr>
      <t xml:space="preserve">  Native Hawaiian Live Births and Deaths in Hawaiÿi: 2000-2021</t>
    </r>
  </si>
  <si>
    <r>
      <t xml:space="preserve">• </t>
    </r>
    <r>
      <rPr>
        <i/>
        <sz val="10"/>
        <rFont val="HawnHelv"/>
        <family val="2"/>
        <scheme val="minor"/>
      </rPr>
      <t>Native Hawaiian births have been on a steady increase.  Native Hawaiian children still count for one-third of the resident births in the State of Hawai‘i.</t>
    </r>
  </si>
  <si>
    <r>
      <rPr>
        <b/>
        <sz val="11"/>
        <color theme="0"/>
        <rFont val="HawnHelv"/>
        <family val="2"/>
        <scheme val="minor"/>
      </rPr>
      <t>Table 01.49</t>
    </r>
    <r>
      <rPr>
        <sz val="11"/>
        <color theme="0"/>
        <rFont val="HawnHelv"/>
        <family val="2"/>
        <scheme val="minor"/>
      </rPr>
      <t xml:space="preserve">  Resident Live Births by Race-Ethnicity of Child and Place of Residence of Mother in Hawaiÿi: 2000-2021</t>
    </r>
  </si>
  <si>
    <t>Resident Live Births by Race-Ethnicity of Child and Place of Residence of Mother in Hawaiÿi: 2000-2021</t>
  </si>
  <si>
    <t>Native Hawaiian Grandparents Living with Own Grandchildren: State of Hawaiÿi 2010-2022</t>
  </si>
  <si>
    <r>
      <t xml:space="preserve">Table 1.40  </t>
    </r>
    <r>
      <rPr>
        <sz val="11"/>
        <color theme="0"/>
        <rFont val="HawnHelv"/>
      </rPr>
      <t>Native Hawaiian Grandparents Living with Own Grandchildren: State of Hawaiÿi 2010-2022</t>
    </r>
  </si>
  <si>
    <t>±6,395</t>
  </si>
  <si>
    <t>±6.5</t>
  </si>
  <si>
    <t>±11,943</t>
  </si>
  <si>
    <t>±1,023</t>
  </si>
  <si>
    <t>±3.2</t>
  </si>
  <si>
    <t>Marital Status Among Native Hawaiians in Hawai‘i 15 Years and Older: 2009-2022</t>
  </si>
  <si>
    <r>
      <t xml:space="preserve">Table 1.47 </t>
    </r>
    <r>
      <rPr>
        <sz val="11"/>
        <color theme="0"/>
        <rFont val="HawnHelv"/>
      </rPr>
      <t xml:space="preserve"> Marital Status of Native Hawaiians: 2010-2022</t>
    </r>
  </si>
  <si>
    <t>±9,676</t>
  </si>
  <si>
    <t>±6,261</t>
  </si>
  <si>
    <t>±5,197</t>
  </si>
  <si>
    <t>±16,930</t>
  </si>
  <si>
    <t>±10,468</t>
  </si>
  <si>
    <t>±10,393</t>
  </si>
  <si>
    <t>±892</t>
  </si>
  <si>
    <t>±1,449</t>
  </si>
  <si>
    <t>±1,347</t>
  </si>
  <si>
    <r>
      <t>Source:</t>
    </r>
    <r>
      <rPr>
        <sz val="10"/>
        <rFont val="HawnHelv"/>
      </rPr>
      <t xml:space="preserve"> US Census Bureau. 2010-2022 American Community Survey 1-Year Estimates. S0201: Selected Population Profile in the United States.</t>
    </r>
  </si>
  <si>
    <t>Native Hawaiian Data Book: 2023</t>
  </si>
  <si>
    <r>
      <t xml:space="preserve">Table 1.02 </t>
    </r>
    <r>
      <rPr>
        <sz val="11"/>
        <color theme="0"/>
        <rFont val="HawnHelv"/>
      </rPr>
      <t xml:space="preserve"> Population of the Territory and State of Hawai‘i: 1900-2020</t>
    </r>
  </si>
  <si>
    <r>
      <t>a</t>
    </r>
    <r>
      <rPr>
        <sz val="9"/>
        <color theme="1"/>
        <rFont val="HawnHelv"/>
      </rPr>
      <t xml:space="preserve"> Includes all races. Note: some numbers have been revised from earlier reports by the Census Bureau, moreover, the Bureau’s definition of Hawaiian/Part-Hawaiian/Native Hawaiian has changed over the decades.</t>
    </r>
  </si>
  <si>
    <r>
      <rPr>
        <vertAlign val="superscript"/>
        <sz val="9"/>
        <color theme="1"/>
        <rFont val="HawnHelv"/>
      </rPr>
      <t>b</t>
    </r>
    <r>
      <rPr>
        <sz val="9"/>
        <color theme="1"/>
        <rFont val="HawnHelv"/>
      </rPr>
      <t xml:space="preserve"> Hawaiian as defined by the U.S. Bureau of the Census.Note: For Census 2000, the question on race was revised to allow respondents the option to self-identify themselves by selecting one or more races to indicate their racial identities.The table uses the "alone or in combination" totals.</t>
    </r>
  </si>
  <si>
    <t>Population of the Territory and State of Hawai‘i: US Census 1900-2020</t>
  </si>
  <si>
    <t>Population of Hawai‘i by Island: US Census 1900-2020</t>
  </si>
  <si>
    <t>Native Hawaiian Population by Island: US Census 2020</t>
  </si>
  <si>
    <t>Native Hawaiian Population by Census Tract: Hawaiÿi County 2020</t>
  </si>
  <si>
    <t>Native Hawaiian Population by Census Tract: Honolulu County 2020</t>
  </si>
  <si>
    <t>Native Hawaiian Population by Census Tract: Kauaÿi County 2020</t>
  </si>
  <si>
    <t>Native Hawaiian Population by Census Tract: Maui County 2020</t>
  </si>
  <si>
    <t>Census Designated Places (CDPs) in the State of Hawaiÿi: 2020</t>
  </si>
  <si>
    <t>Racial Composition of the State of Hawai‘i by County: US Census 2020</t>
  </si>
  <si>
    <t>Racial Composition of the State of Hawai‘i: 2010‑2022</t>
  </si>
  <si>
    <r>
      <t xml:space="preserve">O‘ahu </t>
    </r>
    <r>
      <rPr>
        <vertAlign val="superscript"/>
        <sz val="10"/>
        <color theme="1"/>
        <rFont val="HawnHelv"/>
      </rPr>
      <t>1</t>
    </r>
  </si>
  <si>
    <r>
      <t>Maui</t>
    </r>
    <r>
      <rPr>
        <vertAlign val="superscript"/>
        <sz val="10"/>
        <color theme="1"/>
        <rFont val="HawnHelv"/>
      </rPr>
      <t xml:space="preserve"> 2</t>
    </r>
  </si>
  <si>
    <r>
      <t xml:space="preserve">Ni‘ihau </t>
    </r>
    <r>
      <rPr>
        <vertAlign val="superscript"/>
        <sz val="10"/>
        <color theme="1"/>
        <rFont val="HawnHelv"/>
      </rPr>
      <t>3</t>
    </r>
  </si>
  <si>
    <r>
      <t xml:space="preserve">Table 1.05 </t>
    </r>
    <r>
      <rPr>
        <sz val="11"/>
        <color theme="0"/>
        <rFont val="HawnHelv"/>
      </rPr>
      <t xml:space="preserve"> Population of Hawai‘i by Race: U.S. Census 1900-2020</t>
    </r>
  </si>
  <si>
    <r>
      <rPr>
        <vertAlign val="superscript"/>
        <sz val="10"/>
        <color theme="1"/>
        <rFont val="HawnHelv"/>
      </rPr>
      <t>a</t>
    </r>
    <r>
      <rPr>
        <sz val="10"/>
        <color theme="1"/>
        <rFont val="HawnHelv"/>
      </rPr>
      <t xml:space="preserve"> Note: changes in the 2000 Census concerning the reporting of race/ethnicity the data is not comparable to previous censuses.Data for the 2000 and 2010 are reported for "race alone and in any combination. Consequently, individuals could be counted multiple times in different race categories.
(N) Not available 
(X) Not applicable.</t>
    </r>
  </si>
  <si>
    <r>
      <rPr>
        <b/>
        <sz val="10"/>
        <rFont val="HawnHelv"/>
      </rPr>
      <t>Source: </t>
    </r>
    <r>
      <rPr>
        <sz val="10"/>
        <rFont val="HawnHelv"/>
      </rPr>
      <t>Robert C. Schmitt. Demographic Statistics of Hawaii: 1778-1965. (Honolulu, 1968). US Bureau of the Census. 1970, 1980, 1990 Census of Population. General Population Characteristic. (Washington, D.C.), US Bureau of the Census. Census 2000 Summary File 4 (SF 4) (April 29, 2003). US Bureau of the Census. Census 2010 Summary File 1 (SF 1) (June 16, 2011). US Bureau of the Census. Census 2020 DEC Detailed Demographic and Housing Characteristics File A</t>
    </r>
  </si>
  <si>
    <r>
      <t xml:space="preserve">Table 1.07  </t>
    </r>
    <r>
      <rPr>
        <sz val="11"/>
        <color theme="0"/>
        <rFont val="HawnHelv"/>
        <scheme val="minor"/>
      </rPr>
      <t>The Racial/Ethnic Composition of the State of Hawai‘i: 2010-2022</t>
    </r>
  </si>
  <si>
    <r>
      <rPr>
        <vertAlign val="superscript"/>
        <sz val="9"/>
        <color theme="1"/>
        <rFont val="HawnHelv"/>
        <scheme val="minor"/>
      </rPr>
      <t>a</t>
    </r>
    <r>
      <rPr>
        <sz val="9"/>
        <color theme="1"/>
        <rFont val="HawnHelv"/>
        <scheme val="minor"/>
      </rPr>
      <t xml:space="preserve"> Hawaiian as defined by the U.S. Bureau of the Census For the Census 2000 and subsequent Census Bureau work, the question on race was revised to allow respondents the option to self-identify themselves by selecting one or more races to indicate their racial identities.The table uses the "alone or in any combination" totals.</t>
    </r>
  </si>
  <si>
    <t>The American Community Survey (ACS) is an ongoing survey conducted by the US Census Bureau to supplement their decennial census by providing annual data.The data from the ACS is not as detailed as the decennial data but it does provide current estimates on a variety of population indicators.</t>
  </si>
  <si>
    <r>
      <t xml:space="preserve">Table 1.08  </t>
    </r>
    <r>
      <rPr>
        <sz val="11"/>
        <color theme="0"/>
        <rFont val="HawnHelv"/>
        <scheme val="minor"/>
      </rPr>
      <t>Population by Race-Ethnicity and County in Hawaiÿi: US Census 2020</t>
    </r>
  </si>
  <si>
    <r>
      <t xml:space="preserve">Maui </t>
    </r>
    <r>
      <rPr>
        <b/>
        <vertAlign val="superscript"/>
        <sz val="10"/>
        <color theme="0"/>
        <rFont val="HawnHelv"/>
        <scheme val="minor"/>
      </rPr>
      <t>b</t>
    </r>
  </si>
  <si>
    <t>Col %</t>
  </si>
  <si>
    <t>Row %</t>
  </si>
  <si>
    <r>
      <t xml:space="preserve">Native Hawaiian </t>
    </r>
    <r>
      <rPr>
        <vertAlign val="superscript"/>
        <sz val="10"/>
        <rFont val="HawnHelv"/>
        <scheme val="minor"/>
      </rPr>
      <t>a</t>
    </r>
  </si>
  <si>
    <r>
      <t xml:space="preserve">a </t>
    </r>
    <r>
      <rPr>
        <sz val="9"/>
        <rFont val="HawnHelv"/>
        <scheme val="minor"/>
      </rPr>
      <t>“The Concept of race as used by the Census Bureau reflects self-identification; it does not denote any clear-cut scientific definition of biological stock.”Note: For Census 2000, the question on race was revised to allow respondents the option to self-identify themselves by selecting one or more races to indicate their racial identities. Percents add over 100% due to duplicate counting.The table uses the "alone or in combination" totals.</t>
    </r>
  </si>
  <si>
    <r>
      <t xml:space="preserve">b </t>
    </r>
    <r>
      <rPr>
        <sz val="10"/>
        <rFont val="HawnHelv"/>
        <scheme val="minor"/>
      </rPr>
      <t>Includes Kalawao County</t>
    </r>
  </si>
  <si>
    <r>
      <t>Source:</t>
    </r>
    <r>
      <rPr>
        <sz val="10"/>
        <rFont val="HawnHelv"/>
        <scheme val="minor"/>
      </rPr>
      <t xml:space="preserve"> US Bureau of the Census. Census 2020 DEC Detailed Demographic and Housing Characteristics File A</t>
    </r>
  </si>
  <si>
    <r>
      <t xml:space="preserve">POP-18  </t>
    </r>
    <r>
      <rPr>
        <sz val="11"/>
        <color theme="0"/>
        <rFont val="HawnHelv"/>
        <scheme val="minor"/>
      </rPr>
      <t>Population by Race-Ethnicity and County in Hawaiÿi: US Census 2010</t>
    </r>
  </si>
  <si>
    <r>
      <t>Source:</t>
    </r>
    <r>
      <rPr>
        <sz val="10"/>
        <rFont val="HawnHelv"/>
        <scheme val="minor"/>
      </rPr>
      <t xml:space="preserve"> US Bureau of the Census. Census 2010 Summary File 2 (SF 2).</t>
    </r>
  </si>
  <si>
    <r>
      <t xml:space="preserve">Table 1.10  </t>
    </r>
    <r>
      <rPr>
        <sz val="11"/>
        <color theme="0"/>
        <rFont val="HawnHelv"/>
        <scheme val="minor"/>
      </rPr>
      <t>Hawaiian Home Land by Age of Occupants in Hawai‘i: US Census 2020</t>
    </r>
  </si>
  <si>
    <r>
      <t xml:space="preserve">Table 1.10  </t>
    </r>
    <r>
      <rPr>
        <sz val="11"/>
        <color theme="0"/>
        <rFont val="HawnHelv"/>
        <scheme val="minor"/>
      </rPr>
      <t>Hawaiian Home Land by Age of Occupants in Hawai‘i: US Census 2010</t>
    </r>
  </si>
  <si>
    <t>65 and Over</t>
  </si>
  <si>
    <t>Honokaia</t>
  </si>
  <si>
    <t>Kaÿohe-ÿÖlaÿa</t>
  </si>
  <si>
    <t>Waiäkea</t>
  </si>
  <si>
    <t>Honokowai</t>
  </si>
  <si>
    <t>Keÿanae-Wailuanui</t>
  </si>
  <si>
    <t>Waiku-Hana</t>
  </si>
  <si>
    <t>Maÿili</t>
  </si>
  <si>
    <r>
      <rPr>
        <b/>
        <sz val="10"/>
        <color indexed="8"/>
        <rFont val="HawnHelv"/>
        <scheme val="minor"/>
      </rPr>
      <t xml:space="preserve">Source: </t>
    </r>
    <r>
      <rPr>
        <sz val="10"/>
        <color indexed="8"/>
        <rFont val="HawnHelv"/>
        <scheme val="minor"/>
      </rPr>
      <t>US Census Bureau, 2020 DEC Demographic and Housing Characteristics, Table P1, Table P12</t>
    </r>
  </si>
  <si>
    <r>
      <t xml:space="preserve">Table 1.12  </t>
    </r>
    <r>
      <rPr>
        <sz val="11"/>
        <color theme="0"/>
        <rFont val="HawnHelv"/>
      </rPr>
      <t>Hawaiian Home Land by Households in Hawai‘i: US Census 2020</t>
    </r>
  </si>
  <si>
    <r>
      <t xml:space="preserve">Table 1.12  </t>
    </r>
    <r>
      <rPr>
        <sz val="11"/>
        <color theme="0"/>
        <rFont val="HawnHelv"/>
      </rPr>
      <t>Hawaiian Home Land by Households in Hawai‘i: US Census 2010</t>
    </r>
  </si>
  <si>
    <r>
      <t xml:space="preserve">Source: </t>
    </r>
    <r>
      <rPr>
        <sz val="10"/>
        <rFont val="HawnHelv"/>
      </rPr>
      <t>US Census Bureau, 2020</t>
    </r>
    <r>
      <rPr>
        <b/>
        <sz val="10"/>
        <rFont val="HawnHelv"/>
      </rPr>
      <t xml:space="preserve"> </t>
    </r>
    <r>
      <rPr>
        <sz val="10"/>
        <rFont val="HawnHelv"/>
      </rPr>
      <t>DEC Demographic and Housing Characteristics, Table H1, H8, P17.</t>
    </r>
  </si>
  <si>
    <r>
      <t xml:space="preserve">Table 1.15  </t>
    </r>
    <r>
      <rPr>
        <sz val="11"/>
        <color theme="0"/>
        <rFont val="HawnHelv"/>
      </rPr>
      <t>The Native Hawaiian Population in the United States: US Census 1990, 2000, 2010 and 2020</t>
    </r>
  </si>
  <si>
    <t>2020 Census</t>
  </si>
  <si>
    <r>
      <t xml:space="preserve">a </t>
    </r>
    <r>
      <rPr>
        <sz val="10"/>
        <rFont val="HawnHelv"/>
      </rPr>
      <t>Hawaiian as defined by the U.S. Bureau of the Census.Note: For Census 2000, the question on race was revised to allow respondents the option to self-identify themselves by selecting one or more races to indicate their racial identities.The table uses the "alone or in any combination" totals.</t>
    </r>
  </si>
  <si>
    <r>
      <t>Source: </t>
    </r>
    <r>
      <rPr>
        <sz val="10"/>
        <rFont val="HawnHelv"/>
      </rPr>
      <t>US Bureau of the Census. 1990 Census of Population, General Population Characteristics. 1990 CP-1. (Washington, 1992). US Bureau of the Census. Census 2000 Summary File 3 (SF 3) (September 25, 2002). US Bureau of the Census. Census 2010 Summary File 1 (SF 1) (June 16, 2011).</t>
    </r>
  </si>
  <si>
    <t>• Over 53% of Native Hawaiians in the United States live outside of the State of Hawaiÿi. Over a quarter of the "Continental" Native Hawaiians reside in the State of California.</t>
  </si>
  <si>
    <r>
      <t xml:space="preserve">Table 1.16  </t>
    </r>
    <r>
      <rPr>
        <sz val="11"/>
        <color theme="0"/>
        <rFont val="HawnHelv"/>
      </rPr>
      <t>Native Hawaiians Living in Hawaiÿi or Other States: US Census 1990, 2000, 2010, and 2020.</t>
    </r>
  </si>
  <si>
    <r>
      <rPr>
        <b/>
        <sz val="10"/>
        <rFont val="HawnHelv"/>
      </rPr>
      <t>Source:</t>
    </r>
    <r>
      <rPr>
        <sz val="10"/>
        <rFont val="HawnHelv"/>
      </rPr>
      <t xml:space="preserve"> US Bureau of the Census.1990 Census of Population, General Population Characteristics, U.S., 1990 CP-1-1 (Nov. 1992). US Bureau of the Census. Census 2000 Summary File 1 (SF 1) (July 25, 2001). US Bureau of the Census. Census 2010 Summary File 2 (SF 2) (February 23, 2012). US Bureau of the Census. Census 2020  DEC Detailed Demographic and Housing Characteristics File A</t>
    </r>
  </si>
  <si>
    <r>
      <rPr>
        <b/>
        <sz val="11"/>
        <color theme="0"/>
        <rFont val="HawnHelv"/>
      </rPr>
      <t xml:space="preserve">Table 1.21 </t>
    </r>
    <r>
      <rPr>
        <sz val="11"/>
        <color theme="0"/>
        <rFont val="HawnHelv"/>
      </rPr>
      <t xml:space="preserve">  Native Hawaiian Population by Island: US Census 2020</t>
    </r>
  </si>
  <si>
    <r>
      <t>Source:</t>
    </r>
    <r>
      <rPr>
        <sz val="10"/>
        <rFont val="HawnHelv"/>
      </rPr>
      <t> US. Bureau of the Census. Census 2020 DEC Demographic and Housing Characteristics</t>
    </r>
  </si>
  <si>
    <r>
      <rPr>
        <b/>
        <sz val="11"/>
        <color theme="0"/>
        <rFont val="HawnHelv"/>
      </rPr>
      <t xml:space="preserve">Table 1.21 </t>
    </r>
    <r>
      <rPr>
        <sz val="11"/>
        <color theme="0"/>
        <rFont val="HawnHelv"/>
      </rPr>
      <t xml:space="preserve">  Native Hawaiian Population by Island: US Census 2010</t>
    </r>
  </si>
  <si>
    <r>
      <t>Source:</t>
    </r>
    <r>
      <rPr>
        <sz val="10"/>
        <rFont val="HawnHelv"/>
      </rPr>
      <t> US. Bureau of the Census. Census 2010 Summary File 2 (SF 2) (February 23, 2012).</t>
    </r>
  </si>
  <si>
    <r>
      <rPr>
        <b/>
        <sz val="11"/>
        <color theme="0"/>
        <rFont val="HawnHelv"/>
      </rPr>
      <t>Table 1.22</t>
    </r>
    <r>
      <rPr>
        <sz val="11"/>
        <color theme="0"/>
        <rFont val="HawnHelv"/>
      </rPr>
      <t xml:space="preserve">  Native Hawaiian Population by Census Tract: Hawaiÿi County 2020</t>
    </r>
  </si>
  <si>
    <r>
      <rPr>
        <b/>
        <sz val="11"/>
        <color theme="0"/>
        <rFont val="HawnHelv"/>
      </rPr>
      <t>Table 1.22</t>
    </r>
    <r>
      <rPr>
        <sz val="11"/>
        <color theme="0"/>
        <rFont val="HawnHelv"/>
      </rPr>
      <t xml:space="preserve">  Native Hawaiian Population by Census Tract: Hawaiÿi County 2010</t>
    </r>
  </si>
  <si>
    <t>2020 Tract Name *</t>
  </si>
  <si>
    <t>Census Tract 210.14</t>
  </si>
  <si>
    <t>Hawaiian Paradise Park- Kaloli</t>
  </si>
  <si>
    <t>Census Tract 210.15</t>
  </si>
  <si>
    <t>Hawaiian Paradise Park- Maku'u</t>
  </si>
  <si>
    <t>Census Tract 210.16</t>
  </si>
  <si>
    <t>Kea'au- Hawaiian Acres</t>
  </si>
  <si>
    <t>Census Tract 210.17</t>
  </si>
  <si>
    <t>Kea'au- Fern Forest</t>
  </si>
  <si>
    <t>Census Tract 211.07</t>
  </si>
  <si>
    <t>Kilauea- Pähoa</t>
  </si>
  <si>
    <t>Census Tract 211.08</t>
  </si>
  <si>
    <t>Pähoa- Makai</t>
  </si>
  <si>
    <t>Census Tract 212.03</t>
  </si>
  <si>
    <t>Census Tract 212.04</t>
  </si>
  <si>
    <t>Ka Lae</t>
  </si>
  <si>
    <t>Census Tract 215.10</t>
  </si>
  <si>
    <t>Census Tract 215.11</t>
  </si>
  <si>
    <t>Kahalu'u Mauka</t>
  </si>
  <si>
    <t>Census Tract 215.12</t>
  </si>
  <si>
    <t>Kaloko- O'oma</t>
  </si>
  <si>
    <t>Census Tract 215.13</t>
  </si>
  <si>
    <t>Census Tract 216.05</t>
  </si>
  <si>
    <t>Census Tract 216.06</t>
  </si>
  <si>
    <t>Pua'a</t>
  </si>
  <si>
    <t>Census Tract 216.07</t>
  </si>
  <si>
    <t>Census Tract 216.08</t>
  </si>
  <si>
    <t>Puapua'a- Banyans</t>
  </si>
  <si>
    <t>Census Tract 217.05</t>
  </si>
  <si>
    <t>Waimea - Kohala</t>
  </si>
  <si>
    <t>Census Tract 217.06</t>
  </si>
  <si>
    <t>Census Tract 217.07</t>
  </si>
  <si>
    <t>Waikoloa - South Kohala</t>
  </si>
  <si>
    <t>Census Tract 217.08</t>
  </si>
  <si>
    <t>Kawaihae - Anaeho'omalu</t>
  </si>
  <si>
    <t>* Census tract names compiled by the Hawaiÿi State Data Center, Research &amp; Economic Analysis Division, Department of Busness, Economic Development and Tourism.</t>
  </si>
  <si>
    <r>
      <t>Source:</t>
    </r>
    <r>
      <rPr>
        <sz val="10"/>
        <rFont val="HawnHelv"/>
      </rPr>
      <t xml:space="preserve"> US Bureau of the Census. Census 2020 DEC Demographic and Housing Characteristics</t>
    </r>
  </si>
  <si>
    <r>
      <rPr>
        <b/>
        <sz val="11"/>
        <color theme="0"/>
        <rFont val="HawnHelv"/>
        <scheme val="minor"/>
      </rPr>
      <t>Table 1.23</t>
    </r>
    <r>
      <rPr>
        <sz val="11"/>
        <color theme="0"/>
        <rFont val="HawnHelv"/>
        <scheme val="minor"/>
      </rPr>
      <t xml:space="preserve">  Native Hawaiian Population by Census Tract: Honolulu County 2020</t>
    </r>
  </si>
  <si>
    <r>
      <rPr>
        <b/>
        <sz val="11"/>
        <color theme="0"/>
        <rFont val="HawnHelv"/>
        <scheme val="minor"/>
      </rPr>
      <t>Table 1.23</t>
    </r>
    <r>
      <rPr>
        <sz val="11"/>
        <color theme="0"/>
        <rFont val="HawnHelv"/>
        <scheme val="minor"/>
      </rPr>
      <t xml:space="preserve">  Native Hawaiian Population by Census Tract: Honolulu County 2010</t>
    </r>
  </si>
  <si>
    <t>Census Tract 1.15</t>
  </si>
  <si>
    <t>Hahaÿione Valley Neighborhood Park</t>
  </si>
  <si>
    <t>Census Tract 1.16</t>
  </si>
  <si>
    <t>Kuapä Preschool</t>
  </si>
  <si>
    <t>Census Tract 1.17</t>
  </si>
  <si>
    <t>Mariner's Ridge</t>
  </si>
  <si>
    <t>Census Tract 1.18</t>
  </si>
  <si>
    <t>Hawaiÿi Kai Drive</t>
  </si>
  <si>
    <t>Census Tract 1.19</t>
  </si>
  <si>
    <t>Kalanipuu</t>
  </si>
  <si>
    <t>Census Tract 1.20</t>
  </si>
  <si>
    <t>Kamilo Iki Neighborhood Park</t>
  </si>
  <si>
    <t>Census Tract 1.21</t>
  </si>
  <si>
    <t>Kuapä Pond</t>
  </si>
  <si>
    <t>Census Tract 1.22</t>
  </si>
  <si>
    <t>Kaiser High School</t>
  </si>
  <si>
    <t>ÿĀina Haina-Hawaiÿi Loa Ridge</t>
  </si>
  <si>
    <t>Wailupe</t>
  </si>
  <si>
    <t>Waiÿalae-Kähala</t>
  </si>
  <si>
    <t>Waialae Nui Valley</t>
  </si>
  <si>
    <t>Census Tract 9.04</t>
  </si>
  <si>
    <t>Mauumae Nature Park</t>
  </si>
  <si>
    <t>Census Tract 9.05</t>
  </si>
  <si>
    <t>Maunalani Community Park</t>
  </si>
  <si>
    <t>Census Tract 11.01</t>
  </si>
  <si>
    <t>Pälolo Elementary</t>
  </si>
  <si>
    <t>Census Tract 11.02</t>
  </si>
  <si>
    <t>Pälolo Valley District Park</t>
  </si>
  <si>
    <t>Kapaolono Field</t>
  </si>
  <si>
    <t>Census Tract 15.01</t>
  </si>
  <si>
    <t>Kapahulu: 4th Avenue</t>
  </si>
  <si>
    <t>Census Tract 15.02</t>
  </si>
  <si>
    <t>Kapahulu Center</t>
  </si>
  <si>
    <t>Census Tract 16.01</t>
  </si>
  <si>
    <t>Kanaina Avenue</t>
  </si>
  <si>
    <t>Census Tract 16.02</t>
  </si>
  <si>
    <t>Fort Ruger Market</t>
  </si>
  <si>
    <t>Census Tract 19.05</t>
  </si>
  <si>
    <t>Waikïkï Marina Tower</t>
  </si>
  <si>
    <t>Census Tract 19.06</t>
  </si>
  <si>
    <t>Eaton Square</t>
  </si>
  <si>
    <t>Census Tract 19.07</t>
  </si>
  <si>
    <t>Wailana at Waikiki</t>
  </si>
  <si>
    <t>Ala Wai-Olohana Street</t>
  </si>
  <si>
    <t>Census Tract 21.01</t>
  </si>
  <si>
    <t>Ala Wai Golf Course</t>
  </si>
  <si>
    <t>Census Tract 21.02</t>
  </si>
  <si>
    <t>Kaimukï High School</t>
  </si>
  <si>
    <t>Census Tract 22.03</t>
  </si>
  <si>
    <t>Ala Wai Community Park</t>
  </si>
  <si>
    <t>Census Tract 22.04</t>
  </si>
  <si>
    <t>Ala Wai Skyrise</t>
  </si>
  <si>
    <t>Census Tract 22.05</t>
  </si>
  <si>
    <t>ÿIolaniSchool</t>
  </si>
  <si>
    <t>Census Tract 22.06</t>
  </si>
  <si>
    <t>Mahiai Street</t>
  </si>
  <si>
    <t>Census Tract 23.01</t>
  </si>
  <si>
    <t>Kuhio Elementary School</t>
  </si>
  <si>
    <t>Census Tract 23.02</t>
  </si>
  <si>
    <t>Möÿiliÿili Hongwanji Mission</t>
  </si>
  <si>
    <t>Census Tract 24.03</t>
  </si>
  <si>
    <t>McCully-Möÿiliÿili Public Library</t>
  </si>
  <si>
    <t>Census Tract 24.04</t>
  </si>
  <si>
    <t>Old Stadium Park</t>
  </si>
  <si>
    <t>Lower Pawaa</t>
  </si>
  <si>
    <t>Census Tract 28.01</t>
  </si>
  <si>
    <t>Chaminade University</t>
  </si>
  <si>
    <t>Census Tract 28.02</t>
  </si>
  <si>
    <t>Kalaepohaku Park</t>
  </si>
  <si>
    <t>Census Tract 31.03</t>
  </si>
  <si>
    <t>Waiakeakua Stream</t>
  </si>
  <si>
    <t>Census Tract 31.04</t>
  </si>
  <si>
    <t>Woodlawn Drive-Alani Drive</t>
  </si>
  <si>
    <t>Census Tract 34.08</t>
  </si>
  <si>
    <t>Davenport Street</t>
  </si>
  <si>
    <t>Census Tract 34.09</t>
  </si>
  <si>
    <t>Wilder Avenue-Liholiho Street</t>
  </si>
  <si>
    <t>Census Tract 34.10</t>
  </si>
  <si>
    <t>Wilder Avenue-Kewalo Street</t>
  </si>
  <si>
    <t>Census Tract 34.11</t>
  </si>
  <si>
    <t>Prospect Tower</t>
  </si>
  <si>
    <t>Census Tract 34.12</t>
  </si>
  <si>
    <t>Makiki Cemetery</t>
  </si>
  <si>
    <t>Census Tract 34.13</t>
  </si>
  <si>
    <t>Hawaiian Mission Academy HS Campus</t>
  </si>
  <si>
    <t>Census Tract 34.14</t>
  </si>
  <si>
    <t>Punahou Square Park</t>
  </si>
  <si>
    <t>Census Tract 35.03</t>
  </si>
  <si>
    <t>Piikoi Street-South Beterania Street</t>
  </si>
  <si>
    <t>Census Tract 35.04</t>
  </si>
  <si>
    <t>Shriner's Hospital for Children</t>
  </si>
  <si>
    <t>Kaheka Street-Makaloa Street</t>
  </si>
  <si>
    <t>Census Tract 36.05</t>
  </si>
  <si>
    <t>Sheridan Street-Makaloa Street</t>
  </si>
  <si>
    <t>Census Tract 36.06</t>
  </si>
  <si>
    <t>Sheridan Community Park</t>
  </si>
  <si>
    <t>Census Tract 37.01</t>
  </si>
  <si>
    <t>Hawaiÿi Convention Center</t>
  </si>
  <si>
    <t>Census Tract 37.02</t>
  </si>
  <si>
    <t>Ward Village Shops</t>
  </si>
  <si>
    <t>Census Tract 37.03</t>
  </si>
  <si>
    <t>Ala Moana Shopping Center</t>
  </si>
  <si>
    <t>Census Tract 38.01</t>
  </si>
  <si>
    <t>Kakaako Waterfront Park</t>
  </si>
  <si>
    <t>Census Tract 38.02</t>
  </si>
  <si>
    <t>Kapiolani Boulevard-Cooke Street</t>
  </si>
  <si>
    <t>Census Tract 41.01</t>
  </si>
  <si>
    <t>Dole Community Park</t>
  </si>
  <si>
    <t>Census Tract 41.02</t>
  </si>
  <si>
    <t>The Queen's Medical Center</t>
  </si>
  <si>
    <t>Census Tract 42.01</t>
  </si>
  <si>
    <t>Kukui Plaza</t>
  </si>
  <si>
    <t>Census Tract 42.02</t>
  </si>
  <si>
    <t>Central Middle School</t>
  </si>
  <si>
    <t>Census Tract 43.01</t>
  </si>
  <si>
    <t>Punchbowl Cemetery</t>
  </si>
  <si>
    <t>Census Tract 43.02</t>
  </si>
  <si>
    <t>Kawänanakoa Middle School</t>
  </si>
  <si>
    <t>Census Tract 44.01</t>
  </si>
  <si>
    <t>Pauoa Elementary School</t>
  </si>
  <si>
    <t>Census Tract 44.02</t>
  </si>
  <si>
    <t>Upper Pauoa Stream</t>
  </si>
  <si>
    <t>Puÿunui-Waokanaka Street</t>
  </si>
  <si>
    <t>Census Tract 47.01</t>
  </si>
  <si>
    <t>Alewa Heights</t>
  </si>
  <si>
    <t>Census Tract 47.02</t>
  </si>
  <si>
    <t>St Francis Medical Center</t>
  </si>
  <si>
    <t>Census Tract 48.01</t>
  </si>
  <si>
    <t>Kamehameha Schools</t>
  </si>
  <si>
    <t>Census Tract 48.02</t>
  </si>
  <si>
    <t>Puukamalii Cemetery</t>
  </si>
  <si>
    <t>Lanakila</t>
  </si>
  <si>
    <t>Kuakini</t>
  </si>
  <si>
    <t>Pälama</t>
  </si>
  <si>
    <t>Census Tract 56.01</t>
  </si>
  <si>
    <t>Likelike Elementary School</t>
  </si>
  <si>
    <t>Census Tract 56.02</t>
  </si>
  <si>
    <t>Farrington High School</t>
  </si>
  <si>
    <t>Census Tract 62.03</t>
  </si>
  <si>
    <t>Fern Elementary School</t>
  </si>
  <si>
    <t>Census Tract 67.03</t>
  </si>
  <si>
    <t>Tripler Hospital</t>
  </si>
  <si>
    <t>Census Tract 67.04</t>
  </si>
  <si>
    <t>Moanalua Valley</t>
  </si>
  <si>
    <t>Ala Lilikoi</t>
  </si>
  <si>
    <t>Census Tract 68.10</t>
  </si>
  <si>
    <t>Aliamanu Makai</t>
  </si>
  <si>
    <t>Census Tract 68.11</t>
  </si>
  <si>
    <t>Aliamanu Mauka</t>
  </si>
  <si>
    <t>Census Tract 68.12</t>
  </si>
  <si>
    <t>Moanalua High School</t>
  </si>
  <si>
    <t>Census Tract 68.13</t>
  </si>
  <si>
    <t>Honolulu Country Club</t>
  </si>
  <si>
    <t>Census Tract 68.14</t>
  </si>
  <si>
    <t>Ala Ilima Street-Ala Lilikoi Street</t>
  </si>
  <si>
    <t>Census Tract 68.15</t>
  </si>
  <si>
    <t>Ala Ilima Street-Ala Napuaa Place</t>
  </si>
  <si>
    <t>Census Tract 68.16</t>
  </si>
  <si>
    <t>Likini Street-Aila Street</t>
  </si>
  <si>
    <t>Census Tract 68.17</t>
  </si>
  <si>
    <t>Likini Street-Maluna Street</t>
  </si>
  <si>
    <t>Census Tract 68.18</t>
  </si>
  <si>
    <t>Hoa Aloha Neighborhood Park</t>
  </si>
  <si>
    <t>Census Tract 68.19</t>
  </si>
  <si>
    <t>Likini Street-Ala Nani Street</t>
  </si>
  <si>
    <t>Census Tract 70.01</t>
  </si>
  <si>
    <t>Navy Exchange Mall</t>
  </si>
  <si>
    <t>Census Tract 70.02</t>
  </si>
  <si>
    <t>Aliamanu Middle &amp; Elementary School</t>
  </si>
  <si>
    <t>Hangar Avenue-Vickers Avenue</t>
  </si>
  <si>
    <t>Census Tract 75.07</t>
  </si>
  <si>
    <t>Camp H.M. Smith</t>
  </si>
  <si>
    <t>Census Tract 75.08</t>
  </si>
  <si>
    <t>Stadium Mall</t>
  </si>
  <si>
    <t>Lower Aiea</t>
  </si>
  <si>
    <t>Aiea Heights</t>
  </si>
  <si>
    <t>Census Tract 78.12</t>
  </si>
  <si>
    <t>Newtown Neighborhood Park</t>
  </si>
  <si>
    <t>Census Tract 78.13</t>
  </si>
  <si>
    <t>Waiau Elementary School</t>
  </si>
  <si>
    <t>Census Tract 78.14</t>
  </si>
  <si>
    <t>Nahele Neighborhood Park</t>
  </si>
  <si>
    <t>Census Tract 78.15</t>
  </si>
  <si>
    <t>Pearl City High School</t>
  </si>
  <si>
    <t>Census Tract 78.16</t>
  </si>
  <si>
    <t>Kaonohi Street</t>
  </si>
  <si>
    <t>Census Tract 78.17</t>
  </si>
  <si>
    <t>Pono Street</t>
  </si>
  <si>
    <t>Lower Waiau</t>
  </si>
  <si>
    <t>Census Tract 80.08</t>
  </si>
  <si>
    <t>Manana Housing</t>
  </si>
  <si>
    <t>Census Tract 80.09</t>
  </si>
  <si>
    <t>Pearl Highlands Center</t>
  </si>
  <si>
    <t>Census Tract 80.10</t>
  </si>
  <si>
    <t>Waimäÿnalo Home Road-Hoomoana Street</t>
  </si>
  <si>
    <t>Census Tract 80.11</t>
  </si>
  <si>
    <t>Manana Elementary School</t>
  </si>
  <si>
    <t>Census Tract 80.12</t>
  </si>
  <si>
    <t>Pearl City Highlands Elementary School</t>
  </si>
  <si>
    <t>Census Tract 80.13</t>
  </si>
  <si>
    <t>Waimäÿnalo Home Road-Komo Mai Drive</t>
  </si>
  <si>
    <t>Census Tract 84.13</t>
  </si>
  <si>
    <t>Puÿuloa Neighborhood Park</t>
  </si>
  <si>
    <t>Census Tract 84.14</t>
  </si>
  <si>
    <t>Keanui Drive-Hoomahana Street</t>
  </si>
  <si>
    <t>Census Tract 84.15</t>
  </si>
  <si>
    <t>Hoalauna Community Park</t>
  </si>
  <si>
    <t>Census Tract 84.16</t>
  </si>
  <si>
    <t>Kolowaka Drive-Koka Street</t>
  </si>
  <si>
    <t>Census Tract 84.17</t>
  </si>
  <si>
    <t>Kolowaka Drive-Fort Weaver Road</t>
  </si>
  <si>
    <t>Census Tract 84.18</t>
  </si>
  <si>
    <t>‘Ewa Beach Park</t>
  </si>
  <si>
    <t>Kalaeloa</t>
  </si>
  <si>
    <t>Kahe</t>
  </si>
  <si>
    <t>Census Tract 86.23</t>
  </si>
  <si>
    <t xml:space="preserve">UH West O‘ahu </t>
  </si>
  <si>
    <t>Census Tract 86.24</t>
  </si>
  <si>
    <t>Fort Weaver Road-Aawa Drive</t>
  </si>
  <si>
    <t>Census Tract 86.25</t>
  </si>
  <si>
    <t>Fort Weaver Road-Renton Road</t>
  </si>
  <si>
    <t>Census Tract 86.26</t>
  </si>
  <si>
    <t>‘Ewa Villages Golf Course</t>
  </si>
  <si>
    <t>Census Tract 86.27</t>
  </si>
  <si>
    <t>Honouliuli National Historic Site</t>
  </si>
  <si>
    <t>Census Tract 86.28</t>
  </si>
  <si>
    <t>The Villas at Aeloa</t>
  </si>
  <si>
    <t>Census Tract 86.29</t>
  </si>
  <si>
    <t>Kekuilani Loop</t>
  </si>
  <si>
    <t>Census Tract 86.30</t>
  </si>
  <si>
    <t>Makakilo Community Park</t>
  </si>
  <si>
    <t>Census Tract 86.31</t>
  </si>
  <si>
    <t>Makakilo Heights Neighborhood Park</t>
  </si>
  <si>
    <t>Census Tract 86.32</t>
  </si>
  <si>
    <t>Makakilo Elementary School</t>
  </si>
  <si>
    <t>Census Tract 86.33</t>
  </si>
  <si>
    <t>Maukalani Neighborhood Park</t>
  </si>
  <si>
    <t>Census Tract 86.34</t>
  </si>
  <si>
    <t>Panana Street-Hame Street</t>
  </si>
  <si>
    <t>Census Tract 87.04</t>
  </si>
  <si>
    <t>Waipahu High School</t>
  </si>
  <si>
    <t>Census Tract 87.05</t>
  </si>
  <si>
    <t>Waipahu Intermediate School</t>
  </si>
  <si>
    <t>Census Tract 87.06</t>
  </si>
  <si>
    <t>Kapapapuhi Point Park</t>
  </si>
  <si>
    <t>Census Tract 87.07</t>
  </si>
  <si>
    <t>Waipahu District Park</t>
  </si>
  <si>
    <t>Census Tract 88.01</t>
  </si>
  <si>
    <t>Paiwa Street-Hiapo Street</t>
  </si>
  <si>
    <t>Census Tract 88.02</t>
  </si>
  <si>
    <t>Waipahu Uka Neighborhood Park</t>
  </si>
  <si>
    <t>Wahiawä Prison</t>
  </si>
  <si>
    <t>Census Tract 89.32</t>
  </si>
  <si>
    <t>Kamaio Neighborhood Park</t>
  </si>
  <si>
    <t>Census Tract 89.33</t>
  </si>
  <si>
    <t>Kealohi Neighborhood Park</t>
  </si>
  <si>
    <t>Census Tract 89.34</t>
  </si>
  <si>
    <t>Royal Kunia Golf Course</t>
  </si>
  <si>
    <t>Census Tract 89.35</t>
  </si>
  <si>
    <t>Kupuohi Neighborhood Park</t>
  </si>
  <si>
    <t>Census Tract 89.36</t>
  </si>
  <si>
    <t>Kaleiopuu Elementary School</t>
  </si>
  <si>
    <t>Census Tract 89.37</t>
  </si>
  <si>
    <t>Farrington Highway-Leoku Street</t>
  </si>
  <si>
    <t>Census Tract 89.38</t>
  </si>
  <si>
    <t>Pacific Supermarket</t>
  </si>
  <si>
    <t>Census Tract 89.39</t>
  </si>
  <si>
    <t>Melemanu Neighborhood Park</t>
  </si>
  <si>
    <t>Kaläheo Avenue</t>
  </si>
  <si>
    <t>Census Tract 89.40</t>
  </si>
  <si>
    <t>Waimakua Drive-Wailawa Street</t>
  </si>
  <si>
    <t>Census Tract 89.41</t>
  </si>
  <si>
    <t>Mililani Waena Elementary School</t>
  </si>
  <si>
    <t>Census Tract 89.42</t>
  </si>
  <si>
    <t>Mililani Shopping Center</t>
  </si>
  <si>
    <t>Census Tract 89.43</t>
  </si>
  <si>
    <t>Meheu Street</t>
  </si>
  <si>
    <t>Census Tract 89.44</t>
  </si>
  <si>
    <t>Koÿolani Drive-Hoÿolu Street</t>
  </si>
  <si>
    <t>Census Tract 89.45</t>
  </si>
  <si>
    <t>Ka Uka Boulevard-Moaniani Street</t>
  </si>
  <si>
    <t>Census Tract 89.46</t>
  </si>
  <si>
    <t>Waipiÿo  Uka Street-Mohalu Street</t>
  </si>
  <si>
    <t>Census Tract 89.47</t>
  </si>
  <si>
    <t>Ka Uka Boulevard-Ukee Street</t>
  </si>
  <si>
    <t>Census Tract 89.48</t>
  </si>
  <si>
    <t>Kanoelani Elementary School</t>
  </si>
  <si>
    <t>Census Tract 89.49</t>
  </si>
  <si>
    <t>Waikele Country Club</t>
  </si>
  <si>
    <r>
      <t xml:space="preserve">* </t>
    </r>
    <r>
      <rPr>
        <sz val="10"/>
        <rFont val="HawnHelv"/>
        <scheme val="minor"/>
      </rPr>
      <t>Summary File 2 has a population threshold of 100. Data are available only for the population groups having a population of 100 or more of that specific group within a particular geographic area. Data for some census tracts may not be available because the population is less than the threshold.</t>
    </r>
  </si>
  <si>
    <t>Census Tract 89.50</t>
  </si>
  <si>
    <t>Kunia Neighborhood Park</t>
  </si>
  <si>
    <t>Census Tract 89.51</t>
  </si>
  <si>
    <t>Kupuna Loop-Kaaka Street</t>
  </si>
  <si>
    <r>
      <t>Source:</t>
    </r>
    <r>
      <rPr>
        <sz val="10"/>
        <rFont val="HawnHelv"/>
        <scheme val="minor"/>
      </rPr>
      <t xml:space="preserve"> United States. Bureau of the Census. Census 2010 Summary File 2 (SF 2) (February 23, 2012).</t>
    </r>
  </si>
  <si>
    <t>Census Tract 89.52</t>
  </si>
  <si>
    <t>Patsy T. Mink Central Oahu Regional Park</t>
  </si>
  <si>
    <t>Census Tract 92.01</t>
  </si>
  <si>
    <t>Iliahi Elementary School</t>
  </si>
  <si>
    <t>Census Tract 92.02</t>
  </si>
  <si>
    <t>Peterson's Upland Farm</t>
  </si>
  <si>
    <t>Census Tract 92.03</t>
  </si>
  <si>
    <t>Leilehua High School</t>
  </si>
  <si>
    <t>Census Tract 93.01</t>
  </si>
  <si>
    <t>Wahiawä General Hospital</t>
  </si>
  <si>
    <t>Census Tract 93.02</t>
  </si>
  <si>
    <t>Wahiawä District Park</t>
  </si>
  <si>
    <t>Census Tract 94.01</t>
  </si>
  <si>
    <t>Kaÿala Elementary School</t>
  </si>
  <si>
    <t>Census Tract 94.02</t>
  </si>
  <si>
    <t>Medical Arts Clinic Wahiawa</t>
  </si>
  <si>
    <t>Census Tract 95.08</t>
  </si>
  <si>
    <t>Carpenter Street-Henderson Loop</t>
  </si>
  <si>
    <t>Census Tract 95.09</t>
  </si>
  <si>
    <t>Hewitt Street-Parrish Street</t>
  </si>
  <si>
    <t>Census Tract 95.10</t>
  </si>
  <si>
    <t>Hendrich Street-Kolekole Avenue</t>
  </si>
  <si>
    <t>Census Tract 95.11</t>
  </si>
  <si>
    <t>Solomon Elementary School</t>
  </si>
  <si>
    <t>Census Tract 95.12</t>
  </si>
  <si>
    <t>Waiÿanae Avenue</t>
  </si>
  <si>
    <t>Census Tract 96.09</t>
  </si>
  <si>
    <t>Maili Hawaiian Homeland</t>
  </si>
  <si>
    <t>Census Tract 96.10</t>
  </si>
  <si>
    <t>Maili Beach Park</t>
  </si>
  <si>
    <t>Census Tract 97.05</t>
  </si>
  <si>
    <t>Lualualei Beach Park</t>
  </si>
  <si>
    <t>Census Tract 97.06</t>
  </si>
  <si>
    <t>Kaupuni Neighborhood Park</t>
  </si>
  <si>
    <t>Census Tract 97.07</t>
  </si>
  <si>
    <t>Waiÿanae Valley Road</t>
  </si>
  <si>
    <t>Census Tract 98.03</t>
  </si>
  <si>
    <t>Lahilahi Point</t>
  </si>
  <si>
    <t>Census Tract 98.04</t>
  </si>
  <si>
    <t>Mäkaha Elementary School</t>
  </si>
  <si>
    <t>Haleÿiwa</t>
  </si>
  <si>
    <t>Census Tract 99.05</t>
  </si>
  <si>
    <t>Waialua District Park</t>
  </si>
  <si>
    <t>Census Tract 99.06</t>
  </si>
  <si>
    <t>Mokuleia</t>
  </si>
  <si>
    <t>Kawailoa</t>
  </si>
  <si>
    <t>Census Tract 101.01</t>
  </si>
  <si>
    <t>Püpükea</t>
  </si>
  <si>
    <t>Census Tract 101.02</t>
  </si>
  <si>
    <t>Sunset Beach</t>
  </si>
  <si>
    <t>Census Tract 101.03</t>
  </si>
  <si>
    <t>Turtle Bay</t>
  </si>
  <si>
    <t>Census Tract 102.03</t>
  </si>
  <si>
    <t>Punaluÿu</t>
  </si>
  <si>
    <t>Census Tract 102.04</t>
  </si>
  <si>
    <t>Hauÿula</t>
  </si>
  <si>
    <t>Census Tract 102.05</t>
  </si>
  <si>
    <t>Kaÿaÿawa</t>
  </si>
  <si>
    <t>Kahaluÿu -Waikäne</t>
  </si>
  <si>
    <t>ÿÄhuimanu</t>
  </si>
  <si>
    <t>Kapunahala</t>
  </si>
  <si>
    <t>Census Tract 103.09</t>
  </si>
  <si>
    <t>Valley of the Temples Memorial Park</t>
  </si>
  <si>
    <t>Census Tract 103.10</t>
  </si>
  <si>
    <t>Heeia State Park</t>
  </si>
  <si>
    <t>Kaneohe District Park</t>
  </si>
  <si>
    <t>Heÿeia Kea</t>
  </si>
  <si>
    <t>Census Tract 105.09</t>
  </si>
  <si>
    <t>Kamehameha Highway-Lilipuna Road</t>
  </si>
  <si>
    <t>Census Tract 105.10</t>
  </si>
  <si>
    <t>Kaneohe Civic Center Neighborhood Park</t>
  </si>
  <si>
    <t>Kokokahi</t>
  </si>
  <si>
    <t>Kalaheo Hillside</t>
  </si>
  <si>
    <t>Olomana</t>
  </si>
  <si>
    <t>Keolu</t>
  </si>
  <si>
    <t>Kalaheo Avenue</t>
  </si>
  <si>
    <t>Lanikai</t>
  </si>
  <si>
    <t>Census Tract 114.01</t>
  </si>
  <si>
    <t>Lehua Community Park</t>
  </si>
  <si>
    <t>Census Tract 116</t>
  </si>
  <si>
    <t>Tantalus</t>
  </si>
  <si>
    <t>Census Tract 9400.03</t>
  </si>
  <si>
    <t>Waimanalo Bay Beach Park</t>
  </si>
  <si>
    <t>Census Tract 9400.04</t>
  </si>
  <si>
    <t>Makapuu Point</t>
  </si>
  <si>
    <t>Census Tract 9400.05</t>
  </si>
  <si>
    <t>Nänäkuli High &amp; Intermediate School</t>
  </si>
  <si>
    <t>Census Tract 9400.06</t>
  </si>
  <si>
    <t>Nänäkuli Beach Park</t>
  </si>
  <si>
    <t>Census Tract 9400.07</t>
  </si>
  <si>
    <t>Pacific Shopping Mall</t>
  </si>
  <si>
    <t>Census Tract 9800</t>
  </si>
  <si>
    <t>Hanauma Bay</t>
  </si>
  <si>
    <t>Census Tract 9803</t>
  </si>
  <si>
    <t>Campbell Industrial Park</t>
  </si>
  <si>
    <t>Census Tract 9806</t>
  </si>
  <si>
    <t>Schofield Forest Reserve</t>
  </si>
  <si>
    <t>Census Tract 9807</t>
  </si>
  <si>
    <t>Schofield Barracks East Range</t>
  </si>
  <si>
    <t>Census Tract 9808</t>
  </si>
  <si>
    <t>Hoomaluhia Botanical Garden</t>
  </si>
  <si>
    <t>Census Tract 9810</t>
  </si>
  <si>
    <t>Kawainui Marsh</t>
  </si>
  <si>
    <t>Census Tract 9811</t>
  </si>
  <si>
    <t>Bellows Air Force Base</t>
  </si>
  <si>
    <t>Census Tract 9812</t>
  </si>
  <si>
    <t>Northwestern Hawaiian Islands</t>
  </si>
  <si>
    <t>Census Tract 9813</t>
  </si>
  <si>
    <t>Mäpunapuna Industrial</t>
  </si>
  <si>
    <t>Census Tract 9814</t>
  </si>
  <si>
    <t>Nimitz-Airport Commercial</t>
  </si>
  <si>
    <t>Census Tract 9817</t>
  </si>
  <si>
    <t>Kaneÿohe Klipper Golf Course</t>
  </si>
  <si>
    <t>Census Tract 9818.01</t>
  </si>
  <si>
    <t>Marine Corps Exchange</t>
  </si>
  <si>
    <t>Census Tract 9818.02</t>
  </si>
  <si>
    <t>Mökapu Point</t>
  </si>
  <si>
    <t>Census Tract 9818.03</t>
  </si>
  <si>
    <t>Nuÿupia Ponds</t>
  </si>
  <si>
    <t>Census Tract 9819</t>
  </si>
  <si>
    <t>Malama Bay Golf Course</t>
  </si>
  <si>
    <t>Census Tract 9820</t>
  </si>
  <si>
    <t>Fort Shafter</t>
  </si>
  <si>
    <t>Census Tract 9821</t>
  </si>
  <si>
    <t>Makiki District Park</t>
  </si>
  <si>
    <t>Census Tract 9822</t>
  </si>
  <si>
    <t>Waipiÿo  Peninsula</t>
  </si>
  <si>
    <t>Census Tract 9900.01</t>
  </si>
  <si>
    <t>Off Shore Area</t>
  </si>
  <si>
    <r>
      <t>Table 1.24</t>
    </r>
    <r>
      <rPr>
        <sz val="11"/>
        <color theme="0"/>
        <rFont val="HawnHelv"/>
        <scheme val="minor"/>
      </rPr>
      <t xml:space="preserve">  Native Hawaiian Population by Census Tract: Kauaÿi County 2020</t>
    </r>
  </si>
  <si>
    <r>
      <t>Table 1.24</t>
    </r>
    <r>
      <rPr>
        <sz val="11"/>
        <color theme="0"/>
        <rFont val="HawnHelv"/>
        <scheme val="minor"/>
      </rPr>
      <t xml:space="preserve">  Native Hawaiian Population by Census Tract: Kauaÿi County 2010</t>
    </r>
  </si>
  <si>
    <t>Census Tract 401.05</t>
  </si>
  <si>
    <t>Kalihiwai-Kilauea</t>
  </si>
  <si>
    <t>Census Tract 401.06</t>
  </si>
  <si>
    <t>Princeville</t>
  </si>
  <si>
    <t>WailuaHomesteads</t>
  </si>
  <si>
    <t>Wailua Homesteads</t>
  </si>
  <si>
    <t>Census Tract 403.01</t>
  </si>
  <si>
    <t>Kapahi</t>
  </si>
  <si>
    <t>Census Tract 403.02</t>
  </si>
  <si>
    <t>Kapaÿa Town</t>
  </si>
  <si>
    <t>Census Tract 404.01</t>
  </si>
  <si>
    <t>Lïhuÿe-Kukui Grove Mall</t>
  </si>
  <si>
    <t>Census Tract 404.02</t>
  </si>
  <si>
    <t>Hanamäÿulu-Lower Puhi</t>
  </si>
  <si>
    <t>Census Tract 407.01</t>
  </si>
  <si>
    <t xml:space="preserve">South Kaläheo-ÿEleÿele </t>
  </si>
  <si>
    <t>Census Tract 407.02</t>
  </si>
  <si>
    <t>Kaläheo-Kalawai Park</t>
  </si>
  <si>
    <t>Niÿihau and Kaÿula</t>
  </si>
  <si>
    <t>Census Tract 9901</t>
  </si>
  <si>
    <t>Census Tract 9902</t>
  </si>
  <si>
    <t>Census Tract 9903</t>
  </si>
  <si>
    <r>
      <t>Table 1.25</t>
    </r>
    <r>
      <rPr>
        <sz val="11"/>
        <color theme="0"/>
        <rFont val="HawnHelv"/>
        <scheme val="minor"/>
      </rPr>
      <t xml:space="preserve">  Native Hawaiian Population by Census Tract: Maui County 2020</t>
    </r>
  </si>
  <si>
    <r>
      <t>Table 1.25</t>
    </r>
    <r>
      <rPr>
        <sz val="11"/>
        <color theme="0"/>
        <rFont val="HawnHelv"/>
        <scheme val="minor"/>
      </rPr>
      <t xml:space="preserve">  Native Hawaiian Population by Census Tract: Maui County 2010</t>
    </r>
  </si>
  <si>
    <t>Census Tract 302.03</t>
  </si>
  <si>
    <t>West Haÿikü</t>
  </si>
  <si>
    <t>Census Tract 302.04</t>
  </si>
  <si>
    <t>East Haÿikü</t>
  </si>
  <si>
    <t>Census Tract 303.04</t>
  </si>
  <si>
    <t>Kula West</t>
  </si>
  <si>
    <t>Census Tract 303.05</t>
  </si>
  <si>
    <t>Lava Fields</t>
  </si>
  <si>
    <t>Census Tract 303.06</t>
  </si>
  <si>
    <t>Kula Makai</t>
  </si>
  <si>
    <t>Census Tract 303.07</t>
  </si>
  <si>
    <t>La Perouse Bay</t>
  </si>
  <si>
    <t>Census Tract 304.05</t>
  </si>
  <si>
    <t>Kamehameha School</t>
  </si>
  <si>
    <t>Census Tract 304.06</t>
  </si>
  <si>
    <t>Aapueo Parkway</t>
  </si>
  <si>
    <t>Kealia</t>
  </si>
  <si>
    <t>Census Tract 307.11</t>
  </si>
  <si>
    <t>Kaonoulu St.</t>
  </si>
  <si>
    <t>Census Tract 307.12</t>
  </si>
  <si>
    <t>Kulanihakoi St.</t>
  </si>
  <si>
    <t>Census Tract 307.13</t>
  </si>
  <si>
    <t>West Waipuilani Rd.</t>
  </si>
  <si>
    <t>Census Tract 310.01</t>
  </si>
  <si>
    <t>Kamaile St.</t>
  </si>
  <si>
    <t>Census Tract 310.02</t>
  </si>
  <si>
    <t>Liholiho St.</t>
  </si>
  <si>
    <t>Census Tract 311.04</t>
  </si>
  <si>
    <t>Maui Lani Parkway - Kuihelani Highway, North</t>
  </si>
  <si>
    <t>Census Tract 311.05</t>
  </si>
  <si>
    <t>West Papa Ave.</t>
  </si>
  <si>
    <t>Census Tract 311.06</t>
  </si>
  <si>
    <t>Keopuolani Park</t>
  </si>
  <si>
    <t>Census Tract 311.07</t>
  </si>
  <si>
    <t>Maui Lani Parkway - Kuihelani Highway, South</t>
  </si>
  <si>
    <t>Spreckelsville</t>
  </si>
  <si>
    <t>Census Tract 315.04</t>
  </si>
  <si>
    <t>Honokohau Stream</t>
  </si>
  <si>
    <t>Census Tract 315.05</t>
  </si>
  <si>
    <t>Kahana Stream</t>
  </si>
  <si>
    <t xml:space="preserve">Lāna‘i </t>
  </si>
  <si>
    <t xml:space="preserve">East Moloka‘i </t>
  </si>
  <si>
    <t xml:space="preserve">West Moloka‘i </t>
  </si>
  <si>
    <t>Spreckelsville &amp; Kalawao</t>
  </si>
  <si>
    <t>Census Tract 320</t>
  </si>
  <si>
    <t>Kahoÿolawe</t>
  </si>
  <si>
    <t>Census Tract 9900</t>
  </si>
  <si>
    <t>Census Tract 9912</t>
  </si>
  <si>
    <r>
      <t xml:space="preserve">Table 1.26  </t>
    </r>
    <r>
      <rPr>
        <sz val="11"/>
        <color theme="0"/>
        <rFont val="HawnHelv"/>
        <scheme val="minor"/>
      </rPr>
      <t>Census Designated Places (CDPs) in the State of Hawaiÿi: US Census 2020</t>
    </r>
  </si>
  <si>
    <t>Census Designated Places (CDPs) are the statistical counterparts of incorporated places, and are delineated to provide data for settled concentrations of population that are identifiable by name but are not legally incorporated under the laws of the state in which they are located. The boundaries usually are defined in cooperation with local or tribal officials and generally updated prior to each decennial census. These boundaries, which usually coincide with visible features or the boundary of an adjacent incorporated place or another legal entity boundary, have no legal status, nor do these places have officials elected to serve traditional municipal functions. CDP boundaries may change from one decennial census to the next with changes in the settlement pattern; a CDP with the same name as in an earlier census does not necessarily have the same boundary. CDPs must be contained within a single state and may not extend into an incorporated place. There are no population size requirements for CDPs.</t>
  </si>
  <si>
    <t xml:space="preserve">Hawaii is the only state that has no incorporated places recognized by the Census Bureau. All places shown in decennial census data products for Hawaii are CDPs. By agreement with the state of Hawaii, the Census Bureau does not show data separately for the city of Honolulu, which is coextensive with Honolulu County. </t>
  </si>
  <si>
    <t>Census Designated Places</t>
  </si>
  <si>
    <t>Ahuimanu CDP</t>
  </si>
  <si>
    <t>Aiea CDP</t>
  </si>
  <si>
    <t>East Kapolei CDP *</t>
  </si>
  <si>
    <t>Ewa Beach CDP</t>
  </si>
  <si>
    <t>Ewa Gentry CDP</t>
  </si>
  <si>
    <t>Ewa Villages CDP</t>
  </si>
  <si>
    <t>Halawa CDP</t>
  </si>
  <si>
    <t>Haleiwa CDP</t>
  </si>
  <si>
    <t>Helemano CDP *</t>
  </si>
  <si>
    <t>Hauula CDP</t>
  </si>
  <si>
    <t>Heeia CDP</t>
  </si>
  <si>
    <t>Kaaawa CDP</t>
  </si>
  <si>
    <t>Kahaluu CDP</t>
  </si>
  <si>
    <t>Kailua CDP (Honolulu County)</t>
  </si>
  <si>
    <t>Kalaeloa CDP</t>
  </si>
  <si>
    <t>Kaneohe CDP</t>
  </si>
  <si>
    <t>Kaneohe Base CDP</t>
  </si>
  <si>
    <t>Laie CDP</t>
  </si>
  <si>
    <t>Maili CDP</t>
  </si>
  <si>
    <t>Makaha CDP</t>
  </si>
  <si>
    <t>Makaha Valley CDP</t>
  </si>
  <si>
    <t>Mokuleia CDP</t>
  </si>
  <si>
    <t>Nanakuli CDP</t>
  </si>
  <si>
    <t>Punaluu CDP</t>
  </si>
  <si>
    <t>Pupukea CDP</t>
  </si>
  <si>
    <t>Wahiawa CDP</t>
  </si>
  <si>
    <t>Waianae CDP</t>
  </si>
  <si>
    <t>Waikane CDP</t>
  </si>
  <si>
    <t>Waimanalo CDP</t>
  </si>
  <si>
    <t>Waimanalo Beach CDP</t>
  </si>
  <si>
    <t>Waipio CDP</t>
  </si>
  <si>
    <t>Waipio Acres CDP</t>
  </si>
  <si>
    <t>Ainaloa CDP</t>
  </si>
  <si>
    <t>Black Sands CDP *</t>
  </si>
  <si>
    <t>Holualoa CDP</t>
  </si>
  <si>
    <t>Honokaa CDP</t>
  </si>
  <si>
    <t>Honomu CDP</t>
  </si>
  <si>
    <t>Kahaluu-Keauhou CDP</t>
  </si>
  <si>
    <t>Kailua CDP (Hawaii County)</t>
  </si>
  <si>
    <t>Kaiminani CDP *</t>
  </si>
  <si>
    <t>Kapaau CDP</t>
  </si>
  <si>
    <t>Kalapana CDP *</t>
  </si>
  <si>
    <t>Kaloko CDP *</t>
  </si>
  <si>
    <t>Kamaili CDP *</t>
  </si>
  <si>
    <t>Keaau CDP</t>
  </si>
  <si>
    <t>Laupahoehoe CDP</t>
  </si>
  <si>
    <t>Mauna Loa Estates CDP *</t>
  </si>
  <si>
    <t>Naalehu CDP</t>
  </si>
  <si>
    <t>Nanawale Estates CDP</t>
  </si>
  <si>
    <t>Paauilo CDP</t>
  </si>
  <si>
    <t>Pahala CDP</t>
  </si>
  <si>
    <t>Pahoa CDP</t>
  </si>
  <si>
    <t>Papaikou CDP</t>
  </si>
  <si>
    <t>Paukaa CDP</t>
  </si>
  <si>
    <t>Pepeekeo CDP</t>
  </si>
  <si>
    <t>Puako CDP</t>
  </si>
  <si>
    <t>Royal Hawaiian Estates CDP *</t>
  </si>
  <si>
    <t>Seaview CDP *</t>
  </si>
  <si>
    <t>Tiki Gardens CDP *</t>
  </si>
  <si>
    <t>Volcano Golf Course CDP *</t>
  </si>
  <si>
    <t>Waikoloa Beach Resort CDP *</t>
  </si>
  <si>
    <t>Waimea CDP (Hawaii County)</t>
  </si>
  <si>
    <t>Waiohinu CDP</t>
  </si>
  <si>
    <t>Haiku-Pauwela CDP</t>
  </si>
  <si>
    <t>Haliimaile CDP</t>
  </si>
  <si>
    <t>Hana CDP</t>
  </si>
  <si>
    <t>Kaanapali CDP</t>
  </si>
  <si>
    <t>Keokea CDP</t>
  </si>
  <si>
    <t>Kihei CDP</t>
  </si>
  <si>
    <t>Lahaina CDP</t>
  </si>
  <si>
    <t>Maalaea CDP</t>
  </si>
  <si>
    <t>Napili-Honokowai CDP</t>
  </si>
  <si>
    <t>Paia CDP</t>
  </si>
  <si>
    <t>Waihee-Waiehu CDP</t>
  </si>
  <si>
    <t>Waikapu CDP</t>
  </si>
  <si>
    <t>Wailea CDP</t>
  </si>
  <si>
    <t>Lanai City CDP</t>
  </si>
  <si>
    <t>Kualapuu CDP</t>
  </si>
  <si>
    <t>Ualapue CDP</t>
  </si>
  <si>
    <t>Anahola CDP</t>
  </si>
  <si>
    <t>Eleele CDP</t>
  </si>
  <si>
    <t>Hanamaulu CDP</t>
  </si>
  <si>
    <t>Hanapepe CDP</t>
  </si>
  <si>
    <t>Kalaheo CDP</t>
  </si>
  <si>
    <t>Kapaa CDP</t>
  </si>
  <si>
    <t>Kaumakani CDP *</t>
  </si>
  <si>
    <t>Kilauea CDP</t>
  </si>
  <si>
    <t>Koloa CDP</t>
  </si>
  <si>
    <t>Lihue CDP</t>
  </si>
  <si>
    <t>Omao CDP</t>
  </si>
  <si>
    <t>Pakala Village CDP</t>
  </si>
  <si>
    <t>Poipu CDP</t>
  </si>
  <si>
    <t>Waimea CDP (Kauai County)</t>
  </si>
  <si>
    <t>* New Census Designated Places (CDP) for the 2020 US Census.</t>
  </si>
  <si>
    <r>
      <t xml:space="preserve">Table 1.03 </t>
    </r>
    <r>
      <rPr>
        <sz val="11"/>
        <color theme="0"/>
        <rFont val="HawnHelv"/>
        <scheme val="minor"/>
      </rPr>
      <t xml:space="preserve"> Population by County and District: US Census 1900-2020</t>
    </r>
  </si>
  <si>
    <r>
      <t xml:space="preserve">Table 1.04 </t>
    </r>
    <r>
      <rPr>
        <sz val="11"/>
        <color theme="0"/>
        <rFont val="HawnHelv"/>
      </rPr>
      <t xml:space="preserve"> Population of Hawai‘i by Island: US Census 1900-2020</t>
    </r>
  </si>
  <si>
    <t>Population of Hawai‘i by Race-Ethnicity in Hawaiÿi: U.S. Census 1900-2020</t>
  </si>
  <si>
    <t>Hawaiian Home Lands by Age of Occupants in Hawai‘i: 2020</t>
  </si>
  <si>
    <t>Native Hawaiian Population by Region in the United States: 1990, 2000, 2010, and 2020</t>
  </si>
  <si>
    <t>Native Hawaiians Living in Hawaiÿi or Other States: US Census 1990, 2000, 2010, and 2020</t>
  </si>
  <si>
    <r>
      <rPr>
        <vertAlign val="superscript"/>
        <sz val="9"/>
        <color theme="1"/>
        <rFont val="HawnHelv"/>
      </rPr>
      <t>1</t>
    </r>
    <r>
      <rPr>
        <sz val="9"/>
        <color theme="1"/>
        <rFont val="HawnHelv"/>
      </rPr>
      <t xml:space="preserve"> O‘ahu includes Sand Island, Mokauea Island, Ford Island, Moku o Loe and the Northwestern Hawaiian Islands.
</t>
    </r>
    <r>
      <rPr>
        <vertAlign val="superscript"/>
        <sz val="9"/>
        <color theme="1"/>
        <rFont val="HawnHelv"/>
      </rPr>
      <t>2</t>
    </r>
    <r>
      <rPr>
        <sz val="9"/>
        <color theme="1"/>
        <rFont val="HawnHelv"/>
      </rPr>
      <t xml:space="preserve"> Maui includes Kaho‘olawe and Molokini (uninhabited).
</t>
    </r>
    <r>
      <rPr>
        <vertAlign val="superscript"/>
        <sz val="9"/>
        <color theme="1"/>
        <rFont val="HawnHelv"/>
      </rPr>
      <t>3</t>
    </r>
    <r>
      <rPr>
        <sz val="9"/>
        <color theme="1"/>
        <rFont val="HawnHelv"/>
      </rPr>
      <t xml:space="preserve"> Niÿihau includes Lehua and Kaula (uninhabited).  
(X) Not applicable</t>
    </r>
  </si>
  <si>
    <r>
      <t>Source: </t>
    </r>
    <r>
      <rPr>
        <sz val="10"/>
        <color theme="1"/>
        <rFont val="HawnHelv"/>
        <scheme val="minor"/>
      </rPr>
      <t>Robert C. Schmitt. Historical Statistics of Hawaii. (Honolulu, 1977). US Bureau of the Census. Census 2000 Summary File 2 (SF 2) (January 16, 2002).US Bureau of the Census. US Bureau of the Census. Census 2010 Summary File 1 (SF 1) (June 16, 2011). US Bureau of the Census. Census 2020 DEC Detailed Demographic and Housing Characteristics File A</t>
    </r>
  </si>
  <si>
    <r>
      <t>Source:</t>
    </r>
    <r>
      <rPr>
        <sz val="10"/>
        <color theme="1"/>
        <rFont val="HawnHelv"/>
        <scheme val="minor"/>
      </rPr>
      <t xml:space="preserve"> Robert C. Schmitt. </t>
    </r>
    <r>
      <rPr>
        <i/>
        <sz val="10"/>
        <color theme="1"/>
        <rFont val="HawnHelv"/>
        <scheme val="minor"/>
      </rPr>
      <t>Demographic Statistics of Hawaii: 1778-1965</t>
    </r>
    <r>
      <rPr>
        <sz val="10"/>
        <color theme="1"/>
        <rFont val="HawnHelv"/>
        <scheme val="minor"/>
      </rPr>
      <t>. (Honolulu, 1968). US Bureau of the Census. Census 2000 Summary File 2 (SF 2) (January 16, 2002).US Bureau of the Census. US Bureau of the Census. Census 2010 Summary File 1 (SF 1) (June 16, 2011). US Bureau of the Census. Census 2020 DEC Detailed Demographic and Housing Characteristics File A</t>
    </r>
  </si>
  <si>
    <r>
      <t>Source:</t>
    </r>
    <r>
      <rPr>
        <sz val="10"/>
        <color theme="1"/>
        <rFont val="HawnHelv"/>
      </rPr>
      <t> Robert C. Schmitt. Demographic Statistics of Hawaii: 1778-1965. (Honolulu, 1968). US Census 1970-2000 Summary File 2 (SF 2). US Census 2010 Summary File 1 (SF 1). US Census 2020 DEC Detailed Demographic and Housing Characteristics File A</t>
    </r>
  </si>
  <si>
    <r>
      <rPr>
        <b/>
        <sz val="10"/>
        <color theme="1"/>
        <rFont val="HawnHelv"/>
        <scheme val="minor"/>
      </rPr>
      <t>Source: </t>
    </r>
    <r>
      <rPr>
        <sz val="10"/>
        <color theme="1"/>
        <rFont val="HawnHelv"/>
        <scheme val="minor"/>
      </rPr>
      <t>US Bureau of the Census. Census 2010 Summary File 2 (SF 2) (February 23, 2012). US Bureau of the Census. American Community Survey. S0201 Selected Population Profile in the United States. US Bureau of the Census. Census 2020 DEC Detailed Demographic and Housing Characteristics File A</t>
    </r>
  </si>
  <si>
    <t>US Census (Decennial)</t>
  </si>
  <si>
    <t>US American Community Survey (Annual)</t>
  </si>
  <si>
    <r>
      <t xml:space="preserve">Table 1.48a </t>
    </r>
    <r>
      <rPr>
        <sz val="11"/>
        <color theme="0"/>
        <rFont val="HawnHelv"/>
      </rPr>
      <t xml:space="preserve"> Marital Status of Native Hawaiians: United States Aggregated Years 2011-2015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</si>
</sst>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7">
    <numFmt numFmtId="5" formatCode="&quot;$&quot;#,##0_);\(&quot;$&quot;#,##0\)"/>
    <numFmt numFmtId="44" formatCode="_(&quot;$&quot;* #,##0.00_);_(&quot;$&quot;* \(#,##0.00\);_(&quot;$&quot;* &quot;-&quot;??_);_(@_)"/>
    <numFmt numFmtId="43" formatCode="_(* #,##0.00_);_(* \(#,##0.00\);_(* &quot;-&quot;??_);_(@_)"/>
    <numFmt numFmtId="164" formatCode="\ \ @"/>
    <numFmt numFmtId="165" formatCode="\ \ \ \ \ @"/>
    <numFmt numFmtId="166" formatCode="#,##0\ \ \ \ "/>
    <numFmt numFmtId="167" formatCode="@\ \ \ "/>
    <numFmt numFmtId="168" formatCode="#,##0\ \ \ \ \ "/>
    <numFmt numFmtId="169" formatCode="#,##0\ \ \ \ \ \ "/>
    <numFmt numFmtId="170" formatCode="\ \ \ @"/>
    <numFmt numFmtId="171" formatCode="\ \ \ \ \ \ @"/>
    <numFmt numFmtId="172" formatCode="\ \ \ \ \ \ \ \ \ @"/>
    <numFmt numFmtId="173" formatCode="\ \ \ \ \ \ \ \ \ \ \ \ @"/>
    <numFmt numFmtId="174" formatCode="\ \ \ \ \ \ \ \ \ \ \ \ \ \ \ @"/>
    <numFmt numFmtId="175" formatCode="\ \ \ \ \ \ \ \ \ \ \ \ \ \ \ \ \ \ @"/>
    <numFmt numFmtId="176" formatCode="#,##0\ \ \ "/>
    <numFmt numFmtId="177" formatCode="#,##0&quot;  &quot;;\-#,##0&quot;  &quot;;\ \-\-&quot;  &quot;;@&quot;  &quot;"/>
    <numFmt numFmtId="178" formatCode="#,##0.00\ \ \ \ \ "/>
    <numFmt numFmtId="179" formatCode="#,##0.0\ "/>
    <numFmt numFmtId="180" formatCode="#."/>
    <numFmt numFmtId="181" formatCode="#,##0\ "/>
    <numFmt numFmtId="182" formatCode="@\ \ "/>
    <numFmt numFmtId="183" formatCode="#,##0\ \ "/>
    <numFmt numFmtId="184" formatCode="#,##0\ \ \ \ \ \ \ "/>
    <numFmt numFmtId="185" formatCode="#,##0&quot; &quot;;\-#,##0&quot; &quot;;\-\-&quot; &quot;;@&quot; &quot;"/>
    <numFmt numFmtId="186" formatCode="#,##0\ \ \ \ \ \ \ \ \ \ \ \ \ \ \ "/>
    <numFmt numFmtId="187" formatCode="0.00\ \ \ \ \ \ \ \ "/>
    <numFmt numFmtId="188" formatCode="###,##0\ \ \ \ \ \ \ "/>
    <numFmt numFmtId="189" formatCode="&quot;** &quot;#,##0;&quot;** &quot;\-#,##0;&quot;**&quot;0;@"/>
    <numFmt numFmtId="190" formatCode="0.0%"/>
    <numFmt numFmtId="191" formatCode="0.0"/>
    <numFmt numFmtId="192" formatCode="0.0_);\(0.0\)"/>
    <numFmt numFmtId="193" formatCode="0.0%\ "/>
    <numFmt numFmtId="194" formatCode="0.0%\ \ "/>
    <numFmt numFmtId="195" formatCode="@\ "/>
    <numFmt numFmtId="196" formatCode="\ @"/>
    <numFmt numFmtId="197" formatCode="#,###\ \ "/>
  </numFmts>
  <fonts count="148">
    <font>
      <sz val="10"/>
      <name val="Arial"/>
    </font>
    <font>
      <sz val="11"/>
      <color theme="1"/>
      <name val="HawnHelv"/>
      <family val="2"/>
    </font>
    <font>
      <sz val="11"/>
      <color theme="1"/>
      <name val="HawnHelv"/>
      <family val="2"/>
    </font>
    <font>
      <sz val="10"/>
      <name val="Arial"/>
      <family val="2"/>
    </font>
    <font>
      <b/>
      <sz val="12"/>
      <name val="Arial"/>
      <family val="2"/>
    </font>
    <font>
      <sz val="10"/>
      <name val="Times New Roman"/>
      <family val="1"/>
    </font>
    <font>
      <b/>
      <sz val="10"/>
      <name val="Arial"/>
      <family val="2"/>
    </font>
    <font>
      <b/>
      <sz val="12"/>
      <name val="Arial"/>
      <family val="2"/>
    </font>
    <font>
      <sz val="11"/>
      <color indexed="8"/>
      <name val="Calibri"/>
      <family val="2"/>
    </font>
    <font>
      <sz val="10"/>
      <name val="SWISS"/>
    </font>
    <font>
      <sz val="10"/>
      <name val="Arial"/>
      <family val="2"/>
    </font>
    <font>
      <sz val="1"/>
      <color indexed="16"/>
      <name val="Courier"/>
      <family val="3"/>
    </font>
    <font>
      <b/>
      <sz val="1"/>
      <color indexed="16"/>
      <name val="Courier"/>
      <family val="3"/>
    </font>
    <font>
      <b/>
      <sz val="18"/>
      <name val="Arial"/>
      <family val="2"/>
    </font>
    <font>
      <u/>
      <sz val="11"/>
      <color indexed="12"/>
      <name val="Calibri"/>
      <family val="2"/>
    </font>
    <font>
      <u/>
      <sz val="10"/>
      <color indexed="12"/>
      <name val="Arial"/>
      <family val="2"/>
    </font>
    <font>
      <sz val="10"/>
      <name val="Courier"/>
      <family val="3"/>
    </font>
    <font>
      <sz val="10"/>
      <name val="Courier New"/>
      <family val="3"/>
    </font>
    <font>
      <sz val="10"/>
      <name val="MS Sans Serif"/>
      <family val="2"/>
    </font>
    <font>
      <sz val="12"/>
      <name val="Arial"/>
      <family val="2"/>
    </font>
    <font>
      <sz val="9"/>
      <name val="Times New Roman"/>
      <family val="1"/>
    </font>
    <font>
      <sz val="8"/>
      <color indexed="61"/>
      <name val="Arial"/>
      <family val="2"/>
    </font>
    <font>
      <b/>
      <sz val="8"/>
      <color indexed="38"/>
      <name val="Arial"/>
      <family val="2"/>
    </font>
    <font>
      <b/>
      <sz val="8"/>
      <name val="arial"/>
      <family val="2"/>
    </font>
    <font>
      <b/>
      <i/>
      <sz val="10"/>
      <color indexed="32"/>
      <name val="Arial"/>
      <family val="2"/>
    </font>
    <font>
      <b/>
      <sz val="12"/>
      <name val="Tahoma"/>
      <family val="2"/>
    </font>
    <font>
      <b/>
      <sz val="10"/>
      <name val="Tahoma"/>
      <family val="2"/>
    </font>
    <font>
      <b/>
      <sz val="11"/>
      <name val="Tahoma"/>
      <family val="2"/>
    </font>
    <font>
      <sz val="7"/>
      <name val="Helvetica"/>
      <family val="2"/>
    </font>
    <font>
      <b/>
      <sz val="10"/>
      <name val="Times New Roman"/>
      <family val="1"/>
    </font>
    <font>
      <b/>
      <sz val="18"/>
      <color indexed="62"/>
      <name val="Cambria"/>
      <family val="2"/>
    </font>
    <font>
      <sz val="10"/>
      <name val="Geneva"/>
      <family val="2"/>
    </font>
    <font>
      <sz val="10"/>
      <name val="Courier"/>
      <family val="3"/>
    </font>
    <font>
      <sz val="11"/>
      <color theme="1"/>
      <name val="HawnHelv"/>
      <family val="2"/>
      <scheme val="minor"/>
    </font>
    <font>
      <b/>
      <sz val="11"/>
      <name val="HawnHelv"/>
    </font>
    <font>
      <sz val="11"/>
      <name val="HawnHelv"/>
    </font>
    <font>
      <sz val="10"/>
      <name val="HawnHelv"/>
    </font>
    <font>
      <b/>
      <sz val="18"/>
      <name val="HawnHelv"/>
    </font>
    <font>
      <sz val="11"/>
      <color theme="1"/>
      <name val="HawnHelv"/>
      <family val="2"/>
    </font>
    <font>
      <sz val="11"/>
      <color theme="1"/>
      <name val="HawnHelv"/>
    </font>
    <font>
      <sz val="11"/>
      <name val="HawnHelv"/>
      <scheme val="minor"/>
    </font>
    <font>
      <b/>
      <sz val="11"/>
      <name val="HawnHelv"/>
      <scheme val="minor"/>
    </font>
    <font>
      <sz val="11"/>
      <color rgb="FF000000"/>
      <name val="HawnHelv"/>
      <scheme val="minor"/>
    </font>
    <font>
      <sz val="11"/>
      <color theme="1"/>
      <name val="HawnHelv"/>
      <scheme val="minor"/>
    </font>
    <font>
      <sz val="11"/>
      <color theme="1"/>
      <name val="Arial"/>
      <family val="2"/>
    </font>
    <font>
      <sz val="11"/>
      <name val="Calibri"/>
      <family val="2"/>
    </font>
    <font>
      <b/>
      <sz val="11"/>
      <color theme="0"/>
      <name val="HawnHelv"/>
    </font>
    <font>
      <b/>
      <sz val="11"/>
      <color theme="0"/>
      <name val="HawnHelv"/>
      <scheme val="minor"/>
    </font>
    <font>
      <sz val="10"/>
      <name val="Arial"/>
      <family val="2"/>
    </font>
    <font>
      <b/>
      <sz val="14"/>
      <color theme="0"/>
      <name val="HawnHelv"/>
    </font>
    <font>
      <b/>
      <sz val="22"/>
      <color theme="0"/>
      <name val="HawnHelv"/>
    </font>
    <font>
      <sz val="10"/>
      <color theme="1"/>
      <name val="HawnHelv"/>
      <scheme val="minor"/>
    </font>
    <font>
      <sz val="10"/>
      <color theme="1"/>
      <name val="HawnHelv"/>
    </font>
    <font>
      <vertAlign val="superscript"/>
      <sz val="10"/>
      <color theme="1"/>
      <name val="HawnHelv"/>
    </font>
    <font>
      <vertAlign val="superscript"/>
      <sz val="10"/>
      <name val="HawnHelv"/>
    </font>
    <font>
      <b/>
      <sz val="10"/>
      <color theme="0"/>
      <name val="HawnHelv"/>
    </font>
    <font>
      <b/>
      <sz val="10"/>
      <name val="HawnHelv"/>
    </font>
    <font>
      <sz val="10"/>
      <color indexed="8"/>
      <name val="HawnHelv"/>
    </font>
    <font>
      <sz val="10"/>
      <color indexed="8"/>
      <name val="HawnHelv"/>
      <scheme val="minor"/>
    </font>
    <font>
      <sz val="10"/>
      <name val="HawnHelv"/>
      <scheme val="minor"/>
    </font>
    <font>
      <sz val="10"/>
      <name val="Arial"/>
      <family val="2"/>
    </font>
    <font>
      <u/>
      <sz val="11"/>
      <color rgb="FF0000FF"/>
      <name val="HawnHelv"/>
    </font>
    <font>
      <sz val="11"/>
      <color rgb="FF7030A0"/>
      <name val="HawnHelv"/>
      <family val="2"/>
    </font>
    <font>
      <u/>
      <sz val="11"/>
      <color rgb="FFFF0000"/>
      <name val="HawnHelv"/>
    </font>
    <font>
      <b/>
      <sz val="10"/>
      <color theme="1"/>
      <name val="HawnHelv"/>
    </font>
    <font>
      <sz val="12"/>
      <color theme="1"/>
      <name val="HawnHelv"/>
    </font>
    <font>
      <b/>
      <sz val="10"/>
      <color theme="0"/>
      <name val="HawnHelv"/>
      <scheme val="minor"/>
    </font>
    <font>
      <i/>
      <sz val="10"/>
      <color theme="1"/>
      <name val="HawnHelv"/>
    </font>
    <font>
      <b/>
      <sz val="10"/>
      <color theme="1"/>
      <name val="HawnHelv"/>
      <scheme val="minor"/>
    </font>
    <font>
      <i/>
      <sz val="10"/>
      <color theme="1"/>
      <name val="HawnHelv"/>
      <scheme val="minor"/>
    </font>
    <font>
      <b/>
      <sz val="10"/>
      <color rgb="FF000000"/>
      <name val="HawnHelv"/>
      <scheme val="minor"/>
    </font>
    <font>
      <sz val="10"/>
      <color rgb="FF000000"/>
      <name val="HawnHelv"/>
      <scheme val="minor"/>
    </font>
    <font>
      <b/>
      <sz val="10"/>
      <color indexed="8"/>
      <name val="HawnHelv"/>
      <scheme val="minor"/>
    </font>
    <font>
      <i/>
      <sz val="10"/>
      <name val="HawnHelv"/>
    </font>
    <font>
      <sz val="10"/>
      <color rgb="FFC00000"/>
      <name val="HawnHelv"/>
    </font>
    <font>
      <b/>
      <sz val="10"/>
      <name val="HawnHelv"/>
      <scheme val="minor"/>
    </font>
    <font>
      <b/>
      <sz val="22"/>
      <color theme="0"/>
      <name val="HawnHelv"/>
      <scheme val="minor"/>
    </font>
    <font>
      <b/>
      <sz val="14"/>
      <name val="HawnHelv"/>
      <scheme val="minor"/>
    </font>
    <font>
      <b/>
      <u/>
      <sz val="12"/>
      <name val="HawnHelv"/>
      <scheme val="minor"/>
    </font>
    <font>
      <sz val="12"/>
      <color rgb="FFFF0000"/>
      <name val="HawnHelv"/>
      <scheme val="minor"/>
    </font>
    <font>
      <b/>
      <sz val="12"/>
      <name val="HawnHelv"/>
      <scheme val="minor"/>
    </font>
    <font>
      <u/>
      <sz val="11"/>
      <color rgb="FFFF0000"/>
      <name val="HawnHelv"/>
      <scheme val="minor"/>
    </font>
    <font>
      <sz val="14"/>
      <color theme="1"/>
      <name val="HawnHelv"/>
    </font>
    <font>
      <sz val="12"/>
      <name val="HawnHelv"/>
    </font>
    <font>
      <sz val="11"/>
      <color theme="3" tint="-0.499984740745262"/>
      <name val="HawnHelv"/>
      <scheme val="minor"/>
    </font>
    <font>
      <u/>
      <sz val="11"/>
      <color rgb="FF0000FF"/>
      <name val="HawnHelv"/>
      <scheme val="minor"/>
    </font>
    <font>
      <b/>
      <sz val="9"/>
      <color theme="0"/>
      <name val="HawnHelv"/>
    </font>
    <font>
      <sz val="9"/>
      <color theme="1"/>
      <name val="HawnHelv"/>
    </font>
    <font>
      <b/>
      <sz val="10"/>
      <color rgb="FFFF0000"/>
      <name val="HawnHelv"/>
    </font>
    <font>
      <b/>
      <sz val="9"/>
      <color theme="0"/>
      <name val="HawnHelv"/>
      <scheme val="minor"/>
    </font>
    <font>
      <sz val="9"/>
      <name val="HawnHelv"/>
      <scheme val="minor"/>
    </font>
    <font>
      <b/>
      <vertAlign val="superscript"/>
      <sz val="10"/>
      <color theme="0"/>
      <name val="HawnHelv"/>
    </font>
    <font>
      <sz val="10"/>
      <color theme="0"/>
      <name val="HawnHelv"/>
    </font>
    <font>
      <b/>
      <i/>
      <sz val="10"/>
      <name val="HawnHelv"/>
    </font>
    <font>
      <sz val="22"/>
      <color theme="1"/>
      <name val="HawnHelv"/>
    </font>
    <font>
      <sz val="9"/>
      <name val="HawnHelv"/>
    </font>
    <font>
      <sz val="10"/>
      <color rgb="FF000000"/>
      <name val="HawnHelv"/>
    </font>
    <font>
      <b/>
      <sz val="10"/>
      <color indexed="8"/>
      <name val="HawnHelv"/>
    </font>
    <font>
      <sz val="10"/>
      <color rgb="FFFF0000"/>
      <name val="HawnHelv"/>
    </font>
    <font>
      <sz val="36"/>
      <color theme="1"/>
      <name val="HawnHelv"/>
    </font>
    <font>
      <b/>
      <sz val="10"/>
      <color rgb="FF000000"/>
      <name val="HawnHelv"/>
    </font>
    <font>
      <b/>
      <sz val="10"/>
      <color rgb="FFFFFFFF"/>
      <name val="HawnHelv"/>
      <scheme val="minor"/>
    </font>
    <font>
      <sz val="16"/>
      <color theme="1"/>
      <name val="HawnHelv"/>
    </font>
    <font>
      <b/>
      <sz val="18"/>
      <color theme="0"/>
      <name val="HawnHelv"/>
      <scheme val="minor"/>
    </font>
    <font>
      <sz val="11"/>
      <name val="HawnHelv"/>
      <family val="2"/>
      <scheme val="minor"/>
    </font>
    <font>
      <sz val="10"/>
      <name val="HawnHelv"/>
      <family val="2"/>
      <scheme val="minor"/>
    </font>
    <font>
      <b/>
      <sz val="10"/>
      <color theme="0"/>
      <name val="HawnHelv"/>
      <family val="2"/>
      <scheme val="minor"/>
    </font>
    <font>
      <sz val="10"/>
      <color theme="1"/>
      <name val="HawnHelv"/>
      <family val="2"/>
      <scheme val="minor"/>
    </font>
    <font>
      <b/>
      <sz val="10"/>
      <name val="HawnHelv"/>
      <family val="2"/>
      <scheme val="minor"/>
    </font>
    <font>
      <sz val="26"/>
      <color theme="1"/>
      <name val="HawnHelv"/>
    </font>
    <font>
      <i/>
      <sz val="10"/>
      <name val="HawnHelv"/>
      <family val="2"/>
      <scheme val="minor"/>
    </font>
    <font>
      <sz val="42"/>
      <color theme="1"/>
      <name val="HawnHelv"/>
    </font>
    <font>
      <b/>
      <sz val="11"/>
      <color theme="0"/>
      <name val="HawnHelv"/>
      <family val="2"/>
      <scheme val="minor"/>
    </font>
    <font>
      <sz val="11"/>
      <color theme="0"/>
      <name val="HawnHelv"/>
      <family val="2"/>
      <scheme val="minor"/>
    </font>
    <font>
      <sz val="11"/>
      <color theme="0"/>
      <name val="HawnHelv"/>
    </font>
    <font>
      <sz val="20"/>
      <name val="HawnHelv"/>
    </font>
    <font>
      <sz val="11"/>
      <color theme="0"/>
      <name val="HawnHelv"/>
      <scheme val="minor"/>
    </font>
    <font>
      <sz val="10"/>
      <color theme="0"/>
      <name val="HawnHelv"/>
      <scheme val="minor"/>
    </font>
    <font>
      <sz val="14"/>
      <name val="HawnHelv"/>
      <scheme val="minor"/>
    </font>
    <font>
      <sz val="16"/>
      <name val="HawnHelv"/>
      <scheme val="minor"/>
    </font>
    <font>
      <b/>
      <vertAlign val="superscript"/>
      <sz val="10"/>
      <color theme="0"/>
      <name val="HawnHelv"/>
      <scheme val="minor"/>
    </font>
    <font>
      <sz val="24"/>
      <color theme="1"/>
      <name val="HawnHelv"/>
    </font>
    <font>
      <sz val="10"/>
      <color indexed="8"/>
      <name val="HawnHelv"/>
      <family val="2"/>
      <scheme val="minor"/>
    </font>
    <font>
      <sz val="10"/>
      <color indexed="8"/>
      <name val="HawnHelv"/>
      <scheme val="major"/>
    </font>
    <font>
      <sz val="20"/>
      <name val="HawnHelv"/>
      <family val="2"/>
      <scheme val="minor"/>
    </font>
    <font>
      <sz val="9"/>
      <name val="HawnHelv"/>
      <family val="2"/>
      <scheme val="minor"/>
    </font>
    <font>
      <sz val="9"/>
      <color theme="1"/>
      <name val="HawnHelv"/>
      <scheme val="minor"/>
    </font>
    <font>
      <vertAlign val="superscript"/>
      <sz val="9"/>
      <color theme="1"/>
      <name val="HawnHelv"/>
      <scheme val="minor"/>
    </font>
    <font>
      <sz val="12"/>
      <color theme="1"/>
      <name val="HawnHelv"/>
      <family val="2"/>
      <scheme val="minor"/>
    </font>
    <font>
      <sz val="9"/>
      <color theme="1"/>
      <name val="HawnHelv"/>
      <family val="2"/>
      <scheme val="minor"/>
    </font>
    <font>
      <sz val="18"/>
      <name val="HawnHelv"/>
      <scheme val="minor"/>
    </font>
    <font>
      <b/>
      <sz val="24"/>
      <color rgb="FFFF0000"/>
      <name val="HawnHelv"/>
    </font>
    <font>
      <sz val="12"/>
      <name val="HawnHelv"/>
      <scheme val="minor"/>
    </font>
    <font>
      <b/>
      <sz val="26"/>
      <color rgb="FFFF0000"/>
      <name val="HawnHelv"/>
    </font>
    <font>
      <vertAlign val="superscript"/>
      <sz val="9"/>
      <color theme="1"/>
      <name val="HawnHelv"/>
    </font>
    <font>
      <sz val="20"/>
      <color theme="1"/>
      <name val="HawnHelv"/>
      <scheme val="minor"/>
    </font>
    <font>
      <sz val="16"/>
      <color theme="1"/>
      <name val="HawnHelv"/>
      <scheme val="minor"/>
    </font>
    <font>
      <sz val="12"/>
      <color theme="1"/>
      <name val="HawnHelv"/>
      <scheme val="minor"/>
    </font>
    <font>
      <vertAlign val="superscript"/>
      <sz val="10"/>
      <name val="HawnHelv"/>
      <scheme val="minor"/>
    </font>
    <font>
      <vertAlign val="superscript"/>
      <sz val="9"/>
      <name val="HawnHelv"/>
      <scheme val="minor"/>
    </font>
    <font>
      <sz val="16"/>
      <name val="HawnHelv"/>
    </font>
    <font>
      <sz val="28"/>
      <name val="HawnHelv"/>
    </font>
    <font>
      <sz val="20"/>
      <name val="HawnHelv"/>
      <scheme val="minor"/>
    </font>
    <font>
      <sz val="14"/>
      <color theme="1"/>
      <name val="HawnHelv"/>
      <scheme val="minor"/>
    </font>
    <font>
      <b/>
      <sz val="11"/>
      <color theme="1"/>
      <name val="HawnHelv"/>
      <scheme val="minor"/>
    </font>
    <font>
      <sz val="20"/>
      <color theme="1"/>
      <name val="HawnHelv"/>
    </font>
    <font>
      <b/>
      <sz val="12"/>
      <name val="HawnHelv"/>
    </font>
    <font>
      <sz val="26"/>
      <name val="HawnHelv"/>
    </font>
  </fonts>
  <fills count="26">
    <fill>
      <patternFill patternType="none"/>
    </fill>
    <fill>
      <patternFill patternType="gray125"/>
    </fill>
    <fill>
      <patternFill patternType="solid">
        <fgColor indexed="9"/>
      </patternFill>
    </fill>
    <fill>
      <patternFill patternType="solid">
        <fgColor indexed="26"/>
      </patternFill>
    </fill>
    <fill>
      <patternFill patternType="solid">
        <fgColor indexed="9"/>
        <bgColor indexed="64"/>
      </patternFill>
    </fill>
    <fill>
      <patternFill patternType="solid">
        <fgColor indexed="26"/>
        <bgColor indexed="41"/>
      </patternFill>
    </fill>
    <fill>
      <patternFill patternType="solid">
        <fgColor indexed="26"/>
        <bgColor indexed="31"/>
      </patternFill>
    </fill>
    <fill>
      <patternFill patternType="solid">
        <fgColor indexed="22"/>
        <bgColor indexed="26"/>
      </patternFill>
    </fill>
    <fill>
      <patternFill patternType="solid">
        <fgColor theme="3" tint="-0.499984740745262"/>
        <bgColor indexed="64"/>
      </patternFill>
    </fill>
    <fill>
      <patternFill patternType="solid">
        <fgColor theme="3" tint="0.79998168889431442"/>
        <bgColor indexed="64"/>
      </patternFill>
    </fill>
    <fill>
      <patternFill patternType="solid">
        <fgColor rgb="FF355C7D"/>
        <bgColor indexed="64"/>
      </patternFill>
    </fill>
    <fill>
      <patternFill patternType="solid">
        <fgColor rgb="FF4F87B5"/>
        <bgColor indexed="64"/>
      </patternFill>
    </fill>
    <fill>
      <patternFill patternType="solid">
        <fgColor theme="3" tint="0.59999389629810485"/>
        <bgColor indexed="64"/>
      </patternFill>
    </fill>
    <fill>
      <patternFill patternType="solid">
        <fgColor theme="3" tint="-0.249977111117893"/>
        <bgColor indexed="64"/>
      </patternFill>
    </fill>
    <fill>
      <patternFill patternType="solid">
        <fgColor rgb="FFFFE125"/>
        <bgColor indexed="64"/>
      </patternFill>
    </fill>
    <fill>
      <patternFill patternType="solid">
        <fgColor rgb="FFFFF7CD"/>
        <bgColor indexed="64"/>
      </patternFill>
    </fill>
    <fill>
      <patternFill patternType="solid">
        <fgColor rgb="FFDD250B"/>
        <bgColor indexed="64"/>
      </patternFill>
    </fill>
    <fill>
      <patternFill patternType="solid">
        <fgColor rgb="FFFDDCD7"/>
        <bgColor indexed="64"/>
      </patternFill>
    </fill>
    <fill>
      <patternFill patternType="solid">
        <fgColor rgb="FFF1908A"/>
        <bgColor indexed="64"/>
      </patternFill>
    </fill>
    <fill>
      <patternFill patternType="solid">
        <fgColor rgb="FFFCEBEA"/>
        <bgColor indexed="64"/>
      </patternFill>
    </fill>
    <fill>
      <patternFill patternType="solid">
        <fgColor rgb="FFFF9E09"/>
        <bgColor indexed="64"/>
      </patternFill>
    </fill>
    <fill>
      <patternFill patternType="solid">
        <fgColor rgb="FFFFE6C1"/>
        <bgColor indexed="64"/>
      </patternFill>
    </fill>
    <fill>
      <patternFill patternType="solid">
        <fgColor rgb="FFC3BDBD"/>
        <bgColor indexed="64"/>
      </patternFill>
    </fill>
    <fill>
      <patternFill patternType="solid">
        <fgColor rgb="FFE9E7E7"/>
        <bgColor indexed="64"/>
      </patternFill>
    </fill>
    <fill>
      <patternFill patternType="solid">
        <fgColor rgb="FF894375"/>
        <bgColor indexed="64"/>
      </patternFill>
    </fill>
    <fill>
      <patternFill patternType="solid">
        <fgColor rgb="FFF1E3ED"/>
        <bgColor indexed="64"/>
      </patternFill>
    </fill>
  </fills>
  <borders count="551">
    <border>
      <left/>
      <right/>
      <top/>
      <bottom/>
      <diagonal/>
    </border>
    <border>
      <left/>
      <right style="thin">
        <color indexed="64"/>
      </right>
      <top/>
      <bottom/>
      <diagonal/>
    </border>
    <border>
      <left style="thin">
        <color indexed="22"/>
      </left>
      <right style="thin">
        <color indexed="22"/>
      </right>
      <top style="thin">
        <color indexed="22"/>
      </top>
      <bottom style="thin">
        <color indexed="22"/>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double">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style="thin">
        <color indexed="8"/>
      </bottom>
      <diagonal/>
    </border>
    <border>
      <left style="thin">
        <color rgb="FF000000"/>
      </left>
      <right style="thin">
        <color rgb="FF000000"/>
      </right>
      <top/>
      <bottom/>
      <diagonal/>
    </border>
    <border>
      <left style="thin">
        <color indexed="8"/>
      </left>
      <right style="thin">
        <color indexed="8"/>
      </right>
      <top/>
      <bottom/>
      <diagonal/>
    </border>
    <border>
      <left style="thin">
        <color theme="0"/>
      </left>
      <right style="thin">
        <color theme="0"/>
      </right>
      <top style="thin">
        <color theme="0"/>
      </top>
      <bottom style="thin">
        <color theme="0"/>
      </bottom>
      <diagonal/>
    </border>
    <border>
      <left style="thin">
        <color theme="0"/>
      </left>
      <right style="thin">
        <color indexed="64"/>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indexed="64"/>
      </left>
      <right style="thin">
        <color theme="0"/>
      </right>
      <top style="thin">
        <color theme="0"/>
      </top>
      <bottom style="thin">
        <color theme="0"/>
      </bottom>
      <diagonal/>
    </border>
    <border>
      <left/>
      <right style="thin">
        <color theme="0"/>
      </right>
      <top style="thin">
        <color theme="0"/>
      </top>
      <bottom style="thin">
        <color indexed="64"/>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indexed="64"/>
      </top>
      <bottom style="thin">
        <color theme="0"/>
      </bottom>
      <diagonal/>
    </border>
    <border>
      <left style="thin">
        <color indexed="64"/>
      </left>
      <right style="thin">
        <color indexed="64"/>
      </right>
      <top style="thin">
        <color indexed="64"/>
      </top>
      <bottom style="thin">
        <color theme="0"/>
      </bottom>
      <diagonal/>
    </border>
    <border>
      <left style="thin">
        <color indexed="64"/>
      </left>
      <right style="thin">
        <color theme="0"/>
      </right>
      <top style="thin">
        <color indexed="64"/>
      </top>
      <bottom/>
      <diagonal/>
    </border>
    <border>
      <left style="thin">
        <color theme="0"/>
      </left>
      <right/>
      <top style="thin">
        <color indexed="64"/>
      </top>
      <bottom style="thin">
        <color theme="0"/>
      </bottom>
      <diagonal/>
    </border>
    <border>
      <left/>
      <right/>
      <top style="thin">
        <color indexed="64"/>
      </top>
      <bottom style="thin">
        <color theme="0"/>
      </bottom>
      <diagonal/>
    </border>
    <border>
      <left/>
      <right style="thin">
        <color indexed="64"/>
      </right>
      <top style="thin">
        <color indexed="64"/>
      </top>
      <bottom style="thin">
        <color theme="0"/>
      </bottom>
      <diagonal/>
    </border>
    <border>
      <left style="thin">
        <color indexed="64"/>
      </left>
      <right style="thin">
        <color theme="0"/>
      </right>
      <top/>
      <bottom/>
      <diagonal/>
    </border>
    <border>
      <left style="thin">
        <color theme="0"/>
      </left>
      <right/>
      <top style="thin">
        <color theme="0"/>
      </top>
      <bottom style="thin">
        <color indexed="64"/>
      </bottom>
      <diagonal/>
    </border>
    <border>
      <left style="thin">
        <color indexed="64"/>
      </left>
      <right style="thin">
        <color theme="0"/>
      </right>
      <top style="thin">
        <color theme="0"/>
      </top>
      <bottom style="thin">
        <color indexed="64"/>
      </bottom>
      <diagonal/>
    </border>
    <border>
      <left style="thin">
        <color theme="0"/>
      </left>
      <right style="thin">
        <color indexed="64"/>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style="thin">
        <color theme="0"/>
      </left>
      <right/>
      <top style="thin">
        <color theme="0"/>
      </top>
      <bottom style="thin">
        <color theme="0"/>
      </bottom>
      <diagonal/>
    </border>
    <border>
      <left style="thin">
        <color theme="0"/>
      </left>
      <right style="thin">
        <color theme="0"/>
      </right>
      <top/>
      <bottom style="thin">
        <color indexed="64"/>
      </bottom>
      <diagonal/>
    </border>
    <border>
      <left style="thin">
        <color theme="0"/>
      </left>
      <right style="thin">
        <color indexed="64"/>
      </right>
      <top/>
      <bottom style="thin">
        <color indexed="64"/>
      </bottom>
      <diagonal/>
    </border>
    <border>
      <left style="thin">
        <color indexed="64"/>
      </left>
      <right style="thin">
        <color indexed="64"/>
      </right>
      <top style="thin">
        <color theme="0"/>
      </top>
      <bottom style="thin">
        <color indexed="64"/>
      </bottom>
      <diagonal/>
    </border>
    <border>
      <left style="thin">
        <color indexed="64"/>
      </left>
      <right style="thin">
        <color theme="0"/>
      </right>
      <top style="thin">
        <color theme="0"/>
      </top>
      <bottom/>
      <diagonal/>
    </border>
    <border>
      <left/>
      <right style="thin">
        <color indexed="64"/>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right style="thin">
        <color indexed="64"/>
      </right>
      <top/>
      <bottom style="thin">
        <color rgb="FF000000"/>
      </bottom>
      <diagonal/>
    </border>
    <border>
      <left/>
      <right style="thin">
        <color indexed="64"/>
      </right>
      <top style="thin">
        <color rgb="FF000000"/>
      </top>
      <bottom style="thin">
        <color rgb="FF000000"/>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right/>
      <top style="thin">
        <color indexed="8"/>
      </top>
      <bottom style="medium">
        <color indexed="64"/>
      </bottom>
      <diagonal/>
    </border>
    <border>
      <left/>
      <right/>
      <top style="thin">
        <color indexed="64"/>
      </top>
      <bottom style="medium">
        <color indexed="64"/>
      </bottom>
      <diagonal/>
    </border>
    <border>
      <left style="thin">
        <color indexed="64"/>
      </left>
      <right style="thin">
        <color theme="0"/>
      </right>
      <top/>
      <bottom style="thin">
        <color theme="0"/>
      </bottom>
      <diagonal/>
    </border>
    <border>
      <left style="medium">
        <color theme="0"/>
      </left>
      <right style="thin">
        <color indexed="64"/>
      </right>
      <top style="thin">
        <color indexed="64"/>
      </top>
      <bottom style="thin">
        <color indexed="64"/>
      </bottom>
      <diagonal/>
    </border>
    <border>
      <left style="medium">
        <color indexed="64"/>
      </left>
      <right/>
      <top/>
      <bottom/>
      <diagonal/>
    </border>
    <border>
      <left/>
      <right style="thin">
        <color theme="0"/>
      </right>
      <top style="thin">
        <color indexed="64"/>
      </top>
      <bottom style="thin">
        <color theme="0"/>
      </bottom>
      <diagonal/>
    </border>
    <border>
      <left style="medium">
        <color rgb="FF000000"/>
      </left>
      <right/>
      <top/>
      <bottom/>
      <diagonal/>
    </border>
    <border>
      <left/>
      <right/>
      <top/>
      <bottom style="double">
        <color rgb="FFFF8001"/>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8"/>
      </left>
      <right style="thin">
        <color indexed="8"/>
      </right>
      <top/>
      <bottom style="medium">
        <color indexed="64"/>
      </bottom>
      <diagonal/>
    </border>
    <border>
      <left style="thin">
        <color indexed="8"/>
      </left>
      <right/>
      <top style="thin">
        <color indexed="8"/>
      </top>
      <bottom/>
      <diagonal/>
    </border>
    <border>
      <left style="thin">
        <color indexed="8"/>
      </left>
      <right/>
      <top/>
      <bottom style="thin">
        <color indexed="8"/>
      </bottom>
      <diagonal/>
    </border>
    <border>
      <left style="thin">
        <color indexed="8"/>
      </left>
      <right style="thin">
        <color indexed="8"/>
      </right>
      <top style="thin">
        <color indexed="64"/>
      </top>
      <bottom style="medium">
        <color indexed="64"/>
      </bottom>
      <diagonal/>
    </border>
    <border>
      <left style="thin">
        <color indexed="8"/>
      </left>
      <right/>
      <top style="thin">
        <color indexed="64"/>
      </top>
      <bottom style="medium">
        <color indexed="64"/>
      </bottom>
      <diagonal/>
    </border>
    <border>
      <left style="thin">
        <color indexed="8"/>
      </left>
      <right/>
      <top/>
      <bottom style="medium">
        <color indexed="64"/>
      </bottom>
      <diagonal/>
    </border>
    <border>
      <left style="thin">
        <color indexed="8"/>
      </left>
      <right/>
      <top style="medium">
        <color indexed="64"/>
      </top>
      <bottom style="thin">
        <color indexed="8"/>
      </bottom>
      <diagonal/>
    </border>
    <border>
      <left style="thin">
        <color indexed="64"/>
      </left>
      <right style="thin">
        <color indexed="64"/>
      </right>
      <top style="medium">
        <color indexed="64"/>
      </top>
      <bottom style="thin">
        <color indexed="64"/>
      </bottom>
      <diagonal/>
    </border>
    <border>
      <left style="thin">
        <color indexed="64"/>
      </left>
      <right style="thin">
        <color indexed="8"/>
      </right>
      <top style="thin">
        <color indexed="64"/>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64"/>
      </top>
      <bottom style="thin">
        <color indexed="64"/>
      </bottom>
      <diagonal/>
    </border>
    <border>
      <left style="medium">
        <color indexed="64"/>
      </left>
      <right style="thin">
        <color rgb="FF000000"/>
      </right>
      <top style="thin">
        <color indexed="64"/>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diagonal/>
    </border>
    <border>
      <left style="medium">
        <color indexed="64"/>
      </left>
      <right style="thin">
        <color indexed="64"/>
      </right>
      <top/>
      <bottom style="thin">
        <color indexed="64"/>
      </bottom>
      <diagonal/>
    </border>
    <border>
      <left style="medium">
        <color indexed="64"/>
      </left>
      <right style="thin">
        <color indexed="64"/>
      </right>
      <top style="thin">
        <color rgb="FF000000"/>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8"/>
      </top>
      <bottom style="thin">
        <color indexed="8"/>
      </bottom>
      <diagonal/>
    </border>
    <border>
      <left style="medium">
        <color indexed="64"/>
      </left>
      <right style="thin">
        <color indexed="8"/>
      </right>
      <top style="thin">
        <color indexed="64"/>
      </top>
      <bottom style="medium">
        <color indexed="64"/>
      </bottom>
      <diagonal/>
    </border>
    <border>
      <left style="medium">
        <color indexed="64"/>
      </left>
      <right style="thin">
        <color indexed="8"/>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medium">
        <color indexed="64"/>
      </left>
      <right style="thin">
        <color indexed="8"/>
      </right>
      <top/>
      <bottom style="thin">
        <color indexed="8"/>
      </bottom>
      <diagonal/>
    </border>
    <border>
      <left style="thin">
        <color rgb="FF000000"/>
      </left>
      <right/>
      <top/>
      <bottom/>
      <diagonal/>
    </border>
    <border>
      <left style="medium">
        <color indexed="64"/>
      </left>
      <right style="thin">
        <color rgb="FF000000"/>
      </right>
      <top style="thin">
        <color indexed="64"/>
      </top>
      <bottom style="thin">
        <color indexed="64"/>
      </bottom>
      <diagonal/>
    </border>
    <border>
      <left style="medium">
        <color indexed="64"/>
      </left>
      <right style="thin">
        <color rgb="FF000000"/>
      </right>
      <top style="thin">
        <color indexed="8"/>
      </top>
      <bottom style="thin">
        <color indexed="8"/>
      </bottom>
      <diagonal/>
    </border>
    <border>
      <left style="medium">
        <color indexed="64"/>
      </left>
      <right style="thin">
        <color rgb="FF000000"/>
      </right>
      <top/>
      <bottom/>
      <diagonal/>
    </border>
    <border>
      <left style="medium">
        <color indexed="64"/>
      </left>
      <right style="thin">
        <color rgb="FF000000"/>
      </right>
      <top style="thin">
        <color indexed="64"/>
      </top>
      <bottom style="medium">
        <color indexed="64"/>
      </bottom>
      <diagonal/>
    </border>
    <border>
      <left style="medium">
        <color indexed="64"/>
      </left>
      <right style="thin">
        <color rgb="FF000000"/>
      </right>
      <top style="thin">
        <color rgb="FF000000"/>
      </top>
      <bottom style="medium">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style="thin">
        <color indexed="8"/>
      </right>
      <top/>
      <bottom/>
      <diagonal/>
    </border>
    <border>
      <left style="medium">
        <color indexed="64"/>
      </left>
      <right style="thin">
        <color indexed="8"/>
      </right>
      <top style="thin">
        <color indexed="8"/>
      </top>
      <bottom/>
      <diagonal/>
    </border>
    <border>
      <left style="medium">
        <color indexed="64"/>
      </left>
      <right style="thin">
        <color indexed="64"/>
      </right>
      <top style="medium">
        <color indexed="64"/>
      </top>
      <bottom style="thin">
        <color indexed="64"/>
      </bottom>
      <diagonal/>
    </border>
    <border>
      <left style="medium">
        <color indexed="64"/>
      </left>
      <right/>
      <top/>
      <bottom style="thin">
        <color indexed="8"/>
      </bottom>
      <diagonal/>
    </border>
    <border>
      <left style="medium">
        <color indexed="64"/>
      </left>
      <right/>
      <top style="thin">
        <color indexed="8"/>
      </top>
      <bottom style="thin">
        <color indexed="8"/>
      </bottom>
      <diagonal/>
    </border>
    <border>
      <left style="medium">
        <color indexed="64"/>
      </left>
      <right/>
      <top style="thin">
        <color indexed="8"/>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8"/>
      </right>
      <top style="medium">
        <color indexed="64"/>
      </top>
      <bottom style="medium">
        <color indexed="64"/>
      </bottom>
      <diagonal/>
    </border>
    <border>
      <left style="medium">
        <color indexed="64"/>
      </left>
      <right style="thin">
        <color indexed="8"/>
      </right>
      <top/>
      <bottom style="medium">
        <color indexed="64"/>
      </bottom>
      <diagonal/>
    </border>
    <border>
      <left/>
      <right style="thin">
        <color indexed="8"/>
      </right>
      <top style="thin">
        <color indexed="8"/>
      </top>
      <bottom style="thin">
        <color indexed="8"/>
      </bottom>
      <diagonal/>
    </border>
    <border>
      <left style="thin">
        <color theme="0"/>
      </left>
      <right style="medium">
        <color theme="0"/>
      </right>
      <top style="thin">
        <color theme="0"/>
      </top>
      <bottom style="thin">
        <color indexed="64"/>
      </bottom>
      <diagonal/>
    </border>
    <border>
      <left style="thin">
        <color indexed="64"/>
      </left>
      <right style="medium">
        <color theme="0"/>
      </right>
      <top style="thin">
        <color indexed="64"/>
      </top>
      <bottom style="thin">
        <color theme="0"/>
      </bottom>
      <diagonal/>
    </border>
    <border>
      <left style="medium">
        <color theme="0"/>
      </left>
      <right style="medium">
        <color theme="0"/>
      </right>
      <top style="thin">
        <color indexed="64"/>
      </top>
      <bottom style="thin">
        <color indexed="64"/>
      </bottom>
      <diagonal/>
    </border>
    <border>
      <left style="medium">
        <color theme="0"/>
      </left>
      <right style="thin">
        <color theme="0"/>
      </right>
      <top style="thin">
        <color indexed="64"/>
      </top>
      <bottom style="thin">
        <color theme="0"/>
      </bottom>
      <diagonal/>
    </border>
    <border>
      <left style="medium">
        <color theme="0"/>
      </left>
      <right style="thin">
        <color theme="0"/>
      </right>
      <top style="thin">
        <color theme="0"/>
      </top>
      <bottom style="thin">
        <color indexed="64"/>
      </bottom>
      <diagonal/>
    </border>
    <border>
      <left style="thin">
        <color theme="0"/>
      </left>
      <right style="medium">
        <color theme="0"/>
      </right>
      <top style="thin">
        <color indexed="64"/>
      </top>
      <bottom style="thin">
        <color theme="0"/>
      </bottom>
      <diagonal/>
    </border>
    <border>
      <left style="medium">
        <color theme="0"/>
      </left>
      <right style="medium">
        <color theme="0"/>
      </right>
      <top style="thin">
        <color indexed="64"/>
      </top>
      <bottom style="thin">
        <color theme="0"/>
      </bottom>
      <diagonal/>
    </border>
    <border>
      <left style="medium">
        <color theme="0"/>
      </left>
      <right style="medium">
        <color theme="0"/>
      </right>
      <top style="thin">
        <color theme="0"/>
      </top>
      <bottom style="thin">
        <color indexed="64"/>
      </bottom>
      <diagonal/>
    </border>
    <border>
      <left style="thin">
        <color indexed="64"/>
      </left>
      <right/>
      <top style="thin">
        <color indexed="64"/>
      </top>
      <bottom style="thin">
        <color theme="0"/>
      </bottom>
      <diagonal/>
    </border>
    <border>
      <left style="thin">
        <color indexed="64"/>
      </left>
      <right/>
      <top style="thin">
        <color theme="0"/>
      </top>
      <bottom style="thin">
        <color indexed="64"/>
      </bottom>
      <diagonal/>
    </border>
    <border>
      <left style="thin">
        <color indexed="64"/>
      </left>
      <right/>
      <top style="thin">
        <color theme="0"/>
      </top>
      <bottom/>
      <diagonal/>
    </border>
    <border>
      <left style="medium">
        <color theme="0"/>
      </left>
      <right style="thin">
        <color indexed="64"/>
      </right>
      <top style="thin">
        <color indexed="64"/>
      </top>
      <bottom/>
      <diagonal/>
    </border>
    <border>
      <left/>
      <right/>
      <top style="medium">
        <color theme="0"/>
      </top>
      <bottom/>
      <diagonal/>
    </border>
    <border>
      <left style="thin">
        <color theme="0"/>
      </left>
      <right/>
      <top style="thin">
        <color theme="0"/>
      </top>
      <bottom/>
      <diagonal/>
    </border>
    <border>
      <left style="medium">
        <color theme="0"/>
      </left>
      <right style="thin">
        <color theme="0"/>
      </right>
      <top style="thin">
        <color theme="0"/>
      </top>
      <bottom/>
      <diagonal/>
    </border>
    <border>
      <left style="thin">
        <color theme="0"/>
      </left>
      <right style="medium">
        <color theme="0"/>
      </right>
      <top style="thin">
        <color theme="0"/>
      </top>
      <bottom/>
      <diagonal/>
    </border>
    <border>
      <left style="medium">
        <color theme="0"/>
      </left>
      <right/>
      <top style="thin">
        <color indexed="64"/>
      </top>
      <bottom style="thin">
        <color theme="0"/>
      </bottom>
      <diagonal/>
    </border>
    <border>
      <left style="medium">
        <color theme="0"/>
      </left>
      <right/>
      <top style="thin">
        <color theme="0"/>
      </top>
      <bottom style="thin">
        <color theme="0"/>
      </bottom>
      <diagonal/>
    </border>
    <border>
      <left style="medium">
        <color theme="0"/>
      </left>
      <right/>
      <top/>
      <bottom style="thin">
        <color theme="0"/>
      </bottom>
      <diagonal/>
    </border>
    <border>
      <left/>
      <right style="medium">
        <color theme="0"/>
      </right>
      <top/>
      <bottom style="thin">
        <color theme="0"/>
      </bottom>
      <diagonal/>
    </border>
    <border>
      <left style="medium">
        <color theme="0"/>
      </left>
      <right style="thin">
        <color indexed="64"/>
      </right>
      <top style="thin">
        <color theme="0"/>
      </top>
      <bottom style="thin">
        <color indexed="64"/>
      </bottom>
      <diagonal/>
    </border>
    <border>
      <left style="thin">
        <color indexed="64"/>
      </left>
      <right/>
      <top style="thin">
        <color theme="0"/>
      </top>
      <bottom style="thin">
        <color theme="0"/>
      </bottom>
      <diagonal/>
    </border>
    <border>
      <left style="medium">
        <color theme="0"/>
      </left>
      <right style="thin">
        <color theme="0"/>
      </right>
      <top style="thin">
        <color theme="0"/>
      </top>
      <bottom style="thin">
        <color theme="0"/>
      </bottom>
      <diagonal/>
    </border>
    <border>
      <left style="medium">
        <color theme="0"/>
      </left>
      <right/>
      <top style="thin">
        <color theme="0"/>
      </top>
      <bottom style="thin">
        <color indexed="64"/>
      </bottom>
      <diagonal/>
    </border>
    <border>
      <left style="medium">
        <color theme="0"/>
      </left>
      <right/>
      <top/>
      <bottom style="thin">
        <color indexed="64"/>
      </bottom>
      <diagonal/>
    </border>
    <border>
      <left style="medium">
        <color theme="0"/>
      </left>
      <right style="thin">
        <color theme="0"/>
      </right>
      <top/>
      <bottom style="thin">
        <color indexed="64"/>
      </bottom>
      <diagonal/>
    </border>
    <border>
      <left style="medium">
        <color theme="0"/>
      </left>
      <right style="thin">
        <color indexed="64"/>
      </right>
      <top style="thin">
        <color indexed="64"/>
      </top>
      <bottom style="thin">
        <color theme="0"/>
      </bottom>
      <diagonal/>
    </border>
    <border>
      <left style="medium">
        <color theme="0"/>
      </left>
      <right style="thin">
        <color indexed="64"/>
      </right>
      <top style="thin">
        <color theme="0"/>
      </top>
      <bottom style="thin">
        <color theme="0"/>
      </bottom>
      <diagonal/>
    </border>
    <border>
      <left style="thin">
        <color theme="0"/>
      </left>
      <right style="medium">
        <color theme="0"/>
      </right>
      <top style="thin">
        <color theme="0"/>
      </top>
      <bottom style="thin">
        <color theme="0"/>
      </bottom>
      <diagonal/>
    </border>
    <border>
      <left style="medium">
        <color theme="0"/>
      </left>
      <right style="thin">
        <color theme="0"/>
      </right>
      <top/>
      <bottom style="thin">
        <color theme="0"/>
      </bottom>
      <diagonal/>
    </border>
    <border>
      <left/>
      <right style="medium">
        <color theme="0"/>
      </right>
      <top style="thin">
        <color theme="0"/>
      </top>
      <bottom style="thin">
        <color theme="0"/>
      </bottom>
      <diagonal/>
    </border>
    <border>
      <left/>
      <right style="medium">
        <color theme="0"/>
      </right>
      <top style="thin">
        <color theme="0"/>
      </top>
      <bottom style="thin">
        <color indexed="64"/>
      </bottom>
      <diagonal/>
    </border>
    <border>
      <left style="medium">
        <color theme="0"/>
      </left>
      <right style="medium">
        <color theme="0"/>
      </right>
      <top style="thin">
        <color theme="0"/>
      </top>
      <bottom style="thin">
        <color theme="0"/>
      </bottom>
      <diagonal/>
    </border>
    <border>
      <left style="medium">
        <color theme="0"/>
      </left>
      <right/>
      <top/>
      <bottom/>
      <diagonal/>
    </border>
    <border>
      <left style="thin">
        <color indexed="64"/>
      </left>
      <right style="medium">
        <color theme="0"/>
      </right>
      <top style="thin">
        <color indexed="64"/>
      </top>
      <bottom/>
      <diagonal/>
    </border>
    <border>
      <left style="thin">
        <color indexed="64"/>
      </left>
      <right/>
      <top/>
      <bottom style="thin">
        <color theme="0"/>
      </bottom>
      <diagonal/>
    </border>
    <border>
      <left style="medium">
        <color indexed="64"/>
      </left>
      <right/>
      <top style="thin">
        <color indexed="64"/>
      </top>
      <bottom style="thin">
        <color rgb="FF000000"/>
      </bottom>
      <diagonal/>
    </border>
    <border>
      <left style="medium">
        <color indexed="64"/>
      </left>
      <right/>
      <top style="thin">
        <color rgb="FF000000"/>
      </top>
      <bottom style="thin">
        <color rgb="FF000000"/>
      </bottom>
      <diagonal/>
    </border>
    <border>
      <left style="medium">
        <color indexed="64"/>
      </left>
      <right/>
      <top style="thin">
        <color rgb="FF000000"/>
      </top>
      <bottom style="thin">
        <color indexed="64"/>
      </bottom>
      <diagonal/>
    </border>
    <border>
      <left style="medium">
        <color indexed="64"/>
      </left>
      <right style="medium">
        <color indexed="64"/>
      </right>
      <top style="thin">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thin">
        <color indexed="64"/>
      </bottom>
      <diagonal/>
    </border>
    <border>
      <left style="medium">
        <color indexed="64"/>
      </left>
      <right style="medium">
        <color indexed="64"/>
      </right>
      <top style="thin">
        <color rgb="FF000000"/>
      </top>
      <bottom/>
      <diagonal/>
    </border>
    <border>
      <left style="thin">
        <color indexed="64"/>
      </left>
      <right style="medium">
        <color theme="0"/>
      </right>
      <top style="thin">
        <color theme="0"/>
      </top>
      <bottom style="thin">
        <color indexed="64"/>
      </bottom>
      <diagonal/>
    </border>
    <border>
      <left style="thin">
        <color indexed="64"/>
      </left>
      <right style="medium">
        <color theme="0"/>
      </right>
      <top style="thin">
        <color theme="0"/>
      </top>
      <bottom style="thin">
        <color theme="0"/>
      </bottom>
      <diagonal/>
    </border>
    <border>
      <left/>
      <right/>
      <top style="thin">
        <color theme="0"/>
      </top>
      <bottom/>
      <diagonal/>
    </border>
    <border>
      <left style="medium">
        <color theme="0"/>
      </left>
      <right style="thin">
        <color indexed="64"/>
      </right>
      <top/>
      <bottom/>
      <diagonal/>
    </border>
    <border>
      <left style="medium">
        <color theme="0"/>
      </left>
      <right style="thin">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thin">
        <color indexed="8"/>
      </right>
      <top/>
      <bottom style="thin">
        <color indexed="8"/>
      </bottom>
      <diagonal/>
    </border>
    <border>
      <left/>
      <right style="thin">
        <color indexed="8"/>
      </right>
      <top style="thin">
        <color indexed="8"/>
      </top>
      <bottom style="medium">
        <color indexed="64"/>
      </bottom>
      <diagonal/>
    </border>
    <border>
      <left style="thin">
        <color indexed="64"/>
      </left>
      <right style="medium">
        <color theme="1"/>
      </right>
      <top style="thin">
        <color indexed="64"/>
      </top>
      <bottom style="medium">
        <color indexed="64"/>
      </bottom>
      <diagonal/>
    </border>
    <border>
      <left style="thin">
        <color indexed="64"/>
      </left>
      <right style="medium">
        <color theme="1"/>
      </right>
      <top/>
      <bottom style="thin">
        <color indexed="64"/>
      </bottom>
      <diagonal/>
    </border>
    <border>
      <left style="thin">
        <color indexed="8"/>
      </left>
      <right style="medium">
        <color theme="1"/>
      </right>
      <top/>
      <bottom style="thin">
        <color indexed="8"/>
      </bottom>
      <diagonal/>
    </border>
    <border>
      <left style="thin">
        <color indexed="8"/>
      </left>
      <right style="medium">
        <color theme="1"/>
      </right>
      <top style="thin">
        <color indexed="8"/>
      </top>
      <bottom style="thin">
        <color indexed="8"/>
      </bottom>
      <diagonal/>
    </border>
    <border>
      <left style="thin">
        <color indexed="8"/>
      </left>
      <right style="medium">
        <color theme="1"/>
      </right>
      <top style="thin">
        <color indexed="8"/>
      </top>
      <bottom style="medium">
        <color indexed="64"/>
      </bottom>
      <diagonal/>
    </border>
    <border>
      <left/>
      <right style="medium">
        <color theme="1"/>
      </right>
      <top/>
      <bottom style="thin">
        <color indexed="64"/>
      </bottom>
      <diagonal/>
    </border>
    <border>
      <left/>
      <right style="medium">
        <color theme="1"/>
      </right>
      <top style="thin">
        <color indexed="64"/>
      </top>
      <bottom style="medium">
        <color indexed="64"/>
      </bottom>
      <diagonal/>
    </border>
    <border>
      <left/>
      <right style="medium">
        <color theme="1"/>
      </right>
      <top/>
      <bottom style="thin">
        <color indexed="8"/>
      </bottom>
      <diagonal/>
    </border>
    <border>
      <left/>
      <right style="medium">
        <color theme="1"/>
      </right>
      <top style="thin">
        <color indexed="8"/>
      </top>
      <bottom style="thin">
        <color indexed="8"/>
      </bottom>
      <diagonal/>
    </border>
    <border>
      <left/>
      <right style="medium">
        <color theme="1"/>
      </right>
      <top style="thin">
        <color indexed="8"/>
      </top>
      <bottom style="medium">
        <color indexed="64"/>
      </bottom>
      <diagonal/>
    </border>
    <border>
      <left style="thin">
        <color indexed="64"/>
      </left>
      <right style="medium">
        <color indexed="64"/>
      </right>
      <top/>
      <bottom/>
      <diagonal/>
    </border>
    <border>
      <left style="thin">
        <color indexed="64"/>
      </left>
      <right style="thin">
        <color indexed="8"/>
      </right>
      <top/>
      <bottom style="medium">
        <color indexed="64"/>
      </bottom>
      <diagonal/>
    </border>
    <border>
      <left style="thin">
        <color indexed="64"/>
      </left>
      <right style="medium">
        <color indexed="64"/>
      </right>
      <top style="thin">
        <color theme="0"/>
      </top>
      <bottom style="thin">
        <color theme="1"/>
      </bottom>
      <diagonal/>
    </border>
    <border>
      <left style="thin">
        <color theme="0"/>
      </left>
      <right style="thin">
        <color theme="0"/>
      </right>
      <top style="thin">
        <color theme="0"/>
      </top>
      <bottom/>
      <diagonal/>
    </border>
    <border>
      <left style="thin">
        <color theme="0"/>
      </left>
      <right style="thin">
        <color indexed="64"/>
      </right>
      <top style="thin">
        <color theme="0"/>
      </top>
      <bottom/>
      <diagonal/>
    </border>
    <border>
      <left style="thin">
        <color indexed="64"/>
      </left>
      <right style="thin">
        <color indexed="64"/>
      </right>
      <top style="thin">
        <color indexed="64"/>
      </top>
      <bottom style="medium">
        <color theme="1"/>
      </bottom>
      <diagonal/>
    </border>
    <border>
      <left style="thin">
        <color theme="1"/>
      </left>
      <right style="thin">
        <color theme="1"/>
      </right>
      <top/>
      <bottom style="thin">
        <color theme="1"/>
      </bottom>
      <diagonal/>
    </border>
    <border>
      <left style="thin">
        <color indexed="64"/>
      </left>
      <right style="medium">
        <color theme="0"/>
      </right>
      <top/>
      <bottom/>
      <diagonal/>
    </border>
    <border>
      <left style="thin">
        <color indexed="64"/>
      </left>
      <right style="medium">
        <color theme="0"/>
      </right>
      <top/>
      <bottom style="thin">
        <color indexed="64"/>
      </bottom>
      <diagonal/>
    </border>
    <border>
      <left style="thin">
        <color indexed="64"/>
      </left>
      <right style="medium">
        <color indexed="64"/>
      </right>
      <top style="thin">
        <color indexed="64"/>
      </top>
      <bottom style="medium">
        <color theme="1"/>
      </bottom>
      <diagonal/>
    </border>
    <border>
      <left style="thin">
        <color indexed="64"/>
      </left>
      <right style="medium">
        <color theme="1"/>
      </right>
      <top style="thin">
        <color indexed="64"/>
      </top>
      <bottom style="medium">
        <color theme="1"/>
      </bottom>
      <diagonal/>
    </border>
    <border>
      <left style="medium">
        <color theme="1"/>
      </left>
      <right style="thin">
        <color indexed="64"/>
      </right>
      <top style="thin">
        <color indexed="64"/>
      </top>
      <bottom style="medium">
        <color theme="1"/>
      </bottom>
      <diagonal/>
    </border>
    <border>
      <left style="medium">
        <color indexed="64"/>
      </left>
      <right style="thin">
        <color auto="1"/>
      </right>
      <top style="thin">
        <color indexed="64"/>
      </top>
      <bottom style="medium">
        <color theme="1"/>
      </bottom>
      <diagonal/>
    </border>
    <border>
      <left style="medium">
        <color theme="1"/>
      </left>
      <right style="thin">
        <color indexed="8"/>
      </right>
      <top/>
      <bottom style="thin">
        <color indexed="8"/>
      </bottom>
      <diagonal/>
    </border>
    <border>
      <left style="medium">
        <color theme="1"/>
      </left>
      <right style="thin">
        <color indexed="64"/>
      </right>
      <top/>
      <bottom style="thin">
        <color indexed="64"/>
      </bottom>
      <diagonal/>
    </border>
    <border>
      <left/>
      <right style="thin">
        <color indexed="64"/>
      </right>
      <top style="thin">
        <color indexed="64"/>
      </top>
      <bottom style="medium">
        <color theme="1"/>
      </bottom>
      <diagonal/>
    </border>
    <border>
      <left style="medium">
        <color theme="1"/>
      </left>
      <right style="thin">
        <color indexed="8"/>
      </right>
      <top style="thin">
        <color indexed="64"/>
      </top>
      <bottom style="medium">
        <color theme="1"/>
      </bottom>
      <diagonal/>
    </border>
    <border>
      <left/>
      <right style="thin">
        <color indexed="8"/>
      </right>
      <top style="thin">
        <color indexed="64"/>
      </top>
      <bottom style="medium">
        <color theme="1"/>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theme="1"/>
      </right>
      <top style="thin">
        <color indexed="64"/>
      </top>
      <bottom style="thin">
        <color indexed="64"/>
      </bottom>
      <diagonal/>
    </border>
    <border>
      <left style="medium">
        <color theme="1"/>
      </left>
      <right style="thin">
        <color indexed="64"/>
      </right>
      <top style="thin">
        <color indexed="64"/>
      </top>
      <bottom style="thin">
        <color indexed="64"/>
      </bottom>
      <diagonal/>
    </border>
    <border>
      <left style="thin">
        <color indexed="64"/>
      </left>
      <right style="medium">
        <color theme="0"/>
      </right>
      <top style="thin">
        <color indexed="64"/>
      </top>
      <bottom style="thin">
        <color theme="0"/>
      </bottom>
      <diagonal/>
    </border>
    <border>
      <left style="thin">
        <color indexed="64"/>
      </left>
      <right/>
      <top style="thin">
        <color indexed="64"/>
      </top>
      <bottom style="thin">
        <color theme="0"/>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theme="0"/>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top style="thin">
        <color indexed="64"/>
      </top>
      <bottom style="thin">
        <color theme="0"/>
      </bottom>
      <diagonal/>
    </border>
    <border>
      <left style="thin">
        <color theme="0"/>
      </left>
      <right style="thin">
        <color indexed="64"/>
      </right>
      <top style="thin">
        <color indexed="64"/>
      </top>
      <bottom style="thin">
        <color theme="0"/>
      </bottom>
      <diagonal/>
    </border>
    <border>
      <left/>
      <right style="thin">
        <color theme="0"/>
      </right>
      <top style="thin">
        <color theme="0"/>
      </top>
      <bottom/>
      <diagonal/>
    </border>
    <border>
      <left style="medium">
        <color theme="0"/>
      </left>
      <right/>
      <top style="thin">
        <color theme="0"/>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theme="0"/>
      </left>
      <right/>
      <top style="thin">
        <color indexed="64"/>
      </top>
      <bottom style="thin">
        <color indexed="64"/>
      </bottom>
      <diagonal/>
    </border>
    <border>
      <left style="medium">
        <color theme="0"/>
      </left>
      <right style="thin">
        <color indexed="64"/>
      </right>
      <top style="thin">
        <color indexed="64"/>
      </top>
      <bottom style="thin">
        <color theme="0"/>
      </bottom>
      <diagonal/>
    </border>
    <border>
      <left style="thin">
        <color indexed="64"/>
      </left>
      <right style="thin">
        <color indexed="64"/>
      </right>
      <top style="thin">
        <color indexed="64"/>
      </top>
      <bottom style="thin">
        <color theme="0"/>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medium">
        <color indexed="64"/>
      </left>
      <right style="thin">
        <color indexed="8"/>
      </right>
      <top style="thin">
        <color indexed="8"/>
      </top>
      <bottom/>
      <diagonal/>
    </border>
    <border>
      <left style="medium">
        <color indexed="64"/>
      </left>
      <right/>
      <top style="thin">
        <color indexed="8"/>
      </top>
      <bottom/>
      <diagonal/>
    </border>
    <border>
      <left/>
      <right style="thin">
        <color indexed="64"/>
      </right>
      <top style="thin">
        <color indexed="64"/>
      </top>
      <bottom/>
      <diagonal/>
    </border>
    <border>
      <left style="medium">
        <color theme="1"/>
      </left>
      <right style="thin">
        <color indexed="64"/>
      </right>
      <top style="thin">
        <color indexed="64"/>
      </top>
      <bottom/>
      <diagonal/>
    </border>
    <border>
      <left/>
      <right style="thin">
        <color theme="1"/>
      </right>
      <top style="thin">
        <color theme="1"/>
      </top>
      <bottom style="thin">
        <color theme="1"/>
      </bottom>
      <diagonal/>
    </border>
    <border>
      <left style="medium">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style="medium">
        <color theme="1"/>
      </left>
      <right style="thin">
        <color auto="1"/>
      </right>
      <top style="thin">
        <color theme="1"/>
      </top>
      <bottom style="thin">
        <color theme="1"/>
      </bottom>
      <diagonal/>
    </border>
    <border>
      <left style="medium">
        <color theme="1"/>
      </left>
      <right style="thin">
        <color indexed="64"/>
      </right>
      <top style="thin">
        <color theme="1"/>
      </top>
      <bottom style="thin">
        <color indexed="64"/>
      </bottom>
      <diagonal/>
    </border>
    <border>
      <left style="thin">
        <color indexed="64"/>
      </left>
      <right style="medium">
        <color theme="0"/>
      </right>
      <top style="thin">
        <color indexed="64"/>
      </top>
      <bottom/>
      <diagonal/>
    </border>
    <border>
      <left style="thin">
        <color indexed="64"/>
      </left>
      <right style="medium">
        <color indexed="64"/>
      </right>
      <top style="thin">
        <color indexed="64"/>
      </top>
      <bottom style="medium">
        <color indexed="64"/>
      </bottom>
      <diagonal/>
    </border>
    <border>
      <left/>
      <right style="thin">
        <color indexed="8"/>
      </right>
      <top style="thin">
        <color indexed="8"/>
      </top>
      <bottom style="medium">
        <color theme="1"/>
      </bottom>
      <diagonal/>
    </border>
    <border>
      <left style="medium">
        <color theme="1"/>
      </left>
      <right style="thin">
        <color indexed="8"/>
      </right>
      <top style="thin">
        <color indexed="8"/>
      </top>
      <bottom style="medium">
        <color theme="1"/>
      </bottom>
      <diagonal/>
    </border>
    <border>
      <left style="thin">
        <color indexed="64"/>
      </left>
      <right style="medium">
        <color theme="1"/>
      </right>
      <top style="thin">
        <color indexed="64"/>
      </top>
      <bottom style="medium">
        <color indexed="64"/>
      </bottom>
      <diagonal/>
    </border>
    <border>
      <left style="thin">
        <color auto="1"/>
      </left>
      <right style="thin">
        <color theme="1"/>
      </right>
      <top style="thin">
        <color auto="1"/>
      </top>
      <bottom style="medium">
        <color theme="1"/>
      </bottom>
      <diagonal/>
    </border>
    <border>
      <left style="thin">
        <color indexed="64"/>
      </left>
      <right style="medium">
        <color indexed="64"/>
      </right>
      <top style="medium">
        <color theme="1"/>
      </top>
      <bottom style="thin">
        <color indexed="64"/>
      </bottom>
      <diagonal/>
    </border>
    <border>
      <left style="thin">
        <color auto="1"/>
      </left>
      <right style="thin">
        <color theme="1"/>
      </right>
      <top/>
      <bottom style="thin">
        <color auto="1"/>
      </bottom>
      <diagonal/>
    </border>
    <border>
      <left style="thin">
        <color indexed="64"/>
      </left>
      <right style="medium">
        <color theme="1"/>
      </right>
      <top style="thin">
        <color indexed="64"/>
      </top>
      <bottom/>
      <diagonal/>
    </border>
    <border>
      <left style="medium">
        <color theme="1"/>
      </left>
      <right style="thin">
        <color indexed="8"/>
      </right>
      <top style="thin">
        <color indexed="8"/>
      </top>
      <bottom/>
      <diagonal/>
    </border>
    <border>
      <left style="thin">
        <color auto="1"/>
      </left>
      <right style="thin">
        <color theme="1"/>
      </right>
      <top style="thin">
        <color auto="1"/>
      </top>
      <bottom style="thin">
        <color auto="1"/>
      </bottom>
      <diagonal/>
    </border>
    <border>
      <left/>
      <right style="thin">
        <color indexed="8"/>
      </right>
      <top/>
      <bottom style="thin">
        <color indexed="8"/>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auto="1"/>
      </right>
      <top style="thin">
        <color indexed="64"/>
      </top>
      <bottom style="medium">
        <color theme="1"/>
      </bottom>
      <diagonal/>
    </border>
    <border>
      <left style="medium">
        <color theme="1"/>
      </left>
      <right style="thin">
        <color indexed="8"/>
      </right>
      <top/>
      <bottom style="thin">
        <color indexed="8"/>
      </bottom>
      <diagonal/>
    </border>
    <border>
      <left/>
      <right style="thin">
        <color indexed="8"/>
      </right>
      <top style="thin">
        <color indexed="8"/>
      </top>
      <bottom style="medium">
        <color theme="1"/>
      </bottom>
      <diagonal/>
    </border>
    <border>
      <left style="medium">
        <color theme="1"/>
      </left>
      <right style="thin">
        <color indexed="8"/>
      </right>
      <top style="thin">
        <color indexed="8"/>
      </top>
      <bottom style="medium">
        <color theme="1"/>
      </bottom>
      <diagonal/>
    </border>
    <border>
      <left style="thin">
        <color auto="1"/>
      </left>
      <right style="thin">
        <color theme="1"/>
      </right>
      <top/>
      <bottom style="thin">
        <color auto="1"/>
      </bottom>
      <diagonal/>
    </border>
    <border>
      <left style="thin">
        <color auto="1"/>
      </left>
      <right style="medium">
        <color indexed="64"/>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medium">
        <color theme="1"/>
      </bottom>
      <diagonal/>
    </border>
    <border>
      <left style="medium">
        <color theme="1"/>
      </left>
      <right style="thin">
        <color indexed="8"/>
      </right>
      <top style="thin">
        <color indexed="8"/>
      </top>
      <bottom style="medium">
        <color theme="1"/>
      </bottom>
      <diagonal/>
    </border>
    <border>
      <left/>
      <right style="thin">
        <color indexed="8"/>
      </right>
      <top/>
      <bottom style="thin">
        <color indexed="8"/>
      </bottom>
      <diagonal/>
    </border>
    <border>
      <left style="medium">
        <color theme="1"/>
      </left>
      <right style="thin">
        <color indexed="8"/>
      </right>
      <top/>
      <bottom style="thin">
        <color indexed="8"/>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auto="1"/>
      </left>
      <right style="thin">
        <color theme="1"/>
      </right>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medium">
        <color theme="1"/>
      </bottom>
      <diagonal/>
    </border>
    <border>
      <left style="medium">
        <color theme="1"/>
      </left>
      <right style="thin">
        <color indexed="8"/>
      </right>
      <top style="thin">
        <color indexed="8"/>
      </top>
      <bottom style="medium">
        <color theme="1"/>
      </bottom>
      <diagonal/>
    </border>
    <border>
      <left/>
      <right style="thin">
        <color indexed="8"/>
      </right>
      <top/>
      <bottom style="thin">
        <color indexed="8"/>
      </bottom>
      <diagonal/>
    </border>
    <border>
      <left style="medium">
        <color theme="1"/>
      </left>
      <right style="thin">
        <color indexed="8"/>
      </right>
      <top/>
      <bottom style="thin">
        <color indexed="8"/>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auto="1"/>
      </left>
      <right style="thin">
        <color theme="1"/>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theme="1"/>
      </right>
      <top style="thin">
        <color auto="1"/>
      </top>
      <bottom style="thin">
        <color auto="1"/>
      </bottom>
      <diagonal/>
    </border>
    <border>
      <left style="thin">
        <color indexed="64"/>
      </left>
      <right/>
      <top/>
      <bottom style="thin">
        <color indexed="64"/>
      </bottom>
      <diagonal/>
    </border>
    <border>
      <left/>
      <right/>
      <top/>
      <bottom style="thin">
        <color indexed="64"/>
      </bottom>
      <diagonal/>
    </border>
    <border>
      <left/>
      <right style="thin">
        <color indexed="8"/>
      </right>
      <top style="thin">
        <color indexed="8"/>
      </top>
      <bottom style="medium">
        <color theme="1"/>
      </bottom>
      <diagonal/>
    </border>
    <border>
      <left style="thin">
        <color auto="1"/>
      </left>
      <right/>
      <top style="thin">
        <color auto="1"/>
      </top>
      <bottom style="medium">
        <color theme="1"/>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theme="1"/>
      </left>
      <right style="thin">
        <color indexed="8"/>
      </right>
      <top style="thin">
        <color indexed="8"/>
      </top>
      <bottom style="medium">
        <color theme="1"/>
      </bottom>
      <diagonal/>
    </border>
    <border>
      <left style="medium">
        <color theme="1"/>
      </left>
      <right style="thin">
        <color indexed="8"/>
      </right>
      <top style="thin">
        <color indexed="8"/>
      </top>
      <bottom style="thin">
        <color indexed="8"/>
      </bottom>
      <diagonal/>
    </border>
    <border>
      <left style="thin">
        <color indexed="64"/>
      </left>
      <right style="medium">
        <color indexed="64"/>
      </right>
      <top style="thin">
        <color indexed="64"/>
      </top>
      <bottom/>
      <diagonal/>
    </border>
    <border>
      <left style="thin">
        <color indexed="64"/>
      </left>
      <right style="medium">
        <color theme="1"/>
      </right>
      <top style="thin">
        <color indexed="64"/>
      </top>
      <bottom/>
      <diagonal/>
    </border>
    <border>
      <left/>
      <right style="thin">
        <color indexed="64"/>
      </right>
      <top style="thin">
        <color indexed="64"/>
      </top>
      <bottom/>
      <diagonal/>
    </border>
    <border>
      <left style="medium">
        <color theme="1"/>
      </left>
      <right style="thin">
        <color indexed="64"/>
      </right>
      <top style="thin">
        <color indexed="64"/>
      </top>
      <bottom/>
      <diagonal/>
    </border>
    <border>
      <left style="thin">
        <color auto="1"/>
      </left>
      <right style="thin">
        <color auto="1"/>
      </right>
      <top style="thin">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8"/>
      </right>
      <top style="thin">
        <color indexed="8"/>
      </top>
      <bottom/>
      <diagonal/>
    </border>
    <border>
      <left/>
      <right style="thin">
        <color indexed="64"/>
      </right>
      <top style="thin">
        <color indexed="64"/>
      </top>
      <bottom/>
      <diagonal/>
    </border>
    <border>
      <left style="thin">
        <color auto="1"/>
      </left>
      <right style="thin">
        <color auto="1"/>
      </right>
      <top style="thin">
        <color auto="1"/>
      </top>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theme="1"/>
      </left>
      <right/>
      <top style="thin">
        <color theme="1"/>
      </top>
      <bottom style="thin">
        <color theme="1"/>
      </bottom>
      <diagonal/>
    </border>
    <border>
      <left style="medium">
        <color indexed="64"/>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right style="thin">
        <color rgb="FF000000"/>
      </right>
      <top/>
      <bottom/>
      <diagonal/>
    </border>
    <border>
      <left/>
      <right style="thin">
        <color rgb="FF000000"/>
      </right>
      <top style="thin">
        <color rgb="FF000000"/>
      </top>
      <bottom style="thin">
        <color rgb="FF000000"/>
      </bottom>
      <diagonal/>
    </border>
    <border>
      <left/>
      <right style="thin">
        <color indexed="8"/>
      </right>
      <top/>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right style="thin">
        <color theme="1"/>
      </right>
      <top/>
      <bottom style="thin">
        <color theme="0"/>
      </bottom>
      <diagonal/>
    </border>
    <border>
      <left style="thin">
        <color theme="0"/>
      </left>
      <right style="thin">
        <color theme="1"/>
      </right>
      <top style="thin">
        <color theme="0"/>
      </top>
      <bottom/>
      <diagonal/>
    </border>
    <border>
      <left/>
      <right/>
      <top style="thin">
        <color theme="1"/>
      </top>
      <bottom style="thin">
        <color theme="1"/>
      </bottom>
      <diagonal/>
    </border>
    <border>
      <left/>
      <right style="thin">
        <color theme="1"/>
      </right>
      <top/>
      <bottom style="thin">
        <color theme="1"/>
      </bottom>
      <diagonal/>
    </border>
    <border>
      <left/>
      <right style="medium">
        <color theme="1"/>
      </right>
      <top style="medium">
        <color indexed="64"/>
      </top>
      <bottom/>
      <diagonal/>
    </border>
    <border>
      <left/>
      <right style="medium">
        <color indexed="64"/>
      </right>
      <top/>
      <bottom style="thin">
        <color indexed="64"/>
      </bottom>
      <diagonal/>
    </border>
    <border>
      <left/>
      <right style="medium">
        <color theme="1"/>
      </right>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right style="medium">
        <color theme="1"/>
      </right>
      <top/>
      <bottom style="medium">
        <color theme="1"/>
      </bottom>
      <diagonal/>
    </border>
    <border>
      <left/>
      <right style="medium">
        <color indexed="64"/>
      </right>
      <top style="thin">
        <color indexed="64"/>
      </top>
      <bottom style="medium">
        <color theme="1"/>
      </bottom>
      <diagonal/>
    </border>
    <border>
      <left style="thin">
        <color theme="1"/>
      </left>
      <right style="medium">
        <color indexed="64"/>
      </right>
      <top style="medium">
        <color theme="1"/>
      </top>
      <bottom style="medium">
        <color theme="1"/>
      </bottom>
      <diagonal/>
    </border>
    <border>
      <left style="medium">
        <color indexed="64"/>
      </left>
      <right style="medium">
        <color indexed="64"/>
      </right>
      <top style="medium">
        <color theme="1"/>
      </top>
      <bottom style="medium">
        <color theme="1"/>
      </bottom>
      <diagonal/>
    </border>
    <border>
      <left style="medium">
        <color indexed="64"/>
      </left>
      <right style="thin">
        <color theme="1"/>
      </right>
      <top style="medium">
        <color theme="1"/>
      </top>
      <bottom style="medium">
        <color indexed="64"/>
      </bottom>
      <diagonal/>
    </border>
    <border>
      <left style="thin">
        <color auto="1"/>
      </left>
      <right/>
      <top style="medium">
        <color theme="1"/>
      </top>
      <bottom style="medium">
        <color indexed="64"/>
      </bottom>
      <diagonal/>
    </border>
    <border>
      <left style="medium">
        <color indexed="64"/>
      </left>
      <right style="thin">
        <color auto="1"/>
      </right>
      <top style="medium">
        <color theme="1"/>
      </top>
      <bottom style="medium">
        <color indexed="64"/>
      </bottom>
      <diagonal/>
    </border>
    <border>
      <left style="thin">
        <color indexed="64"/>
      </left>
      <right style="medium">
        <color indexed="64"/>
      </right>
      <top style="medium">
        <color theme="1"/>
      </top>
      <bottom style="medium">
        <color indexed="64"/>
      </bottom>
      <diagonal/>
    </border>
    <border>
      <left/>
      <right style="thin">
        <color indexed="64"/>
      </right>
      <top style="medium">
        <color theme="1"/>
      </top>
      <bottom style="medium">
        <color indexed="64"/>
      </bottom>
      <diagonal/>
    </border>
    <border>
      <left style="medium">
        <color theme="1"/>
      </left>
      <right style="thin">
        <color theme="1"/>
      </right>
      <top style="medium">
        <color theme="1"/>
      </top>
      <bottom style="medium">
        <color indexed="64"/>
      </bottom>
      <diagonal/>
    </border>
    <border>
      <left/>
      <right style="medium">
        <color indexed="64"/>
      </right>
      <top/>
      <bottom/>
      <diagonal/>
    </border>
    <border>
      <left style="medium">
        <color theme="1"/>
      </left>
      <right style="thin">
        <color indexed="64"/>
      </right>
      <top/>
      <bottom/>
      <diagonal/>
    </border>
    <border>
      <left style="medium">
        <color indexed="64"/>
      </left>
      <right style="thin">
        <color auto="1"/>
      </right>
      <top/>
      <bottom style="thin">
        <color theme="1"/>
      </bottom>
      <diagonal/>
    </border>
    <border>
      <left/>
      <right style="medium">
        <color theme="1"/>
      </right>
      <top/>
      <bottom style="thin">
        <color theme="1"/>
      </bottom>
      <diagonal/>
    </border>
    <border>
      <left style="medium">
        <color rgb="FF0F243E"/>
      </left>
      <right/>
      <top/>
      <bottom/>
      <diagonal/>
    </border>
    <border>
      <left style="thin">
        <color indexed="64"/>
      </left>
      <right/>
      <top style="thin">
        <color indexed="64"/>
      </top>
      <bottom/>
      <diagonal/>
    </border>
    <border>
      <left style="medium">
        <color theme="0"/>
      </left>
      <right/>
      <top style="thin">
        <color indexed="64"/>
      </top>
      <bottom/>
      <diagonal/>
    </border>
    <border>
      <left/>
      <right/>
      <top style="thin">
        <color indexed="64"/>
      </top>
      <bottom/>
      <diagonal/>
    </border>
    <border>
      <left/>
      <right/>
      <top style="thin">
        <color theme="0"/>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64"/>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64"/>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64"/>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64"/>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64"/>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64"/>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64"/>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64"/>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64"/>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64"/>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64"/>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64"/>
      </right>
      <top style="thin">
        <color indexed="8"/>
      </top>
      <bottom style="medium">
        <color indexed="64"/>
      </bottom>
      <diagonal/>
    </border>
    <border>
      <left/>
      <right style="thin">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style="medium">
        <color indexed="64"/>
      </right>
      <top style="medium">
        <color indexed="64"/>
      </top>
      <bottom style="thin">
        <color auto="1"/>
      </bottom>
      <diagonal/>
    </border>
    <border>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medium">
        <color indexed="64"/>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8"/>
      </left>
      <right/>
      <top style="thin">
        <color indexed="8"/>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medium">
        <color indexed="64"/>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8"/>
      </left>
      <right/>
      <top style="thin">
        <color indexed="8"/>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right style="thin">
        <color auto="1"/>
      </right>
      <top style="thin">
        <color auto="1"/>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8"/>
      </left>
      <right/>
      <top style="thin">
        <color indexed="8"/>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auto="1"/>
      </left>
      <right style="medium">
        <color indexed="64"/>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style="medium">
        <color indexed="64"/>
      </left>
      <right style="thin">
        <color auto="1"/>
      </right>
      <top style="thin">
        <color auto="1"/>
      </top>
      <bottom style="medium">
        <color indexed="64"/>
      </bottom>
      <diagonal/>
    </border>
    <border>
      <left/>
      <right style="thin">
        <color auto="1"/>
      </right>
      <top style="thin">
        <color auto="1"/>
      </top>
      <bottom style="medium">
        <color indexed="64"/>
      </bottom>
      <diagonal/>
    </border>
    <border>
      <left style="thin">
        <color auto="1"/>
      </left>
      <right style="thin">
        <color auto="1"/>
      </right>
      <top style="thin">
        <color indexed="64"/>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8"/>
      </left>
      <right style="medium">
        <color indexed="64"/>
      </right>
      <top style="thin">
        <color indexed="64"/>
      </top>
      <bottom style="medium">
        <color indexed="64"/>
      </bottom>
      <diagonal/>
    </border>
    <border>
      <left style="thin">
        <color auto="1"/>
      </left>
      <right style="medium">
        <color indexed="64"/>
      </right>
      <top style="thin">
        <color auto="1"/>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style="medium">
        <color indexed="64"/>
      </right>
      <top style="thin">
        <color indexed="64"/>
      </top>
      <bottom style="medium">
        <color indexed="64"/>
      </bottom>
      <diagonal/>
    </border>
    <border>
      <left style="thin">
        <color auto="1"/>
      </left>
      <right style="medium">
        <color indexed="64"/>
      </right>
      <top style="thin">
        <color auto="1"/>
      </top>
      <bottom style="medium">
        <color indexed="64"/>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
      <left style="thin">
        <color auto="1"/>
      </left>
      <right style="thin">
        <color indexed="64"/>
      </right>
      <top style="medium">
        <color indexed="64"/>
      </top>
      <bottom style="thin">
        <color indexed="64"/>
      </bottom>
      <diagonal/>
    </border>
    <border>
      <left/>
      <right style="medium">
        <color indexed="64"/>
      </right>
      <top style="thin">
        <color auto="1"/>
      </top>
      <bottom style="medium">
        <color indexed="64"/>
      </bottom>
      <diagonal/>
    </border>
    <border>
      <left/>
      <right style="thin">
        <color auto="1"/>
      </right>
      <top style="thin">
        <color auto="1"/>
      </top>
      <bottom style="medium">
        <color indexed="64"/>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thin">
        <color indexed="8"/>
      </left>
      <right/>
      <top style="thin">
        <color indexed="8"/>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auto="1"/>
      </left>
      <right style="medium">
        <color indexed="64"/>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right style="thin">
        <color auto="1"/>
      </right>
      <top style="thin">
        <color auto="1"/>
      </top>
      <bottom style="medium">
        <color indexed="64"/>
      </bottom>
      <diagonal/>
    </border>
    <border>
      <left style="thin">
        <color indexed="8"/>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thin">
        <color theme="0"/>
      </bottom>
      <diagonal/>
    </border>
    <border>
      <left style="medium">
        <color theme="0"/>
      </left>
      <right/>
      <top style="thin">
        <color indexed="64"/>
      </top>
      <bottom style="thin">
        <color theme="0"/>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medium">
        <color theme="0"/>
      </left>
      <right style="thin">
        <color theme="0"/>
      </right>
      <top style="thin">
        <color indexed="64"/>
      </top>
      <bottom style="thin">
        <color theme="0"/>
      </bottom>
      <diagonal/>
    </border>
    <border>
      <left style="thin">
        <color theme="0"/>
      </left>
      <right/>
      <top style="thin">
        <color indexed="64"/>
      </top>
      <bottom style="thin">
        <color theme="0"/>
      </bottom>
      <diagonal/>
    </border>
    <border>
      <left style="medium">
        <color theme="0"/>
      </left>
      <right style="thin">
        <color theme="0"/>
      </right>
      <top style="thin">
        <color theme="0"/>
      </top>
      <bottom style="thin">
        <color theme="1"/>
      </bottom>
      <diagonal/>
    </border>
    <border>
      <left style="thin">
        <color indexed="64"/>
      </left>
      <right style="medium">
        <color theme="1"/>
      </right>
      <top style="thin">
        <color indexed="64"/>
      </top>
      <bottom style="thin">
        <color indexed="64"/>
      </bottom>
      <diagonal/>
    </border>
    <border>
      <left style="thin">
        <color theme="1"/>
      </left>
      <right style="medium">
        <color theme="1"/>
      </right>
      <top style="thin">
        <color theme="1"/>
      </top>
      <bottom style="thin">
        <color theme="1"/>
      </bottom>
      <diagonal/>
    </border>
    <border>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thin">
        <color auto="1"/>
      </left>
      <right style="thin">
        <color auto="1"/>
      </right>
      <top style="thin">
        <color auto="1"/>
      </top>
      <bottom/>
      <diagonal/>
    </border>
    <border>
      <left style="thin">
        <color indexed="64"/>
      </left>
      <right/>
      <top style="medium">
        <color theme="1"/>
      </top>
      <bottom/>
      <diagonal/>
    </border>
    <border>
      <left style="thin">
        <color theme="1"/>
      </left>
      <right style="medium">
        <color theme="1"/>
      </right>
      <top style="medium">
        <color theme="1"/>
      </top>
      <bottom/>
      <diagonal/>
    </border>
    <border>
      <left/>
      <right/>
      <top style="thin">
        <color indexed="64"/>
      </top>
      <bottom style="thin">
        <color indexed="64"/>
      </bottom>
      <diagonal/>
    </border>
    <border>
      <left style="medium">
        <color theme="1"/>
      </left>
      <right style="thin">
        <color theme="1"/>
      </right>
      <top style="thin">
        <color theme="1"/>
      </top>
      <bottom style="medium">
        <color theme="1"/>
      </bottom>
      <diagonal/>
    </border>
    <border>
      <left style="thin">
        <color theme="1"/>
      </left>
      <right style="medium">
        <color theme="1"/>
      </right>
      <top/>
      <bottom style="thin">
        <color theme="1"/>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right style="medium">
        <color indexed="64"/>
      </right>
      <top style="thin">
        <color indexed="64"/>
      </top>
      <bottom style="thin">
        <color auto="1"/>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diagonal/>
    </border>
    <border>
      <left/>
      <right/>
      <top style="thin">
        <color indexed="64"/>
      </top>
      <bottom style="thin">
        <color theme="0"/>
      </bottom>
      <diagonal/>
    </border>
    <border>
      <left/>
      <right style="thin">
        <color indexed="64"/>
      </right>
      <top style="thin">
        <color indexed="64"/>
      </top>
      <bottom style="thin">
        <color theme="0"/>
      </bottom>
      <diagonal/>
    </border>
    <border>
      <left style="thin">
        <color theme="0"/>
      </left>
      <right/>
      <top style="thin">
        <color indexed="64"/>
      </top>
      <bottom/>
      <diagonal/>
    </border>
    <border>
      <left style="thin">
        <color theme="0"/>
      </left>
      <right/>
      <top/>
      <bottom/>
      <diagonal/>
    </border>
    <border>
      <left style="thin">
        <color indexed="64"/>
      </left>
      <right style="thin">
        <color theme="0"/>
      </right>
      <top/>
      <bottom style="thin">
        <color indexed="64"/>
      </bottom>
      <diagonal/>
    </border>
    <border>
      <left style="thin">
        <color theme="0"/>
      </left>
      <right/>
      <top/>
      <bottom style="thin">
        <color indexed="64"/>
      </bottom>
      <diagonal/>
    </border>
    <border>
      <left/>
      <right style="medium">
        <color indexed="64"/>
      </right>
      <top style="thin">
        <color indexed="64"/>
      </top>
      <bottom style="thin">
        <color auto="1"/>
      </bottom>
      <diagonal/>
    </border>
    <border>
      <left/>
      <right style="thin">
        <color indexed="64"/>
      </right>
      <top style="thin">
        <color indexed="64"/>
      </top>
      <bottom style="thin">
        <color indexed="64"/>
      </bottom>
      <diagonal/>
    </border>
    <border>
      <left/>
      <right style="medium">
        <color indexed="64"/>
      </right>
      <top style="thin">
        <color indexed="64"/>
      </top>
      <bottom style="thin">
        <color auto="1"/>
      </bottom>
      <diagonal/>
    </border>
    <border>
      <left style="thin">
        <color indexed="64"/>
      </left>
      <right style="thin">
        <color theme="0"/>
      </right>
      <top style="thin">
        <color indexed="64"/>
      </top>
      <bottom/>
      <diagonal/>
    </border>
    <border>
      <left style="thin">
        <color theme="0"/>
      </left>
      <right/>
      <top style="thin">
        <color indexed="64"/>
      </top>
      <bottom/>
      <diagonal/>
    </border>
    <border>
      <left style="medium">
        <color theme="0"/>
      </left>
      <right style="thin">
        <color indexed="64"/>
      </right>
      <top style="thin">
        <color indexed="64"/>
      </top>
      <bottom style="thin">
        <color indexed="64"/>
      </bottom>
      <diagonal/>
    </border>
    <border>
      <left style="medium">
        <color theme="0"/>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s>
  <cellStyleXfs count="334">
    <xf numFmtId="0" fontId="0" fillId="0" borderId="0"/>
    <xf numFmtId="0" fontId="9" fillId="2" borderId="0"/>
    <xf numFmtId="170" fontId="3" fillId="0" borderId="1" applyBorder="0"/>
    <xf numFmtId="170" fontId="3" fillId="0" borderId="1" applyBorder="0"/>
    <xf numFmtId="167" fontId="3" fillId="0" borderId="1" applyBorder="0"/>
    <xf numFmtId="170" fontId="3" fillId="0" borderId="1" applyBorder="0"/>
    <xf numFmtId="170" fontId="3" fillId="0" borderId="1" applyBorder="0"/>
    <xf numFmtId="174" fontId="3" fillId="0" borderId="1" applyBorder="0"/>
    <xf numFmtId="177" fontId="3" fillId="0" borderId="1" applyBorder="0"/>
    <xf numFmtId="170" fontId="3" fillId="0" borderId="1" applyBorder="0"/>
    <xf numFmtId="170" fontId="3" fillId="0" borderId="1" applyBorder="0"/>
    <xf numFmtId="167" fontId="3" fillId="0" borderId="1" applyBorder="0"/>
    <xf numFmtId="178" fontId="3" fillId="0" borderId="1" applyBorder="0"/>
    <xf numFmtId="170" fontId="3" fillId="0" borderId="1" applyBorder="0"/>
    <xf numFmtId="171" fontId="3" fillId="0" borderId="1" applyBorder="0"/>
    <xf numFmtId="171" fontId="3" fillId="0" borderId="1" applyBorder="0"/>
    <xf numFmtId="165" fontId="3" fillId="0" borderId="1" applyBorder="0"/>
    <xf numFmtId="0" fontId="3" fillId="0" borderId="1" applyBorder="0"/>
    <xf numFmtId="171" fontId="10" fillId="0" borderId="1" applyBorder="0"/>
    <xf numFmtId="0" fontId="3" fillId="0" borderId="1" applyBorder="0"/>
    <xf numFmtId="171" fontId="3" fillId="0" borderId="1" applyBorder="0"/>
    <xf numFmtId="171" fontId="10" fillId="0" borderId="1" applyBorder="0"/>
    <xf numFmtId="171" fontId="10" fillId="0" borderId="1" applyBorder="0"/>
    <xf numFmtId="171" fontId="10" fillId="0" borderId="1" applyBorder="0"/>
    <xf numFmtId="171" fontId="10" fillId="0" borderId="1" applyBorder="0"/>
    <xf numFmtId="171" fontId="10" fillId="0" borderId="1" applyBorder="0"/>
    <xf numFmtId="164" fontId="3" fillId="0" borderId="1" applyBorder="0"/>
    <xf numFmtId="171" fontId="3" fillId="0" borderId="1" applyBorder="0"/>
    <xf numFmtId="172" fontId="3" fillId="0" borderId="1"/>
    <xf numFmtId="172" fontId="3" fillId="0" borderId="1"/>
    <xf numFmtId="172" fontId="3" fillId="0" borderId="1"/>
    <xf numFmtId="172" fontId="3" fillId="0" borderId="1"/>
    <xf numFmtId="172" fontId="3" fillId="0" borderId="1"/>
    <xf numFmtId="179" fontId="3" fillId="0" borderId="1"/>
    <xf numFmtId="172" fontId="3" fillId="0" borderId="1"/>
    <xf numFmtId="173" fontId="3" fillId="0" borderId="1"/>
    <xf numFmtId="173" fontId="3" fillId="0" borderId="1"/>
    <xf numFmtId="173" fontId="3" fillId="0" borderId="1"/>
    <xf numFmtId="173" fontId="3" fillId="0" borderId="1"/>
    <xf numFmtId="173" fontId="3" fillId="0" borderId="1"/>
    <xf numFmtId="173" fontId="3" fillId="0" borderId="1"/>
    <xf numFmtId="174" fontId="3" fillId="0" borderId="1"/>
    <xf numFmtId="174" fontId="3" fillId="0" borderId="1"/>
    <xf numFmtId="174" fontId="3" fillId="0" borderId="1"/>
    <xf numFmtId="174" fontId="3" fillId="0" borderId="1"/>
    <xf numFmtId="174" fontId="3" fillId="0" borderId="1"/>
    <xf numFmtId="174" fontId="3" fillId="0" borderId="1"/>
    <xf numFmtId="175" fontId="3" fillId="0" borderId="1"/>
    <xf numFmtId="175" fontId="3" fillId="0" borderId="1"/>
    <xf numFmtId="175" fontId="3" fillId="0" borderId="1"/>
    <xf numFmtId="175" fontId="3" fillId="0" borderId="1"/>
    <xf numFmtId="175" fontId="3" fillId="0" borderId="1"/>
    <xf numFmtId="175" fontId="3" fillId="0" borderId="1"/>
    <xf numFmtId="43"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3" fontId="10" fillId="0" borderId="0" applyFont="0" applyFill="0" applyBorder="0" applyAlignment="0" applyProtection="0"/>
    <xf numFmtId="180" fontId="11" fillId="0" borderId="0">
      <protection locked="0"/>
    </xf>
    <xf numFmtId="180" fontId="11" fillId="0" borderId="0">
      <protection locked="0"/>
    </xf>
    <xf numFmtId="180" fontId="11" fillId="0" borderId="0">
      <protection locked="0"/>
    </xf>
    <xf numFmtId="44" fontId="3" fillId="0" borderId="0" applyFont="0" applyFill="0" applyBorder="0" applyAlignment="0" applyProtection="0"/>
    <xf numFmtId="44" fontId="3" fillId="0" borderId="0" applyFont="0" applyFill="0" applyBorder="0" applyAlignment="0" applyProtection="0"/>
    <xf numFmtId="5" fontId="10" fillId="0" borderId="0" applyFont="0" applyFill="0" applyBorder="0" applyAlignment="0" applyProtection="0"/>
    <xf numFmtId="180" fontId="11" fillId="0" borderId="0">
      <protection locked="0"/>
    </xf>
    <xf numFmtId="180" fontId="11" fillId="0" borderId="0">
      <protection locked="0"/>
    </xf>
    <xf numFmtId="180" fontId="11" fillId="0" borderId="0">
      <protection locked="0"/>
    </xf>
    <xf numFmtId="14" fontId="10" fillId="0" borderId="0" applyFont="0" applyFill="0" applyBorder="0" applyAlignment="0" applyProtection="0"/>
    <xf numFmtId="180" fontId="11" fillId="0" borderId="0">
      <protection locked="0"/>
    </xf>
    <xf numFmtId="180" fontId="11" fillId="0" borderId="0">
      <protection locked="0"/>
    </xf>
    <xf numFmtId="180" fontId="11" fillId="0" borderId="0">
      <protection locked="0"/>
    </xf>
    <xf numFmtId="2" fontId="10" fillId="0" borderId="0" applyFont="0" applyFill="0" applyBorder="0" applyAlignment="0" applyProtection="0"/>
    <xf numFmtId="180" fontId="11" fillId="0" borderId="0">
      <protection locked="0"/>
    </xf>
    <xf numFmtId="180" fontId="11" fillId="0" borderId="0">
      <protection locked="0"/>
    </xf>
    <xf numFmtId="180" fontId="11" fillId="0" borderId="0">
      <protection locked="0"/>
    </xf>
    <xf numFmtId="165" fontId="5" fillId="0" borderId="0"/>
    <xf numFmtId="169" fontId="5" fillId="0" borderId="0"/>
    <xf numFmtId="171" fontId="5" fillId="0" borderId="0"/>
    <xf numFmtId="181" fontId="5" fillId="0" borderId="0"/>
    <xf numFmtId="182" fontId="5" fillId="0" borderId="0"/>
    <xf numFmtId="183" fontId="5" fillId="0" borderId="0"/>
    <xf numFmtId="171" fontId="5" fillId="0" borderId="0"/>
    <xf numFmtId="166" fontId="5" fillId="0" borderId="0"/>
    <xf numFmtId="184" fontId="5" fillId="0" borderId="0"/>
    <xf numFmtId="185" fontId="5" fillId="0" borderId="0"/>
    <xf numFmtId="170" fontId="5" fillId="0" borderId="0"/>
    <xf numFmtId="165" fontId="5" fillId="0" borderId="0"/>
    <xf numFmtId="168" fontId="5" fillId="0" borderId="0"/>
    <xf numFmtId="186" fontId="5" fillId="0" borderId="0"/>
    <xf numFmtId="0" fontId="5" fillId="0" borderId="0"/>
    <xf numFmtId="183" fontId="5" fillId="0" borderId="0"/>
    <xf numFmtId="165" fontId="5" fillId="0" borderId="0"/>
    <xf numFmtId="176" fontId="5" fillId="0" borderId="0"/>
    <xf numFmtId="169" fontId="5" fillId="0" borderId="0"/>
    <xf numFmtId="171" fontId="5" fillId="0" borderId="0"/>
    <xf numFmtId="187" fontId="5" fillId="0" borderId="0"/>
    <xf numFmtId="181" fontId="5" fillId="0" borderId="0"/>
    <xf numFmtId="182" fontId="5" fillId="0" borderId="0"/>
    <xf numFmtId="0" fontId="6" fillId="0" borderId="0">
      <alignment horizontal="center" wrapText="1"/>
    </xf>
    <xf numFmtId="180" fontId="11" fillId="0" borderId="0">
      <protection locked="0"/>
    </xf>
    <xf numFmtId="180" fontId="11" fillId="0" borderId="0">
      <protection locked="0"/>
    </xf>
    <xf numFmtId="180" fontId="11" fillId="0" borderId="0">
      <protection locked="0"/>
    </xf>
    <xf numFmtId="180" fontId="11" fillId="0" borderId="0">
      <protection locked="0"/>
    </xf>
    <xf numFmtId="180" fontId="11" fillId="0" borderId="0">
      <protection locked="0"/>
    </xf>
    <xf numFmtId="180" fontId="12" fillId="0" borderId="0">
      <protection locked="0"/>
    </xf>
    <xf numFmtId="180" fontId="12" fillId="0" borderId="0">
      <protection locked="0"/>
    </xf>
    <xf numFmtId="180" fontId="12" fillId="0" borderId="0">
      <protection locked="0"/>
    </xf>
    <xf numFmtId="180" fontId="12" fillId="0" borderId="0">
      <protection locked="0"/>
    </xf>
    <xf numFmtId="180" fontId="12" fillId="0" borderId="0">
      <protection locked="0"/>
    </xf>
    <xf numFmtId="0" fontId="6" fillId="0" borderId="0">
      <alignment horizontal="center" wrapText="1"/>
    </xf>
    <xf numFmtId="0" fontId="13" fillId="0" borderId="0" applyNumberFormat="0" applyFill="0" applyBorder="0" applyAlignment="0" applyProtection="0"/>
    <xf numFmtId="0" fontId="4"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3" fillId="0" borderId="0"/>
    <xf numFmtId="0" fontId="3" fillId="0" borderId="0"/>
    <xf numFmtId="0" fontId="3" fillId="0" borderId="0"/>
    <xf numFmtId="0" fontId="18" fillId="0" borderId="0"/>
    <xf numFmtId="0" fontId="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17" fillId="0" borderId="0"/>
    <xf numFmtId="0" fontId="3" fillId="0" borderId="0"/>
    <xf numFmtId="0" fontId="3" fillId="0" borderId="0"/>
    <xf numFmtId="0" fontId="31" fillId="0" borderId="0"/>
    <xf numFmtId="0" fontId="18" fillId="0" borderId="0"/>
    <xf numFmtId="0" fontId="8" fillId="0" borderId="0"/>
    <xf numFmtId="0" fontId="8" fillId="0" borderId="0"/>
    <xf numFmtId="0" fontId="3" fillId="0" borderId="0"/>
    <xf numFmtId="0" fontId="8" fillId="0" borderId="0"/>
    <xf numFmtId="0" fontId="33" fillId="0" borderId="0"/>
    <xf numFmtId="0" fontId="32" fillId="0" borderId="0"/>
    <xf numFmtId="0" fontId="10" fillId="0" borderId="0">
      <alignment vertical="top"/>
    </xf>
    <xf numFmtId="0" fontId="3" fillId="0" borderId="0" applyNumberFormat="0" applyFill="0" applyBorder="0" applyAlignment="0" applyProtection="0"/>
    <xf numFmtId="0" fontId="18" fillId="0" borderId="0"/>
    <xf numFmtId="0" fontId="16" fillId="0" borderId="0"/>
    <xf numFmtId="0" fontId="8" fillId="0" borderId="0"/>
    <xf numFmtId="0" fontId="18" fillId="0" borderId="0"/>
    <xf numFmtId="37" fontId="19" fillId="0" borderId="0"/>
    <xf numFmtId="0" fontId="3" fillId="0" borderId="0"/>
    <xf numFmtId="0" fontId="3" fillId="0" borderId="0"/>
    <xf numFmtId="0" fontId="8" fillId="0" borderId="0"/>
    <xf numFmtId="0" fontId="8" fillId="0" borderId="0"/>
    <xf numFmtId="0" fontId="16" fillId="0" borderId="0"/>
    <xf numFmtId="0" fontId="3" fillId="0" borderId="0"/>
    <xf numFmtId="0" fontId="3" fillId="0" borderId="0"/>
    <xf numFmtId="0" fontId="3" fillId="0" borderId="0">
      <alignment vertical="top"/>
    </xf>
    <xf numFmtId="0" fontId="16" fillId="0" borderId="0"/>
    <xf numFmtId="0" fontId="3" fillId="0" borderId="0"/>
    <xf numFmtId="0" fontId="3" fillId="0" borderId="0"/>
    <xf numFmtId="0" fontId="16" fillId="0" borderId="0"/>
    <xf numFmtId="0" fontId="3" fillId="0" borderId="0"/>
    <xf numFmtId="0" fontId="3" fillId="0" borderId="0"/>
    <xf numFmtId="0" fontId="3" fillId="0" borderId="0"/>
    <xf numFmtId="0" fontId="3" fillId="0" borderId="0">
      <alignment vertical="top"/>
    </xf>
    <xf numFmtId="0" fontId="3" fillId="0" borderId="0"/>
    <xf numFmtId="0" fontId="3" fillId="0" borderId="0"/>
    <xf numFmtId="0" fontId="3" fillId="0" borderId="0"/>
    <xf numFmtId="0" fontId="16" fillId="0" borderId="0"/>
    <xf numFmtId="0" fontId="3" fillId="0" borderId="0">
      <alignment vertical="top"/>
    </xf>
    <xf numFmtId="0" fontId="3" fillId="0" borderId="0"/>
    <xf numFmtId="0" fontId="18" fillId="0" borderId="0"/>
    <xf numFmtId="0" fontId="3" fillId="0" borderId="0">
      <alignment vertical="top"/>
    </xf>
    <xf numFmtId="0" fontId="8" fillId="3" borderId="2" applyNumberFormat="0" applyFont="0" applyAlignment="0" applyProtection="0"/>
    <xf numFmtId="0" fontId="8" fillId="3" borderId="2" applyNumberFormat="0" applyFont="0" applyAlignment="0" applyProtection="0"/>
    <xf numFmtId="0" fontId="8" fillId="3" borderId="2" applyNumberFormat="0" applyFont="0" applyAlignment="0" applyProtection="0"/>
    <xf numFmtId="0" fontId="8" fillId="3" borderId="2" applyNumberFormat="0" applyFont="0" applyAlignment="0" applyProtection="0"/>
    <xf numFmtId="0" fontId="8" fillId="3" borderId="2" applyNumberFormat="0" applyFont="0" applyAlignment="0" applyProtection="0"/>
    <xf numFmtId="0" fontId="8" fillId="3" borderId="2" applyNumberFormat="0" applyFont="0" applyAlignment="0" applyProtection="0"/>
    <xf numFmtId="0" fontId="8" fillId="3" borderId="2" applyNumberFormat="0" applyFont="0" applyAlignment="0" applyProtection="0"/>
    <xf numFmtId="0" fontId="8" fillId="3" borderId="2" applyNumberFormat="0" applyFont="0" applyAlignment="0" applyProtection="0"/>
    <xf numFmtId="0" fontId="8" fillId="3" borderId="2" applyNumberFormat="0" applyFont="0" applyAlignment="0" applyProtection="0"/>
    <xf numFmtId="0" fontId="8" fillId="3" borderId="2" applyNumberFormat="0" applyFont="0" applyAlignment="0" applyProtection="0"/>
    <xf numFmtId="0" fontId="8" fillId="3" borderId="2" applyNumberFormat="0" applyFont="0" applyAlignment="0" applyProtection="0"/>
    <xf numFmtId="0" fontId="8" fillId="3" borderId="2" applyNumberFormat="0" applyFont="0" applyAlignment="0" applyProtection="0"/>
    <xf numFmtId="0" fontId="8" fillId="3" borderId="2" applyNumberFormat="0" applyFont="0" applyAlignment="0" applyProtection="0"/>
    <xf numFmtId="0" fontId="8" fillId="3" borderId="2" applyNumberFormat="0" applyFont="0" applyAlignment="0" applyProtection="0"/>
    <xf numFmtId="0" fontId="8" fillId="3" borderId="2" applyNumberFormat="0" applyFont="0" applyAlignment="0" applyProtection="0"/>
    <xf numFmtId="0" fontId="8" fillId="3" borderId="2" applyNumberFormat="0" applyFont="0" applyAlignment="0" applyProtection="0"/>
    <xf numFmtId="0" fontId="8" fillId="3" borderId="2" applyNumberFormat="0" applyFont="0" applyAlignment="0" applyProtection="0"/>
    <xf numFmtId="0" fontId="8" fillId="3" borderId="2" applyNumberFormat="0" applyFont="0" applyAlignment="0" applyProtection="0"/>
    <xf numFmtId="0" fontId="8" fillId="3" borderId="2" applyNumberFormat="0" applyFont="0" applyAlignment="0" applyProtection="0"/>
    <xf numFmtId="0" fontId="8" fillId="3" borderId="2" applyNumberFormat="0" applyFont="0" applyAlignment="0" applyProtection="0"/>
    <xf numFmtId="0" fontId="8" fillId="3" borderId="2" applyNumberFormat="0" applyFont="0" applyAlignment="0" applyProtection="0"/>
    <xf numFmtId="0" fontId="8" fillId="3" borderId="2" applyNumberFormat="0" applyFont="0" applyAlignment="0" applyProtection="0"/>
    <xf numFmtId="0" fontId="8" fillId="3" borderId="2" applyNumberFormat="0" applyFont="0" applyAlignment="0" applyProtection="0"/>
    <xf numFmtId="0" fontId="8" fillId="3" borderId="2" applyNumberFormat="0" applyFont="0" applyAlignment="0" applyProtection="0"/>
    <xf numFmtId="0" fontId="8" fillId="3" borderId="2" applyNumberFormat="0" applyFont="0" applyAlignment="0" applyProtection="0"/>
    <xf numFmtId="0" fontId="8" fillId="3" borderId="2" applyNumberFormat="0" applyFont="0" applyAlignment="0" applyProtection="0"/>
    <xf numFmtId="0" fontId="8" fillId="3" borderId="2" applyNumberFormat="0" applyFont="0" applyAlignment="0" applyProtection="0"/>
    <xf numFmtId="188" fontId="20" fillId="0" borderId="3" applyBorder="0">
      <alignment horizontal="right"/>
    </xf>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21" fillId="4" borderId="0">
      <alignment horizontal="left" indent="7"/>
    </xf>
    <xf numFmtId="0" fontId="22" fillId="4" borderId="0">
      <alignment horizontal="left" indent="6"/>
    </xf>
    <xf numFmtId="0" fontId="23" fillId="5" borderId="4" applyNumberFormat="0" applyBorder="0" applyAlignment="0">
      <alignment horizontal="right"/>
    </xf>
    <xf numFmtId="0" fontId="24" fillId="6" borderId="0"/>
    <xf numFmtId="0" fontId="6" fillId="0" borderId="0" applyFill="0"/>
    <xf numFmtId="0" fontId="3" fillId="7" borderId="0" applyNumberFormat="0" applyFont="0" applyBorder="0" applyAlignment="0"/>
    <xf numFmtId="0" fontId="24" fillId="0" borderId="0" applyFill="0">
      <alignment horizontal="left" indent="2"/>
    </xf>
    <xf numFmtId="0" fontId="3" fillId="0" borderId="0">
      <alignment horizontal="left" wrapText="1"/>
    </xf>
    <xf numFmtId="0" fontId="25" fillId="0" borderId="0" applyNumberFormat="0" applyFill="0" applyBorder="0" applyProtection="0">
      <alignment horizontal="left"/>
    </xf>
    <xf numFmtId="0" fontId="26" fillId="0" borderId="0" applyNumberFormat="0" applyFill="0" applyBorder="0" applyProtection="0">
      <alignment horizontal="left"/>
    </xf>
    <xf numFmtId="0" fontId="27" fillId="0" borderId="0" applyNumberFormat="0" applyFill="0" applyBorder="0" applyProtection="0">
      <alignment horizontal="left"/>
    </xf>
    <xf numFmtId="0" fontId="26" fillId="0" borderId="0" applyNumberFormat="0" applyFill="0" applyBorder="0" applyProtection="0">
      <alignment horizontal="center"/>
    </xf>
    <xf numFmtId="189" fontId="3" fillId="0" borderId="0" applyFont="0" applyFill="0" applyBorder="0" applyProtection="0">
      <alignment horizontal="left"/>
    </xf>
    <xf numFmtId="0" fontId="3" fillId="0" borderId="0" applyNumberFormat="0" applyFont="0" applyFill="0" applyBorder="0" applyProtection="0">
      <alignment horizontal="center"/>
    </xf>
    <xf numFmtId="38" fontId="3" fillId="0" borderId="0" applyFont="0" applyFill="0" applyBorder="0" applyAlignment="0" applyProtection="0"/>
    <xf numFmtId="10" fontId="3" fillId="0" borderId="0" applyFont="0" applyFill="0" applyBorder="0" applyAlignment="0" applyProtection="0"/>
    <xf numFmtId="0" fontId="28" fillId="0" borderId="5">
      <alignment horizontal="center"/>
    </xf>
    <xf numFmtId="0" fontId="29" fillId="0" borderId="3" applyBorder="0" applyAlignment="0">
      <alignment horizontal="centerContinuous" vertical="center" wrapText="1"/>
    </xf>
    <xf numFmtId="0" fontId="7" fillId="0" borderId="0">
      <alignment wrapText="1"/>
    </xf>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4" fillId="0" borderId="0">
      <alignment wrapText="1"/>
    </xf>
    <xf numFmtId="0" fontId="30" fillId="0" borderId="0" applyNumberFormat="0" applyFill="0" applyBorder="0" applyAlignment="0" applyProtection="0"/>
    <xf numFmtId="0" fontId="4" fillId="0" borderId="0">
      <alignment wrapText="1"/>
    </xf>
    <xf numFmtId="0" fontId="4" fillId="0" borderId="0">
      <alignment wrapText="1"/>
    </xf>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4" fillId="0" borderId="0">
      <alignment wrapText="1"/>
    </xf>
    <xf numFmtId="0" fontId="30" fillId="0" borderId="0" applyNumberFormat="0" applyFill="0" applyBorder="0" applyAlignment="0" applyProtection="0"/>
    <xf numFmtId="0" fontId="30" fillId="0" borderId="0" applyNumberFormat="0" applyFill="0" applyBorder="0" applyAlignment="0" applyProtection="0"/>
    <xf numFmtId="0" fontId="4" fillId="0" borderId="0">
      <alignment wrapText="1"/>
    </xf>
    <xf numFmtId="0" fontId="30" fillId="0" borderId="0" applyNumberFormat="0" applyFill="0" applyBorder="0" applyAlignment="0" applyProtection="0"/>
    <xf numFmtId="0" fontId="30" fillId="0" borderId="0" applyNumberFormat="0" applyFill="0" applyBorder="0" applyAlignment="0" applyProtection="0"/>
    <xf numFmtId="0" fontId="4" fillId="0" borderId="0">
      <alignment wrapText="1"/>
    </xf>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4" fillId="0" borderId="0">
      <alignment wrapText="1"/>
    </xf>
    <xf numFmtId="180" fontId="11" fillId="0" borderId="6">
      <protection locked="0"/>
    </xf>
    <xf numFmtId="180" fontId="11" fillId="0" borderId="6">
      <protection locked="0"/>
    </xf>
    <xf numFmtId="180" fontId="11" fillId="0" borderId="6">
      <protection locked="0"/>
    </xf>
    <xf numFmtId="180" fontId="11" fillId="0" borderId="6">
      <protection locked="0"/>
    </xf>
    <xf numFmtId="180" fontId="11" fillId="0" borderId="6">
      <protection locked="0"/>
    </xf>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3" fillId="0" borderId="0"/>
    <xf numFmtId="43" fontId="33" fillId="0" borderId="0" applyFont="0" applyFill="0" applyBorder="0" applyAlignment="0" applyProtection="0"/>
    <xf numFmtId="9"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16" fillId="0" borderId="0"/>
    <xf numFmtId="0" fontId="33" fillId="0" borderId="0"/>
    <xf numFmtId="0" fontId="2" fillId="0" borderId="0"/>
    <xf numFmtId="43" fontId="2" fillId="0" borderId="0" applyFont="0" applyFill="0" applyBorder="0" applyAlignment="0" applyProtection="0"/>
    <xf numFmtId="0" fontId="33" fillId="0" borderId="0"/>
    <xf numFmtId="170" fontId="3" fillId="0" borderId="1" applyBorder="0"/>
    <xf numFmtId="0" fontId="33" fillId="0" borderId="0"/>
    <xf numFmtId="0" fontId="33" fillId="0" borderId="0"/>
    <xf numFmtId="0" fontId="33" fillId="0" borderId="0"/>
    <xf numFmtId="0" fontId="33" fillId="0" borderId="0"/>
    <xf numFmtId="0" fontId="33" fillId="0" borderId="0"/>
    <xf numFmtId="0" fontId="2" fillId="0" borderId="0"/>
    <xf numFmtId="0" fontId="2" fillId="0" borderId="0"/>
    <xf numFmtId="0" fontId="1" fillId="0" borderId="0"/>
    <xf numFmtId="0" fontId="1" fillId="0" borderId="0"/>
    <xf numFmtId="0" fontId="44" fillId="0" borderId="0"/>
    <xf numFmtId="0" fontId="44" fillId="0" borderId="0"/>
    <xf numFmtId="0" fontId="33" fillId="0" borderId="0"/>
    <xf numFmtId="0" fontId="3" fillId="0" borderId="0">
      <alignment vertical="top"/>
    </xf>
    <xf numFmtId="0" fontId="3" fillId="0" borderId="0"/>
    <xf numFmtId="0" fontId="33" fillId="0" borderId="0"/>
    <xf numFmtId="0" fontId="45" fillId="0" borderId="0"/>
    <xf numFmtId="0" fontId="3" fillId="0" borderId="0"/>
    <xf numFmtId="0" fontId="3" fillId="0" borderId="0"/>
    <xf numFmtId="9" fontId="45"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61" fillId="0" borderId="0" applyNumberFormat="0" applyFill="0" applyBorder="0" applyAlignment="0" applyProtection="0"/>
    <xf numFmtId="43" fontId="48" fillId="0" borderId="0" applyFont="0" applyFill="0" applyBorder="0" applyAlignment="0" applyProtection="0"/>
    <xf numFmtId="9" fontId="60" fillId="0" borderId="0" applyFont="0" applyFill="0" applyBorder="0" applyAlignment="0" applyProtection="0"/>
    <xf numFmtId="0" fontId="63" fillId="0" borderId="0" applyNumberFormat="0" applyFill="0" applyBorder="0" applyAlignment="0" applyProtection="0"/>
    <xf numFmtId="0" fontId="62" fillId="0" borderId="75" applyNumberFormat="0" applyFill="0" applyAlignment="0" applyProtection="0"/>
  </cellStyleXfs>
  <cellXfs count="2505">
    <xf numFmtId="0" fontId="0" fillId="0" borderId="0" xfId="0"/>
    <xf numFmtId="0" fontId="36" fillId="0" borderId="0" xfId="178" applyFont="1">
      <alignment vertical="top"/>
    </xf>
    <xf numFmtId="0" fontId="37" fillId="0" borderId="0" xfId="178" applyFont="1" applyAlignment="1">
      <alignment horizontal="center"/>
    </xf>
    <xf numFmtId="0" fontId="36" fillId="0" borderId="0" xfId="178" applyFont="1" applyAlignment="1">
      <alignment horizontal="center" vertical="center"/>
    </xf>
    <xf numFmtId="0" fontId="35" fillId="0" borderId="0" xfId="0" applyFont="1"/>
    <xf numFmtId="0" fontId="40" fillId="0" borderId="0" xfId="0" applyFont="1"/>
    <xf numFmtId="0" fontId="35" fillId="0" borderId="0" xfId="0" applyFont="1" applyAlignment="1">
      <alignment vertical="center" wrapText="1"/>
    </xf>
    <xf numFmtId="0" fontId="56" fillId="0" borderId="0" xfId="0" applyFont="1" applyAlignment="1">
      <alignment vertical="center"/>
    </xf>
    <xf numFmtId="0" fontId="36" fillId="0" borderId="0" xfId="0" applyFont="1" applyAlignment="1">
      <alignment vertical="center"/>
    </xf>
    <xf numFmtId="0" fontId="58" fillId="0" borderId="28" xfId="0" applyFont="1" applyBorder="1" applyAlignment="1">
      <alignment horizontal="right" vertical="center"/>
    </xf>
    <xf numFmtId="3" fontId="59" fillId="0" borderId="23" xfId="0" applyNumberFormat="1" applyFont="1" applyBorder="1" applyAlignment="1">
      <alignment horizontal="right" vertical="center"/>
    </xf>
    <xf numFmtId="0" fontId="59" fillId="0" borderId="23" xfId="0" applyFont="1" applyBorder="1" applyAlignment="1">
      <alignment horizontal="right" vertical="center"/>
    </xf>
    <xf numFmtId="3" fontId="59" fillId="0" borderId="4" xfId="0" applyNumberFormat="1" applyFont="1" applyBorder="1" applyAlignment="1">
      <alignment horizontal="right" vertical="center"/>
    </xf>
    <xf numFmtId="0" fontId="59" fillId="0" borderId="4" xfId="0" applyFont="1" applyBorder="1" applyAlignment="1">
      <alignment horizontal="right" vertical="center"/>
    </xf>
    <xf numFmtId="0" fontId="36" fillId="0" borderId="0" xfId="0" applyFont="1"/>
    <xf numFmtId="0" fontId="35" fillId="0" borderId="0" xfId="178" applyFont="1">
      <alignment vertical="top"/>
    </xf>
    <xf numFmtId="0" fontId="35" fillId="0" borderId="0" xfId="175" applyFont="1" applyAlignment="1"/>
    <xf numFmtId="0" fontId="39" fillId="0" borderId="0" xfId="0" applyFont="1"/>
    <xf numFmtId="0" fontId="35" fillId="0" borderId="0" xfId="0" applyFont="1" applyAlignment="1">
      <alignment vertical="center"/>
    </xf>
    <xf numFmtId="0" fontId="36" fillId="0" borderId="0" xfId="0" applyFont="1" applyAlignment="1">
      <alignment horizontal="left" vertical="center"/>
    </xf>
    <xf numFmtId="0" fontId="49" fillId="8" borderId="0" xfId="178" applyFont="1" applyFill="1" applyAlignment="1">
      <alignment horizontal="center" vertical="center"/>
    </xf>
    <xf numFmtId="0" fontId="55" fillId="8" borderId="34" xfId="0" applyFont="1" applyFill="1" applyBorder="1" applyAlignment="1">
      <alignment horizontal="center" vertical="center" wrapText="1"/>
    </xf>
    <xf numFmtId="0" fontId="36" fillId="0" borderId="0" xfId="171" applyFont="1"/>
    <xf numFmtId="0" fontId="59" fillId="0" borderId="0" xfId="0" applyFont="1"/>
    <xf numFmtId="0" fontId="36" fillId="0" borderId="0" xfId="173" applyFont="1"/>
    <xf numFmtId="0" fontId="36" fillId="0" borderId="0" xfId="314" applyFont="1" applyAlignment="1">
      <alignment vertical="top"/>
    </xf>
    <xf numFmtId="0" fontId="36" fillId="0" borderId="0" xfId="317" applyFont="1" applyAlignment="1">
      <alignment vertical="center" wrapText="1"/>
    </xf>
    <xf numFmtId="3" fontId="36" fillId="0" borderId="0" xfId="317" applyNumberFormat="1" applyFont="1" applyAlignment="1">
      <alignment horizontal="right" vertical="top" wrapText="1"/>
    </xf>
    <xf numFmtId="0" fontId="74" fillId="0" borderId="0" xfId="325" applyFont="1"/>
    <xf numFmtId="0" fontId="40" fillId="0" borderId="4" xfId="0" applyFont="1" applyBorder="1" applyAlignment="1">
      <alignment horizontal="left" vertical="center" wrapText="1"/>
    </xf>
    <xf numFmtId="0" fontId="59" fillId="0" borderId="0" xfId="134" applyFont="1" applyAlignment="1">
      <alignment vertical="center"/>
    </xf>
    <xf numFmtId="0" fontId="78" fillId="0" borderId="0" xfId="177" quotePrefix="1" applyFont="1" applyAlignment="1">
      <alignment vertical="center" wrapText="1"/>
    </xf>
    <xf numFmtId="0" fontId="79" fillId="0" borderId="0" xfId="176" applyFont="1" applyAlignment="1">
      <alignment vertical="center"/>
    </xf>
    <xf numFmtId="0" fontId="43" fillId="0" borderId="4" xfId="270" applyFont="1" applyBorder="1" applyAlignment="1">
      <alignment horizontal="left" vertical="center" wrapText="1"/>
    </xf>
    <xf numFmtId="0" fontId="42" fillId="0" borderId="4" xfId="272" applyFont="1" applyBorder="1" applyAlignment="1">
      <alignment horizontal="left" vertical="center" wrapText="1"/>
    </xf>
    <xf numFmtId="0" fontId="43" fillId="0" borderId="4" xfId="0" applyFont="1" applyBorder="1" applyAlignment="1">
      <alignment vertical="center" wrapText="1"/>
    </xf>
    <xf numFmtId="0" fontId="40" fillId="0" borderId="0" xfId="134" applyFont="1" applyAlignment="1">
      <alignment vertical="center"/>
    </xf>
    <xf numFmtId="0" fontId="84" fillId="8" borderId="4" xfId="286" applyFont="1" applyFill="1" applyBorder="1" applyAlignment="1">
      <alignment horizontal="center" vertical="center"/>
    </xf>
    <xf numFmtId="0" fontId="47" fillId="11" borderId="4" xfId="276" applyFont="1" applyFill="1" applyBorder="1" applyAlignment="1">
      <alignment horizontal="center" vertical="center"/>
    </xf>
    <xf numFmtId="0" fontId="47" fillId="11" borderId="4" xfId="277" applyFont="1" applyFill="1" applyBorder="1" applyAlignment="1">
      <alignment horizontal="center" vertical="center"/>
    </xf>
    <xf numFmtId="0" fontId="47" fillId="11" borderId="4" xfId="279" applyFont="1" applyFill="1" applyBorder="1" applyAlignment="1">
      <alignment horizontal="center" vertical="center"/>
    </xf>
    <xf numFmtId="0" fontId="47" fillId="11" borderId="4" xfId="275" applyFont="1" applyFill="1" applyBorder="1" applyAlignment="1">
      <alignment horizontal="center" vertical="center"/>
    </xf>
    <xf numFmtId="0" fontId="47" fillId="11" borderId="4" xfId="283" applyFont="1" applyFill="1" applyBorder="1" applyAlignment="1">
      <alignment horizontal="center" vertical="center"/>
    </xf>
    <xf numFmtId="0" fontId="47" fillId="11" borderId="4" xfId="286" applyFont="1" applyFill="1" applyBorder="1" applyAlignment="1">
      <alignment horizontal="center" vertical="center"/>
    </xf>
    <xf numFmtId="0" fontId="50" fillId="11" borderId="4" xfId="178" applyFont="1" applyFill="1" applyBorder="1" applyAlignment="1">
      <alignment horizontal="center" vertical="center"/>
    </xf>
    <xf numFmtId="0" fontId="55" fillId="8" borderId="129" xfId="0" applyFont="1" applyFill="1" applyBorder="1" applyAlignment="1">
      <alignment horizontal="center" vertical="center" wrapText="1"/>
    </xf>
    <xf numFmtId="0" fontId="86" fillId="8" borderId="129" xfId="0" applyFont="1" applyFill="1" applyBorder="1" applyAlignment="1">
      <alignment horizontal="center" vertical="center" wrapText="1"/>
    </xf>
    <xf numFmtId="0" fontId="86" fillId="8" borderId="125" xfId="0" applyFont="1" applyFill="1" applyBorder="1" applyAlignment="1">
      <alignment horizontal="center" vertical="center" wrapText="1"/>
    </xf>
    <xf numFmtId="0" fontId="86" fillId="8" borderId="37" xfId="0" applyFont="1" applyFill="1" applyBorder="1" applyAlignment="1">
      <alignment horizontal="center" vertical="center" wrapText="1"/>
    </xf>
    <xf numFmtId="0" fontId="86" fillId="8" borderId="34" xfId="0" applyFont="1" applyFill="1" applyBorder="1" applyAlignment="1">
      <alignment horizontal="center" vertical="center" wrapText="1"/>
    </xf>
    <xf numFmtId="0" fontId="87" fillId="0" borderId="0" xfId="0" applyFont="1"/>
    <xf numFmtId="0" fontId="52" fillId="0" borderId="0" xfId="0" applyFont="1"/>
    <xf numFmtId="0" fontId="86" fillId="8" borderId="35" xfId="0" applyFont="1" applyFill="1" applyBorder="1" applyAlignment="1">
      <alignment horizontal="center" vertical="center" wrapText="1"/>
    </xf>
    <xf numFmtId="0" fontId="36" fillId="0" borderId="8" xfId="0" applyFont="1" applyBorder="1" applyAlignment="1">
      <alignment vertical="center"/>
    </xf>
    <xf numFmtId="0" fontId="43" fillId="0" borderId="10" xfId="0" applyFont="1" applyBorder="1" applyAlignment="1">
      <alignment horizontal="left" vertical="center" wrapText="1"/>
    </xf>
    <xf numFmtId="0" fontId="40" fillId="0" borderId="0" xfId="134" applyFont="1" applyAlignment="1">
      <alignment horizontal="center" vertical="center"/>
    </xf>
    <xf numFmtId="0" fontId="88" fillId="0" borderId="0" xfId="0" applyFont="1" applyAlignment="1">
      <alignment horizontal="center" vertical="center"/>
    </xf>
    <xf numFmtId="0" fontId="43" fillId="0" borderId="1" xfId="0" applyFont="1" applyBorder="1" applyAlignment="1">
      <alignment horizontal="left" vertical="center" wrapText="1"/>
    </xf>
    <xf numFmtId="0" fontId="40" fillId="0" borderId="4" xfId="177" quotePrefix="1" applyFont="1" applyBorder="1" applyAlignment="1">
      <alignment vertical="center" wrapText="1"/>
    </xf>
    <xf numFmtId="0" fontId="80" fillId="12" borderId="8" xfId="177" quotePrefix="1" applyFont="1" applyFill="1" applyBorder="1" applyAlignment="1">
      <alignment horizontal="center" vertical="center" wrapText="1"/>
    </xf>
    <xf numFmtId="0" fontId="80" fillId="12" borderId="77" xfId="177" quotePrefix="1" applyFont="1" applyFill="1" applyBorder="1" applyAlignment="1">
      <alignment horizontal="center" vertical="center" wrapText="1"/>
    </xf>
    <xf numFmtId="0" fontId="47" fillId="13" borderId="4" xfId="274" applyFont="1" applyFill="1" applyBorder="1" applyAlignment="1">
      <alignment horizontal="center" vertical="center"/>
    </xf>
    <xf numFmtId="0" fontId="89" fillId="8" borderId="129" xfId="0" applyFont="1" applyFill="1" applyBorder="1" applyAlignment="1">
      <alignment horizontal="center" vertical="center" wrapText="1"/>
    </xf>
    <xf numFmtId="0" fontId="89" fillId="8" borderId="35" xfId="0" applyFont="1" applyFill="1" applyBorder="1" applyAlignment="1">
      <alignment horizontal="center" vertical="center" wrapText="1"/>
    </xf>
    <xf numFmtId="0" fontId="89" fillId="8" borderId="34" xfId="0" applyFont="1" applyFill="1" applyBorder="1" applyAlignment="1">
      <alignment horizontal="center" vertical="center" wrapText="1"/>
    </xf>
    <xf numFmtId="0" fontId="90" fillId="0" borderId="0" xfId="0" applyFont="1" applyAlignment="1">
      <alignment vertical="center"/>
    </xf>
    <xf numFmtId="0" fontId="52" fillId="0" borderId="0" xfId="288" applyFont="1" applyAlignment="1">
      <alignment horizontal="center"/>
    </xf>
    <xf numFmtId="9" fontId="52" fillId="0" borderId="164" xfId="290" applyFont="1" applyFill="1" applyBorder="1" applyAlignment="1">
      <alignment horizontal="right" vertical="center" wrapText="1"/>
    </xf>
    <xf numFmtId="0" fontId="86" fillId="8" borderId="3" xfId="288" applyFont="1" applyFill="1" applyBorder="1" applyAlignment="1">
      <alignment horizontal="center" vertical="center" wrapText="1"/>
    </xf>
    <xf numFmtId="0" fontId="86" fillId="8" borderId="125" xfId="288" applyFont="1" applyFill="1" applyBorder="1" applyAlignment="1">
      <alignment horizontal="center" vertical="center" wrapText="1"/>
    </xf>
    <xf numFmtId="0" fontId="86" fillId="8" borderId="37" xfId="288" applyFont="1" applyFill="1" applyBorder="1" applyAlignment="1">
      <alignment horizontal="center" vertical="center"/>
    </xf>
    <xf numFmtId="0" fontId="86" fillId="8" borderId="34" xfId="288" applyFont="1" applyFill="1" applyBorder="1" applyAlignment="1">
      <alignment horizontal="center" vertical="center"/>
    </xf>
    <xf numFmtId="0" fontId="86" fillId="8" borderId="129" xfId="291" applyFont="1" applyFill="1" applyBorder="1" applyAlignment="1">
      <alignment horizontal="center" vertical="center" wrapText="1"/>
    </xf>
    <xf numFmtId="0" fontId="86" fillId="8" borderId="125" xfId="291" applyFont="1" applyFill="1" applyBorder="1" applyAlignment="1">
      <alignment horizontal="center" vertical="center" wrapText="1"/>
    </xf>
    <xf numFmtId="0" fontId="86" fillId="8" borderId="34" xfId="291" applyFont="1" applyFill="1" applyBorder="1" applyAlignment="1">
      <alignment horizontal="center" vertical="center" wrapText="1"/>
    </xf>
    <xf numFmtId="0" fontId="66" fillId="8" borderId="129" xfId="292" applyFont="1" applyFill="1" applyBorder="1" applyAlignment="1">
      <alignment horizontal="center" vertical="center" wrapText="1"/>
    </xf>
    <xf numFmtId="0" fontId="66" fillId="8" borderId="35" xfId="292" applyFont="1" applyFill="1" applyBorder="1" applyAlignment="1">
      <alignment horizontal="center" vertical="center" wrapText="1"/>
    </xf>
    <xf numFmtId="0" fontId="66" fillId="8" borderId="35" xfId="293" applyFont="1" applyFill="1" applyBorder="1" applyAlignment="1">
      <alignment horizontal="center" vertical="center" wrapText="1"/>
    </xf>
    <xf numFmtId="0" fontId="66" fillId="8" borderId="34" xfId="293" applyFont="1" applyFill="1" applyBorder="1" applyAlignment="1">
      <alignment horizontal="center" vertical="center" wrapText="1"/>
    </xf>
    <xf numFmtId="0" fontId="55" fillId="8" borderId="35" xfId="295" applyFont="1" applyFill="1" applyBorder="1" applyAlignment="1">
      <alignment horizontal="center" vertical="center" wrapText="1"/>
    </xf>
    <xf numFmtId="0" fontId="55" fillId="8" borderId="34" xfId="295" applyFont="1" applyFill="1" applyBorder="1" applyAlignment="1">
      <alignment horizontal="center" vertical="center" wrapText="1"/>
    </xf>
    <xf numFmtId="0" fontId="64" fillId="0" borderId="0" xfId="296" applyFont="1" applyAlignment="1">
      <alignment horizontal="left" vertical="top" wrapText="1"/>
    </xf>
    <xf numFmtId="0" fontId="52" fillId="0" borderId="0" xfId="296" applyFont="1"/>
    <xf numFmtId="0" fontId="55" fillId="8" borderId="129" xfId="296" applyFont="1" applyFill="1" applyBorder="1" applyAlignment="1">
      <alignment horizontal="center" vertical="center" wrapText="1"/>
    </xf>
    <xf numFmtId="0" fontId="55" fillId="8" borderId="35" xfId="296" applyFont="1" applyFill="1" applyBorder="1" applyAlignment="1">
      <alignment horizontal="center" vertical="center" wrapText="1"/>
    </xf>
    <xf numFmtId="0" fontId="64" fillId="0" borderId="0" xfId="298" applyFont="1" applyAlignment="1">
      <alignment horizontal="left" vertical="top" wrapText="1"/>
    </xf>
    <xf numFmtId="0" fontId="52" fillId="0" borderId="0" xfId="298" applyFont="1" applyAlignment="1">
      <alignment wrapText="1"/>
    </xf>
    <xf numFmtId="3" fontId="36" fillId="0" borderId="63" xfId="289" applyNumberFormat="1" applyFont="1" applyFill="1" applyBorder="1" applyAlignment="1">
      <alignment horizontal="right" wrapText="1"/>
    </xf>
    <xf numFmtId="0" fontId="55" fillId="8" borderId="4" xfId="298" applyFont="1" applyFill="1" applyBorder="1" applyAlignment="1">
      <alignment vertical="center" wrapText="1"/>
    </xf>
    <xf numFmtId="190" fontId="36" fillId="9" borderId="23" xfId="298" applyNumberFormat="1" applyFont="1" applyFill="1" applyBorder="1" applyAlignment="1">
      <alignment horizontal="right" wrapText="1"/>
    </xf>
    <xf numFmtId="190" fontId="36" fillId="9" borderId="23" xfId="298" applyNumberFormat="1" applyFont="1" applyFill="1" applyBorder="1" applyAlignment="1">
      <alignment horizontal="right" vertical="center" wrapText="1"/>
    </xf>
    <xf numFmtId="0" fontId="86" fillId="8" borderId="129" xfId="298" applyFont="1" applyFill="1" applyBorder="1" applyAlignment="1">
      <alignment horizontal="center" vertical="center" wrapText="1"/>
    </xf>
    <xf numFmtId="0" fontId="86" fillId="8" borderId="47" xfId="298" applyFont="1" applyFill="1" applyBorder="1" applyAlignment="1">
      <alignment horizontal="center" vertical="center" wrapText="1"/>
    </xf>
    <xf numFmtId="0" fontId="86" fillId="8" borderId="34" xfId="298" applyFont="1" applyFill="1" applyBorder="1" applyAlignment="1">
      <alignment horizontal="center" vertical="center" wrapText="1"/>
    </xf>
    <xf numFmtId="0" fontId="52" fillId="0" borderId="8" xfId="0" applyFont="1" applyBorder="1"/>
    <xf numFmtId="3" fontId="36" fillId="0" borderId="77" xfId="0" applyNumberFormat="1" applyFont="1" applyBorder="1" applyAlignment="1">
      <alignment horizontal="right" vertical="center"/>
    </xf>
    <xf numFmtId="190" fontId="36" fillId="9" borderId="8" xfId="331" applyNumberFormat="1" applyFont="1" applyFill="1" applyBorder="1" applyAlignment="1">
      <alignment horizontal="right" vertical="center"/>
    </xf>
    <xf numFmtId="0" fontId="86" fillId="8" borderId="47" xfId="0" applyFont="1" applyFill="1" applyBorder="1" applyAlignment="1">
      <alignment horizontal="center" vertical="center" wrapText="1"/>
    </xf>
    <xf numFmtId="0" fontId="36" fillId="9" borderId="8" xfId="0" applyFont="1" applyFill="1" applyBorder="1" applyAlignment="1">
      <alignment horizontal="left" vertical="center" wrapText="1"/>
    </xf>
    <xf numFmtId="0" fontId="75" fillId="0" borderId="0" xfId="127" applyFont="1"/>
    <xf numFmtId="0" fontId="66" fillId="8" borderId="37" xfId="307" applyFont="1" applyFill="1" applyBorder="1" applyAlignment="1">
      <alignment horizontal="center" vertical="center" textRotation="90" wrapText="1"/>
    </xf>
    <xf numFmtId="0" fontId="66" fillId="8" borderId="35" xfId="307" applyFont="1" applyFill="1" applyBorder="1" applyAlignment="1">
      <alignment horizontal="center" vertical="center" textRotation="90" wrapText="1"/>
    </xf>
    <xf numFmtId="0" fontId="66" fillId="8" borderId="125" xfId="307" applyFont="1" applyFill="1" applyBorder="1" applyAlignment="1">
      <alignment horizontal="center" vertical="center" textRotation="90" wrapText="1"/>
    </xf>
    <xf numFmtId="0" fontId="75" fillId="9" borderId="177" xfId="307" applyFont="1" applyFill="1" applyBorder="1" applyAlignment="1">
      <alignment horizontal="left" vertical="center"/>
    </xf>
    <xf numFmtId="0" fontId="59" fillId="9" borderId="183" xfId="307" applyFont="1" applyFill="1" applyBorder="1"/>
    <xf numFmtId="0" fontId="59" fillId="9" borderId="111" xfId="307" applyFont="1" applyFill="1" applyBorder="1"/>
    <xf numFmtId="0" fontId="59" fillId="9" borderId="62" xfId="307" applyFont="1" applyFill="1" applyBorder="1"/>
    <xf numFmtId="0" fontId="59" fillId="0" borderId="180" xfId="307" applyFont="1" applyBorder="1" applyAlignment="1">
      <alignment horizontal="left" vertical="center" wrapText="1" indent="2"/>
    </xf>
    <xf numFmtId="0" fontId="75" fillId="9" borderId="181" xfId="307" applyFont="1" applyFill="1" applyBorder="1" applyAlignment="1">
      <alignment horizontal="left" vertical="center" wrapText="1"/>
    </xf>
    <xf numFmtId="0" fontId="59" fillId="0" borderId="180" xfId="307" applyFont="1" applyBorder="1" applyAlignment="1">
      <alignment horizontal="left" vertical="center" wrapText="1" indent="1"/>
    </xf>
    <xf numFmtId="0" fontId="66" fillId="8" borderId="4" xfId="307" applyFont="1" applyFill="1" applyBorder="1" applyAlignment="1">
      <alignment horizontal="left" vertical="center"/>
    </xf>
    <xf numFmtId="0" fontId="58" fillId="0" borderId="0" xfId="307" applyFont="1" applyAlignment="1">
      <alignment horizontal="left" vertical="center" wrapText="1"/>
    </xf>
    <xf numFmtId="0" fontId="75" fillId="0" borderId="0" xfId="0" applyFont="1"/>
    <xf numFmtId="0" fontId="75" fillId="9" borderId="63" xfId="308" applyFont="1" applyFill="1" applyBorder="1" applyAlignment="1">
      <alignment horizontal="left" vertical="center"/>
    </xf>
    <xf numFmtId="0" fontId="59" fillId="9" borderId="108" xfId="308" applyFont="1" applyFill="1" applyBorder="1" applyAlignment="1">
      <alignment horizontal="right" vertical="center" wrapText="1"/>
    </xf>
    <xf numFmtId="0" fontId="59" fillId="9" borderId="95" xfId="308" applyFont="1" applyFill="1" applyBorder="1" applyAlignment="1">
      <alignment horizontal="right" vertical="center" wrapText="1"/>
    </xf>
    <xf numFmtId="191" fontId="59" fillId="9" borderId="63" xfId="308" applyNumberFormat="1" applyFont="1" applyFill="1" applyBorder="1" applyAlignment="1">
      <alignment horizontal="right" vertical="center" wrapText="1"/>
    </xf>
    <xf numFmtId="0" fontId="59" fillId="0" borderId="0" xfId="308" applyFont="1" applyAlignment="1">
      <alignment horizontal="left" vertical="center" wrapText="1" indent="1"/>
    </xf>
    <xf numFmtId="0" fontId="56" fillId="0" borderId="0" xfId="242" applyFont="1">
      <alignment wrapText="1"/>
    </xf>
    <xf numFmtId="0" fontId="56" fillId="9" borderId="63" xfId="311" applyFont="1" applyFill="1" applyBorder="1" applyAlignment="1">
      <alignment vertical="center"/>
    </xf>
    <xf numFmtId="0" fontId="36" fillId="9" borderId="108" xfId="311" applyFont="1" applyFill="1" applyBorder="1" applyAlignment="1">
      <alignment horizontal="right" vertical="center" wrapText="1"/>
    </xf>
    <xf numFmtId="0" fontId="36" fillId="9" borderId="95" xfId="311" applyFont="1" applyFill="1" applyBorder="1" applyAlignment="1">
      <alignment horizontal="right" vertical="center" wrapText="1"/>
    </xf>
    <xf numFmtId="0" fontId="36" fillId="9" borderId="63" xfId="311" applyFont="1" applyFill="1" applyBorder="1" applyAlignment="1">
      <alignment horizontal="right" vertical="center" wrapText="1"/>
    </xf>
    <xf numFmtId="0" fontId="36" fillId="9" borderId="62" xfId="311" applyFont="1" applyFill="1" applyBorder="1" applyAlignment="1">
      <alignment horizontal="right" vertical="center" wrapText="1"/>
    </xf>
    <xf numFmtId="191" fontId="36" fillId="9" borderId="95" xfId="311" applyNumberFormat="1" applyFont="1" applyFill="1" applyBorder="1" applyAlignment="1">
      <alignment horizontal="right" vertical="center" wrapText="1"/>
    </xf>
    <xf numFmtId="191" fontId="36" fillId="9" borderId="62" xfId="311" applyNumberFormat="1" applyFont="1" applyFill="1" applyBorder="1" applyAlignment="1">
      <alignment horizontal="right" vertical="center" wrapText="1"/>
    </xf>
    <xf numFmtId="0" fontId="36" fillId="0" borderId="0" xfId="311" applyFont="1" applyAlignment="1">
      <alignment horizontal="left" vertical="center" wrapText="1" indent="1"/>
    </xf>
    <xf numFmtId="0" fontId="56" fillId="9" borderId="87" xfId="311" applyFont="1" applyFill="1" applyBorder="1" applyAlignment="1">
      <alignment vertical="center" wrapText="1"/>
    </xf>
    <xf numFmtId="0" fontId="36" fillId="0" borderId="0" xfId="311" applyFont="1" applyAlignment="1">
      <alignment horizontal="left" vertical="center" wrapText="1" indent="2"/>
    </xf>
    <xf numFmtId="191" fontId="36" fillId="0" borderId="95" xfId="311" applyNumberFormat="1" applyFont="1" applyBorder="1" applyAlignment="1">
      <alignment horizontal="right" vertical="center" wrapText="1"/>
    </xf>
    <xf numFmtId="191" fontId="36" fillId="0" borderId="62" xfId="311" applyNumberFormat="1" applyFont="1" applyBorder="1" applyAlignment="1">
      <alignment horizontal="right" vertical="center" wrapText="1"/>
    </xf>
    <xf numFmtId="0" fontId="55" fillId="8" borderId="4" xfId="311" applyFont="1" applyFill="1" applyBorder="1" applyAlignment="1">
      <alignment vertical="center" wrapText="1"/>
    </xf>
    <xf numFmtId="191" fontId="36" fillId="9" borderId="93" xfId="311" applyNumberFormat="1" applyFont="1" applyFill="1" applyBorder="1" applyAlignment="1">
      <alignment horizontal="right" vertical="center" wrapText="1"/>
    </xf>
    <xf numFmtId="191" fontId="36" fillId="9" borderId="23" xfId="311" applyNumberFormat="1" applyFont="1" applyFill="1" applyBorder="1" applyAlignment="1">
      <alignment horizontal="center" vertical="center" wrapText="1"/>
    </xf>
    <xf numFmtId="0" fontId="86" fillId="8" borderId="34" xfId="311" applyFont="1" applyFill="1" applyBorder="1" applyAlignment="1">
      <alignment horizontal="center" vertical="center" wrapText="1"/>
    </xf>
    <xf numFmtId="0" fontId="36" fillId="0" borderId="0" xfId="312" applyFont="1" applyAlignment="1">
      <alignment horizontal="center"/>
    </xf>
    <xf numFmtId="0" fontId="36" fillId="0" borderId="0" xfId="312" applyFont="1" applyAlignment="1">
      <alignment horizontal="left" vertical="center" wrapText="1" indent="2"/>
    </xf>
    <xf numFmtId="0" fontId="86" fillId="8" borderId="150" xfId="312" applyFont="1" applyFill="1" applyBorder="1" applyAlignment="1">
      <alignment horizontal="center" vertical="center" wrapText="1"/>
    </xf>
    <xf numFmtId="0" fontId="86" fillId="8" borderId="53" xfId="312" applyFont="1" applyFill="1" applyBorder="1" applyAlignment="1">
      <alignment horizontal="center" vertical="center" wrapText="1"/>
    </xf>
    <xf numFmtId="0" fontId="86" fillId="8" borderId="54" xfId="312" applyFont="1" applyFill="1" applyBorder="1" applyAlignment="1">
      <alignment horizontal="center" vertical="center" wrapText="1"/>
    </xf>
    <xf numFmtId="0" fontId="56" fillId="9" borderId="63" xfId="313" applyFont="1" applyFill="1" applyBorder="1" applyAlignment="1">
      <alignment horizontal="left" vertical="center"/>
    </xf>
    <xf numFmtId="0" fontId="36" fillId="9" borderId="95" xfId="313" applyFont="1" applyFill="1" applyBorder="1" applyAlignment="1">
      <alignment horizontal="right" vertical="center" wrapText="1"/>
    </xf>
    <xf numFmtId="191" fontId="36" fillId="9" borderId="63" xfId="313" applyNumberFormat="1" applyFont="1" applyFill="1" applyBorder="1" applyAlignment="1">
      <alignment horizontal="right" vertical="center" wrapText="1"/>
    </xf>
    <xf numFmtId="191" fontId="36" fillId="9" borderId="62" xfId="313" applyNumberFormat="1" applyFont="1" applyFill="1" applyBorder="1" applyAlignment="1">
      <alignment horizontal="right" vertical="center" wrapText="1"/>
    </xf>
    <xf numFmtId="0" fontId="36" fillId="0" borderId="8" xfId="313" applyFont="1" applyBorder="1" applyAlignment="1">
      <alignment horizontal="left" vertical="center" wrapText="1" indent="2"/>
    </xf>
    <xf numFmtId="0" fontId="36" fillId="0" borderId="0" xfId="313" applyFont="1" applyAlignment="1">
      <alignment horizontal="left" vertical="center" wrapText="1" indent="2"/>
    </xf>
    <xf numFmtId="0" fontId="56" fillId="9" borderId="87" xfId="313" applyFont="1" applyFill="1" applyBorder="1" applyAlignment="1">
      <alignment horizontal="left" vertical="center" wrapText="1"/>
    </xf>
    <xf numFmtId="0" fontId="55" fillId="8" borderId="8" xfId="313" applyFont="1" applyFill="1" applyBorder="1" applyAlignment="1">
      <alignment vertical="center" wrapText="1"/>
    </xf>
    <xf numFmtId="0" fontId="86" fillId="8" borderId="129" xfId="313" applyFont="1" applyFill="1" applyBorder="1" applyAlignment="1">
      <alignment horizontal="center" vertical="center" wrapText="1"/>
    </xf>
    <xf numFmtId="0" fontId="86" fillId="8" borderId="47" xfId="313" applyFont="1" applyFill="1" applyBorder="1" applyAlignment="1">
      <alignment horizontal="center" vertical="center" wrapText="1"/>
    </xf>
    <xf numFmtId="0" fontId="86" fillId="8" borderId="34" xfId="313" applyFont="1" applyFill="1" applyBorder="1" applyAlignment="1">
      <alignment horizontal="center" vertical="center" wrapText="1"/>
    </xf>
    <xf numFmtId="0" fontId="56" fillId="0" borderId="0" xfId="314" applyFont="1" applyAlignment="1">
      <alignment horizontal="left" vertical="top" wrapText="1"/>
    </xf>
    <xf numFmtId="0" fontId="36" fillId="0" borderId="0" xfId="314" applyFont="1" applyAlignment="1">
      <alignment vertical="top" wrapText="1"/>
    </xf>
    <xf numFmtId="0" fontId="55" fillId="8" borderId="31" xfId="314" applyFont="1" applyFill="1" applyBorder="1" applyAlignment="1">
      <alignment vertical="center" wrapText="1"/>
    </xf>
    <xf numFmtId="0" fontId="86" fillId="8" borderId="129" xfId="314" applyFont="1" applyFill="1" applyBorder="1" applyAlignment="1">
      <alignment horizontal="center" vertical="center" wrapText="1"/>
    </xf>
    <xf numFmtId="0" fontId="86" fillId="8" borderId="35" xfId="314" applyFont="1" applyFill="1" applyBorder="1" applyAlignment="1">
      <alignment horizontal="center" vertical="center" wrapText="1"/>
    </xf>
    <xf numFmtId="0" fontId="86" fillId="8" borderId="47" xfId="314" applyFont="1" applyFill="1" applyBorder="1" applyAlignment="1">
      <alignment horizontal="center" vertical="center" wrapText="1"/>
    </xf>
    <xf numFmtId="0" fontId="86" fillId="8" borderId="34" xfId="314" applyFont="1" applyFill="1" applyBorder="1" applyAlignment="1">
      <alignment horizontal="center" vertical="center" wrapText="1"/>
    </xf>
    <xf numFmtId="0" fontId="36" fillId="0" borderId="0" xfId="174" applyFont="1"/>
    <xf numFmtId="0" fontId="93" fillId="0" borderId="0" xfId="174" applyFont="1" applyAlignment="1">
      <alignment horizontal="left"/>
    </xf>
    <xf numFmtId="0" fontId="56" fillId="0" borderId="0" xfId="174" applyFont="1" applyAlignment="1">
      <alignment horizontal="left"/>
    </xf>
    <xf numFmtId="0" fontId="56" fillId="0" borderId="0" xfId="174" applyFont="1"/>
    <xf numFmtId="0" fontId="86" fillId="8" borderId="129" xfId="167" applyFont="1" applyFill="1" applyBorder="1" applyAlignment="1">
      <alignment horizontal="center" vertical="center" wrapText="1"/>
    </xf>
    <xf numFmtId="0" fontId="86" fillId="8" borderId="47" xfId="167" applyFont="1" applyFill="1" applyBorder="1" applyAlignment="1">
      <alignment horizontal="center" vertical="center"/>
    </xf>
    <xf numFmtId="0" fontId="56" fillId="0" borderId="0" xfId="317" applyFont="1" applyAlignment="1">
      <alignment vertical="center" wrapText="1"/>
    </xf>
    <xf numFmtId="0" fontId="56" fillId="0" borderId="0" xfId="317" applyFont="1" applyAlignment="1">
      <alignment horizontal="left" vertical="top" wrapText="1"/>
    </xf>
    <xf numFmtId="0" fontId="55" fillId="8" borderId="148" xfId="134" applyFont="1" applyFill="1" applyBorder="1" applyAlignment="1">
      <alignment horizontal="center" vertical="center" wrapText="1"/>
    </xf>
    <xf numFmtId="0" fontId="36" fillId="0" borderId="0" xfId="134" applyFont="1" applyAlignment="1">
      <alignment vertical="center"/>
    </xf>
    <xf numFmtId="0" fontId="36" fillId="0" borderId="0" xfId="134" applyFont="1"/>
    <xf numFmtId="0" fontId="55" fillId="8" borderId="129" xfId="0" applyFont="1" applyFill="1" applyBorder="1" applyAlignment="1">
      <alignment horizontal="center" vertical="center"/>
    </xf>
    <xf numFmtId="0" fontId="55" fillId="8" borderId="35" xfId="0" applyFont="1" applyFill="1" applyBorder="1" applyAlignment="1">
      <alignment horizontal="center" vertical="center"/>
    </xf>
    <xf numFmtId="0" fontId="55" fillId="8" borderId="34" xfId="0" applyFont="1" applyFill="1" applyBorder="1" applyAlignment="1">
      <alignment horizontal="center" vertical="center"/>
    </xf>
    <xf numFmtId="0" fontId="36" fillId="0" borderId="26" xfId="0" applyFont="1" applyBorder="1" applyAlignment="1">
      <alignment horizontal="left" vertical="center" indent="1"/>
    </xf>
    <xf numFmtId="3" fontId="36" fillId="0" borderId="23" xfId="0" applyNumberFormat="1" applyFont="1" applyBorder="1" applyAlignment="1">
      <alignment horizontal="right" vertical="center"/>
    </xf>
    <xf numFmtId="3" fontId="36" fillId="9" borderId="23" xfId="0" applyNumberFormat="1" applyFont="1" applyFill="1" applyBorder="1" applyAlignment="1">
      <alignment horizontal="right" vertical="center"/>
    </xf>
    <xf numFmtId="0" fontId="36" fillId="0" borderId="8" xfId="0" applyFont="1" applyBorder="1" applyAlignment="1">
      <alignment horizontal="left" vertical="center" indent="1"/>
    </xf>
    <xf numFmtId="3" fontId="36" fillId="0" borderId="4" xfId="0" applyNumberFormat="1" applyFont="1" applyBorder="1" applyAlignment="1">
      <alignment horizontal="right" vertical="center"/>
    </xf>
    <xf numFmtId="0" fontId="36" fillId="0" borderId="4" xfId="0" applyFont="1" applyBorder="1" applyAlignment="1">
      <alignment horizontal="right" vertical="center"/>
    </xf>
    <xf numFmtId="0" fontId="36" fillId="0" borderId="62" xfId="0" applyFont="1" applyBorder="1" applyAlignment="1">
      <alignment horizontal="right" vertical="center"/>
    </xf>
    <xf numFmtId="0" fontId="55" fillId="8" borderId="4" xfId="0" applyFont="1" applyFill="1" applyBorder="1" applyAlignment="1">
      <alignment vertical="center"/>
    </xf>
    <xf numFmtId="0" fontId="55" fillId="8" borderId="4" xfId="0" applyFont="1" applyFill="1" applyBorder="1" applyAlignment="1">
      <alignment vertical="center" wrapText="1"/>
    </xf>
    <xf numFmtId="3" fontId="36" fillId="0" borderId="26" xfId="0" applyNumberFormat="1" applyFont="1" applyBorder="1" applyAlignment="1">
      <alignment horizontal="right" vertical="center"/>
    </xf>
    <xf numFmtId="3" fontId="36" fillId="0" borderId="8" xfId="0" applyNumberFormat="1" applyFont="1" applyBorder="1" applyAlignment="1">
      <alignment horizontal="right" vertical="center"/>
    </xf>
    <xf numFmtId="0" fontId="36" fillId="0" borderId="77" xfId="0" applyFont="1" applyBorder="1" applyAlignment="1">
      <alignment horizontal="right" vertical="center"/>
    </xf>
    <xf numFmtId="0" fontId="36" fillId="0" borderId="63" xfId="0" applyFont="1" applyBorder="1" applyAlignment="1">
      <alignment horizontal="left" vertical="center" indent="1"/>
    </xf>
    <xf numFmtId="0" fontId="36" fillId="0" borderId="95" xfId="0" applyFont="1" applyBorder="1" applyAlignment="1">
      <alignment horizontal="right" vertical="center"/>
    </xf>
    <xf numFmtId="0" fontId="36" fillId="0" borderId="63" xfId="0" applyFont="1" applyBorder="1" applyAlignment="1">
      <alignment horizontal="right" vertical="center"/>
    </xf>
    <xf numFmtId="0" fontId="55" fillId="8" borderId="23" xfId="0" applyFont="1" applyFill="1" applyBorder="1" applyAlignment="1">
      <alignment vertical="center"/>
    </xf>
    <xf numFmtId="3" fontId="36" fillId="9" borderId="26" xfId="0" applyNumberFormat="1" applyFont="1" applyFill="1" applyBorder="1" applyAlignment="1">
      <alignment horizontal="right" vertical="center"/>
    </xf>
    <xf numFmtId="3" fontId="36" fillId="9" borderId="93" xfId="0" applyNumberFormat="1" applyFont="1" applyFill="1" applyBorder="1" applyAlignment="1">
      <alignment horizontal="right" vertical="center"/>
    </xf>
    <xf numFmtId="0" fontId="36" fillId="0" borderId="0" xfId="0" applyFont="1" applyAlignment="1">
      <alignment vertical="center" wrapText="1"/>
    </xf>
    <xf numFmtId="0" fontId="36" fillId="0" borderId="8" xfId="0" applyFont="1" applyBorder="1" applyAlignment="1">
      <alignment horizontal="right" vertical="center"/>
    </xf>
    <xf numFmtId="0" fontId="36" fillId="0" borderId="0" xfId="0" applyFont="1" applyAlignment="1">
      <alignment horizontal="left" vertical="center" wrapText="1"/>
    </xf>
    <xf numFmtId="0" fontId="56" fillId="0" borderId="0" xfId="0" applyFont="1" applyAlignment="1">
      <alignment horizontal="left" vertical="center"/>
    </xf>
    <xf numFmtId="0" fontId="55" fillId="8" borderId="141" xfId="0" applyFont="1" applyFill="1" applyBorder="1" applyAlignment="1">
      <alignment horizontal="center" vertical="center" wrapText="1"/>
    </xf>
    <xf numFmtId="0" fontId="58" fillId="0" borderId="0" xfId="307" applyFont="1" applyAlignment="1">
      <alignment horizontal="left" vertical="top" wrapText="1"/>
    </xf>
    <xf numFmtId="0" fontId="86" fillId="8" borderId="129" xfId="311" applyFont="1" applyFill="1" applyBorder="1" applyAlignment="1">
      <alignment horizontal="center" vertical="center" wrapText="1"/>
    </xf>
    <xf numFmtId="0" fontId="36" fillId="0" borderId="8" xfId="0" applyFont="1" applyBorder="1" applyAlignment="1">
      <alignment horizontal="left" vertical="center" wrapText="1"/>
    </xf>
    <xf numFmtId="0" fontId="56" fillId="0" borderId="0" xfId="0" applyFont="1" applyAlignment="1">
      <alignment horizontal="left" vertical="center" wrapText="1"/>
    </xf>
    <xf numFmtId="0" fontId="36" fillId="0" borderId="8" xfId="0" applyFont="1" applyBorder="1" applyAlignment="1">
      <alignment vertical="center" wrapText="1"/>
    </xf>
    <xf numFmtId="0" fontId="52" fillId="0" borderId="0" xfId="288" applyFont="1"/>
    <xf numFmtId="0" fontId="56" fillId="0" borderId="0" xfId="231" applyFont="1">
      <alignment wrapText="1"/>
    </xf>
    <xf numFmtId="0" fontId="56" fillId="0" borderId="0" xfId="0" applyFont="1" applyAlignment="1">
      <alignment horizontal="center" vertical="center"/>
    </xf>
    <xf numFmtId="0" fontId="34" fillId="0" borderId="0" xfId="231" applyFont="1">
      <alignment wrapText="1"/>
    </xf>
    <xf numFmtId="0" fontId="34" fillId="0" borderId="0" xfId="0" applyFont="1" applyAlignment="1">
      <alignment vertical="center"/>
    </xf>
    <xf numFmtId="0" fontId="34" fillId="0" borderId="0" xfId="0" applyFont="1" applyAlignment="1">
      <alignment horizontal="center" vertical="center"/>
    </xf>
    <xf numFmtId="0" fontId="82" fillId="0" borderId="0" xfId="0" applyFont="1" applyAlignment="1">
      <alignment vertical="center"/>
    </xf>
    <xf numFmtId="0" fontId="36" fillId="0" borderId="0" xfId="172" applyFont="1"/>
    <xf numFmtId="0" fontId="35" fillId="0" borderId="0" xfId="172" applyFont="1"/>
    <xf numFmtId="0" fontId="34" fillId="0" borderId="0" xfId="172" applyFont="1" applyAlignment="1">
      <alignment horizontal="center" vertical="center" wrapText="1"/>
    </xf>
    <xf numFmtId="0" fontId="35" fillId="0" borderId="0" xfId="171" applyFont="1"/>
    <xf numFmtId="0" fontId="94" fillId="0" borderId="0" xfId="0" applyFont="1" applyAlignment="1">
      <alignment vertical="center"/>
    </xf>
    <xf numFmtId="0" fontId="95" fillId="0" borderId="0" xfId="0" applyFont="1"/>
    <xf numFmtId="0" fontId="56" fillId="0" borderId="0" xfId="0" applyFont="1"/>
    <xf numFmtId="0" fontId="59" fillId="0" borderId="137" xfId="0" applyFont="1" applyBorder="1"/>
    <xf numFmtId="0" fontId="36" fillId="0" borderId="0" xfId="312" applyFont="1"/>
    <xf numFmtId="0" fontId="36" fillId="0" borderId="0" xfId="125" applyFont="1"/>
    <xf numFmtId="176" fontId="36" fillId="0" borderId="0" xfId="125" applyNumberFormat="1" applyFont="1"/>
    <xf numFmtId="0" fontId="36" fillId="0" borderId="0" xfId="140" applyFont="1"/>
    <xf numFmtId="0" fontId="36" fillId="0" borderId="0" xfId="317" applyFont="1"/>
    <xf numFmtId="0" fontId="36" fillId="0" borderId="0" xfId="0" applyFont="1" applyAlignment="1">
      <alignment horizontal="left"/>
    </xf>
    <xf numFmtId="0" fontId="36" fillId="0" borderId="0" xfId="0" applyFont="1" applyAlignment="1">
      <alignment horizontal="right"/>
    </xf>
    <xf numFmtId="3" fontId="36" fillId="0" borderId="8" xfId="0" applyNumberFormat="1" applyFont="1" applyBorder="1" applyAlignment="1">
      <alignment horizontal="right" vertical="center" wrapText="1"/>
    </xf>
    <xf numFmtId="190" fontId="36" fillId="0" borderId="4" xfId="0" applyNumberFormat="1" applyFont="1" applyBorder="1" applyAlignment="1">
      <alignment horizontal="right" vertical="center"/>
    </xf>
    <xf numFmtId="0" fontId="36" fillId="0" borderId="24" xfId="0" applyFont="1" applyBorder="1" applyAlignment="1">
      <alignment vertical="center" wrapText="1"/>
    </xf>
    <xf numFmtId="0" fontId="36" fillId="9" borderId="63" xfId="0" applyFont="1" applyFill="1" applyBorder="1" applyAlignment="1">
      <alignment vertical="center" wrapText="1"/>
    </xf>
    <xf numFmtId="0" fontId="36" fillId="0" borderId="26" xfId="0" applyFont="1" applyBorder="1" applyAlignment="1">
      <alignment horizontal="left" vertical="center" wrapText="1" indent="1"/>
    </xf>
    <xf numFmtId="0" fontId="36" fillId="0" borderId="8" xfId="0" applyFont="1" applyBorder="1" applyAlignment="1">
      <alignment horizontal="left" vertical="center" wrapText="1" indent="1"/>
    </xf>
    <xf numFmtId="0" fontId="52" fillId="9" borderId="76" xfId="0" applyFont="1" applyFill="1" applyBorder="1"/>
    <xf numFmtId="0" fontId="96" fillId="9" borderId="63" xfId="0" applyFont="1" applyFill="1" applyBorder="1" applyAlignment="1">
      <alignment horizontal="left" vertical="center" wrapText="1"/>
    </xf>
    <xf numFmtId="0" fontId="96" fillId="0" borderId="26" xfId="0" applyFont="1" applyBorder="1" applyAlignment="1">
      <alignment horizontal="left" vertical="center" wrapText="1" indent="1"/>
    </xf>
    <xf numFmtId="0" fontId="96" fillId="0" borderId="8" xfId="0" applyFont="1" applyBorder="1" applyAlignment="1">
      <alignment horizontal="left" vertical="center" wrapText="1" indent="1"/>
    </xf>
    <xf numFmtId="0" fontId="96" fillId="0" borderId="8" xfId="0" applyFont="1" applyBorder="1" applyAlignment="1">
      <alignment horizontal="left" vertical="center" wrapText="1"/>
    </xf>
    <xf numFmtId="0" fontId="96" fillId="0" borderId="8" xfId="0" applyFont="1" applyBorder="1" applyAlignment="1">
      <alignment vertical="center"/>
    </xf>
    <xf numFmtId="0" fontId="52" fillId="0" borderId="72" xfId="0" applyFont="1" applyBorder="1"/>
    <xf numFmtId="0" fontId="55" fillId="8" borderId="8" xfId="0" applyFont="1" applyFill="1" applyBorder="1" applyAlignment="1">
      <alignment horizontal="left" vertical="center" wrapText="1"/>
    </xf>
    <xf numFmtId="0" fontId="36" fillId="0" borderId="77" xfId="0" applyFont="1" applyBorder="1" applyAlignment="1">
      <alignment horizontal="right" vertical="center" wrapText="1"/>
    </xf>
    <xf numFmtId="0" fontId="36" fillId="0" borderId="4" xfId="0" applyFont="1" applyBorder="1" applyAlignment="1">
      <alignment horizontal="right" vertical="center" wrapText="1"/>
    </xf>
    <xf numFmtId="0" fontId="36" fillId="0" borderId="8" xfId="0" applyFont="1" applyBorder="1" applyAlignment="1">
      <alignment horizontal="right" vertical="center" wrapText="1"/>
    </xf>
    <xf numFmtId="0" fontId="56" fillId="0" borderId="0" xfId="323" applyFont="1" applyAlignment="1">
      <alignment horizontal="left" vertical="center" wrapText="1"/>
    </xf>
    <xf numFmtId="0" fontId="36" fillId="9" borderId="8" xfId="0" applyFont="1" applyFill="1" applyBorder="1" applyAlignment="1">
      <alignment vertical="center" wrapText="1"/>
    </xf>
    <xf numFmtId="0" fontId="57" fillId="9" borderId="30" xfId="0" applyFont="1" applyFill="1" applyBorder="1" applyAlignment="1">
      <alignment horizontal="left" vertical="center" wrapText="1"/>
    </xf>
    <xf numFmtId="0" fontId="57" fillId="0" borderId="30" xfId="0" applyFont="1" applyBorder="1" applyAlignment="1">
      <alignment horizontal="left" vertical="center" wrapText="1"/>
    </xf>
    <xf numFmtId="0" fontId="57" fillId="9" borderId="79" xfId="0" applyFont="1" applyFill="1" applyBorder="1" applyAlignment="1">
      <alignment horizontal="left" vertical="center" wrapText="1"/>
    </xf>
    <xf numFmtId="0" fontId="57" fillId="0" borderId="8" xfId="0" applyFont="1" applyBorder="1" applyAlignment="1">
      <alignment horizontal="left" vertical="center" wrapText="1"/>
    </xf>
    <xf numFmtId="0" fontId="36" fillId="9" borderId="63" xfId="0" applyFont="1" applyFill="1" applyBorder="1" applyAlignment="1">
      <alignment horizontal="left" vertical="center" wrapText="1"/>
    </xf>
    <xf numFmtId="0" fontId="36" fillId="0" borderId="26" xfId="0" applyFont="1" applyBorder="1" applyAlignment="1">
      <alignment vertical="center" wrapText="1"/>
    </xf>
    <xf numFmtId="0" fontId="57" fillId="9" borderId="83" xfId="0" applyFont="1" applyFill="1" applyBorder="1" applyAlignment="1">
      <alignment horizontal="left" vertical="center" wrapText="1"/>
    </xf>
    <xf numFmtId="0" fontId="57" fillId="0" borderId="80" xfId="0" applyFont="1" applyBorder="1" applyAlignment="1">
      <alignment horizontal="left" vertical="center" wrapText="1"/>
    </xf>
    <xf numFmtId="0" fontId="57" fillId="9" borderId="82" xfId="0" applyFont="1" applyFill="1" applyBorder="1" applyAlignment="1">
      <alignment horizontal="left" vertical="center" wrapText="1"/>
    </xf>
    <xf numFmtId="0" fontId="57" fillId="0" borderId="84" xfId="0" applyFont="1" applyBorder="1" applyAlignment="1">
      <alignment horizontal="left" vertical="center" wrapText="1"/>
    </xf>
    <xf numFmtId="3" fontId="98" fillId="0" borderId="77" xfId="0" applyNumberFormat="1" applyFont="1" applyBorder="1" applyAlignment="1">
      <alignment vertical="center"/>
    </xf>
    <xf numFmtId="0" fontId="36" fillId="9" borderId="77" xfId="0" applyFont="1" applyFill="1" applyBorder="1" applyAlignment="1">
      <alignment horizontal="right" vertical="center" wrapText="1"/>
    </xf>
    <xf numFmtId="0" fontId="86" fillId="8" borderId="129" xfId="323" applyFont="1" applyFill="1" applyBorder="1" applyAlignment="1">
      <alignment horizontal="center" vertical="center" wrapText="1"/>
    </xf>
    <xf numFmtId="0" fontId="86" fillId="8" borderId="47" xfId="323" applyFont="1" applyFill="1" applyBorder="1" applyAlignment="1">
      <alignment horizontal="center" vertical="center" wrapText="1"/>
    </xf>
    <xf numFmtId="0" fontId="86" fillId="8" borderId="125" xfId="323" applyFont="1" applyFill="1" applyBorder="1" applyAlignment="1">
      <alignment horizontal="center" vertical="center" wrapText="1"/>
    </xf>
    <xf numFmtId="0" fontId="86" fillId="8" borderId="148" xfId="0" applyFont="1" applyFill="1" applyBorder="1" applyAlignment="1">
      <alignment horizontal="center" vertical="center" wrapText="1"/>
    </xf>
    <xf numFmtId="0" fontId="99" fillId="0" borderId="0" xfId="0" applyFont="1" applyAlignment="1">
      <alignment vertical="center"/>
    </xf>
    <xf numFmtId="0" fontId="36" fillId="0" borderId="0" xfId="0" applyFont="1" applyAlignment="1">
      <alignment vertical="top" wrapText="1"/>
    </xf>
    <xf numFmtId="0" fontId="36" fillId="0" borderId="23" xfId="0" applyFont="1" applyBorder="1" applyAlignment="1">
      <alignment horizontal="right" vertical="center" wrapText="1"/>
    </xf>
    <xf numFmtId="0" fontId="36" fillId="9" borderId="62" xfId="0" applyFont="1" applyFill="1" applyBorder="1" applyAlignment="1">
      <alignment horizontal="right" vertical="center" wrapText="1"/>
    </xf>
    <xf numFmtId="0" fontId="36" fillId="9" borderId="63" xfId="0" applyFont="1" applyFill="1" applyBorder="1" applyAlignment="1">
      <alignment horizontal="right" vertical="center" wrapText="1"/>
    </xf>
    <xf numFmtId="0" fontId="36" fillId="0" borderId="5" xfId="0" applyFont="1" applyBorder="1" applyAlignment="1">
      <alignment vertical="center" wrapText="1"/>
    </xf>
    <xf numFmtId="0" fontId="36" fillId="0" borderId="4" xfId="0" applyFont="1" applyBorder="1" applyAlignment="1">
      <alignment vertical="center"/>
    </xf>
    <xf numFmtId="0" fontId="36" fillId="9" borderId="62" xfId="0" applyFont="1" applyFill="1" applyBorder="1" applyAlignment="1">
      <alignment wrapText="1"/>
    </xf>
    <xf numFmtId="0" fontId="36" fillId="0" borderId="23" xfId="0" applyFont="1" applyBorder="1" applyAlignment="1">
      <alignment wrapText="1"/>
    </xf>
    <xf numFmtId="0" fontId="36" fillId="9" borderId="4" xfId="0" applyFont="1" applyFill="1" applyBorder="1" applyAlignment="1">
      <alignment wrapText="1"/>
    </xf>
    <xf numFmtId="0" fontId="36" fillId="0" borderId="4" xfId="0" applyFont="1" applyBorder="1" applyAlignment="1">
      <alignment wrapText="1"/>
    </xf>
    <xf numFmtId="0" fontId="64" fillId="0" borderId="0" xfId="325" applyFont="1" applyAlignment="1">
      <alignment horizontal="left" vertical="top" wrapText="1"/>
    </xf>
    <xf numFmtId="0" fontId="55" fillId="8" borderId="129" xfId="325" applyFont="1" applyFill="1" applyBorder="1" applyAlignment="1">
      <alignment horizontal="center" vertical="center" wrapText="1"/>
    </xf>
    <xf numFmtId="0" fontId="55" fillId="8" borderId="47" xfId="325" applyFont="1" applyFill="1" applyBorder="1" applyAlignment="1">
      <alignment horizontal="center" vertical="center" wrapText="1"/>
    </xf>
    <xf numFmtId="0" fontId="55" fillId="8" borderId="34" xfId="325" applyFont="1" applyFill="1" applyBorder="1" applyAlignment="1">
      <alignment horizontal="center" vertical="center" wrapText="1"/>
    </xf>
    <xf numFmtId="0" fontId="96" fillId="9" borderId="63" xfId="325" applyFont="1" applyFill="1" applyBorder="1" applyAlignment="1">
      <alignment vertical="center" wrapText="1"/>
    </xf>
    <xf numFmtId="0" fontId="96" fillId="9" borderId="63" xfId="325" applyFont="1" applyFill="1" applyBorder="1" applyAlignment="1">
      <alignment horizontal="right" vertical="center" wrapText="1"/>
    </xf>
    <xf numFmtId="0" fontId="96" fillId="0" borderId="26" xfId="325" applyFont="1" applyBorder="1" applyAlignment="1">
      <alignment vertical="center" wrapText="1"/>
    </xf>
    <xf numFmtId="0" fontId="96" fillId="0" borderId="26" xfId="325" applyFont="1" applyBorder="1" applyAlignment="1">
      <alignment horizontal="right" vertical="center" wrapText="1"/>
    </xf>
    <xf numFmtId="0" fontId="96" fillId="9" borderId="8" xfId="325" applyFont="1" applyFill="1" applyBorder="1" applyAlignment="1">
      <alignment vertical="center" wrapText="1"/>
    </xf>
    <xf numFmtId="0" fontId="96" fillId="9" borderId="8" xfId="325" applyFont="1" applyFill="1" applyBorder="1" applyAlignment="1">
      <alignment horizontal="right" vertical="center" wrapText="1"/>
    </xf>
    <xf numFmtId="0" fontId="96" fillId="0" borderId="8" xfId="325" applyFont="1" applyBorder="1" applyAlignment="1">
      <alignment vertical="center" wrapText="1"/>
    </xf>
    <xf numFmtId="0" fontId="96" fillId="0" borderId="8" xfId="325" applyFont="1" applyBorder="1" applyAlignment="1">
      <alignment horizontal="right" vertical="center" wrapText="1"/>
    </xf>
    <xf numFmtId="0" fontId="100" fillId="0" borderId="0" xfId="325" applyFont="1" applyAlignment="1">
      <alignment vertical="center"/>
    </xf>
    <xf numFmtId="0" fontId="52" fillId="0" borderId="0" xfId="325" applyFont="1"/>
    <xf numFmtId="0" fontId="71" fillId="0" borderId="0" xfId="327" applyFont="1"/>
    <xf numFmtId="0" fontId="51" fillId="0" borderId="0" xfId="327" applyFont="1"/>
    <xf numFmtId="0" fontId="66" fillId="8" borderId="55" xfId="327" applyFont="1" applyFill="1" applyBorder="1" applyAlignment="1">
      <alignment vertical="center" wrapText="1"/>
    </xf>
    <xf numFmtId="0" fontId="70" fillId="0" borderId="23" xfId="327" applyFont="1" applyBorder="1" applyAlignment="1">
      <alignment vertical="center" wrapText="1"/>
    </xf>
    <xf numFmtId="0" fontId="71" fillId="9" borderId="62" xfId="327" applyFont="1" applyFill="1" applyBorder="1" applyAlignment="1">
      <alignment vertical="center" wrapText="1"/>
    </xf>
    <xf numFmtId="0" fontId="71" fillId="0" borderId="23" xfId="327" applyFont="1" applyBorder="1" applyAlignment="1">
      <alignment vertical="center" wrapText="1"/>
    </xf>
    <xf numFmtId="0" fontId="71" fillId="0" borderId="4" xfId="327" applyFont="1" applyBorder="1" applyAlignment="1">
      <alignment vertical="center" wrapText="1"/>
    </xf>
    <xf numFmtId="0" fontId="71" fillId="0" borderId="4" xfId="327" applyFont="1" applyBorder="1" applyAlignment="1">
      <alignment horizontal="left" vertical="center" wrapText="1" indent="3"/>
    </xf>
    <xf numFmtId="0" fontId="101" fillId="0" borderId="0" xfId="327" applyFont="1" applyAlignment="1">
      <alignment vertical="center"/>
    </xf>
    <xf numFmtId="0" fontId="89" fillId="8" borderId="148" xfId="327" applyFont="1" applyFill="1" applyBorder="1" applyAlignment="1">
      <alignment horizontal="center" vertical="center" wrapText="1"/>
    </xf>
    <xf numFmtId="0" fontId="89" fillId="8" borderId="35" xfId="327" applyFont="1" applyFill="1" applyBorder="1" applyAlignment="1">
      <alignment horizontal="center" vertical="center" wrapText="1"/>
    </xf>
    <xf numFmtId="0" fontId="89" fillId="8" borderId="156" xfId="327" applyFont="1" applyFill="1" applyBorder="1" applyAlignment="1">
      <alignment horizontal="center" vertical="center" wrapText="1"/>
    </xf>
    <xf numFmtId="0" fontId="55" fillId="8" borderId="55" xfId="0" applyFont="1" applyFill="1" applyBorder="1" applyAlignment="1">
      <alignment horizontal="left" vertical="center" wrapText="1"/>
    </xf>
    <xf numFmtId="0" fontId="56" fillId="0" borderId="8" xfId="0" applyFont="1" applyBorder="1" applyAlignment="1">
      <alignment horizontal="left" vertical="center" wrapText="1"/>
    </xf>
    <xf numFmtId="0" fontId="36" fillId="0" borderId="109" xfId="0" applyFont="1" applyBorder="1" applyAlignment="1">
      <alignment horizontal="right" vertical="center" wrapText="1"/>
    </xf>
    <xf numFmtId="0" fontId="36" fillId="0" borderId="26" xfId="0" applyFont="1" applyBorder="1" applyAlignment="1">
      <alignment horizontal="left" vertical="center" wrapText="1"/>
    </xf>
    <xf numFmtId="0" fontId="86" fillId="8" borderId="149" xfId="0" applyFont="1" applyFill="1" applyBorder="1" applyAlignment="1">
      <alignment horizontal="center" vertical="center" wrapText="1"/>
    </xf>
    <xf numFmtId="0" fontId="59" fillId="0" borderId="0" xfId="0" applyFont="1" applyAlignment="1">
      <alignment vertical="center"/>
    </xf>
    <xf numFmtId="0" fontId="66" fillId="8" borderId="7" xfId="0" applyFont="1" applyFill="1" applyBorder="1" applyAlignment="1">
      <alignment vertical="center" wrapText="1"/>
    </xf>
    <xf numFmtId="0" fontId="59" fillId="9" borderId="5" xfId="0" applyFont="1" applyFill="1" applyBorder="1" applyAlignment="1">
      <alignment horizontal="right" vertical="center" wrapText="1"/>
    </xf>
    <xf numFmtId="0" fontId="59" fillId="9" borderId="65" xfId="0" applyFont="1" applyFill="1" applyBorder="1" applyAlignment="1">
      <alignment horizontal="right" vertical="center" wrapText="1"/>
    </xf>
    <xf numFmtId="0" fontId="59" fillId="0" borderId="0" xfId="0" applyFont="1" applyAlignment="1">
      <alignment vertical="top" wrapText="1"/>
    </xf>
    <xf numFmtId="0" fontId="89" fillId="8" borderId="125" xfId="0" applyFont="1" applyFill="1" applyBorder="1" applyAlignment="1">
      <alignment horizontal="center" vertical="center" wrapText="1"/>
    </xf>
    <xf numFmtId="0" fontId="89" fillId="8" borderId="47" xfId="0" applyFont="1" applyFill="1" applyBorder="1" applyAlignment="1">
      <alignment horizontal="center" vertical="center" wrapText="1"/>
    </xf>
    <xf numFmtId="0" fontId="90" fillId="0" borderId="0" xfId="0" applyFont="1"/>
    <xf numFmtId="0" fontId="57" fillId="9" borderId="82" xfId="0" applyFont="1" applyFill="1" applyBorder="1" applyAlignment="1">
      <alignment horizontal="right" vertical="center"/>
    </xf>
    <xf numFmtId="0" fontId="55" fillId="8" borderId="55" xfId="0" applyFont="1" applyFill="1" applyBorder="1" applyAlignment="1">
      <alignment vertical="center"/>
    </xf>
    <xf numFmtId="0" fontId="36" fillId="0" borderId="8" xfId="0" applyFont="1" applyBorder="1" applyAlignment="1">
      <alignment horizontal="left" vertical="center" indent="2"/>
    </xf>
    <xf numFmtId="3" fontId="58" fillId="0" borderId="29" xfId="0" applyNumberFormat="1" applyFont="1" applyBorder="1" applyAlignment="1">
      <alignment horizontal="right" vertical="center"/>
    </xf>
    <xf numFmtId="3" fontId="58" fillId="0" borderId="28" xfId="0" applyNumberFormat="1" applyFont="1" applyBorder="1" applyAlignment="1">
      <alignment horizontal="right" vertical="center"/>
    </xf>
    <xf numFmtId="0" fontId="66" fillId="8" borderId="55" xfId="0" applyFont="1" applyFill="1" applyBorder="1" applyAlignment="1">
      <alignment vertical="center"/>
    </xf>
    <xf numFmtId="0" fontId="59" fillId="0" borderId="8" xfId="0" applyFont="1" applyBorder="1" applyAlignment="1">
      <alignment vertical="center"/>
    </xf>
    <xf numFmtId="0" fontId="59" fillId="0" borderId="4" xfId="0" applyFont="1" applyBorder="1" applyAlignment="1">
      <alignment vertical="center"/>
    </xf>
    <xf numFmtId="0" fontId="59" fillId="0" borderId="8" xfId="0" applyFont="1" applyBorder="1" applyAlignment="1">
      <alignment horizontal="left" vertical="center" indent="2"/>
    </xf>
    <xf numFmtId="0" fontId="59" fillId="0" borderId="4" xfId="0" applyFont="1" applyBorder="1" applyAlignment="1">
      <alignment horizontal="left" vertical="center" indent="2"/>
    </xf>
    <xf numFmtId="0" fontId="59" fillId="0" borderId="8" xfId="0" applyFont="1" applyBorder="1" applyAlignment="1">
      <alignment horizontal="left" vertical="center" indent="3"/>
    </xf>
    <xf numFmtId="0" fontId="59" fillId="0" borderId="4" xfId="0" applyFont="1" applyBorder="1" applyAlignment="1">
      <alignment horizontal="left" vertical="center" indent="3"/>
    </xf>
    <xf numFmtId="0" fontId="59" fillId="0" borderId="8" xfId="0" applyFont="1" applyBorder="1" applyAlignment="1">
      <alignment horizontal="left" vertical="center" indent="4"/>
    </xf>
    <xf numFmtId="0" fontId="59" fillId="0" borderId="4" xfId="0" applyFont="1" applyBorder="1" applyAlignment="1">
      <alignment horizontal="left" vertical="center" indent="4"/>
    </xf>
    <xf numFmtId="0" fontId="59" fillId="9" borderId="63" xfId="0" applyFont="1" applyFill="1" applyBorder="1" applyAlignment="1">
      <alignment vertical="center"/>
    </xf>
    <xf numFmtId="0" fontId="59" fillId="0" borderId="26" xfId="0" applyFont="1" applyBorder="1" applyAlignment="1">
      <alignment horizontal="left" vertical="center" indent="2"/>
    </xf>
    <xf numFmtId="0" fontId="36" fillId="9" borderId="4" xfId="0" applyFont="1" applyFill="1" applyBorder="1" applyAlignment="1">
      <alignment vertical="center"/>
    </xf>
    <xf numFmtId="0" fontId="36" fillId="0" borderId="4" xfId="0" applyFont="1" applyBorder="1" applyAlignment="1">
      <alignment horizontal="left" vertical="center" indent="1"/>
    </xf>
    <xf numFmtId="0" fontId="36" fillId="0" borderId="4" xfId="0" applyFont="1" applyBorder="1" applyAlignment="1">
      <alignment horizontal="left" vertical="center" indent="3"/>
    </xf>
    <xf numFmtId="0" fontId="36" fillId="0" borderId="4" xfId="0" applyFont="1" applyBorder="1" applyAlignment="1">
      <alignment horizontal="left" vertical="center" indent="4"/>
    </xf>
    <xf numFmtId="0" fontId="56" fillId="0" borderId="0" xfId="0" applyFont="1" applyAlignment="1">
      <alignment vertical="center" wrapText="1"/>
    </xf>
    <xf numFmtId="0" fontId="83" fillId="0" borderId="0" xfId="0" applyFont="1"/>
    <xf numFmtId="0" fontId="65" fillId="0" borderId="0" xfId="0" applyFont="1" applyAlignment="1">
      <alignment vertical="center"/>
    </xf>
    <xf numFmtId="0" fontId="59" fillId="0" borderId="26" xfId="0" applyFont="1" applyBorder="1" applyAlignment="1">
      <alignment horizontal="left" vertical="center" wrapText="1" indent="1"/>
    </xf>
    <xf numFmtId="0" fontId="59" fillId="0" borderId="8" xfId="0" applyFont="1" applyBorder="1" applyAlignment="1">
      <alignment horizontal="left" vertical="center" wrapText="1" indent="1"/>
    </xf>
    <xf numFmtId="0" fontId="36" fillId="9" borderId="8" xfId="0" applyFont="1" applyFill="1" applyBorder="1" applyAlignment="1">
      <alignment horizontal="left" vertical="center" wrapText="1" indent="1"/>
    </xf>
    <xf numFmtId="0" fontId="36" fillId="9" borderId="8" xfId="0" applyFont="1" applyFill="1" applyBorder="1" applyAlignment="1">
      <alignment horizontal="left" vertical="center" indent="1"/>
    </xf>
    <xf numFmtId="3" fontId="36" fillId="9" borderId="31" xfId="314" applyNumberFormat="1" applyFont="1" applyFill="1" applyBorder="1" applyAlignment="1">
      <alignment horizontal="right" vertical="center" wrapText="1"/>
    </xf>
    <xf numFmtId="3" fontId="36" fillId="9" borderId="102" xfId="314" applyNumberFormat="1" applyFont="1" applyFill="1" applyBorder="1" applyAlignment="1">
      <alignment horizontal="right" vertical="center" wrapText="1"/>
    </xf>
    <xf numFmtId="190" fontId="36" fillId="9" borderId="31" xfId="314" applyNumberFormat="1" applyFont="1" applyFill="1" applyBorder="1" applyAlignment="1">
      <alignment horizontal="right" vertical="center" wrapText="1"/>
    </xf>
    <xf numFmtId="0" fontId="36" fillId="0" borderId="26" xfId="313" applyFont="1" applyBorder="1" applyAlignment="1">
      <alignment horizontal="left" vertical="center" wrapText="1" indent="1"/>
    </xf>
    <xf numFmtId="0" fontId="36" fillId="9" borderId="8" xfId="313" applyFont="1" applyFill="1" applyBorder="1" applyAlignment="1">
      <alignment horizontal="left" vertical="center" wrapText="1" indent="1"/>
    </xf>
    <xf numFmtId="0" fontId="36" fillId="0" borderId="8" xfId="313" applyFont="1" applyBorder="1" applyAlignment="1">
      <alignment horizontal="left" vertical="center" wrapText="1" indent="1"/>
    </xf>
    <xf numFmtId="0" fontId="36" fillId="0" borderId="0" xfId="313" applyFont="1" applyAlignment="1">
      <alignment horizontal="left" vertical="center" wrapText="1" indent="1"/>
    </xf>
    <xf numFmtId="0" fontId="36" fillId="0" borderId="0" xfId="312" applyFont="1" applyAlignment="1">
      <alignment horizontal="left" vertical="center" wrapText="1" indent="1"/>
    </xf>
    <xf numFmtId="0" fontId="36" fillId="0" borderId="26" xfId="311" applyFont="1" applyBorder="1" applyAlignment="1">
      <alignment horizontal="left" vertical="center" wrapText="1" indent="1"/>
    </xf>
    <xf numFmtId="0" fontId="36" fillId="0" borderId="8" xfId="311" applyFont="1" applyBorder="1" applyAlignment="1">
      <alignment horizontal="left" vertical="center" wrapText="1" indent="1"/>
    </xf>
    <xf numFmtId="0" fontId="36" fillId="0" borderId="0" xfId="311" applyFont="1" applyAlignment="1">
      <alignment horizontal="left" vertical="center" wrapText="1"/>
    </xf>
    <xf numFmtId="0" fontId="36" fillId="9" borderId="8" xfId="311" applyFont="1" applyFill="1" applyBorder="1" applyAlignment="1">
      <alignment horizontal="left" vertical="center" wrapText="1" indent="1"/>
    </xf>
    <xf numFmtId="0" fontId="59" fillId="0" borderId="0" xfId="308" applyFont="1" applyAlignment="1">
      <alignment horizontal="left" vertical="center" wrapText="1"/>
    </xf>
    <xf numFmtId="0" fontId="59" fillId="0" borderId="178" xfId="307" applyFont="1" applyBorder="1" applyAlignment="1">
      <alignment horizontal="left" vertical="center" wrapText="1" indent="1"/>
    </xf>
    <xf numFmtId="0" fontId="59" fillId="0" borderId="179" xfId="307" applyFont="1" applyBorder="1" applyAlignment="1">
      <alignment horizontal="left" vertical="center" wrapText="1" indent="1"/>
    </xf>
    <xf numFmtId="0" fontId="59" fillId="0" borderId="180" xfId="307" applyFont="1" applyBorder="1" applyAlignment="1">
      <alignment horizontal="left" vertical="center" wrapText="1"/>
    </xf>
    <xf numFmtId="0" fontId="59" fillId="0" borderId="182" xfId="307" applyFont="1" applyBorder="1" applyAlignment="1">
      <alignment horizontal="left" vertical="center" wrapText="1" indent="1"/>
    </xf>
    <xf numFmtId="0" fontId="59" fillId="9" borderId="179" xfId="307" applyFont="1" applyFill="1" applyBorder="1" applyAlignment="1">
      <alignment horizontal="left" vertical="center" wrapText="1" indent="1"/>
    </xf>
    <xf numFmtId="0" fontId="59" fillId="9" borderId="180" xfId="307" applyFont="1" applyFill="1" applyBorder="1" applyAlignment="1">
      <alignment horizontal="left" vertical="center" wrapText="1" indent="1"/>
    </xf>
    <xf numFmtId="0" fontId="36" fillId="0" borderId="26" xfId="298" applyFont="1" applyBorder="1" applyAlignment="1">
      <alignment horizontal="left" vertical="center" wrapText="1" indent="1"/>
    </xf>
    <xf numFmtId="0" fontId="36" fillId="9" borderId="8" xfId="298" applyFont="1" applyFill="1" applyBorder="1" applyAlignment="1">
      <alignment horizontal="left" vertical="center" wrapText="1" indent="1"/>
    </xf>
    <xf numFmtId="0" fontId="36" fillId="0" borderId="8" xfId="298" applyFont="1" applyBorder="1" applyAlignment="1">
      <alignment horizontal="left" vertical="center" wrapText="1" indent="1"/>
    </xf>
    <xf numFmtId="0" fontId="36" fillId="0" borderId="8" xfId="298" applyFont="1" applyBorder="1" applyAlignment="1">
      <alignment horizontal="left" vertical="center" indent="1"/>
    </xf>
    <xf numFmtId="0" fontId="102" fillId="0" borderId="0" xfId="0" applyFont="1" applyAlignment="1">
      <alignment vertical="center"/>
    </xf>
    <xf numFmtId="0" fontId="76" fillId="10" borderId="8" xfId="287" applyFont="1" applyFill="1" applyBorder="1" applyAlignment="1">
      <alignment horizontal="center" vertical="center"/>
    </xf>
    <xf numFmtId="0" fontId="103" fillId="13" borderId="71" xfId="287" applyFont="1" applyFill="1" applyBorder="1" applyAlignment="1">
      <alignment horizontal="center" vertical="center"/>
    </xf>
    <xf numFmtId="0" fontId="40" fillId="0" borderId="0" xfId="134" applyFont="1" applyAlignment="1">
      <alignment horizontal="left" vertical="center"/>
    </xf>
    <xf numFmtId="0" fontId="36" fillId="0" borderId="26" xfId="314" applyFont="1" applyBorder="1" applyAlignment="1">
      <alignment horizontal="left" vertical="center" wrapText="1" indent="1"/>
    </xf>
    <xf numFmtId="0" fontId="36" fillId="9" borderId="8" xfId="314" applyFont="1" applyFill="1" applyBorder="1" applyAlignment="1">
      <alignment horizontal="left" vertical="center" wrapText="1" indent="1"/>
    </xf>
    <xf numFmtId="0" fontId="36" fillId="0" borderId="8" xfId="314" applyFont="1" applyBorder="1" applyAlignment="1">
      <alignment horizontal="left" vertical="center" wrapText="1" indent="1"/>
    </xf>
    <xf numFmtId="1" fontId="52" fillId="0" borderId="20" xfId="288" applyNumberFormat="1" applyFont="1" applyBorder="1" applyAlignment="1">
      <alignment horizontal="left" vertical="center" indent="1"/>
    </xf>
    <xf numFmtId="1" fontId="52" fillId="9" borderId="13" xfId="288" applyNumberFormat="1" applyFont="1" applyFill="1" applyBorder="1" applyAlignment="1">
      <alignment horizontal="left" vertical="center" indent="1"/>
    </xf>
    <xf numFmtId="1" fontId="52" fillId="0" borderId="13" xfId="288" applyNumberFormat="1" applyFont="1" applyBorder="1" applyAlignment="1">
      <alignment horizontal="left" vertical="center" indent="1"/>
    </xf>
    <xf numFmtId="1" fontId="52" fillId="0" borderId="17" xfId="288" applyNumberFormat="1" applyFont="1" applyBorder="1" applyAlignment="1">
      <alignment horizontal="left" vertical="center" indent="1"/>
    </xf>
    <xf numFmtId="37" fontId="52" fillId="9" borderId="77" xfId="289" applyNumberFormat="1" applyFont="1" applyFill="1" applyBorder="1" applyAlignment="1">
      <alignment vertical="center"/>
    </xf>
    <xf numFmtId="37" fontId="52" fillId="0" borderId="77" xfId="289" applyNumberFormat="1" applyFont="1" applyFill="1" applyBorder="1" applyAlignment="1">
      <alignment vertical="center"/>
    </xf>
    <xf numFmtId="37" fontId="52" fillId="9" borderId="77" xfId="288" applyNumberFormat="1" applyFont="1" applyFill="1" applyBorder="1" applyAlignment="1">
      <alignment vertical="center"/>
    </xf>
    <xf numFmtId="37" fontId="52" fillId="0" borderId="77" xfId="288" applyNumberFormat="1" applyFont="1" applyBorder="1" applyAlignment="1">
      <alignment vertical="center"/>
    </xf>
    <xf numFmtId="0" fontId="52" fillId="0" borderId="20" xfId="291" applyFont="1" applyBorder="1" applyAlignment="1">
      <alignment horizontal="left" vertical="center" wrapText="1" indent="1"/>
    </xf>
    <xf numFmtId="0" fontId="52" fillId="9" borderId="13" xfId="291" applyFont="1" applyFill="1" applyBorder="1" applyAlignment="1">
      <alignment horizontal="left" vertical="center" wrapText="1" indent="1"/>
    </xf>
    <xf numFmtId="0" fontId="52" fillId="0" borderId="13" xfId="291" applyFont="1" applyBorder="1" applyAlignment="1">
      <alignment horizontal="left" vertical="center" wrapText="1" indent="1"/>
    </xf>
    <xf numFmtId="0" fontId="52" fillId="9" borderId="17" xfId="291" applyFont="1" applyFill="1" applyBorder="1" applyAlignment="1">
      <alignment horizontal="left" vertical="center" wrapText="1" indent="1"/>
    </xf>
    <xf numFmtId="37" fontId="36" fillId="0" borderId="93" xfId="291" applyNumberFormat="1" applyFont="1" applyBorder="1" applyAlignment="1">
      <alignment vertical="center"/>
    </xf>
    <xf numFmtId="37" fontId="52" fillId="0" borderId="164" xfId="291" applyNumberFormat="1" applyFont="1" applyBorder="1" applyAlignment="1">
      <alignment horizontal="right" vertical="center"/>
    </xf>
    <xf numFmtId="0" fontId="52" fillId="0" borderId="164" xfId="291" applyFont="1" applyBorder="1" applyAlignment="1">
      <alignment horizontal="center" vertical="center"/>
    </xf>
    <xf numFmtId="37" fontId="36" fillId="0" borderId="89" xfId="291" applyNumberFormat="1" applyFont="1" applyBorder="1" applyAlignment="1">
      <alignment horizontal="right" vertical="center"/>
    </xf>
    <xf numFmtId="37" fontId="52" fillId="0" borderId="89" xfId="291" applyNumberFormat="1" applyFont="1" applyBorder="1" applyAlignment="1">
      <alignment horizontal="right" vertical="center"/>
    </xf>
    <xf numFmtId="37" fontId="52" fillId="9" borderId="165" xfId="291" applyNumberFormat="1" applyFont="1" applyFill="1" applyBorder="1" applyAlignment="1">
      <alignment horizontal="right" vertical="center"/>
    </xf>
    <xf numFmtId="37" fontId="36" fillId="9" borderId="91" xfId="291" applyNumberFormat="1" applyFont="1" applyFill="1" applyBorder="1" applyAlignment="1">
      <alignment horizontal="right" vertical="center"/>
    </xf>
    <xf numFmtId="37" fontId="52" fillId="9" borderId="91" xfId="291" applyNumberFormat="1" applyFont="1" applyFill="1" applyBorder="1" applyAlignment="1">
      <alignment horizontal="right" vertical="center"/>
    </xf>
    <xf numFmtId="37" fontId="52" fillId="0" borderId="165" xfId="291" applyNumberFormat="1" applyFont="1" applyBorder="1" applyAlignment="1">
      <alignment horizontal="right" vertical="center"/>
    </xf>
    <xf numFmtId="37" fontId="36" fillId="0" borderId="91" xfId="291" applyNumberFormat="1" applyFont="1" applyBorder="1" applyAlignment="1">
      <alignment horizontal="right" vertical="center"/>
    </xf>
    <xf numFmtId="37" fontId="52" fillId="0" borderId="91" xfId="291" applyNumberFormat="1" applyFont="1" applyBorder="1" applyAlignment="1">
      <alignment horizontal="right" vertical="center"/>
    </xf>
    <xf numFmtId="37" fontId="36" fillId="0" borderId="92" xfId="291" applyNumberFormat="1" applyFont="1" applyBorder="1" applyAlignment="1">
      <alignment horizontal="right" vertical="center"/>
    </xf>
    <xf numFmtId="37" fontId="52" fillId="9" borderId="167" xfId="291" applyNumberFormat="1" applyFont="1" applyFill="1" applyBorder="1" applyAlignment="1">
      <alignment horizontal="right" vertical="center"/>
    </xf>
    <xf numFmtId="37" fontId="52" fillId="9" borderId="92" xfId="291" applyNumberFormat="1" applyFont="1" applyFill="1" applyBorder="1" applyAlignment="1">
      <alignment horizontal="right" vertical="center"/>
    </xf>
    <xf numFmtId="37" fontId="52" fillId="0" borderId="94" xfId="291" applyNumberFormat="1" applyFont="1" applyBorder="1" applyAlignment="1">
      <alignment horizontal="right" vertical="center"/>
    </xf>
    <xf numFmtId="37" fontId="36" fillId="0" borderId="95" xfId="296" applyNumberFormat="1" applyFont="1" applyBorder="1" applyAlignment="1">
      <alignment horizontal="right" vertical="center"/>
    </xf>
    <xf numFmtId="37" fontId="36" fillId="0" borderId="77" xfId="289" applyNumberFormat="1" applyFont="1" applyFill="1" applyBorder="1" applyAlignment="1">
      <alignment horizontal="right" vertical="center"/>
    </xf>
    <xf numFmtId="37" fontId="36" fillId="9" borderId="77" xfId="289" applyNumberFormat="1" applyFont="1" applyFill="1" applyBorder="1" applyAlignment="1">
      <alignment horizontal="right" vertical="center"/>
    </xf>
    <xf numFmtId="37" fontId="36" fillId="9" borderId="23" xfId="289" applyNumberFormat="1" applyFont="1" applyFill="1" applyBorder="1" applyAlignment="1">
      <alignment horizontal="right" vertical="center"/>
    </xf>
    <xf numFmtId="37" fontId="36" fillId="0" borderId="77" xfId="298" applyNumberFormat="1" applyFont="1" applyBorder="1" applyAlignment="1">
      <alignment horizontal="right" vertical="center"/>
    </xf>
    <xf numFmtId="37" fontId="36" fillId="9" borderId="77" xfId="298" applyNumberFormat="1" applyFont="1" applyFill="1" applyBorder="1" applyAlignment="1">
      <alignment horizontal="right" vertical="center"/>
    </xf>
    <xf numFmtId="37" fontId="36" fillId="0" borderId="95" xfId="298" applyNumberFormat="1" applyFont="1" applyBorder="1" applyAlignment="1">
      <alignment horizontal="right" vertical="center"/>
    </xf>
    <xf numFmtId="37" fontId="36" fillId="9" borderId="23" xfId="298" applyNumberFormat="1" applyFont="1" applyFill="1" applyBorder="1" applyAlignment="1">
      <alignment horizontal="right" vertical="center"/>
    </xf>
    <xf numFmtId="37" fontId="36" fillId="9" borderId="77" xfId="0" applyNumberFormat="1" applyFont="1" applyFill="1" applyBorder="1" applyAlignment="1">
      <alignment horizontal="right" vertical="center"/>
    </xf>
    <xf numFmtId="37" fontId="36" fillId="9" borderId="88" xfId="0" applyNumberFormat="1" applyFont="1" applyFill="1" applyBorder="1" applyAlignment="1">
      <alignment horizontal="right" vertical="center"/>
    </xf>
    <xf numFmtId="37" fontId="36" fillId="0" borderId="77" xfId="0" applyNumberFormat="1" applyFont="1" applyBorder="1" applyAlignment="1">
      <alignment horizontal="right" vertical="center"/>
    </xf>
    <xf numFmtId="37" fontId="36" fillId="9" borderId="23" xfId="0" applyNumberFormat="1" applyFont="1" applyFill="1" applyBorder="1" applyAlignment="1">
      <alignment horizontal="right" vertical="center"/>
    </xf>
    <xf numFmtId="37" fontId="36" fillId="9" borderId="93" xfId="0" applyNumberFormat="1" applyFont="1" applyFill="1" applyBorder="1" applyAlignment="1">
      <alignment horizontal="right" vertical="center"/>
    </xf>
    <xf numFmtId="37" fontId="59" fillId="0" borderId="182" xfId="307" applyNumberFormat="1" applyFont="1" applyBorder="1" applyAlignment="1">
      <alignment horizontal="right" vertical="center"/>
    </xf>
    <xf numFmtId="37" fontId="59" fillId="0" borderId="27" xfId="307" applyNumberFormat="1" applyFont="1" applyBorder="1" applyAlignment="1">
      <alignment horizontal="right" vertical="center"/>
    </xf>
    <xf numFmtId="37" fontId="59" fillId="0" borderId="23" xfId="307" applyNumberFormat="1" applyFont="1" applyBorder="1" applyAlignment="1">
      <alignment horizontal="right" vertical="center"/>
    </xf>
    <xf numFmtId="37" fontId="59" fillId="9" borderId="184" xfId="307" applyNumberFormat="1" applyFont="1" applyFill="1" applyBorder="1" applyAlignment="1">
      <alignment horizontal="right" vertical="center"/>
    </xf>
    <xf numFmtId="37" fontId="59" fillId="9" borderId="175" xfId="307" applyNumberFormat="1" applyFont="1" applyFill="1" applyBorder="1" applyAlignment="1">
      <alignment horizontal="right" vertical="center"/>
    </xf>
    <xf numFmtId="37" fontId="59" fillId="9" borderId="29" xfId="307" applyNumberFormat="1" applyFont="1" applyFill="1" applyBorder="1" applyAlignment="1">
      <alignment horizontal="right" vertical="center"/>
    </xf>
    <xf numFmtId="37" fontId="59" fillId="0" borderId="185" xfId="307" applyNumberFormat="1" applyFont="1" applyBorder="1" applyAlignment="1">
      <alignment horizontal="right" vertical="center"/>
    </xf>
    <xf numFmtId="37" fontId="59" fillId="0" borderId="124" xfId="307" applyNumberFormat="1" applyFont="1" applyBorder="1" applyAlignment="1">
      <alignment horizontal="right" vertical="center"/>
    </xf>
    <xf numFmtId="37" fontId="59" fillId="0" borderId="28" xfId="307" applyNumberFormat="1" applyFont="1" applyBorder="1" applyAlignment="1">
      <alignment horizontal="right" vertical="center"/>
    </xf>
    <xf numFmtId="37" fontId="59" fillId="9" borderId="185" xfId="307" applyNumberFormat="1" applyFont="1" applyFill="1" applyBorder="1" applyAlignment="1">
      <alignment horizontal="right" vertical="center"/>
    </xf>
    <xf numFmtId="37" fontId="59" fillId="9" borderId="124" xfId="307" applyNumberFormat="1" applyFont="1" applyFill="1" applyBorder="1" applyAlignment="1">
      <alignment horizontal="right" vertical="center"/>
    </xf>
    <xf numFmtId="37" fontId="59" fillId="9" borderId="28" xfId="307" applyNumberFormat="1" applyFont="1" applyFill="1" applyBorder="1" applyAlignment="1">
      <alignment horizontal="right" vertical="center"/>
    </xf>
    <xf numFmtId="37" fontId="59" fillId="9" borderId="186" xfId="307" applyNumberFormat="1" applyFont="1" applyFill="1" applyBorder="1" applyAlignment="1">
      <alignment horizontal="right" vertical="center"/>
    </xf>
    <xf numFmtId="37" fontId="59" fillId="9" borderId="176" xfId="307" applyNumberFormat="1" applyFont="1" applyFill="1" applyBorder="1" applyAlignment="1">
      <alignment horizontal="right" vertical="center"/>
    </xf>
    <xf numFmtId="37" fontId="59" fillId="9" borderId="64" xfId="307" applyNumberFormat="1" applyFont="1" applyFill="1" applyBorder="1" applyAlignment="1">
      <alignment horizontal="right" vertical="center"/>
    </xf>
    <xf numFmtId="37" fontId="59" fillId="0" borderId="184" xfId="307" applyNumberFormat="1" applyFont="1" applyBorder="1" applyAlignment="1">
      <alignment horizontal="right" vertical="center"/>
    </xf>
    <xf numFmtId="37" fontId="59" fillId="0" borderId="175" xfId="307" applyNumberFormat="1" applyFont="1" applyBorder="1" applyAlignment="1">
      <alignment horizontal="right" vertical="center"/>
    </xf>
    <xf numFmtId="37" fontId="59" fillId="0" borderId="29" xfId="307" applyNumberFormat="1" applyFont="1" applyBorder="1" applyAlignment="1">
      <alignment horizontal="right" vertical="center"/>
    </xf>
    <xf numFmtId="37" fontId="59" fillId="0" borderId="186" xfId="307" applyNumberFormat="1" applyFont="1" applyBorder="1" applyAlignment="1">
      <alignment horizontal="right" vertical="center"/>
    </xf>
    <xf numFmtId="37" fontId="59" fillId="0" borderId="68" xfId="307" applyNumberFormat="1" applyFont="1" applyBorder="1" applyAlignment="1">
      <alignment horizontal="right" vertical="center"/>
    </xf>
    <xf numFmtId="37" fontId="59" fillId="9" borderId="178" xfId="307" applyNumberFormat="1" applyFont="1" applyFill="1" applyBorder="1" applyAlignment="1">
      <alignment horizontal="right" vertical="center"/>
    </xf>
    <xf numFmtId="37" fontId="59" fillId="9" borderId="27" xfId="307" applyNumberFormat="1" applyFont="1" applyFill="1" applyBorder="1" applyAlignment="1">
      <alignment horizontal="right" vertical="center"/>
    </xf>
    <xf numFmtId="37" fontId="59" fillId="9" borderId="23" xfId="307" applyNumberFormat="1" applyFont="1" applyFill="1" applyBorder="1" applyAlignment="1">
      <alignment horizontal="right" vertical="center"/>
    </xf>
    <xf numFmtId="37" fontId="59" fillId="0" borderId="112" xfId="308" applyNumberFormat="1" applyFont="1" applyBorder="1" applyAlignment="1">
      <alignment horizontal="right" vertical="center"/>
    </xf>
    <xf numFmtId="37" fontId="59" fillId="0" borderId="93" xfId="308" applyNumberFormat="1" applyFont="1" applyBorder="1" applyAlignment="1">
      <alignment horizontal="right" vertical="center"/>
    </xf>
    <xf numFmtId="37" fontId="59" fillId="9" borderId="108" xfId="308" applyNumberFormat="1" applyFont="1" applyFill="1" applyBorder="1" applyAlignment="1">
      <alignment horizontal="right" vertical="center"/>
    </xf>
    <xf numFmtId="37" fontId="59" fillId="9" borderId="95" xfId="308" applyNumberFormat="1" applyFont="1" applyFill="1" applyBorder="1" applyAlignment="1">
      <alignment horizontal="right" vertical="center"/>
    </xf>
    <xf numFmtId="37" fontId="59" fillId="9" borderId="112" xfId="308" applyNumberFormat="1" applyFont="1" applyFill="1" applyBorder="1" applyAlignment="1">
      <alignment horizontal="right" vertical="center"/>
    </xf>
    <xf numFmtId="37" fontId="59" fillId="9" borderId="93" xfId="308" applyNumberFormat="1" applyFont="1" applyFill="1" applyBorder="1" applyAlignment="1">
      <alignment horizontal="right" vertical="center"/>
    </xf>
    <xf numFmtId="37" fontId="59" fillId="9" borderId="63" xfId="308" applyNumberFormat="1" applyFont="1" applyFill="1" applyBorder="1" applyAlignment="1">
      <alignment horizontal="right" vertical="center"/>
    </xf>
    <xf numFmtId="37" fontId="36" fillId="0" borderId="112" xfId="311" applyNumberFormat="1" applyFont="1" applyBorder="1" applyAlignment="1">
      <alignment horizontal="right" vertical="center"/>
    </xf>
    <xf numFmtId="37" fontId="36" fillId="0" borderId="93" xfId="311" applyNumberFormat="1" applyFont="1" applyBorder="1" applyAlignment="1">
      <alignment horizontal="right" vertical="center"/>
    </xf>
    <xf numFmtId="37" fontId="36" fillId="0" borderId="26" xfId="311" applyNumberFormat="1" applyFont="1" applyBorder="1" applyAlignment="1">
      <alignment horizontal="right" vertical="center"/>
    </xf>
    <xf numFmtId="37" fontId="36" fillId="0" borderId="23" xfId="311" applyNumberFormat="1" applyFont="1" applyBorder="1" applyAlignment="1">
      <alignment horizontal="right" vertical="center"/>
    </xf>
    <xf numFmtId="37" fontId="36" fillId="9" borderId="88" xfId="311" applyNumberFormat="1" applyFont="1" applyFill="1" applyBorder="1" applyAlignment="1">
      <alignment horizontal="right" vertical="center"/>
    </xf>
    <xf numFmtId="37" fontId="36" fillId="9" borderId="77" xfId="311" applyNumberFormat="1" applyFont="1" applyFill="1" applyBorder="1" applyAlignment="1">
      <alignment horizontal="right" vertical="center"/>
    </xf>
    <xf numFmtId="37" fontId="36" fillId="9" borderId="8" xfId="311" applyNumberFormat="1" applyFont="1" applyFill="1" applyBorder="1" applyAlignment="1">
      <alignment horizontal="right" vertical="center"/>
    </xf>
    <xf numFmtId="37" fontId="36" fillId="9" borderId="4" xfId="311" applyNumberFormat="1" applyFont="1" applyFill="1" applyBorder="1" applyAlignment="1">
      <alignment horizontal="right" vertical="center"/>
    </xf>
    <xf numFmtId="37" fontId="36" fillId="0" borderId="88" xfId="311" applyNumberFormat="1" applyFont="1" applyBorder="1" applyAlignment="1">
      <alignment horizontal="right" vertical="center"/>
    </xf>
    <xf numFmtId="37" fontId="36" fillId="0" borderId="77" xfId="311" applyNumberFormat="1" applyFont="1" applyBorder="1" applyAlignment="1">
      <alignment horizontal="right" vertical="center"/>
    </xf>
    <xf numFmtId="37" fontId="36" fillId="0" borderId="8" xfId="311" applyNumberFormat="1" applyFont="1" applyBorder="1" applyAlignment="1">
      <alignment horizontal="right" vertical="center"/>
    </xf>
    <xf numFmtId="37" fontId="36" fillId="0" borderId="4" xfId="311" applyNumberFormat="1" applyFont="1" applyBorder="1" applyAlignment="1">
      <alignment horizontal="right" vertical="center"/>
    </xf>
    <xf numFmtId="37" fontId="36" fillId="9" borderId="108" xfId="311" applyNumberFormat="1" applyFont="1" applyFill="1" applyBorder="1" applyAlignment="1">
      <alignment horizontal="right" vertical="center"/>
    </xf>
    <xf numFmtId="37" fontId="36" fillId="9" borderId="95" xfId="311" applyNumberFormat="1" applyFont="1" applyFill="1" applyBorder="1" applyAlignment="1">
      <alignment horizontal="right" vertical="center"/>
    </xf>
    <xf numFmtId="37" fontId="36" fillId="9" borderId="63" xfId="311" applyNumberFormat="1" applyFont="1" applyFill="1" applyBorder="1" applyAlignment="1">
      <alignment horizontal="right" vertical="center"/>
    </xf>
    <xf numFmtId="37" fontId="36" fillId="9" borderId="62" xfId="311" applyNumberFormat="1" applyFont="1" applyFill="1" applyBorder="1" applyAlignment="1">
      <alignment horizontal="right" vertical="center"/>
    </xf>
    <xf numFmtId="37" fontId="36" fillId="0" borderId="108" xfId="311" applyNumberFormat="1" applyFont="1" applyBorder="1" applyAlignment="1">
      <alignment horizontal="right" vertical="center"/>
    </xf>
    <xf numFmtId="37" fontId="36" fillId="0" borderId="95" xfId="311" applyNumberFormat="1" applyFont="1" applyBorder="1" applyAlignment="1">
      <alignment horizontal="right" vertical="center"/>
    </xf>
    <xf numFmtId="37" fontId="36" fillId="0" borderId="63" xfId="311" applyNumberFormat="1" applyFont="1" applyBorder="1" applyAlignment="1">
      <alignment horizontal="right" vertical="center"/>
    </xf>
    <xf numFmtId="37" fontId="36" fillId="0" borderId="62" xfId="311" applyNumberFormat="1" applyFont="1" applyBorder="1" applyAlignment="1">
      <alignment horizontal="right" vertical="center"/>
    </xf>
    <xf numFmtId="37" fontId="36" fillId="9" borderId="26" xfId="311" applyNumberFormat="1" applyFont="1" applyFill="1" applyBorder="1" applyAlignment="1">
      <alignment horizontal="right" vertical="center"/>
    </xf>
    <xf numFmtId="37" fontId="36" fillId="9" borderId="93" xfId="311" applyNumberFormat="1" applyFont="1" applyFill="1" applyBorder="1" applyAlignment="1">
      <alignment horizontal="right" vertical="center"/>
    </xf>
    <xf numFmtId="37" fontId="36" fillId="9" borderId="23" xfId="311" applyNumberFormat="1" applyFont="1" applyFill="1" applyBorder="1" applyAlignment="1">
      <alignment horizontal="right" vertical="center"/>
    </xf>
    <xf numFmtId="37" fontId="36" fillId="0" borderId="112" xfId="312" applyNumberFormat="1" applyFont="1" applyBorder="1" applyAlignment="1">
      <alignment horizontal="right" vertical="center"/>
    </xf>
    <xf numFmtId="37" fontId="36" fillId="9" borderId="112" xfId="312" applyNumberFormat="1" applyFont="1" applyFill="1" applyBorder="1" applyAlignment="1">
      <alignment horizontal="right" vertical="center"/>
    </xf>
    <xf numFmtId="37" fontId="36" fillId="0" borderId="93" xfId="312" applyNumberFormat="1" applyFont="1" applyBorder="1" applyAlignment="1">
      <alignment horizontal="right" vertical="center"/>
    </xf>
    <xf numFmtId="37" fontId="36" fillId="9" borderId="93" xfId="312" applyNumberFormat="1" applyFont="1" applyFill="1" applyBorder="1" applyAlignment="1">
      <alignment horizontal="right" vertical="center"/>
    </xf>
    <xf numFmtId="37" fontId="36" fillId="9" borderId="93" xfId="313" applyNumberFormat="1" applyFont="1" applyFill="1" applyBorder="1" applyAlignment="1">
      <alignment horizontal="right" vertical="center"/>
    </xf>
    <xf numFmtId="37" fontId="36" fillId="0" borderId="93" xfId="313" applyNumberFormat="1" applyFont="1" applyBorder="1" applyAlignment="1">
      <alignment horizontal="right" vertical="center"/>
    </xf>
    <xf numFmtId="37" fontId="36" fillId="9" borderId="77" xfId="313" applyNumberFormat="1" applyFont="1" applyFill="1" applyBorder="1" applyAlignment="1">
      <alignment horizontal="right" vertical="center"/>
    </xf>
    <xf numFmtId="37" fontId="36" fillId="0" borderId="77" xfId="313" applyNumberFormat="1" applyFont="1" applyBorder="1" applyAlignment="1">
      <alignment horizontal="right" vertical="center"/>
    </xf>
    <xf numFmtId="37" fontId="36" fillId="9" borderId="95" xfId="313" applyNumberFormat="1" applyFont="1" applyFill="1" applyBorder="1" applyAlignment="1">
      <alignment horizontal="right" vertical="center"/>
    </xf>
    <xf numFmtId="37" fontId="36" fillId="0" borderId="95" xfId="313" applyNumberFormat="1" applyFont="1" applyBorder="1" applyAlignment="1">
      <alignment horizontal="right" vertical="center"/>
    </xf>
    <xf numFmtId="37" fontId="36" fillId="9" borderId="28" xfId="289" applyNumberFormat="1" applyFont="1" applyFill="1" applyBorder="1" applyAlignment="1">
      <alignment horizontal="right" vertical="center"/>
    </xf>
    <xf numFmtId="37" fontId="36" fillId="9" borderId="32" xfId="289" applyNumberFormat="1" applyFont="1" applyFill="1" applyBorder="1" applyAlignment="1">
      <alignment horizontal="right" vertical="center"/>
    </xf>
    <xf numFmtId="37" fontId="36" fillId="0" borderId="103" xfId="315" applyNumberFormat="1" applyFont="1" applyBorder="1" applyAlignment="1">
      <alignment horizontal="right" vertical="center"/>
    </xf>
    <xf numFmtId="37" fontId="36" fillId="9" borderId="103" xfId="316" applyNumberFormat="1" applyFont="1" applyFill="1" applyBorder="1" applyAlignment="1">
      <alignment horizontal="right" vertical="center"/>
    </xf>
    <xf numFmtId="37" fontId="36" fillId="0" borderId="104" xfId="289" applyNumberFormat="1" applyFont="1" applyFill="1" applyBorder="1" applyAlignment="1">
      <alignment horizontal="right" vertical="center"/>
    </xf>
    <xf numFmtId="37" fontId="36" fillId="9" borderId="105" xfId="289" applyNumberFormat="1" applyFont="1" applyFill="1" applyBorder="1" applyAlignment="1">
      <alignment horizontal="right" vertical="center"/>
    </xf>
    <xf numFmtId="37" fontId="36" fillId="0" borderId="106" xfId="316" applyNumberFormat="1" applyFont="1" applyBorder="1" applyAlignment="1">
      <alignment horizontal="right" vertical="center"/>
    </xf>
    <xf numFmtId="37" fontId="36" fillId="9" borderId="31" xfId="314" applyNumberFormat="1" applyFont="1" applyFill="1" applyBorder="1" applyAlignment="1">
      <alignment horizontal="right" vertical="center"/>
    </xf>
    <xf numFmtId="37" fontId="36" fillId="0" borderId="23" xfId="314" applyNumberFormat="1" applyFont="1" applyBorder="1" applyAlignment="1">
      <alignment horizontal="right" vertical="center"/>
    </xf>
    <xf numFmtId="37" fontId="36" fillId="9" borderId="4" xfId="314" applyNumberFormat="1" applyFont="1" applyFill="1" applyBorder="1" applyAlignment="1">
      <alignment horizontal="right" vertical="center"/>
    </xf>
    <xf numFmtId="37" fontId="36" fillId="0" borderId="4" xfId="314" applyNumberFormat="1" applyFont="1" applyBorder="1" applyAlignment="1">
      <alignment horizontal="right" vertical="center"/>
    </xf>
    <xf numFmtId="37" fontId="36" fillId="0" borderId="62" xfId="314" applyNumberFormat="1" applyFont="1" applyBorder="1" applyAlignment="1">
      <alignment horizontal="right" vertical="center"/>
    </xf>
    <xf numFmtId="37" fontId="36" fillId="0" borderId="89" xfId="314" applyNumberFormat="1" applyFont="1" applyBorder="1" applyAlignment="1">
      <alignment horizontal="right" vertical="center"/>
    </xf>
    <xf numFmtId="37" fontId="36" fillId="9" borderId="91" xfId="314" applyNumberFormat="1" applyFont="1" applyFill="1" applyBorder="1" applyAlignment="1">
      <alignment horizontal="right" vertical="center"/>
    </xf>
    <xf numFmtId="37" fontId="36" fillId="0" borderId="91" xfId="314" applyNumberFormat="1" applyFont="1" applyBorder="1" applyAlignment="1">
      <alignment horizontal="right" vertical="center"/>
    </xf>
    <xf numFmtId="37" fontId="36" fillId="0" borderId="107" xfId="314" applyNumberFormat="1" applyFont="1" applyBorder="1" applyAlignment="1">
      <alignment horizontal="right" vertical="center"/>
    </xf>
    <xf numFmtId="37" fontId="36" fillId="9" borderId="105" xfId="314" applyNumberFormat="1" applyFont="1" applyFill="1" applyBorder="1" applyAlignment="1">
      <alignment horizontal="right" vertical="center"/>
    </xf>
    <xf numFmtId="37" fontId="36" fillId="0" borderId="15" xfId="314" applyNumberFormat="1" applyFont="1" applyBorder="1" applyAlignment="1">
      <alignment horizontal="right" vertical="center"/>
    </xf>
    <xf numFmtId="37" fontId="36" fillId="9" borderId="12" xfId="314" applyNumberFormat="1" applyFont="1" applyFill="1" applyBorder="1" applyAlignment="1">
      <alignment horizontal="right" vertical="center"/>
    </xf>
    <xf numFmtId="37" fontId="36" fillId="0" borderId="12" xfId="314" applyNumberFormat="1" applyFont="1" applyBorder="1" applyAlignment="1">
      <alignment horizontal="right" vertical="center"/>
    </xf>
    <xf numFmtId="37" fontId="36" fillId="0" borderId="66" xfId="314" applyNumberFormat="1" applyFont="1" applyBorder="1" applyAlignment="1">
      <alignment horizontal="right" vertical="center"/>
    </xf>
    <xf numFmtId="37" fontId="36" fillId="0" borderId="112" xfId="134" applyNumberFormat="1" applyFont="1" applyBorder="1" applyAlignment="1">
      <alignment horizontal="right" vertical="center"/>
    </xf>
    <xf numFmtId="37" fontId="36" fillId="0" borderId="93" xfId="317" applyNumberFormat="1" applyFont="1" applyBorder="1" applyAlignment="1">
      <alignment horizontal="right" vertical="center"/>
    </xf>
    <xf numFmtId="37" fontId="36" fillId="0" borderId="112" xfId="134" applyNumberFormat="1" applyFont="1" applyBorder="1" applyAlignment="1">
      <alignment vertical="center"/>
    </xf>
    <xf numFmtId="37" fontId="36" fillId="0" borderId="93" xfId="317" applyNumberFormat="1" applyFont="1" applyBorder="1" applyAlignment="1">
      <alignment vertical="center"/>
    </xf>
    <xf numFmtId="37" fontId="36" fillId="9" borderId="112" xfId="134" applyNumberFormat="1" applyFont="1" applyFill="1" applyBorder="1" applyAlignment="1">
      <alignment vertical="center"/>
    </xf>
    <xf numFmtId="37" fontId="36" fillId="9" borderId="93" xfId="134" applyNumberFormat="1" applyFont="1" applyFill="1" applyBorder="1" applyAlignment="1">
      <alignment vertical="center"/>
    </xf>
    <xf numFmtId="37" fontId="36" fillId="0" borderId="112" xfId="317" applyNumberFormat="1" applyFont="1" applyBorder="1" applyAlignment="1">
      <alignment horizontal="right" vertical="center"/>
    </xf>
    <xf numFmtId="37" fontId="36" fillId="9" borderId="0" xfId="167" applyNumberFormat="1" applyFont="1" applyFill="1" applyAlignment="1">
      <alignment horizontal="right" vertical="center"/>
    </xf>
    <xf numFmtId="37" fontId="36" fillId="0" borderId="23" xfId="0" applyNumberFormat="1" applyFont="1" applyBorder="1" applyAlignment="1">
      <alignment horizontal="right" vertical="center"/>
    </xf>
    <xf numFmtId="37" fontId="36" fillId="0" borderId="4" xfId="0" applyNumberFormat="1" applyFont="1" applyBorder="1" applyAlignment="1">
      <alignment horizontal="right" vertical="center"/>
    </xf>
    <xf numFmtId="37" fontId="36" fillId="9" borderId="4" xfId="0" applyNumberFormat="1" applyFont="1" applyFill="1" applyBorder="1" applyAlignment="1">
      <alignment horizontal="right" vertical="center"/>
    </xf>
    <xf numFmtId="37" fontId="36" fillId="9" borderId="95" xfId="0" applyNumberFormat="1" applyFont="1" applyFill="1" applyBorder="1" applyAlignment="1">
      <alignment horizontal="right" vertical="center"/>
    </xf>
    <xf numFmtId="37" fontId="36" fillId="0" borderId="62" xfId="0" applyNumberFormat="1" applyFont="1" applyBorder="1" applyAlignment="1">
      <alignment horizontal="right" vertical="center"/>
    </xf>
    <xf numFmtId="37" fontId="36" fillId="9" borderId="62" xfId="0" applyNumberFormat="1" applyFont="1" applyFill="1" applyBorder="1" applyAlignment="1">
      <alignment horizontal="right" vertical="center"/>
    </xf>
    <xf numFmtId="37" fontId="36" fillId="0" borderId="26" xfId="0" applyNumberFormat="1" applyFont="1" applyBorder="1" applyAlignment="1">
      <alignment horizontal="right" vertical="center"/>
    </xf>
    <xf numFmtId="37" fontId="36" fillId="9" borderId="8" xfId="0" applyNumberFormat="1" applyFont="1" applyFill="1" applyBorder="1" applyAlignment="1">
      <alignment horizontal="right" vertical="center"/>
    </xf>
    <xf numFmtId="37" fontId="36" fillId="0" borderId="8" xfId="0" applyNumberFormat="1" applyFont="1" applyBorder="1" applyAlignment="1">
      <alignment horizontal="right" vertical="center"/>
    </xf>
    <xf numFmtId="37" fontId="36" fillId="0" borderId="95" xfId="0" applyNumberFormat="1" applyFont="1" applyBorder="1" applyAlignment="1">
      <alignment horizontal="right" vertical="center"/>
    </xf>
    <xf numFmtId="37" fontId="36" fillId="0" borderId="63" xfId="0" applyNumberFormat="1" applyFont="1" applyBorder="1" applyAlignment="1">
      <alignment horizontal="right" vertical="center"/>
    </xf>
    <xf numFmtId="37" fontId="36" fillId="9" borderId="26" xfId="0" applyNumberFormat="1" applyFont="1" applyFill="1" applyBorder="1" applyAlignment="1">
      <alignment horizontal="right" vertical="center"/>
    </xf>
    <xf numFmtId="37" fontId="36" fillId="0" borderId="96" xfId="0" applyNumberFormat="1" applyFont="1" applyBorder="1" applyAlignment="1">
      <alignment horizontal="right" vertical="center"/>
    </xf>
    <xf numFmtId="37" fontId="36" fillId="0" borderId="7" xfId="0" applyNumberFormat="1" applyFont="1" applyBorder="1" applyAlignment="1">
      <alignment horizontal="right" vertical="center"/>
    </xf>
    <xf numFmtId="37" fontId="36" fillId="0" borderId="24" xfId="0" applyNumberFormat="1" applyFont="1" applyBorder="1" applyAlignment="1">
      <alignment horizontal="right" vertical="center"/>
    </xf>
    <xf numFmtId="37" fontId="36" fillId="9" borderId="63" xfId="0" applyNumberFormat="1" applyFont="1" applyFill="1" applyBorder="1" applyAlignment="1">
      <alignment horizontal="right" vertical="center"/>
    </xf>
    <xf numFmtId="37" fontId="36" fillId="0" borderId="93" xfId="0" applyNumberFormat="1" applyFont="1" applyBorder="1" applyAlignment="1">
      <alignment horizontal="right" vertical="center"/>
    </xf>
    <xf numFmtId="37" fontId="96" fillId="9" borderId="95" xfId="0" applyNumberFormat="1" applyFont="1" applyFill="1" applyBorder="1" applyAlignment="1">
      <alignment horizontal="right" vertical="center"/>
    </xf>
    <xf numFmtId="37" fontId="36" fillId="9" borderId="100" xfId="0" applyNumberFormat="1" applyFont="1" applyFill="1" applyBorder="1" applyAlignment="1">
      <alignment horizontal="right" vertical="center"/>
    </xf>
    <xf numFmtId="37" fontId="36" fillId="9" borderId="64" xfId="0" applyNumberFormat="1" applyFont="1" applyFill="1" applyBorder="1" applyAlignment="1">
      <alignment horizontal="right" vertical="center"/>
    </xf>
    <xf numFmtId="37" fontId="36" fillId="9" borderId="87" xfId="0" applyNumberFormat="1" applyFont="1" applyFill="1" applyBorder="1" applyAlignment="1">
      <alignment horizontal="right" vertical="center"/>
    </xf>
    <xf numFmtId="37" fontId="96" fillId="9" borderId="62" xfId="0" applyNumberFormat="1" applyFont="1" applyFill="1" applyBorder="1" applyAlignment="1">
      <alignment horizontal="right" vertical="center"/>
    </xf>
    <xf numFmtId="37" fontId="36" fillId="0" borderId="101" xfId="0" applyNumberFormat="1" applyFont="1" applyBorder="1" applyAlignment="1">
      <alignment horizontal="right" vertical="center"/>
    </xf>
    <xf numFmtId="37" fontId="36" fillId="0" borderId="29" xfId="0" applyNumberFormat="1" applyFont="1" applyBorder="1" applyAlignment="1">
      <alignment horizontal="right" vertical="center"/>
    </xf>
    <xf numFmtId="37" fontId="36" fillId="0" borderId="80" xfId="0" applyNumberFormat="1" applyFont="1" applyBorder="1" applyAlignment="1">
      <alignment horizontal="right" vertical="center"/>
    </xf>
    <xf numFmtId="37" fontId="96" fillId="0" borderId="93" xfId="0" applyNumberFormat="1" applyFont="1" applyBorder="1" applyAlignment="1">
      <alignment horizontal="right" vertical="center"/>
    </xf>
    <xf numFmtId="37" fontId="96" fillId="0" borderId="23" xfId="0" applyNumberFormat="1" applyFont="1" applyBorder="1" applyAlignment="1">
      <alignment horizontal="right" vertical="center"/>
    </xf>
    <xf numFmtId="37" fontId="36" fillId="0" borderId="99" xfId="0" applyNumberFormat="1" applyFont="1" applyBorder="1" applyAlignment="1">
      <alignment horizontal="right" vertical="center"/>
    </xf>
    <xf numFmtId="37" fontId="36" fillId="0" borderId="28" xfId="0" applyNumberFormat="1" applyFont="1" applyBorder="1" applyAlignment="1">
      <alignment horizontal="right" vertical="center"/>
    </xf>
    <xf numFmtId="37" fontId="36" fillId="0" borderId="30" xfId="0" applyNumberFormat="1" applyFont="1" applyBorder="1" applyAlignment="1">
      <alignment horizontal="right" vertical="center"/>
    </xf>
    <xf numFmtId="37" fontId="96" fillId="0" borderId="77" xfId="0" applyNumberFormat="1" applyFont="1" applyBorder="1" applyAlignment="1">
      <alignment horizontal="right" vertical="center"/>
    </xf>
    <xf numFmtId="37" fontId="96" fillId="0" borderId="4" xfId="0" applyNumberFormat="1" applyFont="1" applyBorder="1" applyAlignment="1">
      <alignment horizontal="right" vertical="center"/>
    </xf>
    <xf numFmtId="37" fontId="96" fillId="0" borderId="77" xfId="0" applyNumberFormat="1" applyFont="1" applyBorder="1" applyAlignment="1">
      <alignment vertical="center"/>
    </xf>
    <xf numFmtId="37" fontId="96" fillId="0" borderId="4" xfId="0" applyNumberFormat="1" applyFont="1" applyBorder="1" applyAlignment="1">
      <alignment vertical="center"/>
    </xf>
    <xf numFmtId="37" fontId="52" fillId="0" borderId="77" xfId="0" applyNumberFormat="1" applyFont="1" applyBorder="1"/>
    <xf numFmtId="37" fontId="52" fillId="0" borderId="4" xfId="0" applyNumberFormat="1" applyFont="1" applyBorder="1"/>
    <xf numFmtId="37" fontId="52" fillId="0" borderId="72" xfId="0" applyNumberFormat="1" applyFont="1" applyBorder="1"/>
    <xf numFmtId="37" fontId="52" fillId="0" borderId="0" xfId="0" applyNumberFormat="1" applyFont="1"/>
    <xf numFmtId="37" fontId="52" fillId="0" borderId="96" xfId="0" applyNumberFormat="1" applyFont="1" applyBorder="1"/>
    <xf numFmtId="37" fontId="52" fillId="0" borderId="7" xfId="0" applyNumberFormat="1" applyFont="1" applyBorder="1"/>
    <xf numFmtId="37" fontId="57" fillId="9" borderId="77" xfId="0" applyNumberFormat="1" applyFont="1" applyFill="1" applyBorder="1" applyAlignment="1">
      <alignment horizontal="right" vertical="center"/>
    </xf>
    <xf numFmtId="37" fontId="57" fillId="0" borderId="77" xfId="0" applyNumberFormat="1" applyFont="1" applyBorder="1" applyAlignment="1">
      <alignment horizontal="right" vertical="center"/>
    </xf>
    <xf numFmtId="37" fontId="57" fillId="0" borderId="88" xfId="0" applyNumberFormat="1" applyFont="1" applyBorder="1" applyAlignment="1">
      <alignment horizontal="right" vertical="center"/>
    </xf>
    <xf numFmtId="37" fontId="57" fillId="9" borderId="108" xfId="0" applyNumberFormat="1" applyFont="1" applyFill="1" applyBorder="1" applyAlignment="1">
      <alignment horizontal="right" vertical="center"/>
    </xf>
    <xf numFmtId="37" fontId="57" fillId="0" borderId="116" xfId="0" applyNumberFormat="1" applyFont="1" applyBorder="1" applyAlignment="1">
      <alignment horizontal="right" vertical="center"/>
    </xf>
    <xf numFmtId="37" fontId="57" fillId="0" borderId="117" xfId="0" applyNumberFormat="1" applyFont="1" applyBorder="1" applyAlignment="1">
      <alignment horizontal="right" vertical="center"/>
    </xf>
    <xf numFmtId="37" fontId="57" fillId="0" borderId="99" xfId="0" applyNumberFormat="1" applyFont="1" applyBorder="1" applyAlignment="1">
      <alignment horizontal="right" vertical="center"/>
    </xf>
    <xf numFmtId="37" fontId="57" fillId="9" borderId="100" xfId="0" applyNumberFormat="1" applyFont="1" applyFill="1" applyBorder="1" applyAlignment="1">
      <alignment horizontal="right" vertical="center"/>
    </xf>
    <xf numFmtId="37" fontId="57" fillId="0" borderId="101" xfId="0" applyNumberFormat="1" applyFont="1" applyBorder="1" applyAlignment="1">
      <alignment horizontal="right" vertical="center"/>
    </xf>
    <xf numFmtId="37" fontId="57" fillId="9" borderId="98" xfId="0" applyNumberFormat="1" applyFont="1" applyFill="1" applyBorder="1" applyAlignment="1">
      <alignment horizontal="right" vertical="center"/>
    </xf>
    <xf numFmtId="37" fontId="57" fillId="9" borderId="95" xfId="0" applyNumberFormat="1" applyFont="1" applyFill="1" applyBorder="1" applyAlignment="1">
      <alignment horizontal="right" vertical="center"/>
    </xf>
    <xf numFmtId="37" fontId="57" fillId="0" borderId="93" xfId="0" applyNumberFormat="1" applyFont="1" applyBorder="1" applyAlignment="1">
      <alignment horizontal="right" vertical="center"/>
    </xf>
    <xf numFmtId="37" fontId="57" fillId="0" borderId="113" xfId="0" applyNumberFormat="1" applyFont="1" applyBorder="1" applyAlignment="1">
      <alignment horizontal="right" vertical="center"/>
    </xf>
    <xf numFmtId="37" fontId="57" fillId="0" borderId="114" xfId="0" applyNumberFormat="1" applyFont="1" applyBorder="1" applyAlignment="1">
      <alignment horizontal="right" vertical="center"/>
    </xf>
    <xf numFmtId="37" fontId="57" fillId="0" borderId="118" xfId="0" applyNumberFormat="1" applyFont="1" applyBorder="1" applyAlignment="1">
      <alignment horizontal="right" vertical="center"/>
    </xf>
    <xf numFmtId="37" fontId="57" fillId="9" borderId="95" xfId="330" applyNumberFormat="1" applyFont="1" applyFill="1" applyBorder="1" applyAlignment="1">
      <alignment horizontal="right" vertical="center"/>
    </xf>
    <xf numFmtId="37" fontId="36" fillId="0" borderId="88" xfId="0" applyNumberFormat="1" applyFont="1" applyBorder="1" applyAlignment="1">
      <alignment horizontal="right" vertical="center"/>
    </xf>
    <xf numFmtId="37" fontId="36" fillId="9" borderId="62" xfId="330" applyNumberFormat="1" applyFont="1" applyFill="1" applyBorder="1" applyAlignment="1">
      <alignment horizontal="right" vertical="center"/>
    </xf>
    <xf numFmtId="37" fontId="36" fillId="0" borderId="77" xfId="0" applyNumberFormat="1" applyFont="1" applyBorder="1" applyAlignment="1">
      <alignment vertical="center"/>
    </xf>
    <xf numFmtId="37" fontId="36" fillId="0" borderId="4" xfId="0" applyNumberFormat="1" applyFont="1" applyBorder="1" applyAlignment="1">
      <alignment vertical="center"/>
    </xf>
    <xf numFmtId="37" fontId="36" fillId="0" borderId="8" xfId="0" applyNumberFormat="1" applyFont="1" applyBorder="1" applyAlignment="1">
      <alignment vertical="center"/>
    </xf>
    <xf numFmtId="37" fontId="36" fillId="0" borderId="77" xfId="0" applyNumberFormat="1" applyFont="1" applyBorder="1"/>
    <xf numFmtId="37" fontId="36" fillId="0" borderId="4" xfId="0" applyNumberFormat="1" applyFont="1" applyBorder="1"/>
    <xf numFmtId="37" fontId="36" fillId="0" borderId="8" xfId="0" applyNumberFormat="1" applyFont="1" applyBorder="1"/>
    <xf numFmtId="37" fontId="36" fillId="9" borderId="95" xfId="330" applyNumberFormat="1" applyFont="1" applyFill="1" applyBorder="1" applyAlignment="1">
      <alignment horizontal="right" vertical="center"/>
    </xf>
    <xf numFmtId="37" fontId="36" fillId="9" borderId="63" xfId="330" applyNumberFormat="1" applyFont="1" applyFill="1" applyBorder="1" applyAlignment="1">
      <alignment horizontal="right" vertical="center"/>
    </xf>
    <xf numFmtId="37" fontId="36" fillId="0" borderId="110" xfId="0" applyNumberFormat="1" applyFont="1" applyBorder="1" applyAlignment="1">
      <alignment horizontal="right" vertical="center"/>
    </xf>
    <xf numFmtId="37" fontId="36" fillId="0" borderId="65" xfId="0" applyNumberFormat="1" applyFont="1" applyBorder="1" applyAlignment="1">
      <alignment horizontal="right" vertical="center"/>
    </xf>
    <xf numFmtId="37" fontId="36" fillId="0" borderId="5" xfId="0" applyNumberFormat="1" applyFont="1" applyBorder="1" applyAlignment="1">
      <alignment horizontal="right" vertical="center"/>
    </xf>
    <xf numFmtId="37" fontId="36" fillId="0" borderId="93" xfId="0" applyNumberFormat="1" applyFont="1" applyBorder="1" applyAlignment="1">
      <alignment vertical="center"/>
    </xf>
    <xf numFmtId="37" fontId="36" fillId="0" borderId="23" xfId="0" applyNumberFormat="1" applyFont="1" applyBorder="1" applyAlignment="1">
      <alignment vertical="center"/>
    </xf>
    <xf numFmtId="37" fontId="36" fillId="0" borderId="26" xfId="0" applyNumberFormat="1" applyFont="1" applyBorder="1" applyAlignment="1">
      <alignment vertical="center"/>
    </xf>
    <xf numFmtId="37" fontId="96" fillId="9" borderId="95" xfId="325" applyNumberFormat="1" applyFont="1" applyFill="1" applyBorder="1" applyAlignment="1">
      <alignment horizontal="right" vertical="center"/>
    </xf>
    <xf numFmtId="37" fontId="96" fillId="0" borderId="93" xfId="325" applyNumberFormat="1" applyFont="1" applyBorder="1" applyAlignment="1">
      <alignment horizontal="right" vertical="center"/>
    </xf>
    <xf numFmtId="37" fontId="96" fillId="9" borderId="77" xfId="325" applyNumberFormat="1" applyFont="1" applyFill="1" applyBorder="1" applyAlignment="1">
      <alignment horizontal="right" vertical="center"/>
    </xf>
    <xf numFmtId="37" fontId="96" fillId="0" borderId="77" xfId="325" applyNumberFormat="1" applyFont="1" applyBorder="1" applyAlignment="1">
      <alignment horizontal="right" vertical="center"/>
    </xf>
    <xf numFmtId="37" fontId="71" fillId="9" borderId="62" xfId="327" applyNumberFormat="1" applyFont="1" applyFill="1" applyBorder="1" applyAlignment="1">
      <alignment horizontal="right" vertical="center"/>
    </xf>
    <xf numFmtId="37" fontId="71" fillId="9" borderId="63" xfId="327" applyNumberFormat="1" applyFont="1" applyFill="1" applyBorder="1" applyAlignment="1">
      <alignment horizontal="right" vertical="center"/>
    </xf>
    <xf numFmtId="37" fontId="71" fillId="9" borderId="95" xfId="327" applyNumberFormat="1" applyFont="1" applyFill="1" applyBorder="1" applyAlignment="1">
      <alignment horizontal="right" vertical="center"/>
    </xf>
    <xf numFmtId="37" fontId="71" fillId="0" borderId="23" xfId="327" applyNumberFormat="1" applyFont="1" applyBorder="1" applyAlignment="1">
      <alignment horizontal="right" vertical="center"/>
    </xf>
    <xf numFmtId="37" fontId="71" fillId="0" borderId="26" xfId="327" applyNumberFormat="1" applyFont="1" applyBorder="1" applyAlignment="1">
      <alignment horizontal="right" vertical="center"/>
    </xf>
    <xf numFmtId="37" fontId="71" fillId="0" borderId="93" xfId="327" applyNumberFormat="1" applyFont="1" applyBorder="1" applyAlignment="1">
      <alignment horizontal="right" vertical="center"/>
    </xf>
    <xf numFmtId="37" fontId="71" fillId="0" borderId="4" xfId="327" applyNumberFormat="1" applyFont="1" applyBorder="1" applyAlignment="1">
      <alignment horizontal="right" vertical="center"/>
    </xf>
    <xf numFmtId="37" fontId="71" fillId="0" borderId="8" xfId="327" applyNumberFormat="1" applyFont="1" applyBorder="1" applyAlignment="1">
      <alignment horizontal="right" vertical="center"/>
    </xf>
    <xf numFmtId="37" fontId="71" fillId="0" borderId="77" xfId="327" applyNumberFormat="1" applyFont="1" applyBorder="1" applyAlignment="1">
      <alignment horizontal="right" vertical="center"/>
    </xf>
    <xf numFmtId="37" fontId="36" fillId="0" borderId="115" xfId="0" applyNumberFormat="1" applyFont="1" applyBorder="1" applyAlignment="1">
      <alignment horizontal="right" vertical="center"/>
    </xf>
    <xf numFmtId="37" fontId="59" fillId="0" borderId="77" xfId="0" applyNumberFormat="1" applyFont="1" applyBorder="1" applyAlignment="1">
      <alignment horizontal="right" vertical="center"/>
    </xf>
    <xf numFmtId="37" fontId="59" fillId="0" borderId="95" xfId="0" applyNumberFormat="1" applyFont="1" applyBorder="1" applyAlignment="1">
      <alignment horizontal="right" vertical="center"/>
    </xf>
    <xf numFmtId="37" fontId="59" fillId="9" borderId="65" xfId="0" applyNumberFormat="1" applyFont="1" applyFill="1" applyBorder="1" applyAlignment="1">
      <alignment horizontal="right" vertical="center"/>
    </xf>
    <xf numFmtId="37" fontId="59" fillId="9" borderId="110" xfId="0" applyNumberFormat="1" applyFont="1" applyFill="1" applyBorder="1" applyAlignment="1">
      <alignment horizontal="right" vertical="center"/>
    </xf>
    <xf numFmtId="37" fontId="57" fillId="9" borderId="188" xfId="0" applyNumberFormat="1" applyFont="1" applyFill="1" applyBorder="1" applyAlignment="1">
      <alignment horizontal="right" vertical="center"/>
    </xf>
    <xf numFmtId="37" fontId="57" fillId="9" borderId="123" xfId="0" applyNumberFormat="1" applyFont="1" applyFill="1" applyBorder="1" applyAlignment="1">
      <alignment horizontal="right" vertical="center"/>
    </xf>
    <xf numFmtId="37" fontId="57" fillId="9" borderId="86" xfId="0" applyNumberFormat="1" applyFont="1" applyFill="1" applyBorder="1" applyAlignment="1">
      <alignment horizontal="right" vertical="center"/>
    </xf>
    <xf numFmtId="37" fontId="57" fillId="9" borderId="81" xfId="0" applyNumberFormat="1" applyFont="1" applyFill="1" applyBorder="1" applyAlignment="1">
      <alignment horizontal="right" vertical="center"/>
    </xf>
    <xf numFmtId="0" fontId="36" fillId="0" borderId="120" xfId="0" applyFont="1" applyBorder="1" applyAlignment="1">
      <alignment horizontal="left" vertical="center" wrapText="1" indent="1"/>
    </xf>
    <xf numFmtId="0" fontId="36" fillId="9" borderId="120" xfId="0" applyFont="1" applyFill="1" applyBorder="1" applyAlignment="1">
      <alignment horizontal="left" vertical="center" wrapText="1" indent="1"/>
    </xf>
    <xf numFmtId="37" fontId="58" fillId="9" borderId="86" xfId="0" applyNumberFormat="1" applyFont="1" applyFill="1" applyBorder="1" applyAlignment="1">
      <alignment horizontal="right" vertical="center"/>
    </xf>
    <xf numFmtId="37" fontId="58" fillId="0" borderId="101" xfId="0" applyNumberFormat="1" applyFont="1" applyBorder="1" applyAlignment="1">
      <alignment horizontal="right" vertical="center"/>
    </xf>
    <xf numFmtId="37" fontId="58" fillId="0" borderId="99" xfId="0" applyNumberFormat="1" applyFont="1" applyBorder="1" applyAlignment="1">
      <alignment horizontal="right" vertical="center"/>
    </xf>
    <xf numFmtId="37" fontId="58" fillId="9" borderId="98" xfId="0" applyNumberFormat="1" applyFont="1" applyFill="1" applyBorder="1" applyAlignment="1">
      <alignment horizontal="right" vertical="center"/>
    </xf>
    <xf numFmtId="37" fontId="58" fillId="9" borderId="122" xfId="0" applyNumberFormat="1" applyFont="1" applyFill="1" applyBorder="1" applyAlignment="1">
      <alignment horizontal="right" vertical="center"/>
    </xf>
    <xf numFmtId="37" fontId="58" fillId="9" borderId="100" xfId="0" applyNumberFormat="1" applyFont="1" applyFill="1" applyBorder="1" applyAlignment="1">
      <alignment horizontal="right" vertical="center"/>
    </xf>
    <xf numFmtId="37" fontId="58" fillId="9" borderId="123" xfId="0" applyNumberFormat="1" applyFont="1" applyFill="1" applyBorder="1" applyAlignment="1">
      <alignment horizontal="right" vertical="center"/>
    </xf>
    <xf numFmtId="37" fontId="57" fillId="9" borderId="101" xfId="0" applyNumberFormat="1" applyFont="1" applyFill="1" applyBorder="1" applyAlignment="1">
      <alignment horizontal="right" vertical="center"/>
    </xf>
    <xf numFmtId="37" fontId="57" fillId="9" borderId="99" xfId="0" applyNumberFormat="1" applyFont="1" applyFill="1" applyBorder="1" applyAlignment="1">
      <alignment horizontal="right" vertical="center"/>
    </xf>
    <xf numFmtId="0" fontId="105" fillId="0" borderId="0" xfId="0" applyFont="1"/>
    <xf numFmtId="0" fontId="104" fillId="0" borderId="0" xfId="0" applyFont="1"/>
    <xf numFmtId="0" fontId="105" fillId="0" borderId="0" xfId="0" applyFont="1" applyAlignment="1">
      <alignment vertical="center"/>
    </xf>
    <xf numFmtId="0" fontId="106" fillId="8" borderId="129" xfId="0" applyFont="1" applyFill="1" applyBorder="1" applyAlignment="1">
      <alignment horizontal="center" vertical="center" wrapText="1"/>
    </xf>
    <xf numFmtId="0" fontId="106" fillId="8" borderId="35" xfId="0" applyFont="1" applyFill="1" applyBorder="1" applyAlignment="1">
      <alignment horizontal="center" vertical="center" wrapText="1"/>
    </xf>
    <xf numFmtId="0" fontId="106" fillId="8" borderId="47" xfId="0" applyFont="1" applyFill="1" applyBorder="1" applyAlignment="1">
      <alignment horizontal="center" vertical="center" wrapText="1"/>
    </xf>
    <xf numFmtId="37" fontId="107" fillId="0" borderId="23" xfId="0" applyNumberFormat="1" applyFont="1" applyBorder="1" applyAlignment="1">
      <alignment horizontal="right" vertical="center"/>
    </xf>
    <xf numFmtId="0" fontId="105" fillId="0" borderId="0" xfId="0" applyFont="1" applyAlignment="1">
      <alignment vertical="center" wrapText="1"/>
    </xf>
    <xf numFmtId="0" fontId="105" fillId="0" borderId="0" xfId="0" applyFont="1" applyAlignment="1">
      <alignment horizontal="left" vertical="center"/>
    </xf>
    <xf numFmtId="0" fontId="105" fillId="0" borderId="0" xfId="174" applyFont="1" applyAlignment="1">
      <alignment vertical="center"/>
    </xf>
    <xf numFmtId="37" fontId="105" fillId="9" borderId="95" xfId="0" applyNumberFormat="1" applyFont="1" applyFill="1" applyBorder="1" applyAlignment="1">
      <alignment horizontal="right" vertical="center"/>
    </xf>
    <xf numFmtId="0" fontId="40" fillId="9" borderId="189" xfId="0" applyFont="1" applyFill="1" applyBorder="1" applyAlignment="1">
      <alignment horizontal="left" vertical="center" wrapText="1" indent="1"/>
    </xf>
    <xf numFmtId="0" fontId="105" fillId="0" borderId="0" xfId="174" applyFont="1" applyAlignment="1">
      <alignment horizontal="left" vertical="center"/>
    </xf>
    <xf numFmtId="0" fontId="109" fillId="0" borderId="0" xfId="0" applyFont="1" applyAlignment="1">
      <alignment vertical="center"/>
    </xf>
    <xf numFmtId="0" fontId="106" fillId="8" borderId="138" xfId="0" applyFont="1" applyFill="1" applyBorder="1" applyAlignment="1">
      <alignment horizontal="center" vertical="center"/>
    </xf>
    <xf numFmtId="0" fontId="106" fillId="8" borderId="191" xfId="0" applyFont="1" applyFill="1" applyBorder="1" applyAlignment="1">
      <alignment horizontal="center" vertical="center"/>
    </xf>
    <xf numFmtId="0" fontId="43" fillId="0" borderId="0" xfId="0" applyFont="1" applyAlignment="1">
      <alignment horizontal="left" vertical="center" wrapText="1"/>
    </xf>
    <xf numFmtId="37" fontId="52" fillId="0" borderId="161" xfId="288" applyNumberFormat="1" applyFont="1" applyBorder="1" applyAlignment="1">
      <alignment horizontal="right" vertical="center"/>
    </xf>
    <xf numFmtId="37" fontId="52" fillId="9" borderId="162" xfId="288" applyNumberFormat="1" applyFont="1" applyFill="1" applyBorder="1" applyAlignment="1">
      <alignment horizontal="right" vertical="center"/>
    </xf>
    <xf numFmtId="37" fontId="52" fillId="0" borderId="162" xfId="288" applyNumberFormat="1" applyFont="1" applyBorder="1" applyAlignment="1">
      <alignment horizontal="right" vertical="center"/>
    </xf>
    <xf numFmtId="37" fontId="52" fillId="0" borderId="163" xfId="288" applyNumberFormat="1" applyFont="1" applyBorder="1" applyAlignment="1">
      <alignment horizontal="right"/>
    </xf>
    <xf numFmtId="192" fontId="36" fillId="0" borderId="93" xfId="311" applyNumberFormat="1" applyFont="1" applyBorder="1" applyAlignment="1">
      <alignment horizontal="right" vertical="center"/>
    </xf>
    <xf numFmtId="192" fontId="36" fillId="0" borderId="23" xfId="311" applyNumberFormat="1" applyFont="1" applyBorder="1" applyAlignment="1">
      <alignment horizontal="right" vertical="center"/>
    </xf>
    <xf numFmtId="192" fontId="36" fillId="9" borderId="77" xfId="311" applyNumberFormat="1" applyFont="1" applyFill="1" applyBorder="1" applyAlignment="1">
      <alignment horizontal="right" vertical="center"/>
    </xf>
    <xf numFmtId="192" fontId="36" fillId="9" borderId="4" xfId="311" applyNumberFormat="1" applyFont="1" applyFill="1" applyBorder="1" applyAlignment="1">
      <alignment horizontal="right" vertical="center"/>
    </xf>
    <xf numFmtId="192" fontId="36" fillId="0" borderId="77" xfId="311" applyNumberFormat="1" applyFont="1" applyBorder="1" applyAlignment="1">
      <alignment horizontal="right" vertical="center"/>
    </xf>
    <xf numFmtId="192" fontId="36" fillId="0" borderId="4" xfId="311" applyNumberFormat="1" applyFont="1" applyBorder="1" applyAlignment="1">
      <alignment horizontal="right" vertical="center"/>
    </xf>
    <xf numFmtId="192" fontId="36" fillId="9" borderId="95" xfId="311" applyNumberFormat="1" applyFont="1" applyFill="1" applyBorder="1" applyAlignment="1">
      <alignment horizontal="right" vertical="center"/>
    </xf>
    <xf numFmtId="192" fontId="36" fillId="9" borderId="62" xfId="311" applyNumberFormat="1" applyFont="1" applyFill="1" applyBorder="1" applyAlignment="1">
      <alignment horizontal="right" vertical="center"/>
    </xf>
    <xf numFmtId="192" fontId="36" fillId="0" borderId="26" xfId="313" applyNumberFormat="1" applyFont="1" applyBorder="1" applyAlignment="1">
      <alignment horizontal="right" vertical="center"/>
    </xf>
    <xf numFmtId="192" fontId="36" fillId="9" borderId="8" xfId="313" applyNumberFormat="1" applyFont="1" applyFill="1" applyBorder="1" applyAlignment="1">
      <alignment horizontal="right" vertical="center"/>
    </xf>
    <xf numFmtId="192" fontId="36" fillId="0" borderId="8" xfId="313" applyNumberFormat="1" applyFont="1" applyBorder="1" applyAlignment="1">
      <alignment horizontal="right" vertical="center"/>
    </xf>
    <xf numFmtId="192" fontId="36" fillId="9" borderId="63" xfId="313" applyNumberFormat="1" applyFont="1" applyFill="1" applyBorder="1" applyAlignment="1">
      <alignment horizontal="right" vertical="center"/>
    </xf>
    <xf numFmtId="192" fontId="36" fillId="0" borderId="63" xfId="313" applyNumberFormat="1" applyFont="1" applyBorder="1" applyAlignment="1">
      <alignment horizontal="right" vertical="center"/>
    </xf>
    <xf numFmtId="192" fontId="36" fillId="9" borderId="26" xfId="313" applyNumberFormat="1" applyFont="1" applyFill="1" applyBorder="1" applyAlignment="1">
      <alignment horizontal="right" vertical="center"/>
    </xf>
    <xf numFmtId="192" fontId="36" fillId="0" borderId="23" xfId="313" applyNumberFormat="1" applyFont="1" applyBorder="1" applyAlignment="1">
      <alignment horizontal="right" vertical="center"/>
    </xf>
    <xf numFmtId="192" fontId="36" fillId="9" borderId="4" xfId="313" applyNumberFormat="1" applyFont="1" applyFill="1" applyBorder="1" applyAlignment="1">
      <alignment horizontal="right" vertical="center"/>
    </xf>
    <xf numFmtId="192" fontId="36" fillId="0" borderId="4" xfId="313" applyNumberFormat="1" applyFont="1" applyBorder="1" applyAlignment="1">
      <alignment horizontal="right" vertical="center"/>
    </xf>
    <xf numFmtId="192" fontId="36" fillId="9" borderId="62" xfId="313" applyNumberFormat="1" applyFont="1" applyFill="1" applyBorder="1" applyAlignment="1">
      <alignment horizontal="right" vertical="center"/>
    </xf>
    <xf numFmtId="192" fontId="36" fillId="0" borderId="62" xfId="313" applyNumberFormat="1" applyFont="1" applyBorder="1" applyAlignment="1">
      <alignment horizontal="right" vertical="center"/>
    </xf>
    <xf numFmtId="192" fontId="36" fillId="9" borderId="23" xfId="313" applyNumberFormat="1" applyFont="1" applyFill="1" applyBorder="1" applyAlignment="1">
      <alignment horizontal="right" vertical="center"/>
    </xf>
    <xf numFmtId="0" fontId="111" fillId="0" borderId="0" xfId="0" applyFont="1" applyAlignment="1">
      <alignment vertical="center"/>
    </xf>
    <xf numFmtId="3" fontId="107" fillId="0" borderId="0" xfId="0" applyNumberFormat="1" applyFont="1" applyAlignment="1">
      <alignment horizontal="right" vertical="center"/>
    </xf>
    <xf numFmtId="37" fontId="107" fillId="9" borderId="95" xfId="0" applyNumberFormat="1" applyFont="1" applyFill="1" applyBorder="1" applyAlignment="1">
      <alignment vertical="center"/>
    </xf>
    <xf numFmtId="37" fontId="107" fillId="0" borderId="23" xfId="0" applyNumberFormat="1" applyFont="1" applyBorder="1" applyAlignment="1">
      <alignment vertical="center"/>
    </xf>
    <xf numFmtId="0" fontId="40" fillId="0" borderId="0" xfId="0" applyFont="1" applyAlignment="1">
      <alignment horizontal="left" vertical="center"/>
    </xf>
    <xf numFmtId="0" fontId="115" fillId="0" borderId="0" xfId="0" applyFont="1"/>
    <xf numFmtId="0" fontId="115" fillId="0" borderId="0" xfId="0" applyFont="1" applyAlignment="1">
      <alignment vertical="center"/>
    </xf>
    <xf numFmtId="0" fontId="64" fillId="0" borderId="0" xfId="291" applyFont="1" applyAlignment="1">
      <alignment horizontal="left" vertical="center" wrapText="1"/>
    </xf>
    <xf numFmtId="0" fontId="52" fillId="0" borderId="0" xfId="291" applyFont="1" applyAlignment="1">
      <alignment vertical="center" wrapText="1"/>
    </xf>
    <xf numFmtId="0" fontId="115" fillId="0" borderId="0" xfId="0" applyFont="1" applyAlignment="1">
      <alignment horizontal="left" vertical="center"/>
    </xf>
    <xf numFmtId="0" fontId="118" fillId="0" borderId="0" xfId="134" applyFont="1" applyAlignment="1">
      <alignment vertical="center"/>
    </xf>
    <xf numFmtId="0" fontId="36" fillId="0" borderId="27" xfId="0" applyFont="1" applyBorder="1" applyAlignment="1">
      <alignment horizontal="left" vertical="center" wrapText="1" indent="1"/>
    </xf>
    <xf numFmtId="0" fontId="36" fillId="9" borderId="10" xfId="0" applyFont="1" applyFill="1" applyBorder="1" applyAlignment="1">
      <alignment horizontal="left" vertical="center" wrapText="1" indent="1"/>
    </xf>
    <xf numFmtId="0" fontId="36" fillId="0" borderId="10" xfId="0" applyFont="1" applyBorder="1" applyAlignment="1">
      <alignment horizontal="left" vertical="center" wrapText="1" indent="1"/>
    </xf>
    <xf numFmtId="0" fontId="68" fillId="0" borderId="0" xfId="299" applyFont="1" applyAlignment="1">
      <alignment horizontal="left" vertical="top" wrapText="1"/>
    </xf>
    <xf numFmtId="0" fontId="119" fillId="0" borderId="0" xfId="0" applyFont="1"/>
    <xf numFmtId="0" fontId="89" fillId="8" borderId="138" xfId="0" applyFont="1" applyFill="1" applyBorder="1" applyAlignment="1">
      <alignment horizontal="center" vertical="center" wrapText="1"/>
    </xf>
    <xf numFmtId="0" fontId="89" fillId="8" borderId="139" xfId="0" applyFont="1" applyFill="1" applyBorder="1" applyAlignment="1">
      <alignment horizontal="center" vertical="center" wrapText="1"/>
    </xf>
    <xf numFmtId="0" fontId="89" fillId="8" borderId="140" xfId="0" applyFont="1" applyFill="1" applyBorder="1" applyAlignment="1">
      <alignment horizontal="center" vertical="center" wrapText="1"/>
    </xf>
    <xf numFmtId="0" fontId="51" fillId="0" borderId="0" xfId="0" applyFont="1"/>
    <xf numFmtId="0" fontId="121" fillId="0" borderId="0" xfId="0" applyFont="1" applyAlignment="1">
      <alignment vertical="center"/>
    </xf>
    <xf numFmtId="0" fontId="52" fillId="0" borderId="0" xfId="0" applyFont="1" applyAlignment="1">
      <alignment vertical="center"/>
    </xf>
    <xf numFmtId="193" fontId="122" fillId="9" borderId="175" xfId="0" applyNumberFormat="1" applyFont="1" applyFill="1" applyBorder="1" applyAlignment="1">
      <alignment horizontal="right" vertical="center"/>
    </xf>
    <xf numFmtId="193" fontId="122" fillId="0" borderId="175" xfId="0" applyNumberFormat="1" applyFont="1" applyBorder="1" applyAlignment="1">
      <alignment horizontal="right" vertical="center"/>
    </xf>
    <xf numFmtId="0" fontId="3" fillId="0" borderId="0" xfId="0" applyFont="1" applyAlignment="1">
      <alignment vertical="center"/>
    </xf>
    <xf numFmtId="0" fontId="3" fillId="0" borderId="0" xfId="0" applyFont="1"/>
    <xf numFmtId="195" fontId="52" fillId="0" borderId="89" xfId="290" applyNumberFormat="1" applyFont="1" applyFill="1" applyBorder="1" applyAlignment="1">
      <alignment horizontal="right" vertical="center"/>
    </xf>
    <xf numFmtId="195" fontId="52" fillId="0" borderId="20" xfId="290" applyNumberFormat="1" applyFont="1" applyFill="1" applyBorder="1" applyAlignment="1">
      <alignment horizontal="right" vertical="center"/>
    </xf>
    <xf numFmtId="195" fontId="52" fillId="0" borderId="15" xfId="290" applyNumberFormat="1" applyFont="1" applyFill="1" applyBorder="1" applyAlignment="1">
      <alignment horizontal="right" vertical="center"/>
    </xf>
    <xf numFmtId="195" fontId="52" fillId="9" borderId="90" xfId="290" applyNumberFormat="1" applyFont="1" applyFill="1" applyBorder="1" applyAlignment="1">
      <alignment horizontal="right" vertical="center"/>
    </xf>
    <xf numFmtId="195" fontId="52" fillId="9" borderId="20" xfId="290" applyNumberFormat="1" applyFont="1" applyFill="1" applyBorder="1" applyAlignment="1">
      <alignment horizontal="right" vertical="center"/>
    </xf>
    <xf numFmtId="195" fontId="52" fillId="9" borderId="15" xfId="290" applyNumberFormat="1" applyFont="1" applyFill="1" applyBorder="1" applyAlignment="1">
      <alignment horizontal="right" vertical="center"/>
    </xf>
    <xf numFmtId="195" fontId="52" fillId="0" borderId="90" xfId="290" applyNumberFormat="1" applyFont="1" applyFill="1" applyBorder="1" applyAlignment="1">
      <alignment horizontal="right" vertical="center"/>
    </xf>
    <xf numFmtId="193" fontId="52" fillId="9" borderId="165" xfId="291" applyNumberFormat="1" applyFont="1" applyFill="1" applyBorder="1" applyAlignment="1">
      <alignment horizontal="right" vertical="center"/>
    </xf>
    <xf numFmtId="193" fontId="52" fillId="0" borderId="165" xfId="291" applyNumberFormat="1" applyFont="1" applyBorder="1" applyAlignment="1">
      <alignment horizontal="right" vertical="center"/>
    </xf>
    <xf numFmtId="193" fontId="52" fillId="9" borderId="167" xfId="291" applyNumberFormat="1" applyFont="1" applyFill="1" applyBorder="1" applyAlignment="1">
      <alignment horizontal="right" vertical="center"/>
    </xf>
    <xf numFmtId="193" fontId="52" fillId="0" borderId="22" xfId="290" applyNumberFormat="1" applyFont="1" applyFill="1" applyBorder="1" applyAlignment="1">
      <alignment horizontal="right" vertical="center"/>
    </xf>
    <xf numFmtId="193" fontId="52" fillId="9" borderId="14" xfId="290" applyNumberFormat="1" applyFont="1" applyFill="1" applyBorder="1" applyAlignment="1">
      <alignment horizontal="right" vertical="center"/>
    </xf>
    <xf numFmtId="193" fontId="52" fillId="0" borderId="14" xfId="290" applyNumberFormat="1" applyFont="1" applyFill="1" applyBorder="1" applyAlignment="1">
      <alignment horizontal="right" vertical="center"/>
    </xf>
    <xf numFmtId="193" fontId="52" fillId="0" borderId="18" xfId="290" applyNumberFormat="1" applyFont="1" applyFill="1" applyBorder="1" applyAlignment="1">
      <alignment horizontal="right" vertical="center"/>
    </xf>
    <xf numFmtId="193" fontId="52" fillId="9" borderId="18" xfId="290" applyNumberFormat="1" applyFont="1" applyFill="1" applyBorder="1" applyAlignment="1">
      <alignment horizontal="right" vertical="center"/>
    </xf>
    <xf numFmtId="193" fontId="52" fillId="0" borderId="15" xfId="291" applyNumberFormat="1" applyFont="1" applyBorder="1" applyAlignment="1">
      <alignment horizontal="right" vertical="center"/>
    </xf>
    <xf numFmtId="193" fontId="52" fillId="9" borderId="12" xfId="291" applyNumberFormat="1" applyFont="1" applyFill="1" applyBorder="1" applyAlignment="1">
      <alignment horizontal="right" vertical="center"/>
    </xf>
    <xf numFmtId="193" fontId="52" fillId="0" borderId="12" xfId="291" applyNumberFormat="1" applyFont="1" applyBorder="1" applyAlignment="1">
      <alignment horizontal="right" vertical="center"/>
    </xf>
    <xf numFmtId="193" fontId="52" fillId="9" borderId="16" xfId="291" applyNumberFormat="1" applyFont="1" applyFill="1" applyBorder="1" applyAlignment="1">
      <alignment horizontal="right" vertical="center"/>
    </xf>
    <xf numFmtId="193" fontId="52" fillId="0" borderId="4" xfId="290" applyNumberFormat="1" applyFont="1" applyFill="1" applyBorder="1" applyAlignment="1">
      <alignment vertical="center"/>
    </xf>
    <xf numFmtId="193" fontId="36" fillId="0" borderId="26" xfId="298" applyNumberFormat="1" applyFont="1" applyBorder="1" applyAlignment="1">
      <alignment horizontal="right" vertical="center"/>
    </xf>
    <xf numFmtId="193" fontId="36" fillId="9" borderId="8" xfId="298" applyNumberFormat="1" applyFont="1" applyFill="1" applyBorder="1" applyAlignment="1">
      <alignment horizontal="right" vertical="center"/>
    </xf>
    <xf numFmtId="193" fontId="36" fillId="0" borderId="8" xfId="298" applyNumberFormat="1" applyFont="1" applyBorder="1" applyAlignment="1">
      <alignment horizontal="right" vertical="center"/>
    </xf>
    <xf numFmtId="193" fontId="36" fillId="0" borderId="23" xfId="298" applyNumberFormat="1" applyFont="1" applyBorder="1" applyAlignment="1">
      <alignment horizontal="right" vertical="center"/>
    </xf>
    <xf numFmtId="193" fontId="36" fillId="9" borderId="4" xfId="298" applyNumberFormat="1" applyFont="1" applyFill="1" applyBorder="1" applyAlignment="1">
      <alignment horizontal="right" vertical="center"/>
    </xf>
    <xf numFmtId="193" fontId="36" fillId="0" borderId="4" xfId="298" applyNumberFormat="1" applyFont="1" applyBorder="1" applyAlignment="1">
      <alignment horizontal="right" vertical="center"/>
    </xf>
    <xf numFmtId="193" fontId="36" fillId="0" borderId="62" xfId="298" applyNumberFormat="1" applyFont="1" applyBorder="1" applyAlignment="1">
      <alignment horizontal="right" vertical="center"/>
    </xf>
    <xf numFmtId="193" fontId="59" fillId="0" borderId="8" xfId="0" applyNumberFormat="1" applyFont="1" applyBorder="1" applyAlignment="1">
      <alignment horizontal="right" vertical="center"/>
    </xf>
    <xf numFmtId="193" fontId="36" fillId="0" borderId="8" xfId="0" applyNumberFormat="1" applyFont="1" applyBorder="1" applyAlignment="1">
      <alignment horizontal="right" vertical="center"/>
    </xf>
    <xf numFmtId="193" fontId="36" fillId="0" borderId="4" xfId="0" applyNumberFormat="1" applyFont="1" applyBorder="1" applyAlignment="1">
      <alignment horizontal="right" vertical="center"/>
    </xf>
    <xf numFmtId="193" fontId="36" fillId="9" borderId="4" xfId="0" applyNumberFormat="1" applyFont="1" applyFill="1" applyBorder="1" applyAlignment="1">
      <alignment horizontal="right" vertical="center"/>
    </xf>
    <xf numFmtId="192" fontId="36" fillId="0" borderId="174" xfId="312" applyNumberFormat="1" applyFont="1" applyBorder="1" applyAlignment="1">
      <alignment horizontal="right" vertical="center"/>
    </xf>
    <xf numFmtId="192" fontId="36" fillId="9" borderId="174" xfId="312" applyNumberFormat="1" applyFont="1" applyFill="1" applyBorder="1" applyAlignment="1">
      <alignment horizontal="right" vertical="center"/>
    </xf>
    <xf numFmtId="192" fontId="36" fillId="0" borderId="112" xfId="312" applyNumberFormat="1" applyFont="1" applyBorder="1" applyAlignment="1">
      <alignment horizontal="right" vertical="center"/>
    </xf>
    <xf numFmtId="192" fontId="36" fillId="9" borderId="112" xfId="312" applyNumberFormat="1" applyFont="1" applyFill="1" applyBorder="1" applyAlignment="1">
      <alignment horizontal="right" vertical="center"/>
    </xf>
    <xf numFmtId="193" fontId="36" fillId="0" borderId="15" xfId="314" applyNumberFormat="1" applyFont="1" applyBorder="1" applyAlignment="1">
      <alignment horizontal="right" vertical="center"/>
    </xf>
    <xf numFmtId="193" fontId="36" fillId="9" borderId="12" xfId="314" applyNumberFormat="1" applyFont="1" applyFill="1" applyBorder="1" applyAlignment="1">
      <alignment horizontal="right" vertical="center"/>
    </xf>
    <xf numFmtId="193" fontId="36" fillId="0" borderId="12" xfId="314" applyNumberFormat="1" applyFont="1" applyBorder="1" applyAlignment="1">
      <alignment horizontal="right" vertical="center"/>
    </xf>
    <xf numFmtId="193" fontId="36" fillId="0" borderId="66" xfId="314" applyNumberFormat="1" applyFont="1" applyBorder="1" applyAlignment="1">
      <alignment horizontal="right" vertical="center"/>
    </xf>
    <xf numFmtId="193" fontId="36" fillId="0" borderId="20" xfId="314" applyNumberFormat="1" applyFont="1" applyBorder="1" applyAlignment="1">
      <alignment horizontal="right" vertical="center"/>
    </xf>
    <xf numFmtId="193" fontId="36" fillId="9" borderId="13" xfId="314" applyNumberFormat="1" applyFont="1" applyFill="1" applyBorder="1" applyAlignment="1">
      <alignment horizontal="right" vertical="center"/>
    </xf>
    <xf numFmtId="193" fontId="36" fillId="0" borderId="13" xfId="314" applyNumberFormat="1" applyFont="1" applyBorder="1" applyAlignment="1">
      <alignment horizontal="right" vertical="center"/>
    </xf>
    <xf numFmtId="193" fontId="36" fillId="0" borderId="67" xfId="314" applyNumberFormat="1" applyFont="1" applyBorder="1" applyAlignment="1">
      <alignment horizontal="right" vertical="center"/>
    </xf>
    <xf numFmtId="193" fontId="96" fillId="0" borderId="23" xfId="331" applyNumberFormat="1" applyFont="1" applyFill="1" applyBorder="1" applyAlignment="1">
      <alignment horizontal="right" vertical="center"/>
    </xf>
    <xf numFmtId="193" fontId="36" fillId="0" borderId="7" xfId="0" applyNumberFormat="1" applyFont="1" applyBorder="1" applyAlignment="1">
      <alignment horizontal="right" vertical="center"/>
    </xf>
    <xf numFmtId="193" fontId="96" fillId="9" borderId="62" xfId="331" applyNumberFormat="1" applyFont="1" applyFill="1" applyBorder="1" applyAlignment="1">
      <alignment horizontal="right" vertical="center"/>
    </xf>
    <xf numFmtId="193" fontId="96" fillId="0" borderId="4" xfId="0" applyNumberFormat="1" applyFont="1" applyBorder="1" applyAlignment="1">
      <alignment horizontal="right" vertical="center"/>
    </xf>
    <xf numFmtId="193" fontId="96" fillId="0" borderId="4" xfId="0" applyNumberFormat="1" applyFont="1" applyBorder="1" applyAlignment="1">
      <alignment vertical="center"/>
    </xf>
    <xf numFmtId="193" fontId="96" fillId="9" borderId="23" xfId="331" applyNumberFormat="1" applyFont="1" applyFill="1" applyBorder="1" applyAlignment="1">
      <alignment horizontal="right" vertical="center"/>
    </xf>
    <xf numFmtId="193" fontId="52" fillId="0" borderId="4" xfId="0" applyNumberFormat="1" applyFont="1" applyBorder="1"/>
    <xf numFmtId="193" fontId="36" fillId="9" borderId="8" xfId="331" applyNumberFormat="1" applyFont="1" applyFill="1" applyBorder="1" applyAlignment="1">
      <alignment horizontal="right" vertical="center"/>
    </xf>
    <xf numFmtId="193" fontId="36" fillId="9" borderId="63" xfId="331" applyNumberFormat="1" applyFont="1" applyFill="1" applyBorder="1" applyAlignment="1">
      <alignment horizontal="right" vertical="center"/>
    </xf>
    <xf numFmtId="193" fontId="36" fillId="0" borderId="26" xfId="331" applyNumberFormat="1" applyFont="1" applyBorder="1" applyAlignment="1">
      <alignment horizontal="right" vertical="center"/>
    </xf>
    <xf numFmtId="193" fontId="36" fillId="0" borderId="8" xfId="331" applyNumberFormat="1" applyFont="1" applyBorder="1" applyAlignment="1">
      <alignment horizontal="right" vertical="center"/>
    </xf>
    <xf numFmtId="193" fontId="36" fillId="9" borderId="82" xfId="331" applyNumberFormat="1" applyFont="1" applyFill="1" applyBorder="1" applyAlignment="1">
      <alignment horizontal="right" vertical="center"/>
    </xf>
    <xf numFmtId="193" fontId="36" fillId="0" borderId="0" xfId="331" applyNumberFormat="1" applyFont="1" applyAlignment="1">
      <alignment horizontal="right" vertical="center"/>
    </xf>
    <xf numFmtId="193" fontId="36" fillId="9" borderId="69" xfId="331" applyNumberFormat="1" applyFont="1" applyFill="1" applyBorder="1" applyAlignment="1">
      <alignment horizontal="right" vertical="center"/>
    </xf>
    <xf numFmtId="193" fontId="36" fillId="0" borderId="23" xfId="0" applyNumberFormat="1" applyFont="1" applyBorder="1" applyAlignment="1">
      <alignment horizontal="right" vertical="center"/>
    </xf>
    <xf numFmtId="193" fontId="36" fillId="9" borderId="62" xfId="0" applyNumberFormat="1" applyFont="1" applyFill="1" applyBorder="1" applyAlignment="1">
      <alignment horizontal="right" vertical="center"/>
    </xf>
    <xf numFmtId="193" fontId="96" fillId="9" borderId="8" xfId="325" applyNumberFormat="1" applyFont="1" applyFill="1" applyBorder="1" applyAlignment="1">
      <alignment horizontal="right" vertical="center"/>
    </xf>
    <xf numFmtId="193" fontId="96" fillId="0" borderId="8" xfId="325" applyNumberFormat="1" applyFont="1" applyBorder="1" applyAlignment="1">
      <alignment horizontal="right" vertical="center"/>
    </xf>
    <xf numFmtId="193" fontId="96" fillId="9" borderId="62" xfId="325" applyNumberFormat="1" applyFont="1" applyFill="1" applyBorder="1" applyAlignment="1">
      <alignment horizontal="right" vertical="center"/>
    </xf>
    <xf numFmtId="193" fontId="96" fillId="0" borderId="23" xfId="325" applyNumberFormat="1" applyFont="1" applyBorder="1" applyAlignment="1">
      <alignment horizontal="right" vertical="center"/>
    </xf>
    <xf numFmtId="193" fontId="96" fillId="9" borderId="4" xfId="325" applyNumberFormat="1" applyFont="1" applyFill="1" applyBorder="1" applyAlignment="1">
      <alignment horizontal="right" vertical="center"/>
    </xf>
    <xf numFmtId="193" fontId="96" fillId="0" borderId="4" xfId="325" applyNumberFormat="1" applyFont="1" applyBorder="1" applyAlignment="1">
      <alignment horizontal="right" vertical="center"/>
    </xf>
    <xf numFmtId="193" fontId="36" fillId="9" borderId="63" xfId="0" applyNumberFormat="1" applyFont="1" applyFill="1" applyBorder="1" applyAlignment="1">
      <alignment horizontal="right" vertical="center"/>
    </xf>
    <xf numFmtId="193" fontId="36" fillId="0" borderId="26" xfId="0" applyNumberFormat="1" applyFont="1" applyBorder="1" applyAlignment="1">
      <alignment horizontal="right" vertical="center"/>
    </xf>
    <xf numFmtId="193" fontId="59" fillId="0" borderId="26" xfId="0" applyNumberFormat="1" applyFont="1" applyBorder="1" applyAlignment="1">
      <alignment horizontal="right" vertical="center"/>
    </xf>
    <xf numFmtId="193" fontId="59" fillId="0" borderId="63" xfId="0" applyNumberFormat="1" applyFont="1" applyBorder="1" applyAlignment="1">
      <alignment horizontal="right" vertical="center"/>
    </xf>
    <xf numFmtId="193" fontId="59" fillId="0" borderId="23" xfId="0" applyNumberFormat="1" applyFont="1" applyBorder="1" applyAlignment="1">
      <alignment horizontal="right" vertical="center"/>
    </xf>
    <xf numFmtId="193" fontId="59" fillId="0" borderId="4" xfId="0" applyNumberFormat="1" applyFont="1" applyBorder="1" applyAlignment="1">
      <alignment horizontal="right" vertical="center"/>
    </xf>
    <xf numFmtId="193" fontId="59" fillId="0" borderId="62" xfId="0" applyNumberFormat="1" applyFont="1" applyBorder="1" applyAlignment="1">
      <alignment horizontal="right" vertical="center"/>
    </xf>
    <xf numFmtId="37" fontId="57" fillId="9" borderId="82" xfId="0" applyNumberFormat="1" applyFont="1" applyFill="1" applyBorder="1" applyAlignment="1">
      <alignment horizontal="right" vertical="center"/>
    </xf>
    <xf numFmtId="37" fontId="57" fillId="0" borderId="80" xfId="0" applyNumberFormat="1" applyFont="1" applyBorder="1" applyAlignment="1">
      <alignment horizontal="right" vertical="center"/>
    </xf>
    <xf numFmtId="37" fontId="57" fillId="0" borderId="29" xfId="0" applyNumberFormat="1" applyFont="1" applyBorder="1" applyAlignment="1">
      <alignment horizontal="right" vertical="center"/>
    </xf>
    <xf numFmtId="37" fontId="57" fillId="0" borderId="30" xfId="0" applyNumberFormat="1" applyFont="1" applyBorder="1" applyAlignment="1">
      <alignment horizontal="right" vertical="center"/>
    </xf>
    <xf numFmtId="37" fontId="57" fillId="0" borderId="28" xfId="0" applyNumberFormat="1" applyFont="1" applyBorder="1" applyAlignment="1">
      <alignment horizontal="right" vertical="center"/>
    </xf>
    <xf numFmtId="37" fontId="57" fillId="9" borderId="83" xfId="0" applyNumberFormat="1" applyFont="1" applyFill="1" applyBorder="1" applyAlignment="1">
      <alignment horizontal="right" vertical="center"/>
    </xf>
    <xf numFmtId="37" fontId="57" fillId="9" borderId="78" xfId="0" applyNumberFormat="1" applyFont="1" applyFill="1" applyBorder="1" applyAlignment="1">
      <alignment horizontal="right" vertical="center"/>
    </xf>
    <xf numFmtId="37" fontId="36" fillId="0" borderId="0" xfId="0" applyNumberFormat="1" applyFont="1" applyAlignment="1">
      <alignment vertical="center"/>
    </xf>
    <xf numFmtId="37" fontId="58" fillId="9" borderId="82" xfId="0" applyNumberFormat="1" applyFont="1" applyFill="1" applyBorder="1" applyAlignment="1">
      <alignment horizontal="right" vertical="center"/>
    </xf>
    <xf numFmtId="37" fontId="58" fillId="9" borderId="81" xfId="0" applyNumberFormat="1" applyFont="1" applyFill="1" applyBorder="1" applyAlignment="1">
      <alignment horizontal="right" vertical="center"/>
    </xf>
    <xf numFmtId="37" fontId="58" fillId="0" borderId="80" xfId="0" applyNumberFormat="1" applyFont="1" applyBorder="1" applyAlignment="1">
      <alignment horizontal="right" vertical="center"/>
    </xf>
    <xf numFmtId="37" fontId="58" fillId="0" borderId="29" xfId="0" applyNumberFormat="1" applyFont="1" applyBorder="1" applyAlignment="1">
      <alignment horizontal="right" vertical="center"/>
    </xf>
    <xf numFmtId="37" fontId="58" fillId="0" borderId="30" xfId="0" applyNumberFormat="1" applyFont="1" applyBorder="1" applyAlignment="1">
      <alignment horizontal="right" vertical="center"/>
    </xf>
    <xf numFmtId="37" fontId="58" fillId="0" borderId="28" xfId="0" applyNumberFormat="1" applyFont="1" applyBorder="1" applyAlignment="1">
      <alignment horizontal="right" vertical="center"/>
    </xf>
    <xf numFmtId="37" fontId="58" fillId="9" borderId="83" xfId="0" applyNumberFormat="1" applyFont="1" applyFill="1" applyBorder="1" applyAlignment="1">
      <alignment horizontal="right" vertical="center"/>
    </xf>
    <xf numFmtId="37" fontId="58" fillId="9" borderId="78" xfId="0" applyNumberFormat="1" applyFont="1" applyFill="1" applyBorder="1" applyAlignment="1">
      <alignment horizontal="right" vertical="center"/>
    </xf>
    <xf numFmtId="37" fontId="58" fillId="9" borderId="87" xfId="0" applyNumberFormat="1" applyFont="1" applyFill="1" applyBorder="1" applyAlignment="1">
      <alignment horizontal="right" vertical="center"/>
    </xf>
    <xf numFmtId="37" fontId="58" fillId="9" borderId="64" xfId="0" applyNumberFormat="1" applyFont="1" applyFill="1" applyBorder="1" applyAlignment="1">
      <alignment horizontal="right" vertical="center"/>
    </xf>
    <xf numFmtId="37" fontId="57" fillId="9" borderId="80" xfId="0" applyNumberFormat="1" applyFont="1" applyFill="1" applyBorder="1" applyAlignment="1">
      <alignment horizontal="right" vertical="center"/>
    </xf>
    <xf numFmtId="37" fontId="57" fillId="9" borderId="29" xfId="0" applyNumberFormat="1" applyFont="1" applyFill="1" applyBorder="1" applyAlignment="1">
      <alignment horizontal="right" vertical="center"/>
    </xf>
    <xf numFmtId="37" fontId="57" fillId="9" borderId="30" xfId="0" applyNumberFormat="1" applyFont="1" applyFill="1" applyBorder="1" applyAlignment="1">
      <alignment horizontal="right" vertical="center"/>
    </xf>
    <xf numFmtId="37" fontId="57" fillId="9" borderId="28" xfId="0" applyNumberFormat="1" applyFont="1" applyFill="1" applyBorder="1" applyAlignment="1">
      <alignment horizontal="right" vertical="center"/>
    </xf>
    <xf numFmtId="193" fontId="52" fillId="9" borderId="4" xfId="290" applyNumberFormat="1" applyFont="1" applyFill="1" applyBorder="1" applyAlignment="1">
      <alignment vertical="center"/>
    </xf>
    <xf numFmtId="193" fontId="52" fillId="0" borderId="7" xfId="290" applyNumberFormat="1" applyFont="1" applyFill="1" applyBorder="1" applyAlignment="1">
      <alignment vertical="center"/>
    </xf>
    <xf numFmtId="193" fontId="52" fillId="9" borderId="165" xfId="290" applyNumberFormat="1" applyFont="1" applyFill="1" applyBorder="1" applyAlignment="1">
      <alignment horizontal="right" vertical="center"/>
    </xf>
    <xf numFmtId="193" fontId="52" fillId="0" borderId="165" xfId="290" applyNumberFormat="1" applyFont="1" applyFill="1" applyBorder="1" applyAlignment="1">
      <alignment horizontal="right" vertical="center"/>
    </xf>
    <xf numFmtId="193" fontId="52" fillId="0" borderId="166" xfId="290" applyNumberFormat="1" applyFont="1" applyFill="1" applyBorder="1" applyAlignment="1">
      <alignment horizontal="right" vertical="center"/>
    </xf>
    <xf numFmtId="0" fontId="35" fillId="0" borderId="0" xfId="178" applyFont="1" applyAlignment="1">
      <alignment horizontal="left" vertical="center" wrapText="1" indent="1"/>
    </xf>
    <xf numFmtId="0" fontId="35" fillId="0" borderId="0" xfId="175" applyFont="1" applyAlignment="1">
      <alignment horizontal="left" vertical="center" wrapText="1" indent="1"/>
    </xf>
    <xf numFmtId="0" fontId="34" fillId="0" borderId="0" xfId="0" applyFont="1" applyAlignment="1">
      <alignment horizontal="left" vertical="center" wrapText="1" indent="1"/>
    </xf>
    <xf numFmtId="0" fontId="43" fillId="0" borderId="4" xfId="284" applyFont="1" applyBorder="1" applyAlignment="1">
      <alignment horizontal="left" vertical="center" wrapText="1" indent="1"/>
    </xf>
    <xf numFmtId="0" fontId="42" fillId="0" borderId="10" xfId="284" applyFont="1" applyBorder="1" applyAlignment="1">
      <alignment horizontal="left" vertical="center" wrapText="1" indent="1"/>
    </xf>
    <xf numFmtId="0" fontId="40" fillId="0" borderId="4" xfId="0" applyFont="1" applyBorder="1" applyAlignment="1">
      <alignment horizontal="left" vertical="center" wrapText="1" indent="1"/>
    </xf>
    <xf numFmtId="0" fontId="40" fillId="0" borderId="4" xfId="285" applyFont="1" applyBorder="1" applyAlignment="1">
      <alignment horizontal="left" vertical="center" wrapText="1" indent="1"/>
    </xf>
    <xf numFmtId="0" fontId="43" fillId="0" borderId="61" xfId="0" applyFont="1" applyBorder="1" applyAlignment="1">
      <alignment horizontal="left" vertical="center" wrapText="1" indent="1"/>
    </xf>
    <xf numFmtId="0" fontId="43" fillId="0" borderId="60" xfId="0" applyFont="1" applyBorder="1" applyAlignment="1">
      <alignment horizontal="left" vertical="center" wrapText="1" indent="1"/>
    </xf>
    <xf numFmtId="0" fontId="42" fillId="0" borderId="10" xfId="280" applyFont="1" applyBorder="1" applyAlignment="1">
      <alignment horizontal="left" vertical="center" wrapText="1" indent="1"/>
    </xf>
    <xf numFmtId="0" fontId="40" fillId="0" borderId="21" xfId="0" applyFont="1" applyBorder="1" applyAlignment="1">
      <alignment horizontal="left" vertical="center" wrapText="1" indent="1"/>
    </xf>
    <xf numFmtId="0" fontId="40" fillId="0" borderId="19" xfId="0" applyFont="1" applyBorder="1" applyAlignment="1">
      <alignment horizontal="left" vertical="center" wrapText="1" indent="1"/>
    </xf>
    <xf numFmtId="0" fontId="43" fillId="0" borderId="10" xfId="0" applyFont="1" applyBorder="1" applyAlignment="1">
      <alignment horizontal="left" vertical="center" wrapText="1" indent="1"/>
    </xf>
    <xf numFmtId="0" fontId="42" fillId="0" borderId="4" xfId="272" applyFont="1" applyBorder="1" applyAlignment="1">
      <alignment horizontal="left" vertical="center" wrapText="1" indent="1"/>
    </xf>
    <xf numFmtId="0" fontId="42" fillId="0" borderId="4" xfId="270" applyFont="1" applyBorder="1" applyAlignment="1">
      <alignment horizontal="left" vertical="center" wrapText="1" indent="1"/>
    </xf>
    <xf numFmtId="0" fontId="43" fillId="0" borderId="4" xfId="270" applyFont="1" applyBorder="1" applyAlignment="1">
      <alignment horizontal="left" vertical="center" wrapText="1" indent="1"/>
    </xf>
    <xf numFmtId="0" fontId="40" fillId="0" borderId="4" xfId="177" quotePrefix="1" applyFont="1" applyBorder="1" applyAlignment="1">
      <alignment horizontal="left" vertical="center" wrapText="1" indent="1"/>
    </xf>
    <xf numFmtId="195" fontId="36" fillId="0" borderId="77" xfId="298" applyNumberFormat="1" applyFont="1" applyBorder="1" applyAlignment="1">
      <alignment horizontal="right" vertical="center"/>
    </xf>
    <xf numFmtId="195" fontId="36" fillId="9" borderId="77" xfId="298" applyNumberFormat="1" applyFont="1" applyFill="1" applyBorder="1" applyAlignment="1">
      <alignment horizontal="right" vertical="center"/>
    </xf>
    <xf numFmtId="195" fontId="36" fillId="0" borderId="95" xfId="289" applyNumberFormat="1" applyFont="1" applyFill="1" applyBorder="1" applyAlignment="1">
      <alignment horizontal="right" vertical="center"/>
    </xf>
    <xf numFmtId="192" fontId="36" fillId="0" borderId="77" xfId="0" applyNumberFormat="1" applyFont="1" applyBorder="1" applyAlignment="1">
      <alignment horizontal="right" vertical="center"/>
    </xf>
    <xf numFmtId="192" fontId="36" fillId="0" borderId="4" xfId="0" applyNumberFormat="1" applyFont="1" applyBorder="1" applyAlignment="1">
      <alignment horizontal="right" vertical="center"/>
    </xf>
    <xf numFmtId="192" fontId="36" fillId="0" borderId="8" xfId="0" applyNumberFormat="1" applyFont="1" applyBorder="1" applyAlignment="1">
      <alignment horizontal="right" vertical="center"/>
    </xf>
    <xf numFmtId="0" fontId="124" fillId="0" borderId="0" xfId="0" applyFont="1"/>
    <xf numFmtId="0" fontId="52" fillId="0" borderId="0" xfId="0" applyFont="1" applyAlignment="1">
      <alignment horizontal="left" vertical="center" wrapText="1"/>
    </xf>
    <xf numFmtId="195" fontId="51" fillId="9" borderId="196" xfId="0" applyNumberFormat="1" applyFont="1" applyFill="1" applyBorder="1" applyAlignment="1">
      <alignment horizontal="right" vertical="center"/>
    </xf>
    <xf numFmtId="195" fontId="51" fillId="0" borderId="197" xfId="0" applyNumberFormat="1" applyFont="1" applyBorder="1" applyAlignment="1">
      <alignment horizontal="right" vertical="center"/>
    </xf>
    <xf numFmtId="195" fontId="51" fillId="9" borderId="197" xfId="0" applyNumberFormat="1" applyFont="1" applyFill="1" applyBorder="1" applyAlignment="1">
      <alignment horizontal="right" vertical="center"/>
    </xf>
    <xf numFmtId="37" fontId="52" fillId="9" borderId="198" xfId="0" applyNumberFormat="1" applyFont="1" applyFill="1" applyBorder="1" applyAlignment="1">
      <alignment horizontal="right" vertical="center"/>
    </xf>
    <xf numFmtId="37" fontId="51" fillId="0" borderId="198" xfId="0" applyNumberFormat="1" applyFont="1" applyBorder="1" applyAlignment="1">
      <alignment horizontal="right" vertical="center"/>
    </xf>
    <xf numFmtId="37" fontId="51" fillId="0" borderId="199" xfId="0" applyNumberFormat="1" applyFont="1" applyBorder="1" applyAlignment="1">
      <alignment horizontal="right" vertical="center"/>
    </xf>
    <xf numFmtId="195" fontId="51" fillId="0" borderId="192" xfId="0" applyNumberFormat="1" applyFont="1" applyBorder="1" applyAlignment="1">
      <alignment horizontal="right" vertical="center"/>
    </xf>
    <xf numFmtId="0" fontId="128" fillId="0" borderId="0" xfId="0" applyFont="1" applyAlignment="1">
      <alignment vertical="center"/>
    </xf>
    <xf numFmtId="0" fontId="36" fillId="0" borderId="121" xfId="0" applyFont="1" applyBorder="1" applyAlignment="1">
      <alignment horizontal="left" vertical="center" indent="2"/>
    </xf>
    <xf numFmtId="195" fontId="51" fillId="9" borderId="121" xfId="0" applyNumberFormat="1" applyFont="1" applyFill="1" applyBorder="1" applyAlignment="1">
      <alignment horizontal="right" vertical="center"/>
    </xf>
    <xf numFmtId="195" fontId="51" fillId="0" borderId="178" xfId="0" applyNumberFormat="1" applyFont="1" applyBorder="1" applyAlignment="1">
      <alignment horizontal="right" vertical="center"/>
    </xf>
    <xf numFmtId="193" fontId="122" fillId="9" borderId="200" xfId="0" applyNumberFormat="1" applyFont="1" applyFill="1" applyBorder="1" applyAlignment="1">
      <alignment horizontal="right" vertical="center"/>
    </xf>
    <xf numFmtId="195" fontId="51" fillId="9" borderId="178" xfId="0" applyNumberFormat="1" applyFont="1" applyFill="1" applyBorder="1" applyAlignment="1">
      <alignment horizontal="right" vertical="center"/>
    </xf>
    <xf numFmtId="193" fontId="105" fillId="0" borderId="200" xfId="0" applyNumberFormat="1" applyFont="1" applyBorder="1" applyAlignment="1">
      <alignment horizontal="right" vertical="center"/>
    </xf>
    <xf numFmtId="193" fontId="58" fillId="9" borderId="200" xfId="0" applyNumberFormat="1" applyFont="1" applyFill="1" applyBorder="1" applyAlignment="1">
      <alignment horizontal="right" vertical="center"/>
    </xf>
    <xf numFmtId="193" fontId="58" fillId="0" borderId="200" xfId="0" applyNumberFormat="1" applyFont="1" applyBorder="1" applyAlignment="1">
      <alignment horizontal="right" vertical="center"/>
    </xf>
    <xf numFmtId="193" fontId="51" fillId="9" borderId="201" xfId="0" applyNumberFormat="1" applyFont="1" applyFill="1" applyBorder="1"/>
    <xf numFmtId="193" fontId="51" fillId="0" borderId="201" xfId="0" applyNumberFormat="1" applyFont="1" applyBorder="1" applyAlignment="1">
      <alignment vertical="center"/>
    </xf>
    <xf numFmtId="0" fontId="0" fillId="9" borderId="27" xfId="0" applyFill="1" applyBorder="1" applyAlignment="1">
      <alignment horizontal="center" vertical="center"/>
    </xf>
    <xf numFmtId="0" fontId="0" fillId="9" borderId="178" xfId="0" applyFill="1" applyBorder="1" applyAlignment="1">
      <alignment horizontal="center" vertical="center"/>
    </xf>
    <xf numFmtId="193" fontId="51" fillId="0" borderId="23" xfId="0" applyNumberFormat="1" applyFont="1" applyBorder="1" applyAlignment="1">
      <alignment horizontal="right" vertical="center"/>
    </xf>
    <xf numFmtId="0" fontId="0" fillId="0" borderId="0" xfId="0" applyAlignment="1">
      <alignment vertical="center"/>
    </xf>
    <xf numFmtId="37" fontId="52" fillId="9" borderId="202" xfId="0" applyNumberFormat="1" applyFont="1" applyFill="1" applyBorder="1" applyAlignment="1">
      <alignment horizontal="right" vertical="center"/>
    </xf>
    <xf numFmtId="37" fontId="51" fillId="0" borderId="202" xfId="0" applyNumberFormat="1" applyFont="1" applyBorder="1" applyAlignment="1">
      <alignment horizontal="right" vertical="center"/>
    </xf>
    <xf numFmtId="0" fontId="86" fillId="8" borderId="139" xfId="0" applyFont="1" applyFill="1" applyBorder="1" applyAlignment="1">
      <alignment horizontal="center" vertical="center" wrapText="1"/>
    </xf>
    <xf numFmtId="0" fontId="86" fillId="8" borderId="191" xfId="0" applyFont="1" applyFill="1" applyBorder="1" applyAlignment="1">
      <alignment horizontal="center" vertical="center" wrapText="1"/>
    </xf>
    <xf numFmtId="37" fontId="58" fillId="9" borderId="203" xfId="0" applyNumberFormat="1" applyFont="1" applyFill="1" applyBorder="1" applyAlignment="1">
      <alignment horizontal="right" vertical="center"/>
    </xf>
    <xf numFmtId="37" fontId="58" fillId="0" borderId="203" xfId="0" applyNumberFormat="1" applyFont="1" applyBorder="1" applyAlignment="1">
      <alignment horizontal="right" vertical="center"/>
    </xf>
    <xf numFmtId="37" fontId="122" fillId="9" borderId="204" xfId="0" applyNumberFormat="1" applyFont="1" applyFill="1" applyBorder="1" applyAlignment="1">
      <alignment horizontal="right" vertical="center"/>
    </xf>
    <xf numFmtId="37" fontId="122" fillId="0" borderId="204" xfId="0" applyNumberFormat="1" applyFont="1" applyBorder="1" applyAlignment="1">
      <alignment horizontal="right" vertical="center"/>
    </xf>
    <xf numFmtId="37" fontId="122" fillId="9" borderId="203" xfId="0" applyNumberFormat="1" applyFont="1" applyFill="1" applyBorder="1" applyAlignment="1">
      <alignment horizontal="right" vertical="center"/>
    </xf>
    <xf numFmtId="37" fontId="122" fillId="0" borderId="203" xfId="0" applyNumberFormat="1" applyFont="1" applyBorder="1" applyAlignment="1">
      <alignment horizontal="right" vertical="center"/>
    </xf>
    <xf numFmtId="0" fontId="0" fillId="9" borderId="205" xfId="0" applyFill="1" applyBorder="1" applyAlignment="1">
      <alignment horizontal="center" vertical="center"/>
    </xf>
    <xf numFmtId="0" fontId="36" fillId="0" borderId="119" xfId="0" applyFont="1" applyBorder="1" applyAlignment="1">
      <alignment horizontal="left" vertical="center" indent="2"/>
    </xf>
    <xf numFmtId="0" fontId="36" fillId="0" borderId="206" xfId="0" applyFont="1" applyBorder="1" applyAlignment="1">
      <alignment horizontal="left" vertical="center" indent="2"/>
    </xf>
    <xf numFmtId="195" fontId="51" fillId="9" borderId="207" xfId="0" applyNumberFormat="1" applyFont="1" applyFill="1" applyBorder="1" applyAlignment="1">
      <alignment horizontal="right" vertical="center"/>
    </xf>
    <xf numFmtId="195" fontId="51" fillId="0" borderId="207" xfId="0" applyNumberFormat="1" applyFont="1" applyBorder="1" applyAlignment="1">
      <alignment horizontal="right" vertical="center"/>
    </xf>
    <xf numFmtId="193" fontId="51" fillId="9" borderId="208" xfId="0" applyNumberFormat="1" applyFont="1" applyFill="1" applyBorder="1"/>
    <xf numFmtId="193" fontId="51" fillId="0" borderId="208" xfId="0" applyNumberFormat="1" applyFont="1" applyBorder="1" applyAlignment="1">
      <alignment vertical="center"/>
    </xf>
    <xf numFmtId="0" fontId="0" fillId="9" borderId="207" xfId="0" applyFill="1" applyBorder="1" applyAlignment="1">
      <alignment horizontal="center" vertical="center"/>
    </xf>
    <xf numFmtId="0" fontId="36" fillId="0" borderId="206" xfId="0" applyFont="1" applyBorder="1" applyAlignment="1">
      <alignment horizontal="left" vertical="center" indent="1"/>
    </xf>
    <xf numFmtId="0" fontId="52" fillId="9" borderId="208" xfId="0" applyFont="1" applyFill="1" applyBorder="1" applyAlignment="1">
      <alignment horizontal="right" vertical="center"/>
    </xf>
    <xf numFmtId="0" fontId="51" fillId="0" borderId="208" xfId="0" applyFont="1" applyBorder="1" applyAlignment="1">
      <alignment horizontal="right" vertical="center"/>
    </xf>
    <xf numFmtId="37" fontId="0" fillId="9" borderId="205" xfId="0" applyNumberFormat="1" applyFill="1" applyBorder="1" applyAlignment="1">
      <alignment vertical="center"/>
    </xf>
    <xf numFmtId="37" fontId="59" fillId="9" borderId="205" xfId="0" applyNumberFormat="1" applyFont="1" applyFill="1" applyBorder="1" applyAlignment="1">
      <alignment vertical="center"/>
    </xf>
    <xf numFmtId="193" fontId="51" fillId="0" borderId="201" xfId="0" applyNumberFormat="1" applyFont="1" applyBorder="1" applyAlignment="1">
      <alignment horizontal="right" vertical="center"/>
    </xf>
    <xf numFmtId="193" fontId="51" fillId="0" borderId="208" xfId="0" applyNumberFormat="1" applyFont="1" applyBorder="1" applyAlignment="1">
      <alignment horizontal="right" vertical="center"/>
    </xf>
    <xf numFmtId="0" fontId="81" fillId="0" borderId="4" xfId="332" applyNumberFormat="1" applyFont="1" applyBorder="1" applyAlignment="1">
      <alignment horizontal="left" vertical="center" wrapText="1" indent="1"/>
    </xf>
    <xf numFmtId="0" fontId="43" fillId="12" borderId="4" xfId="274" applyFont="1" applyFill="1" applyBorder="1" applyAlignment="1">
      <alignment horizontal="left" vertical="center" indent="1"/>
    </xf>
    <xf numFmtId="0" fontId="85" fillId="0" borderId="4" xfId="329" applyFont="1" applyBorder="1" applyAlignment="1">
      <alignment horizontal="left" vertical="center" indent="1"/>
    </xf>
    <xf numFmtId="0" fontId="61" fillId="0" borderId="4" xfId="329" applyBorder="1" applyAlignment="1">
      <alignment horizontal="left" vertical="center" indent="1"/>
    </xf>
    <xf numFmtId="0" fontId="40" fillId="12" borderId="4" xfId="134" applyFont="1" applyFill="1" applyBorder="1" applyAlignment="1">
      <alignment horizontal="left" vertical="center" indent="1"/>
    </xf>
    <xf numFmtId="0" fontId="40" fillId="0" borderId="0" xfId="134" applyFont="1" applyAlignment="1">
      <alignment horizontal="left" vertical="center" indent="1"/>
    </xf>
    <xf numFmtId="0" fontId="130" fillId="0" borderId="0" xfId="0" applyFont="1"/>
    <xf numFmtId="0" fontId="131" fillId="0" borderId="0" xfId="0" applyFont="1" applyAlignment="1">
      <alignment horizontal="center" vertical="center"/>
    </xf>
    <xf numFmtId="0" fontId="106" fillId="8" borderId="139" xfId="0" applyFont="1" applyFill="1" applyBorder="1" applyAlignment="1">
      <alignment horizontal="center" vertical="center" wrapText="1"/>
    </xf>
    <xf numFmtId="0" fontId="35" fillId="0" borderId="212" xfId="285" applyFont="1" applyBorder="1" applyAlignment="1">
      <alignment horizontal="left" vertical="center" wrapText="1" indent="1"/>
    </xf>
    <xf numFmtId="0" fontId="106" fillId="8" borderId="190" xfId="0" applyFont="1" applyFill="1" applyBorder="1" applyAlignment="1">
      <alignment horizontal="center" vertical="center" wrapText="1"/>
    </xf>
    <xf numFmtId="0" fontId="106" fillId="8" borderId="138" xfId="0" applyFont="1" applyFill="1" applyBorder="1" applyAlignment="1">
      <alignment horizontal="center" vertical="center" wrapText="1"/>
    </xf>
    <xf numFmtId="0" fontId="106" fillId="8" borderId="170" xfId="0" applyFont="1" applyFill="1" applyBorder="1" applyAlignment="1">
      <alignment horizontal="center" vertical="center" wrapText="1"/>
    </xf>
    <xf numFmtId="0" fontId="66" fillId="8" borderId="47" xfId="0" applyFont="1" applyFill="1" applyBorder="1" applyAlignment="1">
      <alignment horizontal="center" vertical="center"/>
    </xf>
    <xf numFmtId="0" fontId="51" fillId="0" borderId="206" xfId="0" applyFont="1" applyBorder="1" applyAlignment="1">
      <alignment horizontal="left" vertical="center" wrapText="1" indent="1"/>
    </xf>
    <xf numFmtId="37" fontId="107" fillId="0" borderId="212" xfId="0" applyNumberFormat="1" applyFont="1" applyBorder="1" applyAlignment="1">
      <alignment vertical="center"/>
    </xf>
    <xf numFmtId="0" fontId="51" fillId="9" borderId="206" xfId="0" applyFont="1" applyFill="1" applyBorder="1" applyAlignment="1">
      <alignment horizontal="left" vertical="center" wrapText="1" indent="1"/>
    </xf>
    <xf numFmtId="37" fontId="107" fillId="9" borderId="212" xfId="0" applyNumberFormat="1" applyFont="1" applyFill="1" applyBorder="1" applyAlignment="1">
      <alignment vertical="center"/>
    </xf>
    <xf numFmtId="0" fontId="59" fillId="0" borderId="206" xfId="0" applyFont="1" applyBorder="1" applyAlignment="1">
      <alignment horizontal="left" vertical="center" wrapText="1" indent="1"/>
    </xf>
    <xf numFmtId="0" fontId="59" fillId="9" borderId="206" xfId="0" applyFont="1" applyFill="1" applyBorder="1" applyAlignment="1">
      <alignment horizontal="left" vertical="center" wrapText="1" indent="1"/>
    </xf>
    <xf numFmtId="37" fontId="107" fillId="9" borderId="215" xfId="0" applyNumberFormat="1" applyFont="1" applyFill="1" applyBorder="1" applyAlignment="1">
      <alignment vertical="center"/>
    </xf>
    <xf numFmtId="0" fontId="106" fillId="8" borderId="26" xfId="0" applyFont="1" applyFill="1" applyBorder="1" applyAlignment="1">
      <alignment horizontal="left" vertical="center" wrapText="1"/>
    </xf>
    <xf numFmtId="0" fontId="40" fillId="0" borderId="206" xfId="0" applyFont="1" applyBorder="1" applyAlignment="1">
      <alignment horizontal="left" vertical="center" wrapText="1" indent="1"/>
    </xf>
    <xf numFmtId="37" fontId="105" fillId="0" borderId="212" xfId="0" applyNumberFormat="1" applyFont="1" applyBorder="1" applyAlignment="1">
      <alignment horizontal="right" vertical="center"/>
    </xf>
    <xf numFmtId="0" fontId="40" fillId="9" borderId="206" xfId="0" applyFont="1" applyFill="1" applyBorder="1" applyAlignment="1">
      <alignment horizontal="left" vertical="center" wrapText="1" indent="1"/>
    </xf>
    <xf numFmtId="37" fontId="105" fillId="9" borderId="212" xfId="0" applyNumberFormat="1" applyFont="1" applyFill="1" applyBorder="1" applyAlignment="1">
      <alignment horizontal="right" vertical="center"/>
    </xf>
    <xf numFmtId="0" fontId="40" fillId="0" borderId="206" xfId="0" applyFont="1" applyBorder="1" applyAlignment="1">
      <alignment horizontal="left" vertical="center" indent="1"/>
    </xf>
    <xf numFmtId="195" fontId="105" fillId="0" borderId="212" xfId="0" applyNumberFormat="1" applyFont="1" applyBorder="1" applyAlignment="1">
      <alignment horizontal="right" vertical="center"/>
    </xf>
    <xf numFmtId="0" fontId="40" fillId="9" borderId="206" xfId="0" applyFont="1" applyFill="1" applyBorder="1" applyAlignment="1">
      <alignment horizontal="left" vertical="center" indent="1"/>
    </xf>
    <xf numFmtId="37" fontId="105" fillId="9" borderId="215" xfId="0" applyNumberFormat="1" applyFont="1" applyFill="1" applyBorder="1" applyAlignment="1">
      <alignment horizontal="right" vertical="center"/>
    </xf>
    <xf numFmtId="0" fontId="106" fillId="8" borderId="212" xfId="0" applyFont="1" applyFill="1" applyBorder="1" applyAlignment="1">
      <alignment horizontal="left" vertical="center" indent="1"/>
    </xf>
    <xf numFmtId="37" fontId="107" fillId="0" borderId="0" xfId="0" applyNumberFormat="1" applyFont="1" applyAlignment="1">
      <alignment horizontal="right" vertical="center"/>
    </xf>
    <xf numFmtId="37" fontId="107" fillId="0" borderId="26" xfId="0" applyNumberFormat="1" applyFont="1" applyBorder="1" applyAlignment="1">
      <alignment horizontal="right" vertical="center"/>
    </xf>
    <xf numFmtId="37" fontId="107" fillId="0" borderId="85" xfId="0" applyNumberFormat="1" applyFont="1" applyBorder="1" applyAlignment="1">
      <alignment horizontal="right" vertical="center"/>
    </xf>
    <xf numFmtId="37" fontId="107" fillId="0" borderId="216" xfId="0" applyNumberFormat="1" applyFont="1" applyBorder="1" applyAlignment="1">
      <alignment horizontal="right" vertical="center"/>
    </xf>
    <xf numFmtId="37" fontId="107" fillId="0" borderId="27" xfId="0" applyNumberFormat="1" applyFont="1" applyBorder="1" applyAlignment="1">
      <alignment horizontal="right" vertical="center"/>
    </xf>
    <xf numFmtId="0" fontId="106" fillId="8" borderId="221" xfId="0" applyFont="1" applyFill="1" applyBorder="1" applyAlignment="1">
      <alignment horizontal="center" vertical="center"/>
    </xf>
    <xf numFmtId="0" fontId="106" fillId="8" borderId="129" xfId="0" applyFont="1" applyFill="1" applyBorder="1" applyAlignment="1">
      <alignment horizontal="center" vertical="center"/>
    </xf>
    <xf numFmtId="37" fontId="59" fillId="0" borderId="212" xfId="0" applyNumberFormat="1" applyFont="1" applyBorder="1" applyAlignment="1">
      <alignment vertical="center"/>
    </xf>
    <xf numFmtId="193" fontId="59" fillId="0" borderId="206" xfId="0" applyNumberFormat="1" applyFont="1" applyBorder="1" applyAlignment="1">
      <alignment horizontal="right" vertical="center"/>
    </xf>
    <xf numFmtId="193" fontId="59" fillId="0" borderId="212" xfId="0" applyNumberFormat="1" applyFont="1" applyBorder="1" applyAlignment="1">
      <alignment horizontal="right" vertical="center"/>
    </xf>
    <xf numFmtId="37" fontId="59" fillId="9" borderId="212" xfId="0" applyNumberFormat="1" applyFont="1" applyFill="1" applyBorder="1" applyAlignment="1">
      <alignment vertical="center"/>
    </xf>
    <xf numFmtId="193" fontId="59" fillId="9" borderId="206" xfId="0" applyNumberFormat="1" applyFont="1" applyFill="1" applyBorder="1" applyAlignment="1">
      <alignment horizontal="right" vertical="center"/>
    </xf>
    <xf numFmtId="193" fontId="59" fillId="9" borderId="212" xfId="0" applyNumberFormat="1" applyFont="1" applyFill="1" applyBorder="1" applyAlignment="1">
      <alignment horizontal="right" vertical="center"/>
    </xf>
    <xf numFmtId="0" fontId="51" fillId="9" borderId="223" xfId="0" applyFont="1" applyFill="1" applyBorder="1" applyAlignment="1">
      <alignment horizontal="left" vertical="center" wrapText="1" indent="1"/>
    </xf>
    <xf numFmtId="193" fontId="59" fillId="9" borderId="223" xfId="0" applyNumberFormat="1" applyFont="1" applyFill="1" applyBorder="1" applyAlignment="1">
      <alignment horizontal="right" vertical="center"/>
    </xf>
    <xf numFmtId="193" fontId="59" fillId="9" borderId="224" xfId="0" applyNumberFormat="1" applyFont="1" applyFill="1" applyBorder="1" applyAlignment="1">
      <alignment horizontal="right" vertical="center"/>
    </xf>
    <xf numFmtId="0" fontId="51" fillId="0" borderId="223" xfId="0" applyFont="1" applyBorder="1" applyAlignment="1">
      <alignment horizontal="left" vertical="center" wrapText="1" indent="1"/>
    </xf>
    <xf numFmtId="193" fontId="59" fillId="0" borderId="223" xfId="0" applyNumberFormat="1" applyFont="1" applyBorder="1" applyAlignment="1">
      <alignment horizontal="right" vertical="center"/>
    </xf>
    <xf numFmtId="193" fontId="59" fillId="0" borderId="224" xfId="0" applyNumberFormat="1" applyFont="1" applyBorder="1" applyAlignment="1">
      <alignment horizontal="right" vertical="center"/>
    </xf>
    <xf numFmtId="0" fontId="51" fillId="9" borderId="213" xfId="0" applyFont="1" applyFill="1" applyBorder="1" applyAlignment="1">
      <alignment horizontal="left" vertical="center" wrapText="1" indent="1"/>
    </xf>
    <xf numFmtId="37" fontId="59" fillId="9" borderId="225" xfId="0" applyNumberFormat="1" applyFont="1" applyFill="1" applyBorder="1" applyAlignment="1">
      <alignment vertical="center"/>
    </xf>
    <xf numFmtId="193" fontId="59" fillId="9" borderId="213" xfId="0" applyNumberFormat="1" applyFont="1" applyFill="1" applyBorder="1" applyAlignment="1">
      <alignment horizontal="right" vertical="center"/>
    </xf>
    <xf numFmtId="37" fontId="105" fillId="0" borderId="212" xfId="0" applyNumberFormat="1" applyFont="1" applyBorder="1" applyAlignment="1">
      <alignment vertical="center"/>
    </xf>
    <xf numFmtId="37" fontId="105" fillId="9" borderId="212" xfId="0" applyNumberFormat="1" applyFont="1" applyFill="1" applyBorder="1" applyAlignment="1">
      <alignment vertical="center"/>
    </xf>
    <xf numFmtId="37" fontId="105" fillId="9" borderId="95" xfId="0" applyNumberFormat="1" applyFont="1" applyFill="1" applyBorder="1" applyAlignment="1">
      <alignment vertical="center"/>
    </xf>
    <xf numFmtId="37" fontId="105" fillId="9" borderId="215" xfId="0" applyNumberFormat="1" applyFont="1" applyFill="1" applyBorder="1" applyAlignment="1">
      <alignment vertical="center"/>
    </xf>
    <xf numFmtId="0" fontId="106" fillId="8" borderId="212" xfId="0" applyFont="1" applyFill="1" applyBorder="1" applyAlignment="1">
      <alignment horizontal="left" vertical="center" wrapText="1" indent="1"/>
    </xf>
    <xf numFmtId="37" fontId="105" fillId="0" borderId="23" xfId="0" applyNumberFormat="1" applyFont="1" applyBorder="1" applyAlignment="1">
      <alignment vertical="center"/>
    </xf>
    <xf numFmtId="0" fontId="107" fillId="0" borderId="206" xfId="0" applyFont="1" applyBorder="1" applyAlignment="1">
      <alignment horizontal="left" vertical="center" indent="1"/>
    </xf>
    <xf numFmtId="0" fontId="107" fillId="9" borderId="206" xfId="0" applyFont="1" applyFill="1" applyBorder="1" applyAlignment="1">
      <alignment horizontal="left" vertical="center" indent="1"/>
    </xf>
    <xf numFmtId="0" fontId="106" fillId="8" borderId="224" xfId="0" applyFont="1" applyFill="1" applyBorder="1" applyAlignment="1">
      <alignment horizontal="left" vertical="center" wrapText="1" indent="1"/>
    </xf>
    <xf numFmtId="37" fontId="105" fillId="0" borderId="193" xfId="0" applyNumberFormat="1" applyFont="1" applyBorder="1" applyAlignment="1">
      <alignment vertical="center"/>
    </xf>
    <xf numFmtId="37" fontId="59" fillId="0" borderId="225" xfId="0" applyNumberFormat="1" applyFont="1" applyBorder="1" applyAlignment="1">
      <alignment horizontal="right" vertical="center"/>
    </xf>
    <xf numFmtId="37" fontId="59" fillId="0" borderId="230" xfId="0" applyNumberFormat="1" applyFont="1" applyBorder="1" applyAlignment="1">
      <alignment horizontal="right" vertical="center"/>
    </xf>
    <xf numFmtId="0" fontId="132" fillId="0" borderId="0" xfId="0" applyFont="1"/>
    <xf numFmtId="37" fontId="59" fillId="9" borderId="225" xfId="0" applyNumberFormat="1" applyFont="1" applyFill="1" applyBorder="1" applyAlignment="1">
      <alignment horizontal="right" vertical="center"/>
    </xf>
    <xf numFmtId="37" fontId="59" fillId="9" borderId="230" xfId="0" applyNumberFormat="1" applyFont="1" applyFill="1" applyBorder="1" applyAlignment="1">
      <alignment horizontal="right" vertical="center"/>
    </xf>
    <xf numFmtId="37" fontId="58" fillId="0" borderId="231" xfId="0" applyNumberFormat="1" applyFont="1" applyBorder="1" applyAlignment="1">
      <alignment horizontal="right" vertical="center"/>
    </xf>
    <xf numFmtId="37" fontId="58" fillId="0" borderId="233" xfId="0" applyNumberFormat="1" applyFont="1" applyBorder="1" applyAlignment="1">
      <alignment horizontal="right" vertical="center"/>
    </xf>
    <xf numFmtId="37" fontId="58" fillId="0" borderId="234" xfId="0" applyNumberFormat="1" applyFont="1" applyBorder="1" applyAlignment="1">
      <alignment horizontal="right" vertical="center"/>
    </xf>
    <xf numFmtId="193" fontId="58" fillId="9" borderId="206" xfId="290" applyNumberFormat="1" applyFont="1" applyFill="1" applyBorder="1" applyAlignment="1" applyProtection="1">
      <alignment horizontal="right" vertical="center"/>
    </xf>
    <xf numFmtId="193" fontId="58" fillId="9" borderId="207" xfId="290" applyNumberFormat="1" applyFont="1" applyFill="1" applyBorder="1" applyAlignment="1" applyProtection="1">
      <alignment horizontal="right" vertical="center"/>
    </xf>
    <xf numFmtId="37" fontId="51" fillId="9" borderId="237" xfId="0" applyNumberFormat="1" applyFont="1" applyFill="1" applyBorder="1" applyAlignment="1">
      <alignment horizontal="right" vertical="center"/>
    </xf>
    <xf numFmtId="37" fontId="51" fillId="9" borderId="238" xfId="0" applyNumberFormat="1" applyFont="1" applyFill="1" applyBorder="1" applyAlignment="1">
      <alignment horizontal="right" vertical="center"/>
    </xf>
    <xf numFmtId="193" fontId="51" fillId="9" borderId="239" xfId="0" applyNumberFormat="1" applyFont="1" applyFill="1" applyBorder="1" applyAlignment="1">
      <alignment horizontal="right" vertical="center"/>
    </xf>
    <xf numFmtId="37" fontId="51" fillId="9" borderId="240" xfId="0" applyNumberFormat="1" applyFont="1" applyFill="1" applyBorder="1" applyAlignment="1">
      <alignment horizontal="right" vertical="center"/>
    </xf>
    <xf numFmtId="37" fontId="51" fillId="9" borderId="241" xfId="0" applyNumberFormat="1" applyFont="1" applyFill="1" applyBorder="1" applyAlignment="1">
      <alignment horizontal="right" vertical="center"/>
    </xf>
    <xf numFmtId="0" fontId="36" fillId="0" borderId="243" xfId="0" applyFont="1" applyBorder="1" applyAlignment="1">
      <alignment horizontal="left" vertical="center" indent="1"/>
    </xf>
    <xf numFmtId="37" fontId="122" fillId="9" borderId="244" xfId="0" applyNumberFormat="1" applyFont="1" applyFill="1" applyBorder="1" applyAlignment="1">
      <alignment horizontal="right" vertical="center"/>
    </xf>
    <xf numFmtId="37" fontId="122" fillId="0" borderId="244" xfId="0" applyNumberFormat="1" applyFont="1" applyBorder="1" applyAlignment="1">
      <alignment horizontal="right" vertical="center"/>
    </xf>
    <xf numFmtId="37" fontId="122" fillId="9" borderId="245" xfId="0" applyNumberFormat="1" applyFont="1" applyFill="1" applyBorder="1" applyAlignment="1">
      <alignment horizontal="right" vertical="center"/>
    </xf>
    <xf numFmtId="37" fontId="105" fillId="0" borderId="245" xfId="0" applyNumberFormat="1" applyFont="1" applyBorder="1" applyAlignment="1">
      <alignment horizontal="right" vertical="center"/>
    </xf>
    <xf numFmtId="37" fontId="58" fillId="9" borderId="245" xfId="0" applyNumberFormat="1" applyFont="1" applyFill="1" applyBorder="1" applyAlignment="1">
      <alignment horizontal="right" vertical="center"/>
    </xf>
    <xf numFmtId="37" fontId="58" fillId="0" borderId="245" xfId="0" applyNumberFormat="1" applyFont="1" applyBorder="1" applyAlignment="1">
      <alignment horizontal="right" vertical="center"/>
    </xf>
    <xf numFmtId="0" fontId="0" fillId="9" borderId="246" xfId="0" applyFill="1" applyBorder="1" applyAlignment="1">
      <alignment horizontal="center" vertical="center"/>
    </xf>
    <xf numFmtId="37" fontId="51" fillId="9" borderId="198" xfId="0" applyNumberFormat="1" applyFont="1" applyFill="1" applyBorder="1" applyAlignment="1">
      <alignment horizontal="right" vertical="center"/>
    </xf>
    <xf numFmtId="195" fontId="51" fillId="9" borderId="247" xfId="0" applyNumberFormat="1" applyFont="1" applyFill="1" applyBorder="1" applyAlignment="1">
      <alignment horizontal="right" vertical="center"/>
    </xf>
    <xf numFmtId="195" fontId="51" fillId="0" borderId="248" xfId="0" applyNumberFormat="1" applyFont="1" applyBorder="1" applyAlignment="1">
      <alignment horizontal="right" vertical="center"/>
    </xf>
    <xf numFmtId="193" fontId="51" fillId="9" borderId="27" xfId="0" applyNumberFormat="1" applyFont="1" applyFill="1" applyBorder="1" applyAlignment="1">
      <alignment horizontal="right" vertical="center"/>
    </xf>
    <xf numFmtId="195" fontId="51" fillId="9" borderId="249" xfId="0" applyNumberFormat="1" applyFont="1" applyFill="1" applyBorder="1" applyAlignment="1">
      <alignment horizontal="right" vertical="center"/>
    </xf>
    <xf numFmtId="0" fontId="36" fillId="0" borderId="223" xfId="0" applyFont="1" applyBorder="1" applyAlignment="1">
      <alignment horizontal="left" vertical="center" indent="3"/>
    </xf>
    <xf numFmtId="193" fontId="122" fillId="9" borderId="231" xfId="0" applyNumberFormat="1" applyFont="1" applyFill="1" applyBorder="1" applyAlignment="1">
      <alignment horizontal="right" vertical="center"/>
    </xf>
    <xf numFmtId="195" fontId="51" fillId="9" borderId="223" xfId="0" applyNumberFormat="1" applyFont="1" applyFill="1" applyBorder="1" applyAlignment="1">
      <alignment horizontal="right" vertical="center"/>
    </xf>
    <xf numFmtId="193" fontId="122" fillId="0" borderId="231" xfId="0" applyNumberFormat="1" applyFont="1" applyBorder="1" applyAlignment="1">
      <alignment horizontal="right" vertical="center"/>
    </xf>
    <xf numFmtId="195" fontId="51" fillId="0" borderId="250" xfId="0" applyNumberFormat="1" applyFont="1" applyBorder="1" applyAlignment="1">
      <alignment horizontal="right" vertical="center"/>
    </xf>
    <xf numFmtId="193" fontId="122" fillId="9" borderId="251" xfId="0" applyNumberFormat="1" applyFont="1" applyFill="1" applyBorder="1" applyAlignment="1">
      <alignment horizontal="right" vertical="center"/>
    </xf>
    <xf numFmtId="195" fontId="51" fillId="9" borderId="250" xfId="0" applyNumberFormat="1" applyFont="1" applyFill="1" applyBorder="1" applyAlignment="1">
      <alignment horizontal="right" vertical="center"/>
    </xf>
    <xf numFmtId="193" fontId="105" fillId="0" borderId="251" xfId="0" applyNumberFormat="1" applyFont="1" applyBorder="1" applyAlignment="1">
      <alignment horizontal="right" vertical="center"/>
    </xf>
    <xf numFmtId="193" fontId="58" fillId="9" borderId="251" xfId="0" applyNumberFormat="1" applyFont="1" applyFill="1" applyBorder="1" applyAlignment="1">
      <alignment horizontal="right" vertical="center"/>
    </xf>
    <xf numFmtId="193" fontId="58" fillId="0" borderId="251" xfId="0" applyNumberFormat="1" applyFont="1" applyBorder="1" applyAlignment="1">
      <alignment horizontal="right" vertical="center"/>
    </xf>
    <xf numFmtId="193" fontId="51" fillId="9" borderId="236" xfId="0" applyNumberFormat="1" applyFont="1" applyFill="1" applyBorder="1"/>
    <xf numFmtId="193" fontId="51" fillId="0" borderId="236" xfId="0" applyNumberFormat="1" applyFont="1" applyBorder="1" applyAlignment="1">
      <alignment vertical="center"/>
    </xf>
    <xf numFmtId="0" fontId="0" fillId="9" borderId="235" xfId="0" applyFill="1" applyBorder="1" applyAlignment="1">
      <alignment horizontal="center" vertical="center"/>
    </xf>
    <xf numFmtId="0" fontId="0" fillId="9" borderId="250" xfId="0" applyFill="1" applyBorder="1" applyAlignment="1">
      <alignment horizontal="center" vertical="center"/>
    </xf>
    <xf numFmtId="193" fontId="51" fillId="0" borderId="224" xfId="0" applyNumberFormat="1" applyFont="1" applyBorder="1" applyAlignment="1">
      <alignment horizontal="right" vertical="center"/>
    </xf>
    <xf numFmtId="195" fontId="51" fillId="0" borderId="206" xfId="0" applyNumberFormat="1" applyFont="1" applyBorder="1" applyAlignment="1">
      <alignment horizontal="right" vertical="center"/>
    </xf>
    <xf numFmtId="193" fontId="51" fillId="9" borderId="211" xfId="0" applyNumberFormat="1" applyFont="1" applyFill="1" applyBorder="1" applyAlignment="1">
      <alignment horizontal="right" vertical="center"/>
    </xf>
    <xf numFmtId="195" fontId="51" fillId="9" borderId="252" xfId="0" applyNumberFormat="1" applyFont="1" applyFill="1" applyBorder="1" applyAlignment="1">
      <alignment horizontal="right" vertical="center"/>
    </xf>
    <xf numFmtId="37" fontId="58" fillId="9" borderId="244" xfId="0" applyNumberFormat="1" applyFont="1" applyFill="1" applyBorder="1" applyAlignment="1">
      <alignment horizontal="right" vertical="center"/>
    </xf>
    <xf numFmtId="37" fontId="58" fillId="0" borderId="244" xfId="0" applyNumberFormat="1" applyFont="1" applyBorder="1" applyAlignment="1">
      <alignment horizontal="right" vertical="center"/>
    </xf>
    <xf numFmtId="37" fontId="123" fillId="9" borderId="244" xfId="0" applyNumberFormat="1" applyFont="1" applyFill="1" applyBorder="1" applyAlignment="1">
      <alignment horizontal="right" vertical="center"/>
    </xf>
    <xf numFmtId="37" fontId="59" fillId="0" borderId="244" xfId="0" applyNumberFormat="1" applyFont="1" applyBorder="1" applyAlignment="1">
      <alignment horizontal="right" vertical="center"/>
    </xf>
    <xf numFmtId="195" fontId="51" fillId="0" borderId="196" xfId="0" applyNumberFormat="1" applyFont="1" applyBorder="1" applyAlignment="1">
      <alignment horizontal="right" vertical="center"/>
    </xf>
    <xf numFmtId="37" fontId="51" fillId="9" borderId="202" xfId="0" applyNumberFormat="1" applyFont="1" applyFill="1" applyBorder="1" applyAlignment="1">
      <alignment horizontal="right" vertical="center"/>
    </xf>
    <xf numFmtId="195" fontId="51" fillId="9" borderId="192" xfId="0" applyNumberFormat="1" applyFont="1" applyFill="1" applyBorder="1" applyAlignment="1">
      <alignment horizontal="right" vertical="center"/>
    </xf>
    <xf numFmtId="193" fontId="58" fillId="9" borderId="253" xfId="0" applyNumberFormat="1" applyFont="1" applyFill="1" applyBorder="1" applyAlignment="1">
      <alignment horizontal="right" vertical="center"/>
    </xf>
    <xf numFmtId="193" fontId="58" fillId="0" borderId="253" xfId="0" applyNumberFormat="1" applyFont="1" applyBorder="1" applyAlignment="1">
      <alignment horizontal="right" vertical="center"/>
    </xf>
    <xf numFmtId="193" fontId="123" fillId="9" borderId="253" xfId="0" applyNumberFormat="1" applyFont="1" applyFill="1" applyBorder="1" applyAlignment="1">
      <alignment horizontal="right" vertical="center"/>
    </xf>
    <xf numFmtId="193" fontId="59" fillId="0" borderId="253" xfId="0" applyNumberFormat="1" applyFont="1" applyBorder="1" applyAlignment="1">
      <alignment horizontal="right" vertical="center"/>
    </xf>
    <xf numFmtId="193" fontId="51" fillId="9" borderId="254" xfId="0" applyNumberFormat="1" applyFont="1" applyFill="1" applyBorder="1"/>
    <xf numFmtId="193" fontId="51" fillId="0" borderId="254" xfId="0" applyNumberFormat="1" applyFont="1" applyBorder="1" applyAlignment="1">
      <alignment vertical="center"/>
    </xf>
    <xf numFmtId="0" fontId="0" fillId="9" borderId="254" xfId="0" applyFill="1" applyBorder="1" applyAlignment="1">
      <alignment horizontal="center" vertical="center"/>
    </xf>
    <xf numFmtId="193" fontId="51" fillId="0" borderId="255" xfId="0" applyNumberFormat="1" applyFont="1" applyBorder="1" applyAlignment="1">
      <alignment horizontal="right" vertical="center"/>
    </xf>
    <xf numFmtId="195" fontId="51" fillId="0" borderId="121" xfId="0" applyNumberFormat="1" applyFont="1" applyBorder="1" applyAlignment="1">
      <alignment horizontal="right" vertical="center"/>
    </xf>
    <xf numFmtId="193" fontId="51" fillId="9" borderId="254" xfId="0" applyNumberFormat="1" applyFont="1" applyFill="1" applyBorder="1" applyAlignment="1">
      <alignment horizontal="right" vertical="center"/>
    </xf>
    <xf numFmtId="195" fontId="51" fillId="9" borderId="255" xfId="0" applyNumberFormat="1" applyFont="1" applyFill="1" applyBorder="1" applyAlignment="1">
      <alignment horizontal="right" vertical="center"/>
    </xf>
    <xf numFmtId="37" fontId="51" fillId="0" borderId="95" xfId="0" applyNumberFormat="1" applyFont="1" applyBorder="1" applyAlignment="1">
      <alignment horizontal="right" vertical="center"/>
    </xf>
    <xf numFmtId="195" fontId="51" fillId="0" borderId="243" xfId="0" applyNumberFormat="1" applyFont="1" applyBorder="1" applyAlignment="1">
      <alignment horizontal="right" vertical="center"/>
    </xf>
    <xf numFmtId="37" fontId="51" fillId="9" borderId="256" xfId="0" applyNumberFormat="1" applyFont="1" applyFill="1" applyBorder="1" applyAlignment="1">
      <alignment horizontal="right" vertical="center"/>
    </xf>
    <xf numFmtId="193" fontId="58" fillId="9" borderId="257" xfId="0" applyNumberFormat="1" applyFont="1" applyFill="1" applyBorder="1" applyAlignment="1">
      <alignment horizontal="right" vertical="center"/>
    </xf>
    <xf numFmtId="193" fontId="58" fillId="0" borderId="257" xfId="0" applyNumberFormat="1" applyFont="1" applyBorder="1" applyAlignment="1">
      <alignment horizontal="right" vertical="center"/>
    </xf>
    <xf numFmtId="193" fontId="122" fillId="9" borderId="253" xfId="0" applyNumberFormat="1" applyFont="1" applyFill="1" applyBorder="1" applyAlignment="1">
      <alignment horizontal="right" vertical="center"/>
    </xf>
    <xf numFmtId="193" fontId="122" fillId="0" borderId="253" xfId="0" applyNumberFormat="1" applyFont="1" applyBorder="1" applyAlignment="1">
      <alignment horizontal="right" vertical="center"/>
    </xf>
    <xf numFmtId="193" fontId="122" fillId="9" borderId="257" xfId="0" applyNumberFormat="1" applyFont="1" applyFill="1" applyBorder="1" applyAlignment="1">
      <alignment horizontal="right" vertical="center"/>
    </xf>
    <xf numFmtId="193" fontId="122" fillId="0" borderId="257" xfId="0" applyNumberFormat="1" applyFont="1" applyBorder="1" applyAlignment="1">
      <alignment horizontal="right" vertical="center"/>
    </xf>
    <xf numFmtId="37" fontId="122" fillId="9" borderId="258" xfId="0" applyNumberFormat="1" applyFont="1" applyFill="1" applyBorder="1" applyAlignment="1">
      <alignment horizontal="right" vertical="center"/>
    </xf>
    <xf numFmtId="37" fontId="122" fillId="0" borderId="259" xfId="0" applyNumberFormat="1" applyFont="1" applyBorder="1" applyAlignment="1">
      <alignment horizontal="right" vertical="center"/>
    </xf>
    <xf numFmtId="37" fontId="122" fillId="9" borderId="259" xfId="0" applyNumberFormat="1" applyFont="1" applyFill="1" applyBorder="1" applyAlignment="1">
      <alignment horizontal="right" vertical="center"/>
    </xf>
    <xf numFmtId="37" fontId="105" fillId="0" borderId="259" xfId="0" applyNumberFormat="1" applyFont="1" applyBorder="1" applyAlignment="1">
      <alignment horizontal="right" vertical="center"/>
    </xf>
    <xf numFmtId="37" fontId="58" fillId="9" borderId="259" xfId="0" applyNumberFormat="1" applyFont="1" applyFill="1" applyBorder="1" applyAlignment="1">
      <alignment horizontal="right" vertical="center"/>
    </xf>
    <xf numFmtId="37" fontId="58" fillId="0" borderId="259" xfId="0" applyNumberFormat="1" applyFont="1" applyBorder="1" applyAlignment="1">
      <alignment horizontal="right" vertical="center"/>
    </xf>
    <xf numFmtId="193" fontId="105" fillId="0" borderId="257" xfId="0" applyNumberFormat="1" applyFont="1" applyBorder="1" applyAlignment="1">
      <alignment horizontal="right" vertical="center"/>
    </xf>
    <xf numFmtId="195" fontId="51" fillId="9" borderId="260" xfId="0" applyNumberFormat="1" applyFont="1" applyFill="1" applyBorder="1" applyAlignment="1">
      <alignment horizontal="right" vertical="center"/>
    </xf>
    <xf numFmtId="0" fontId="36" fillId="0" borderId="261" xfId="0" applyFont="1" applyBorder="1" applyAlignment="1">
      <alignment horizontal="left" vertical="center" indent="2"/>
    </xf>
    <xf numFmtId="193" fontId="122" fillId="9" borderId="262" xfId="0" applyNumberFormat="1" applyFont="1" applyFill="1" applyBorder="1" applyAlignment="1">
      <alignment horizontal="right" vertical="center"/>
    </xf>
    <xf numFmtId="193" fontId="122" fillId="0" borderId="263" xfId="0" applyNumberFormat="1" applyFont="1" applyBorder="1" applyAlignment="1">
      <alignment horizontal="right" vertical="center"/>
    </xf>
    <xf numFmtId="193" fontId="122" fillId="9" borderId="263" xfId="0" applyNumberFormat="1" applyFont="1" applyFill="1" applyBorder="1" applyAlignment="1">
      <alignment horizontal="right" vertical="center"/>
    </xf>
    <xf numFmtId="193" fontId="105" fillId="0" borderId="263" xfId="0" applyNumberFormat="1" applyFont="1" applyBorder="1" applyAlignment="1">
      <alignment horizontal="right" vertical="center"/>
    </xf>
    <xf numFmtId="193" fontId="58" fillId="9" borderId="263" xfId="0" applyNumberFormat="1" applyFont="1" applyFill="1" applyBorder="1" applyAlignment="1">
      <alignment horizontal="right" vertical="center"/>
    </xf>
    <xf numFmtId="193" fontId="58" fillId="0" borderId="263" xfId="0" applyNumberFormat="1" applyFont="1" applyBorder="1" applyAlignment="1">
      <alignment horizontal="right" vertical="center"/>
    </xf>
    <xf numFmtId="0" fontId="0" fillId="9" borderId="264" xfId="0" applyFill="1" applyBorder="1" applyAlignment="1">
      <alignment horizontal="center" vertical="center"/>
    </xf>
    <xf numFmtId="193" fontId="51" fillId="0" borderId="265" xfId="0" applyNumberFormat="1" applyFont="1" applyBorder="1" applyAlignment="1">
      <alignment horizontal="right" vertical="center"/>
    </xf>
    <xf numFmtId="193" fontId="51" fillId="9" borderId="264" xfId="0" applyNumberFormat="1" applyFont="1" applyFill="1" applyBorder="1" applyAlignment="1">
      <alignment horizontal="right" vertical="center"/>
    </xf>
    <xf numFmtId="195" fontId="51" fillId="9" borderId="266" xfId="0" applyNumberFormat="1" applyFont="1" applyFill="1" applyBorder="1" applyAlignment="1">
      <alignment horizontal="right" vertical="center"/>
    </xf>
    <xf numFmtId="193" fontId="122" fillId="9" borderId="267" xfId="0" applyNumberFormat="1" applyFont="1" applyFill="1" applyBorder="1" applyAlignment="1">
      <alignment horizontal="right" vertical="center"/>
    </xf>
    <xf numFmtId="193" fontId="122" fillId="0" borderId="268" xfId="0" applyNumberFormat="1" applyFont="1" applyBorder="1" applyAlignment="1">
      <alignment horizontal="right" vertical="center"/>
    </xf>
    <xf numFmtId="193" fontId="122" fillId="9" borderId="268" xfId="0" applyNumberFormat="1" applyFont="1" applyFill="1" applyBorder="1" applyAlignment="1">
      <alignment horizontal="right" vertical="center"/>
    </xf>
    <xf numFmtId="193" fontId="105" fillId="0" borderId="268" xfId="0" applyNumberFormat="1" applyFont="1" applyBorder="1" applyAlignment="1">
      <alignment horizontal="right" vertical="center"/>
    </xf>
    <xf numFmtId="193" fontId="58" fillId="9" borderId="268" xfId="0" applyNumberFormat="1" applyFont="1" applyFill="1" applyBorder="1" applyAlignment="1">
      <alignment horizontal="right" vertical="center"/>
    </xf>
    <xf numFmtId="193" fontId="58" fillId="0" borderId="268" xfId="0" applyNumberFormat="1" applyFont="1" applyBorder="1" applyAlignment="1">
      <alignment horizontal="right" vertical="center"/>
    </xf>
    <xf numFmtId="192" fontId="0" fillId="9" borderId="269" xfId="0" applyNumberFormat="1" applyFill="1" applyBorder="1" applyAlignment="1">
      <alignment vertical="center"/>
    </xf>
    <xf numFmtId="193" fontId="51" fillId="0" borderId="270" xfId="0" applyNumberFormat="1" applyFont="1" applyBorder="1" applyAlignment="1">
      <alignment horizontal="right" vertical="center"/>
    </xf>
    <xf numFmtId="193" fontId="51" fillId="9" borderId="269" xfId="0" applyNumberFormat="1" applyFont="1" applyFill="1" applyBorder="1" applyAlignment="1">
      <alignment horizontal="right" vertical="center"/>
    </xf>
    <xf numFmtId="195" fontId="51" fillId="9" borderId="271" xfId="0" applyNumberFormat="1" applyFont="1" applyFill="1" applyBorder="1" applyAlignment="1">
      <alignment horizontal="right" vertical="center"/>
    </xf>
    <xf numFmtId="193" fontId="122" fillId="9" borderId="272" xfId="0" applyNumberFormat="1" applyFont="1" applyFill="1" applyBorder="1" applyAlignment="1">
      <alignment horizontal="right" vertical="center"/>
    </xf>
    <xf numFmtId="193" fontId="122" fillId="0" borderId="273" xfId="0" applyNumberFormat="1" applyFont="1" applyBorder="1" applyAlignment="1">
      <alignment horizontal="right" vertical="center"/>
    </xf>
    <xf numFmtId="193" fontId="122" fillId="9" borderId="273" xfId="0" applyNumberFormat="1" applyFont="1" applyFill="1" applyBorder="1" applyAlignment="1">
      <alignment horizontal="right" vertical="center"/>
    </xf>
    <xf numFmtId="193" fontId="105" fillId="0" borderId="273" xfId="0" applyNumberFormat="1" applyFont="1" applyBorder="1" applyAlignment="1">
      <alignment horizontal="right" vertical="center"/>
    </xf>
    <xf numFmtId="193" fontId="58" fillId="9" borderId="273" xfId="0" applyNumberFormat="1" applyFont="1" applyFill="1" applyBorder="1" applyAlignment="1">
      <alignment horizontal="right" vertical="center"/>
    </xf>
    <xf numFmtId="193" fontId="58" fillId="0" borderId="273" xfId="0" applyNumberFormat="1" applyFont="1" applyBorder="1" applyAlignment="1">
      <alignment horizontal="right" vertical="center"/>
    </xf>
    <xf numFmtId="192" fontId="0" fillId="9" borderId="274" xfId="0" applyNumberFormat="1" applyFill="1" applyBorder="1" applyAlignment="1">
      <alignment vertical="center"/>
    </xf>
    <xf numFmtId="193" fontId="51" fillId="0" borderId="275" xfId="0" applyNumberFormat="1" applyFont="1" applyBorder="1" applyAlignment="1">
      <alignment horizontal="right" vertical="center"/>
    </xf>
    <xf numFmtId="193" fontId="51" fillId="9" borderId="274" xfId="0" applyNumberFormat="1" applyFont="1" applyFill="1" applyBorder="1" applyAlignment="1">
      <alignment horizontal="right" vertical="center"/>
    </xf>
    <xf numFmtId="195" fontId="51" fillId="9" borderId="276" xfId="0" applyNumberFormat="1" applyFont="1" applyFill="1" applyBorder="1" applyAlignment="1">
      <alignment horizontal="right" vertical="center"/>
    </xf>
    <xf numFmtId="193" fontId="122" fillId="9" borderId="277" xfId="0" applyNumberFormat="1" applyFont="1" applyFill="1" applyBorder="1" applyAlignment="1">
      <alignment horizontal="right" vertical="center"/>
    </xf>
    <xf numFmtId="193" fontId="122" fillId="0" borderId="278" xfId="0" applyNumberFormat="1" applyFont="1" applyBorder="1" applyAlignment="1">
      <alignment horizontal="right" vertical="center"/>
    </xf>
    <xf numFmtId="193" fontId="122" fillId="9" borderId="278" xfId="0" applyNumberFormat="1" applyFont="1" applyFill="1" applyBorder="1" applyAlignment="1">
      <alignment horizontal="right" vertical="center"/>
    </xf>
    <xf numFmtId="193" fontId="105" fillId="0" borderId="278" xfId="0" applyNumberFormat="1" applyFont="1" applyBorder="1" applyAlignment="1">
      <alignment horizontal="right" vertical="center"/>
    </xf>
    <xf numFmtId="193" fontId="58" fillId="9" borderId="278" xfId="0" applyNumberFormat="1" applyFont="1" applyFill="1" applyBorder="1" applyAlignment="1">
      <alignment horizontal="right" vertical="center"/>
    </xf>
    <xf numFmtId="193" fontId="58" fillId="0" borderId="278" xfId="0" applyNumberFormat="1" applyFont="1" applyBorder="1" applyAlignment="1">
      <alignment horizontal="right" vertical="center"/>
    </xf>
    <xf numFmtId="192" fontId="0" fillId="9" borderId="279" xfId="0" applyNumberFormat="1" applyFill="1" applyBorder="1" applyAlignment="1">
      <alignment vertical="center"/>
    </xf>
    <xf numFmtId="193" fontId="51" fillId="0" borderId="280" xfId="0" applyNumberFormat="1" applyFont="1" applyBorder="1" applyAlignment="1">
      <alignment horizontal="right" vertical="center"/>
    </xf>
    <xf numFmtId="193" fontId="51" fillId="9" borderId="279" xfId="0" applyNumberFormat="1" applyFont="1" applyFill="1" applyBorder="1" applyAlignment="1">
      <alignment horizontal="right" vertical="center"/>
    </xf>
    <xf numFmtId="195" fontId="51" fillId="9" borderId="281" xfId="0" applyNumberFormat="1" applyFont="1" applyFill="1" applyBorder="1" applyAlignment="1">
      <alignment horizontal="right" vertical="center"/>
    </xf>
    <xf numFmtId="0" fontId="122" fillId="9" borderId="282" xfId="0" applyFont="1" applyFill="1" applyBorder="1" applyAlignment="1">
      <alignment horizontal="right" vertical="center"/>
    </xf>
    <xf numFmtId="0" fontId="122" fillId="0" borderId="283" xfId="0" applyFont="1" applyBorder="1" applyAlignment="1">
      <alignment horizontal="right" vertical="center"/>
    </xf>
    <xf numFmtId="0" fontId="122" fillId="9" borderId="283" xfId="0" applyFont="1" applyFill="1" applyBorder="1" applyAlignment="1">
      <alignment horizontal="right" vertical="center"/>
    </xf>
    <xf numFmtId="0" fontId="105" fillId="0" borderId="283" xfId="0" applyFont="1" applyBorder="1" applyAlignment="1">
      <alignment horizontal="right" vertical="center"/>
    </xf>
    <xf numFmtId="0" fontId="58" fillId="9" borderId="283" xfId="0" applyFont="1" applyFill="1" applyBorder="1" applyAlignment="1">
      <alignment horizontal="right" vertical="center"/>
    </xf>
    <xf numFmtId="0" fontId="58" fillId="0" borderId="283" xfId="0" applyFont="1" applyBorder="1" applyAlignment="1">
      <alignment horizontal="right" vertical="center"/>
    </xf>
    <xf numFmtId="0" fontId="0" fillId="9" borderId="284" xfId="0" applyFill="1" applyBorder="1" applyAlignment="1">
      <alignment vertical="center"/>
    </xf>
    <xf numFmtId="190" fontId="51" fillId="0" borderId="285" xfId="0" applyNumberFormat="1" applyFont="1" applyBorder="1" applyAlignment="1">
      <alignment horizontal="right" vertical="center"/>
    </xf>
    <xf numFmtId="10" fontId="51" fillId="9" borderId="284" xfId="0" applyNumberFormat="1" applyFont="1" applyFill="1" applyBorder="1" applyAlignment="1">
      <alignment horizontal="right" vertical="center"/>
    </xf>
    <xf numFmtId="195" fontId="51" fillId="9" borderId="286" xfId="0" applyNumberFormat="1" applyFont="1" applyFill="1" applyBorder="1" applyAlignment="1">
      <alignment horizontal="right" vertical="center"/>
    </xf>
    <xf numFmtId="37" fontId="122" fillId="9" borderId="287" xfId="0" applyNumberFormat="1" applyFont="1" applyFill="1" applyBorder="1" applyAlignment="1">
      <alignment horizontal="right" vertical="center"/>
    </xf>
    <xf numFmtId="37" fontId="122" fillId="0" borderId="288" xfId="0" applyNumberFormat="1" applyFont="1" applyBorder="1" applyAlignment="1">
      <alignment horizontal="right" vertical="center"/>
    </xf>
    <xf numFmtId="37" fontId="122" fillId="9" borderId="288" xfId="0" applyNumberFormat="1" applyFont="1" applyFill="1" applyBorder="1" applyAlignment="1">
      <alignment horizontal="right" vertical="center"/>
    </xf>
    <xf numFmtId="37" fontId="105" fillId="0" borderId="288" xfId="0" applyNumberFormat="1" applyFont="1" applyBorder="1" applyAlignment="1">
      <alignment horizontal="right" vertical="center"/>
    </xf>
    <xf numFmtId="37" fontId="58" fillId="9" borderId="288" xfId="0" applyNumberFormat="1" applyFont="1" applyFill="1" applyBorder="1" applyAlignment="1">
      <alignment horizontal="right" vertical="center"/>
    </xf>
    <xf numFmtId="37" fontId="58" fillId="0" borderId="288" xfId="0" applyNumberFormat="1" applyFont="1" applyBorder="1" applyAlignment="1">
      <alignment horizontal="right" vertical="center"/>
    </xf>
    <xf numFmtId="193" fontId="122" fillId="9" borderId="289" xfId="0" applyNumberFormat="1" applyFont="1" applyFill="1" applyBorder="1" applyAlignment="1">
      <alignment horizontal="right" vertical="center"/>
    </xf>
    <xf numFmtId="193" fontId="122" fillId="0" borderId="290" xfId="0" applyNumberFormat="1" applyFont="1" applyBorder="1" applyAlignment="1">
      <alignment horizontal="right" vertical="center"/>
    </xf>
    <xf numFmtId="193" fontId="122" fillId="9" borderId="290" xfId="0" applyNumberFormat="1" applyFont="1" applyFill="1" applyBorder="1" applyAlignment="1">
      <alignment horizontal="right" vertical="center"/>
    </xf>
    <xf numFmtId="193" fontId="105" fillId="0" borderId="290" xfId="0" applyNumberFormat="1" applyFont="1" applyBorder="1" applyAlignment="1">
      <alignment horizontal="right" vertical="center"/>
    </xf>
    <xf numFmtId="193" fontId="58" fillId="9" borderId="290" xfId="0" applyNumberFormat="1" applyFont="1" applyFill="1" applyBorder="1" applyAlignment="1">
      <alignment horizontal="right" vertical="center"/>
    </xf>
    <xf numFmtId="193" fontId="58" fillId="0" borderId="290" xfId="0" applyNumberFormat="1" applyFont="1" applyBorder="1" applyAlignment="1">
      <alignment horizontal="right" vertical="center"/>
    </xf>
    <xf numFmtId="192" fontId="0" fillId="9" borderId="291" xfId="0" applyNumberFormat="1" applyFill="1" applyBorder="1" applyAlignment="1">
      <alignment vertical="center"/>
    </xf>
    <xf numFmtId="193" fontId="51" fillId="0" borderId="292" xfId="0" applyNumberFormat="1" applyFont="1" applyBorder="1" applyAlignment="1">
      <alignment horizontal="right" vertical="center"/>
    </xf>
    <xf numFmtId="193" fontId="51" fillId="9" borderId="291" xfId="0" applyNumberFormat="1" applyFont="1" applyFill="1" applyBorder="1" applyAlignment="1">
      <alignment horizontal="right" vertical="center"/>
    </xf>
    <xf numFmtId="195" fontId="51" fillId="9" borderId="293" xfId="0" applyNumberFormat="1" applyFont="1" applyFill="1" applyBorder="1" applyAlignment="1">
      <alignment horizontal="right" vertical="center"/>
    </xf>
    <xf numFmtId="193" fontId="122" fillId="9" borderId="294" xfId="0" applyNumberFormat="1" applyFont="1" applyFill="1" applyBorder="1" applyAlignment="1">
      <alignment horizontal="right" vertical="center"/>
    </xf>
    <xf numFmtId="193" fontId="122" fillId="0" borderId="295" xfId="0" applyNumberFormat="1" applyFont="1" applyBorder="1" applyAlignment="1">
      <alignment horizontal="right" vertical="center"/>
    </xf>
    <xf numFmtId="193" fontId="122" fillId="9" borderId="295" xfId="0" applyNumberFormat="1" applyFont="1" applyFill="1" applyBorder="1" applyAlignment="1">
      <alignment horizontal="right" vertical="center"/>
    </xf>
    <xf numFmtId="193" fontId="105" fillId="0" borderId="295" xfId="0" applyNumberFormat="1" applyFont="1" applyBorder="1" applyAlignment="1">
      <alignment horizontal="right" vertical="center"/>
    </xf>
    <xf numFmtId="193" fontId="58" fillId="9" borderId="295" xfId="0" applyNumberFormat="1" applyFont="1" applyFill="1" applyBorder="1" applyAlignment="1">
      <alignment horizontal="right" vertical="center"/>
    </xf>
    <xf numFmtId="193" fontId="58" fillId="0" borderId="295" xfId="0" applyNumberFormat="1" applyFont="1" applyBorder="1" applyAlignment="1">
      <alignment horizontal="right" vertical="center"/>
    </xf>
    <xf numFmtId="192" fontId="0" fillId="9" borderId="296" xfId="0" applyNumberFormat="1" applyFill="1" applyBorder="1" applyAlignment="1">
      <alignment vertical="center"/>
    </xf>
    <xf numFmtId="193" fontId="51" fillId="0" borderId="297" xfId="0" applyNumberFormat="1" applyFont="1" applyBorder="1" applyAlignment="1">
      <alignment horizontal="right" vertical="center"/>
    </xf>
    <xf numFmtId="193" fontId="51" fillId="9" borderId="296" xfId="0" applyNumberFormat="1" applyFont="1" applyFill="1" applyBorder="1" applyAlignment="1">
      <alignment horizontal="right" vertical="center"/>
    </xf>
    <xf numFmtId="195" fontId="51" fillId="9" borderId="298" xfId="0" applyNumberFormat="1" applyFont="1" applyFill="1" applyBorder="1" applyAlignment="1">
      <alignment horizontal="right" vertical="center"/>
    </xf>
    <xf numFmtId="193" fontId="122" fillId="9" borderId="299" xfId="0" applyNumberFormat="1" applyFont="1" applyFill="1" applyBorder="1" applyAlignment="1">
      <alignment horizontal="right" vertical="center"/>
    </xf>
    <xf numFmtId="193" fontId="122" fillId="0" borderId="300" xfId="0" applyNumberFormat="1" applyFont="1" applyBorder="1" applyAlignment="1">
      <alignment horizontal="right" vertical="center"/>
    </xf>
    <xf numFmtId="193" fontId="122" fillId="9" borderId="300" xfId="0" applyNumberFormat="1" applyFont="1" applyFill="1" applyBorder="1" applyAlignment="1">
      <alignment horizontal="right" vertical="center"/>
    </xf>
    <xf numFmtId="193" fontId="105" fillId="0" borderId="300" xfId="0" applyNumberFormat="1" applyFont="1" applyBorder="1" applyAlignment="1">
      <alignment horizontal="right" vertical="center"/>
    </xf>
    <xf numFmtId="193" fontId="58" fillId="9" borderId="300" xfId="0" applyNumberFormat="1" applyFont="1" applyFill="1" applyBorder="1" applyAlignment="1">
      <alignment horizontal="right" vertical="center"/>
    </xf>
    <xf numFmtId="193" fontId="58" fillId="0" borderId="300" xfId="0" applyNumberFormat="1" applyFont="1" applyBorder="1" applyAlignment="1">
      <alignment horizontal="right" vertical="center"/>
    </xf>
    <xf numFmtId="192" fontId="0" fillId="9" borderId="301" xfId="0" applyNumberFormat="1" applyFill="1" applyBorder="1" applyAlignment="1">
      <alignment vertical="center"/>
    </xf>
    <xf numFmtId="193" fontId="51" fillId="0" borderId="302" xfId="0" applyNumberFormat="1" applyFont="1" applyBorder="1" applyAlignment="1">
      <alignment horizontal="right" vertical="center"/>
    </xf>
    <xf numFmtId="193" fontId="51" fillId="9" borderId="301" xfId="0" applyNumberFormat="1" applyFont="1" applyFill="1" applyBorder="1" applyAlignment="1">
      <alignment horizontal="right" vertical="center"/>
    </xf>
    <xf numFmtId="195" fontId="51" fillId="9" borderId="303" xfId="0" applyNumberFormat="1" applyFont="1" applyFill="1" applyBorder="1" applyAlignment="1">
      <alignment horizontal="right" vertical="center"/>
    </xf>
    <xf numFmtId="193" fontId="122" fillId="9" borderId="304" xfId="0" applyNumberFormat="1" applyFont="1" applyFill="1" applyBorder="1" applyAlignment="1">
      <alignment horizontal="right" vertical="center"/>
    </xf>
    <xf numFmtId="193" fontId="122" fillId="0" borderId="305" xfId="0" applyNumberFormat="1" applyFont="1" applyBorder="1" applyAlignment="1">
      <alignment horizontal="right" vertical="center"/>
    </xf>
    <xf numFmtId="193" fontId="122" fillId="9" borderId="305" xfId="0" applyNumberFormat="1" applyFont="1" applyFill="1" applyBorder="1" applyAlignment="1">
      <alignment horizontal="right" vertical="center"/>
    </xf>
    <xf numFmtId="193" fontId="105" fillId="0" borderId="305" xfId="0" applyNumberFormat="1" applyFont="1" applyBorder="1" applyAlignment="1">
      <alignment horizontal="right" vertical="center"/>
    </xf>
    <xf numFmtId="193" fontId="58" fillId="9" borderId="305" xfId="0" applyNumberFormat="1" applyFont="1" applyFill="1" applyBorder="1" applyAlignment="1">
      <alignment horizontal="right" vertical="center"/>
    </xf>
    <xf numFmtId="193" fontId="58" fillId="0" borderId="305" xfId="0" applyNumberFormat="1" applyFont="1" applyBorder="1" applyAlignment="1">
      <alignment horizontal="right" vertical="center"/>
    </xf>
    <xf numFmtId="192" fontId="0" fillId="9" borderId="306" xfId="0" applyNumberFormat="1" applyFill="1" applyBorder="1" applyAlignment="1">
      <alignment vertical="center"/>
    </xf>
    <xf numFmtId="193" fontId="51" fillId="0" borderId="307" xfId="0" applyNumberFormat="1" applyFont="1" applyBorder="1" applyAlignment="1">
      <alignment horizontal="right" vertical="center"/>
    </xf>
    <xf numFmtId="193" fontId="51" fillId="9" borderId="306" xfId="0" applyNumberFormat="1" applyFont="1" applyFill="1" applyBorder="1" applyAlignment="1">
      <alignment horizontal="right" vertical="center"/>
    </xf>
    <xf numFmtId="195" fontId="51" fillId="9" borderId="308" xfId="0" applyNumberFormat="1" applyFont="1" applyFill="1" applyBorder="1" applyAlignment="1">
      <alignment horizontal="right" vertical="center"/>
    </xf>
    <xf numFmtId="193" fontId="122" fillId="9" borderId="309" xfId="0" applyNumberFormat="1" applyFont="1" applyFill="1" applyBorder="1" applyAlignment="1">
      <alignment horizontal="right" vertical="center"/>
    </xf>
    <xf numFmtId="193" fontId="122" fillId="0" borderId="310" xfId="0" applyNumberFormat="1" applyFont="1" applyBorder="1" applyAlignment="1">
      <alignment horizontal="right" vertical="center"/>
    </xf>
    <xf numFmtId="193" fontId="122" fillId="9" borderId="310" xfId="0" applyNumberFormat="1" applyFont="1" applyFill="1" applyBorder="1" applyAlignment="1">
      <alignment horizontal="right" vertical="center"/>
    </xf>
    <xf numFmtId="193" fontId="105" fillId="0" borderId="310" xfId="0" applyNumberFormat="1" applyFont="1" applyBorder="1" applyAlignment="1">
      <alignment horizontal="right" vertical="center"/>
    </xf>
    <xf numFmtId="193" fontId="58" fillId="9" borderId="310" xfId="0" applyNumberFormat="1" applyFont="1" applyFill="1" applyBorder="1" applyAlignment="1">
      <alignment horizontal="right" vertical="center"/>
    </xf>
    <xf numFmtId="193" fontId="58" fillId="0" borderId="310" xfId="0" applyNumberFormat="1" applyFont="1" applyBorder="1" applyAlignment="1">
      <alignment horizontal="right" vertical="center"/>
    </xf>
    <xf numFmtId="192" fontId="0" fillId="9" borderId="311" xfId="0" applyNumberFormat="1" applyFill="1" applyBorder="1" applyAlignment="1">
      <alignment vertical="center"/>
    </xf>
    <xf numFmtId="193" fontId="51" fillId="0" borderId="312" xfId="0" applyNumberFormat="1" applyFont="1" applyBorder="1" applyAlignment="1">
      <alignment horizontal="right" vertical="center"/>
    </xf>
    <xf numFmtId="193" fontId="51" fillId="9" borderId="311" xfId="0" applyNumberFormat="1" applyFont="1" applyFill="1" applyBorder="1" applyAlignment="1">
      <alignment horizontal="right" vertical="center"/>
    </xf>
    <xf numFmtId="195" fontId="51" fillId="9" borderId="313" xfId="0" applyNumberFormat="1" applyFont="1" applyFill="1" applyBorder="1" applyAlignment="1">
      <alignment horizontal="right" vertical="center"/>
    </xf>
    <xf numFmtId="0" fontId="122" fillId="9" borderId="314" xfId="0" applyFont="1" applyFill="1" applyBorder="1" applyAlignment="1">
      <alignment horizontal="right" vertical="center"/>
    </xf>
    <xf numFmtId="0" fontId="122" fillId="0" borderId="315" xfId="0" applyFont="1" applyBorder="1" applyAlignment="1">
      <alignment horizontal="right" vertical="center"/>
    </xf>
    <xf numFmtId="0" fontId="122" fillId="9" borderId="315" xfId="0" applyFont="1" applyFill="1" applyBorder="1" applyAlignment="1">
      <alignment horizontal="right" vertical="center"/>
    </xf>
    <xf numFmtId="0" fontId="105" fillId="0" borderId="315" xfId="0" applyFont="1" applyBorder="1" applyAlignment="1">
      <alignment horizontal="right" vertical="center"/>
    </xf>
    <xf numFmtId="0" fontId="58" fillId="9" borderId="315" xfId="0" applyFont="1" applyFill="1" applyBorder="1" applyAlignment="1">
      <alignment horizontal="right" vertical="center"/>
    </xf>
    <xf numFmtId="0" fontId="58" fillId="0" borderId="315" xfId="0" applyFont="1" applyBorder="1" applyAlignment="1">
      <alignment horizontal="right" vertical="center"/>
    </xf>
    <xf numFmtId="0" fontId="0" fillId="9" borderId="316" xfId="0" applyFill="1" applyBorder="1" applyAlignment="1">
      <alignment vertical="center"/>
    </xf>
    <xf numFmtId="190" fontId="51" fillId="0" borderId="317" xfId="0" applyNumberFormat="1" applyFont="1" applyBorder="1" applyAlignment="1">
      <alignment horizontal="right" vertical="center"/>
    </xf>
    <xf numFmtId="10" fontId="51" fillId="9" borderId="316" xfId="0" applyNumberFormat="1" applyFont="1" applyFill="1" applyBorder="1" applyAlignment="1">
      <alignment horizontal="right" vertical="center"/>
    </xf>
    <xf numFmtId="195" fontId="51" fillId="9" borderId="318" xfId="0" applyNumberFormat="1" applyFont="1" applyFill="1" applyBorder="1" applyAlignment="1">
      <alignment horizontal="right" vertical="center"/>
    </xf>
    <xf numFmtId="37" fontId="122" fillId="9" borderId="319" xfId="0" applyNumberFormat="1" applyFont="1" applyFill="1" applyBorder="1" applyAlignment="1">
      <alignment horizontal="right" vertical="center"/>
    </xf>
    <xf numFmtId="37" fontId="122" fillId="0" borderId="320" xfId="0" applyNumberFormat="1" applyFont="1" applyBorder="1" applyAlignment="1">
      <alignment horizontal="right" vertical="center"/>
    </xf>
    <xf numFmtId="37" fontId="122" fillId="9" borderId="320" xfId="0" applyNumberFormat="1" applyFont="1" applyFill="1" applyBorder="1" applyAlignment="1">
      <alignment horizontal="right" vertical="center"/>
    </xf>
    <xf numFmtId="37" fontId="105" fillId="0" borderId="320" xfId="0" applyNumberFormat="1" applyFont="1" applyBorder="1" applyAlignment="1">
      <alignment horizontal="right" vertical="center"/>
    </xf>
    <xf numFmtId="37" fontId="58" fillId="9" borderId="320" xfId="0" applyNumberFormat="1" applyFont="1" applyFill="1" applyBorder="1" applyAlignment="1">
      <alignment horizontal="right" vertical="center"/>
    </xf>
    <xf numFmtId="37" fontId="58" fillId="0" borderId="320" xfId="0" applyNumberFormat="1" applyFont="1" applyBorder="1" applyAlignment="1">
      <alignment horizontal="right" vertical="center"/>
    </xf>
    <xf numFmtId="193" fontId="122" fillId="9" borderId="321" xfId="0" applyNumberFormat="1" applyFont="1" applyFill="1" applyBorder="1" applyAlignment="1">
      <alignment horizontal="right" vertical="center"/>
    </xf>
    <xf numFmtId="193" fontId="122" fillId="0" borderId="322" xfId="0" applyNumberFormat="1" applyFont="1" applyBorder="1" applyAlignment="1">
      <alignment horizontal="right" vertical="center"/>
    </xf>
    <xf numFmtId="193" fontId="122" fillId="9" borderId="322" xfId="0" applyNumberFormat="1" applyFont="1" applyFill="1" applyBorder="1" applyAlignment="1">
      <alignment horizontal="right" vertical="center"/>
    </xf>
    <xf numFmtId="193" fontId="105" fillId="0" borderId="322" xfId="0" applyNumberFormat="1" applyFont="1" applyBorder="1" applyAlignment="1">
      <alignment horizontal="right" vertical="center"/>
    </xf>
    <xf numFmtId="193" fontId="58" fillId="9" borderId="322" xfId="0" applyNumberFormat="1" applyFont="1" applyFill="1" applyBorder="1" applyAlignment="1">
      <alignment horizontal="right" vertical="center"/>
    </xf>
    <xf numFmtId="193" fontId="58" fillId="0" borderId="322" xfId="0" applyNumberFormat="1" applyFont="1" applyBorder="1" applyAlignment="1">
      <alignment horizontal="right" vertical="center"/>
    </xf>
    <xf numFmtId="192" fontId="0" fillId="9" borderId="323" xfId="0" applyNumberFormat="1" applyFill="1" applyBorder="1" applyAlignment="1">
      <alignment vertical="center"/>
    </xf>
    <xf numFmtId="193" fontId="51" fillId="0" borderId="324" xfId="0" applyNumberFormat="1" applyFont="1" applyBorder="1" applyAlignment="1">
      <alignment horizontal="right" vertical="center"/>
    </xf>
    <xf numFmtId="193" fontId="51" fillId="9" borderId="323" xfId="0" applyNumberFormat="1" applyFont="1" applyFill="1" applyBorder="1" applyAlignment="1">
      <alignment horizontal="right" vertical="center"/>
    </xf>
    <xf numFmtId="195" fontId="51" fillId="9" borderId="325" xfId="0" applyNumberFormat="1" applyFont="1" applyFill="1" applyBorder="1" applyAlignment="1">
      <alignment horizontal="right" vertical="center"/>
    </xf>
    <xf numFmtId="192" fontId="0" fillId="9" borderId="326" xfId="0" applyNumberFormat="1" applyFill="1" applyBorder="1" applyAlignment="1">
      <alignment vertical="center"/>
    </xf>
    <xf numFmtId="193" fontId="51" fillId="0" borderId="327" xfId="0" applyNumberFormat="1" applyFont="1" applyBorder="1" applyAlignment="1">
      <alignment horizontal="right" vertical="center"/>
    </xf>
    <xf numFmtId="193" fontId="51" fillId="9" borderId="326" xfId="0" applyNumberFormat="1" applyFont="1" applyFill="1" applyBorder="1" applyAlignment="1">
      <alignment horizontal="right" vertical="center"/>
    </xf>
    <xf numFmtId="195" fontId="51" fillId="9" borderId="328" xfId="0" applyNumberFormat="1" applyFont="1" applyFill="1" applyBorder="1" applyAlignment="1">
      <alignment horizontal="right" vertical="center"/>
    </xf>
    <xf numFmtId="193" fontId="122" fillId="9" borderId="329" xfId="0" applyNumberFormat="1" applyFont="1" applyFill="1" applyBorder="1" applyAlignment="1">
      <alignment horizontal="right" vertical="center"/>
    </xf>
    <xf numFmtId="193" fontId="122" fillId="0" borderId="330" xfId="0" applyNumberFormat="1" applyFont="1" applyBorder="1" applyAlignment="1">
      <alignment horizontal="right" vertical="center"/>
    </xf>
    <xf numFmtId="193" fontId="122" fillId="9" borderId="330" xfId="0" applyNumberFormat="1" applyFont="1" applyFill="1" applyBorder="1" applyAlignment="1">
      <alignment horizontal="right" vertical="center"/>
    </xf>
    <xf numFmtId="193" fontId="105" fillId="0" borderId="330" xfId="0" applyNumberFormat="1" applyFont="1" applyBorder="1" applyAlignment="1">
      <alignment horizontal="right" vertical="center"/>
    </xf>
    <xf numFmtId="193" fontId="58" fillId="9" borderId="330" xfId="0" applyNumberFormat="1" applyFont="1" applyFill="1" applyBorder="1" applyAlignment="1">
      <alignment horizontal="right" vertical="center"/>
    </xf>
    <xf numFmtId="193" fontId="58" fillId="0" borderId="330" xfId="0" applyNumberFormat="1" applyFont="1" applyBorder="1" applyAlignment="1">
      <alignment horizontal="right" vertical="center"/>
    </xf>
    <xf numFmtId="192" fontId="0" fillId="9" borderId="331" xfId="0" applyNumberFormat="1" applyFill="1" applyBorder="1" applyAlignment="1">
      <alignment vertical="center"/>
    </xf>
    <xf numFmtId="193" fontId="51" fillId="0" borderId="332" xfId="0" applyNumberFormat="1" applyFont="1" applyBorder="1" applyAlignment="1">
      <alignment horizontal="right" vertical="center"/>
    </xf>
    <xf numFmtId="193" fontId="51" fillId="9" borderId="331" xfId="0" applyNumberFormat="1" applyFont="1" applyFill="1" applyBorder="1" applyAlignment="1">
      <alignment horizontal="right" vertical="center"/>
    </xf>
    <xf numFmtId="195" fontId="51" fillId="9" borderId="333" xfId="0" applyNumberFormat="1" applyFont="1" applyFill="1" applyBorder="1" applyAlignment="1">
      <alignment horizontal="right" vertical="center"/>
    </xf>
    <xf numFmtId="193" fontId="122" fillId="9" borderId="334" xfId="0" applyNumberFormat="1" applyFont="1" applyFill="1" applyBorder="1" applyAlignment="1">
      <alignment horizontal="right" vertical="center"/>
    </xf>
    <xf numFmtId="193" fontId="122" fillId="0" borderId="335" xfId="0" applyNumberFormat="1" applyFont="1" applyBorder="1" applyAlignment="1">
      <alignment horizontal="right" vertical="center"/>
    </xf>
    <xf numFmtId="193" fontId="122" fillId="9" borderId="335" xfId="0" applyNumberFormat="1" applyFont="1" applyFill="1" applyBorder="1" applyAlignment="1">
      <alignment horizontal="right" vertical="center"/>
    </xf>
    <xf numFmtId="193" fontId="105" fillId="0" borderId="335" xfId="0" applyNumberFormat="1" applyFont="1" applyBorder="1" applyAlignment="1">
      <alignment horizontal="right" vertical="center"/>
    </xf>
    <xf numFmtId="193" fontId="58" fillId="9" borderId="335" xfId="0" applyNumberFormat="1" applyFont="1" applyFill="1" applyBorder="1" applyAlignment="1">
      <alignment horizontal="right" vertical="center"/>
    </xf>
    <xf numFmtId="193" fontId="58" fillId="0" borderId="335" xfId="0" applyNumberFormat="1" applyFont="1" applyBorder="1" applyAlignment="1">
      <alignment horizontal="right" vertical="center"/>
    </xf>
    <xf numFmtId="192" fontId="0" fillId="9" borderId="336" xfId="0" applyNumberFormat="1" applyFill="1" applyBorder="1" applyAlignment="1">
      <alignment vertical="center"/>
    </xf>
    <xf numFmtId="193" fontId="51" fillId="0" borderId="337" xfId="0" applyNumberFormat="1" applyFont="1" applyBorder="1" applyAlignment="1">
      <alignment horizontal="right" vertical="center"/>
    </xf>
    <xf numFmtId="193" fontId="51" fillId="9" borderId="336" xfId="0" applyNumberFormat="1" applyFont="1" applyFill="1" applyBorder="1" applyAlignment="1">
      <alignment horizontal="right" vertical="center"/>
    </xf>
    <xf numFmtId="195" fontId="51" fillId="9" borderId="338" xfId="0" applyNumberFormat="1" applyFont="1" applyFill="1" applyBorder="1" applyAlignment="1">
      <alignment horizontal="right" vertical="center"/>
    </xf>
    <xf numFmtId="193" fontId="122" fillId="9" borderId="339" xfId="0" applyNumberFormat="1" applyFont="1" applyFill="1" applyBorder="1" applyAlignment="1">
      <alignment horizontal="right" vertical="center"/>
    </xf>
    <xf numFmtId="193" fontId="122" fillId="0" borderId="340" xfId="0" applyNumberFormat="1" applyFont="1" applyBorder="1" applyAlignment="1">
      <alignment horizontal="right" vertical="center"/>
    </xf>
    <xf numFmtId="193" fontId="122" fillId="9" borderId="340" xfId="0" applyNumberFormat="1" applyFont="1" applyFill="1" applyBorder="1" applyAlignment="1">
      <alignment horizontal="right" vertical="center"/>
    </xf>
    <xf numFmtId="193" fontId="105" fillId="0" borderId="340" xfId="0" applyNumberFormat="1" applyFont="1" applyBorder="1" applyAlignment="1">
      <alignment horizontal="right" vertical="center"/>
    </xf>
    <xf numFmtId="193" fontId="58" fillId="9" borderId="340" xfId="0" applyNumberFormat="1" applyFont="1" applyFill="1" applyBorder="1" applyAlignment="1">
      <alignment horizontal="right" vertical="center"/>
    </xf>
    <xf numFmtId="193" fontId="58" fillId="0" borderId="340" xfId="0" applyNumberFormat="1" applyFont="1" applyBorder="1" applyAlignment="1">
      <alignment horizontal="right" vertical="center"/>
    </xf>
    <xf numFmtId="192" fontId="0" fillId="9" borderId="341" xfId="0" applyNumberFormat="1" applyFill="1" applyBorder="1" applyAlignment="1">
      <alignment vertical="center"/>
    </xf>
    <xf numFmtId="193" fontId="51" fillId="0" borderId="342" xfId="0" applyNumberFormat="1" applyFont="1" applyBorder="1" applyAlignment="1">
      <alignment horizontal="right" vertical="center"/>
    </xf>
    <xf numFmtId="193" fontId="51" fillId="9" borderId="341" xfId="0" applyNumberFormat="1" applyFont="1" applyFill="1" applyBorder="1" applyAlignment="1">
      <alignment horizontal="right" vertical="center"/>
    </xf>
    <xf numFmtId="195" fontId="51" fillId="9" borderId="343" xfId="0" applyNumberFormat="1" applyFont="1" applyFill="1" applyBorder="1" applyAlignment="1">
      <alignment horizontal="right" vertical="center"/>
    </xf>
    <xf numFmtId="37" fontId="58" fillId="9" borderId="346" xfId="0" applyNumberFormat="1" applyFont="1" applyFill="1" applyBorder="1" applyAlignment="1">
      <alignment horizontal="right" vertical="center"/>
    </xf>
    <xf numFmtId="37" fontId="58" fillId="0" borderId="346" xfId="0" applyNumberFormat="1" applyFont="1" applyBorder="1" applyAlignment="1">
      <alignment horizontal="right" vertical="center"/>
    </xf>
    <xf numFmtId="37" fontId="123" fillId="9" borderId="346" xfId="0" applyNumberFormat="1" applyFont="1" applyFill="1" applyBorder="1" applyAlignment="1">
      <alignment horizontal="right" vertical="center"/>
    </xf>
    <xf numFmtId="37" fontId="59" fillId="0" borderId="346" xfId="0" applyNumberFormat="1" applyFont="1" applyBorder="1" applyAlignment="1">
      <alignment horizontal="right" vertical="center"/>
    </xf>
    <xf numFmtId="37" fontId="52" fillId="9" borderId="256" xfId="0" applyNumberFormat="1" applyFont="1" applyFill="1" applyBorder="1" applyAlignment="1">
      <alignment horizontal="right" vertical="center"/>
    </xf>
    <xf numFmtId="37" fontId="51" fillId="0" borderId="256" xfId="0" applyNumberFormat="1" applyFont="1" applyBorder="1" applyAlignment="1">
      <alignment horizontal="right" vertical="center"/>
    </xf>
    <xf numFmtId="195" fontId="51" fillId="0" borderId="347" xfId="0" applyNumberFormat="1" applyFont="1" applyBorder="1" applyAlignment="1">
      <alignment horizontal="right" vertical="center"/>
    </xf>
    <xf numFmtId="193" fontId="58" fillId="9" borderId="321" xfId="0" applyNumberFormat="1" applyFont="1" applyFill="1" applyBorder="1" applyAlignment="1">
      <alignment horizontal="right" vertical="center"/>
    </xf>
    <xf numFmtId="193" fontId="58" fillId="0" borderId="321" xfId="0" applyNumberFormat="1" applyFont="1" applyBorder="1" applyAlignment="1">
      <alignment horizontal="right" vertical="center"/>
    </xf>
    <xf numFmtId="193" fontId="123" fillId="9" borderId="321" xfId="0" applyNumberFormat="1" applyFont="1" applyFill="1" applyBorder="1" applyAlignment="1">
      <alignment horizontal="right" vertical="center"/>
    </xf>
    <xf numFmtId="193" fontId="59" fillId="0" borderId="321" xfId="0" applyNumberFormat="1" applyFont="1" applyBorder="1" applyAlignment="1">
      <alignment horizontal="right" vertical="center"/>
    </xf>
    <xf numFmtId="193" fontId="51" fillId="9" borderId="323" xfId="0" applyNumberFormat="1" applyFont="1" applyFill="1" applyBorder="1"/>
    <xf numFmtId="193" fontId="51" fillId="0" borderId="323" xfId="0" applyNumberFormat="1" applyFont="1" applyBorder="1" applyAlignment="1">
      <alignment vertical="center"/>
    </xf>
    <xf numFmtId="0" fontId="0" fillId="9" borderId="323" xfId="0" applyFill="1" applyBorder="1" applyAlignment="1">
      <alignment horizontal="center" vertical="center"/>
    </xf>
    <xf numFmtId="195" fontId="51" fillId="9" borderId="324" xfId="0" applyNumberFormat="1" applyFont="1" applyFill="1" applyBorder="1" applyAlignment="1">
      <alignment horizontal="right" vertical="center"/>
    </xf>
    <xf numFmtId="193" fontId="58" fillId="9" borderId="348" xfId="0" applyNumberFormat="1" applyFont="1" applyFill="1" applyBorder="1" applyAlignment="1">
      <alignment horizontal="right" vertical="center"/>
    </xf>
    <xf numFmtId="193" fontId="58" fillId="0" borderId="348" xfId="0" applyNumberFormat="1" applyFont="1" applyBorder="1" applyAlignment="1">
      <alignment horizontal="right" vertical="center"/>
    </xf>
    <xf numFmtId="193" fontId="123" fillId="9" borderId="348" xfId="0" applyNumberFormat="1" applyFont="1" applyFill="1" applyBorder="1" applyAlignment="1">
      <alignment horizontal="right" vertical="center"/>
    </xf>
    <xf numFmtId="193" fontId="59" fillId="0" borderId="348" xfId="0" applyNumberFormat="1" applyFont="1" applyBorder="1" applyAlignment="1">
      <alignment horizontal="right" vertical="center"/>
    </xf>
    <xf numFmtId="193" fontId="51" fillId="9" borderId="349" xfId="0" applyNumberFormat="1" applyFont="1" applyFill="1" applyBorder="1"/>
    <xf numFmtId="193" fontId="51" fillId="0" borderId="349" xfId="0" applyNumberFormat="1" applyFont="1" applyBorder="1" applyAlignment="1">
      <alignment vertical="center"/>
    </xf>
    <xf numFmtId="0" fontId="0" fillId="9" borderId="349" xfId="0" applyFill="1" applyBorder="1" applyAlignment="1">
      <alignment horizontal="center" vertical="center"/>
    </xf>
    <xf numFmtId="193" fontId="51" fillId="0" borderId="350" xfId="0" applyNumberFormat="1" applyFont="1" applyBorder="1" applyAlignment="1">
      <alignment horizontal="right" vertical="center"/>
    </xf>
    <xf numFmtId="193" fontId="51" fillId="9" borderId="349" xfId="0" applyNumberFormat="1" applyFont="1" applyFill="1" applyBorder="1" applyAlignment="1">
      <alignment horizontal="right" vertical="center"/>
    </xf>
    <xf numFmtId="195" fontId="51" fillId="9" borderId="350" xfId="0" applyNumberFormat="1" applyFont="1" applyFill="1" applyBorder="1" applyAlignment="1">
      <alignment horizontal="right" vertical="center"/>
    </xf>
    <xf numFmtId="192" fontId="59" fillId="9" borderId="349" xfId="0" applyNumberFormat="1" applyFont="1" applyFill="1" applyBorder="1" applyAlignment="1">
      <alignment vertical="center"/>
    </xf>
    <xf numFmtId="0" fontId="58" fillId="9" borderId="348" xfId="0" applyFont="1" applyFill="1" applyBorder="1" applyAlignment="1">
      <alignment horizontal="right" vertical="center"/>
    </xf>
    <xf numFmtId="0" fontId="58" fillId="0" borderId="348" xfId="0" applyFont="1" applyBorder="1" applyAlignment="1">
      <alignment horizontal="right" vertical="center"/>
    </xf>
    <xf numFmtId="0" fontId="123" fillId="9" borderId="348" xfId="0" applyFont="1" applyFill="1" applyBorder="1" applyAlignment="1">
      <alignment horizontal="right" vertical="center"/>
    </xf>
    <xf numFmtId="0" fontId="59" fillId="0" borderId="348" xfId="0" applyFont="1" applyBorder="1" applyAlignment="1">
      <alignment horizontal="right" vertical="center"/>
    </xf>
    <xf numFmtId="0" fontId="52" fillId="9" borderId="349" xfId="0" applyFont="1" applyFill="1" applyBorder="1" applyAlignment="1">
      <alignment horizontal="right" vertical="center"/>
    </xf>
    <xf numFmtId="0" fontId="51" fillId="0" borderId="349" xfId="0" applyFont="1" applyBorder="1" applyAlignment="1">
      <alignment horizontal="right" vertical="center"/>
    </xf>
    <xf numFmtId="0" fontId="59" fillId="9" borderId="349" xfId="0" applyFont="1" applyFill="1" applyBorder="1" applyAlignment="1">
      <alignment vertical="center"/>
    </xf>
    <xf numFmtId="10" fontId="51" fillId="0" borderId="350" xfId="0" applyNumberFormat="1" applyFont="1" applyBorder="1" applyAlignment="1">
      <alignment horizontal="right" vertical="center"/>
    </xf>
    <xf numFmtId="10" fontId="51" fillId="9" borderId="349" xfId="0" applyNumberFormat="1" applyFont="1" applyFill="1" applyBorder="1" applyAlignment="1">
      <alignment horizontal="right" vertical="center"/>
    </xf>
    <xf numFmtId="192" fontId="59" fillId="9" borderId="323" xfId="0" applyNumberFormat="1" applyFont="1" applyFill="1" applyBorder="1" applyAlignment="1">
      <alignment vertical="center"/>
    </xf>
    <xf numFmtId="37" fontId="58" fillId="9" borderId="351" xfId="0" applyNumberFormat="1" applyFont="1" applyFill="1" applyBorder="1" applyAlignment="1">
      <alignment horizontal="right" vertical="center"/>
    </xf>
    <xf numFmtId="37" fontId="58" fillId="0" borderId="351" xfId="0" applyNumberFormat="1" applyFont="1" applyBorder="1" applyAlignment="1">
      <alignment horizontal="right" vertical="center"/>
    </xf>
    <xf numFmtId="37" fontId="122" fillId="9" borderId="346" xfId="0" applyNumberFormat="1" applyFont="1" applyFill="1" applyBorder="1" applyAlignment="1">
      <alignment horizontal="right" vertical="center"/>
    </xf>
    <xf numFmtId="37" fontId="122" fillId="0" borderId="346" xfId="0" applyNumberFormat="1" applyFont="1" applyBorder="1" applyAlignment="1">
      <alignment horizontal="right" vertical="center"/>
    </xf>
    <xf numFmtId="37" fontId="122" fillId="9" borderId="351" xfId="0" applyNumberFormat="1" applyFont="1" applyFill="1" applyBorder="1" applyAlignment="1">
      <alignment horizontal="right" vertical="center"/>
    </xf>
    <xf numFmtId="37" fontId="122" fillId="0" borderId="351" xfId="0" applyNumberFormat="1" applyFont="1" applyBorder="1" applyAlignment="1">
      <alignment horizontal="right" vertical="center"/>
    </xf>
    <xf numFmtId="194" fontId="58" fillId="9" borderId="322" xfId="0" applyNumberFormat="1" applyFont="1" applyFill="1" applyBorder="1" applyAlignment="1">
      <alignment horizontal="right" vertical="center"/>
    </xf>
    <xf numFmtId="194" fontId="58" fillId="0" borderId="322" xfId="0" applyNumberFormat="1" applyFont="1" applyBorder="1" applyAlignment="1">
      <alignment horizontal="right" vertical="center"/>
    </xf>
    <xf numFmtId="194" fontId="122" fillId="9" borderId="321" xfId="0" applyNumberFormat="1" applyFont="1" applyFill="1" applyBorder="1" applyAlignment="1">
      <alignment horizontal="right" vertical="center"/>
    </xf>
    <xf numFmtId="194" fontId="122" fillId="0" borderId="321" xfId="0" applyNumberFormat="1" applyFont="1" applyBorder="1" applyAlignment="1">
      <alignment horizontal="right" vertical="center"/>
    </xf>
    <xf numFmtId="194" fontId="122" fillId="9" borderId="322" xfId="0" applyNumberFormat="1" applyFont="1" applyFill="1" applyBorder="1" applyAlignment="1">
      <alignment horizontal="right" vertical="center"/>
    </xf>
    <xf numFmtId="193" fontId="52" fillId="9" borderId="323" xfId="0" applyNumberFormat="1" applyFont="1" applyFill="1" applyBorder="1" applyAlignment="1">
      <alignment horizontal="right" vertical="center"/>
    </xf>
    <xf numFmtId="194" fontId="58" fillId="9" borderId="352" xfId="0" applyNumberFormat="1" applyFont="1" applyFill="1" applyBorder="1" applyAlignment="1">
      <alignment horizontal="right" vertical="center"/>
    </xf>
    <xf numFmtId="194" fontId="58" fillId="0" borderId="352" xfId="0" applyNumberFormat="1" applyFont="1" applyBorder="1" applyAlignment="1">
      <alignment horizontal="right" vertical="center"/>
    </xf>
    <xf numFmtId="194" fontId="122" fillId="9" borderId="348" xfId="0" applyNumberFormat="1" applyFont="1" applyFill="1" applyBorder="1" applyAlignment="1">
      <alignment horizontal="right" vertical="center"/>
    </xf>
    <xf numFmtId="194" fontId="122" fillId="0" borderId="348" xfId="0" applyNumberFormat="1" applyFont="1" applyBorder="1" applyAlignment="1">
      <alignment horizontal="right" vertical="center"/>
    </xf>
    <xf numFmtId="194" fontId="122" fillId="9" borderId="352" xfId="0" applyNumberFormat="1" applyFont="1" applyFill="1" applyBorder="1" applyAlignment="1">
      <alignment horizontal="right" vertical="center"/>
    </xf>
    <xf numFmtId="193" fontId="122" fillId="0" borderId="352" xfId="0" applyNumberFormat="1" applyFont="1" applyBorder="1" applyAlignment="1">
      <alignment horizontal="right" vertical="center"/>
    </xf>
    <xf numFmtId="193" fontId="58" fillId="9" borderId="352" xfId="0" applyNumberFormat="1" applyFont="1" applyFill="1" applyBorder="1" applyAlignment="1">
      <alignment horizontal="right" vertical="center"/>
    </xf>
    <xf numFmtId="193" fontId="58" fillId="0" borderId="352" xfId="0" applyNumberFormat="1" applyFont="1" applyBorder="1" applyAlignment="1">
      <alignment horizontal="right" vertical="center"/>
    </xf>
    <xf numFmtId="193" fontId="52" fillId="9" borderId="349" xfId="0" applyNumberFormat="1" applyFont="1" applyFill="1" applyBorder="1" applyAlignment="1">
      <alignment horizontal="right" vertical="center"/>
    </xf>
    <xf numFmtId="192" fontId="0" fillId="9" borderId="349" xfId="0" applyNumberFormat="1" applyFill="1" applyBorder="1" applyAlignment="1">
      <alignment vertical="center"/>
    </xf>
    <xf numFmtId="0" fontId="58" fillId="9" borderId="352" xfId="0" applyFont="1" applyFill="1" applyBorder="1" applyAlignment="1">
      <alignment horizontal="right" vertical="center"/>
    </xf>
    <xf numFmtId="0" fontId="58" fillId="0" borderId="352" xfId="0" applyFont="1" applyBorder="1" applyAlignment="1">
      <alignment horizontal="right" vertical="center"/>
    </xf>
    <xf numFmtId="0" fontId="122" fillId="9" borderId="348" xfId="0" applyFont="1" applyFill="1" applyBorder="1" applyAlignment="1">
      <alignment horizontal="right" vertical="center"/>
    </xf>
    <xf numFmtId="0" fontId="122" fillId="0" borderId="348" xfId="0" applyFont="1" applyBorder="1" applyAlignment="1">
      <alignment horizontal="right" vertical="center"/>
    </xf>
    <xf numFmtId="0" fontId="122" fillId="9" borderId="352" xfId="0" applyFont="1" applyFill="1" applyBorder="1" applyAlignment="1">
      <alignment horizontal="right" vertical="center"/>
    </xf>
    <xf numFmtId="0" fontId="122" fillId="0" borderId="352" xfId="0" applyFont="1" applyBorder="1" applyAlignment="1">
      <alignment horizontal="right" vertical="center"/>
    </xf>
    <xf numFmtId="0" fontId="0" fillId="9" borderId="349" xfId="0" applyFill="1" applyBorder="1" applyAlignment="1">
      <alignment vertical="center"/>
    </xf>
    <xf numFmtId="190" fontId="51" fillId="0" borderId="350" xfId="0" applyNumberFormat="1" applyFont="1" applyBorder="1" applyAlignment="1">
      <alignment horizontal="right" vertical="center"/>
    </xf>
    <xf numFmtId="193" fontId="122" fillId="0" borderId="321" xfId="0" applyNumberFormat="1" applyFont="1" applyBorder="1" applyAlignment="1">
      <alignment horizontal="right" vertical="center"/>
    </xf>
    <xf numFmtId="193" fontId="122" fillId="9" borderId="348" xfId="0" applyNumberFormat="1" applyFont="1" applyFill="1" applyBorder="1" applyAlignment="1">
      <alignment horizontal="right" vertical="center"/>
    </xf>
    <xf numFmtId="193" fontId="122" fillId="0" borderId="348" xfId="0" applyNumberFormat="1" applyFont="1" applyBorder="1" applyAlignment="1">
      <alignment horizontal="right" vertical="center"/>
    </xf>
    <xf numFmtId="193" fontId="122" fillId="9" borderId="352" xfId="0" applyNumberFormat="1" applyFont="1" applyFill="1" applyBorder="1" applyAlignment="1">
      <alignment horizontal="right" vertical="center"/>
    </xf>
    <xf numFmtId="0" fontId="36" fillId="0" borderId="353" xfId="0" applyFont="1" applyBorder="1" applyAlignment="1">
      <alignment horizontal="left" vertical="center" indent="3"/>
    </xf>
    <xf numFmtId="195" fontId="51" fillId="9" borderId="354" xfId="0" applyNumberFormat="1" applyFont="1" applyFill="1" applyBorder="1" applyAlignment="1">
      <alignment horizontal="right" vertical="center"/>
    </xf>
    <xf numFmtId="195" fontId="51" fillId="0" borderId="354" xfId="0" applyNumberFormat="1" applyFont="1" applyBorder="1" applyAlignment="1">
      <alignment horizontal="right" vertical="center"/>
    </xf>
    <xf numFmtId="193" fontId="122" fillId="0" borderId="251" xfId="0" applyNumberFormat="1" applyFont="1" applyBorder="1" applyAlignment="1">
      <alignment horizontal="right" vertical="center"/>
    </xf>
    <xf numFmtId="193" fontId="51" fillId="9" borderId="355" xfId="0" applyNumberFormat="1" applyFont="1" applyFill="1" applyBorder="1"/>
    <xf numFmtId="193" fontId="51" fillId="0" borderId="356" xfId="0" applyNumberFormat="1" applyFont="1" applyBorder="1" applyAlignment="1">
      <alignment vertical="center"/>
    </xf>
    <xf numFmtId="0" fontId="0" fillId="9" borderId="355" xfId="0" applyFill="1" applyBorder="1" applyAlignment="1">
      <alignment horizontal="center" vertical="center"/>
    </xf>
    <xf numFmtId="0" fontId="0" fillId="9" borderId="354" xfId="0" applyFill="1" applyBorder="1" applyAlignment="1">
      <alignment horizontal="center" vertical="center"/>
    </xf>
    <xf numFmtId="193" fontId="51" fillId="0" borderId="357" xfId="0" applyNumberFormat="1" applyFont="1" applyBorder="1" applyAlignment="1">
      <alignment horizontal="right" vertical="center"/>
    </xf>
    <xf numFmtId="195" fontId="51" fillId="0" borderId="353" xfId="0" applyNumberFormat="1" applyFont="1" applyBorder="1" applyAlignment="1">
      <alignment horizontal="right" vertical="center"/>
    </xf>
    <xf numFmtId="193" fontId="51" fillId="9" borderId="355" xfId="0" applyNumberFormat="1" applyFont="1" applyFill="1" applyBorder="1" applyAlignment="1">
      <alignment horizontal="right" vertical="center"/>
    </xf>
    <xf numFmtId="195" fontId="51" fillId="9" borderId="357" xfId="0" applyNumberFormat="1" applyFont="1" applyFill="1" applyBorder="1" applyAlignment="1">
      <alignment horizontal="right" vertical="center"/>
    </xf>
    <xf numFmtId="193" fontId="58" fillId="9" borderId="360" xfId="0" applyNumberFormat="1" applyFont="1" applyFill="1" applyBorder="1" applyAlignment="1">
      <alignment horizontal="right" vertical="center"/>
    </xf>
    <xf numFmtId="193" fontId="58" fillId="0" borderId="360" xfId="0" applyNumberFormat="1" applyFont="1" applyBorder="1" applyAlignment="1">
      <alignment horizontal="right" vertical="center"/>
    </xf>
    <xf numFmtId="193" fontId="123" fillId="9" borderId="360" xfId="0" applyNumberFormat="1" applyFont="1" applyFill="1" applyBorder="1" applyAlignment="1">
      <alignment horizontal="right" vertical="center"/>
    </xf>
    <xf numFmtId="193" fontId="59" fillId="0" borderId="360" xfId="0" applyNumberFormat="1" applyFont="1" applyBorder="1" applyAlignment="1">
      <alignment horizontal="right" vertical="center"/>
    </xf>
    <xf numFmtId="193" fontId="51" fillId="9" borderId="361" xfId="0" applyNumberFormat="1" applyFont="1" applyFill="1" applyBorder="1"/>
    <xf numFmtId="193" fontId="51" fillId="0" borderId="361" xfId="0" applyNumberFormat="1" applyFont="1" applyBorder="1" applyAlignment="1">
      <alignment vertical="center"/>
    </xf>
    <xf numFmtId="0" fontId="0" fillId="9" borderId="361" xfId="0" applyFill="1" applyBorder="1" applyAlignment="1">
      <alignment horizontal="center" vertical="center"/>
    </xf>
    <xf numFmtId="193" fontId="51" fillId="0" borderId="362" xfId="0" applyNumberFormat="1" applyFont="1" applyBorder="1" applyAlignment="1">
      <alignment horizontal="right" vertical="center"/>
    </xf>
    <xf numFmtId="193" fontId="51" fillId="9" borderId="361" xfId="0" applyNumberFormat="1" applyFont="1" applyFill="1" applyBorder="1" applyAlignment="1">
      <alignment horizontal="right" vertical="center"/>
    </xf>
    <xf numFmtId="195" fontId="51" fillId="9" borderId="362" xfId="0" applyNumberFormat="1" applyFont="1" applyFill="1" applyBorder="1" applyAlignment="1">
      <alignment horizontal="right" vertical="center"/>
    </xf>
    <xf numFmtId="0" fontId="133" fillId="0" borderId="0" xfId="0" applyFont="1" applyAlignment="1">
      <alignment horizontal="center" vertical="center"/>
    </xf>
    <xf numFmtId="0" fontId="51" fillId="0" borderId="0" xfId="0" applyFont="1" applyAlignment="1">
      <alignment horizontal="left" vertical="center" wrapText="1"/>
    </xf>
    <xf numFmtId="0" fontId="55" fillId="8" borderId="147" xfId="0" applyFont="1" applyFill="1" applyBorder="1" applyAlignment="1">
      <alignment horizontal="center" vertical="center" wrapText="1"/>
    </xf>
    <xf numFmtId="0" fontId="66" fillId="8" borderId="147" xfId="0" applyFont="1" applyFill="1" applyBorder="1" applyAlignment="1">
      <alignment horizontal="center" vertical="center" wrapText="1"/>
    </xf>
    <xf numFmtId="0" fontId="75" fillId="0" borderId="0" xfId="0" applyFont="1" applyAlignment="1">
      <alignment vertical="center"/>
    </xf>
    <xf numFmtId="0" fontId="75" fillId="0" borderId="0" xfId="0" applyFont="1" applyAlignment="1">
      <alignment horizontal="left" vertical="center" wrapText="1"/>
    </xf>
    <xf numFmtId="37" fontId="36" fillId="9" borderId="225" xfId="291" applyNumberFormat="1" applyFont="1" applyFill="1" applyBorder="1" applyAlignment="1">
      <alignment horizontal="right" vertical="center"/>
    </xf>
    <xf numFmtId="193" fontId="52" fillId="9" borderId="358" xfId="290" applyNumberFormat="1" applyFont="1" applyFill="1" applyBorder="1" applyAlignment="1">
      <alignment horizontal="right" vertical="center"/>
    </xf>
    <xf numFmtId="37" fontId="36" fillId="0" borderId="225" xfId="291" applyNumberFormat="1" applyFont="1" applyBorder="1" applyAlignment="1">
      <alignment horizontal="right" vertical="center"/>
    </xf>
    <xf numFmtId="193" fontId="52" fillId="0" borderId="358" xfId="290" applyNumberFormat="1" applyFont="1" applyFill="1" applyBorder="1" applyAlignment="1">
      <alignment horizontal="right" vertical="center"/>
    </xf>
    <xf numFmtId="0" fontId="52" fillId="0" borderId="358" xfId="291" applyFont="1" applyBorder="1" applyAlignment="1">
      <alignment horizontal="left" vertical="center" indent="1"/>
    </xf>
    <xf numFmtId="37" fontId="52" fillId="0" borderId="229" xfId="291" applyNumberFormat="1" applyFont="1" applyBorder="1" applyAlignment="1">
      <alignment horizontal="right" vertical="center"/>
    </xf>
    <xf numFmtId="193" fontId="52" fillId="0" borderId="229" xfId="291" applyNumberFormat="1" applyFont="1" applyBorder="1" applyAlignment="1">
      <alignment vertical="center"/>
    </xf>
    <xf numFmtId="193" fontId="52" fillId="0" borderId="350" xfId="290" applyNumberFormat="1" applyFont="1" applyFill="1" applyBorder="1" applyAlignment="1">
      <alignment vertical="center"/>
    </xf>
    <xf numFmtId="0" fontId="52" fillId="9" borderId="363" xfId="291" applyFont="1" applyFill="1" applyBorder="1" applyAlignment="1">
      <alignment horizontal="left" vertical="center" indent="1"/>
    </xf>
    <xf numFmtId="37" fontId="52" fillId="9" borderId="364" xfId="291" applyNumberFormat="1" applyFont="1" applyFill="1" applyBorder="1" applyAlignment="1">
      <alignment horizontal="right" vertical="center"/>
    </xf>
    <xf numFmtId="193" fontId="52" fillId="9" borderId="364" xfId="291" applyNumberFormat="1" applyFont="1" applyFill="1" applyBorder="1" applyAlignment="1">
      <alignment vertical="center"/>
    </xf>
    <xf numFmtId="37" fontId="36" fillId="9" borderId="365" xfId="291" applyNumberFormat="1" applyFont="1" applyFill="1" applyBorder="1" applyAlignment="1">
      <alignment vertical="center"/>
    </xf>
    <xf numFmtId="37" fontId="52" fillId="9" borderId="365" xfId="291" applyNumberFormat="1" applyFont="1" applyFill="1" applyBorder="1" applyAlignment="1">
      <alignment horizontal="right" vertical="center"/>
    </xf>
    <xf numFmtId="193" fontId="52" fillId="9" borderId="362" xfId="290" applyNumberFormat="1" applyFont="1" applyFill="1" applyBorder="1" applyAlignment="1">
      <alignment vertical="center"/>
    </xf>
    <xf numFmtId="0" fontId="51" fillId="0" borderId="239" xfId="291" applyFont="1" applyBorder="1" applyAlignment="1">
      <alignment horizontal="left" vertical="center" indent="1"/>
    </xf>
    <xf numFmtId="37" fontId="51" fillId="0" borderId="366" xfId="291" applyNumberFormat="1" applyFont="1" applyBorder="1" applyAlignment="1">
      <alignment horizontal="right" vertical="center"/>
    </xf>
    <xf numFmtId="193" fontId="51" fillId="0" borderId="367" xfId="291" applyNumberFormat="1" applyFont="1" applyBorder="1" applyAlignment="1">
      <alignment vertical="center"/>
    </xf>
    <xf numFmtId="37" fontId="59" fillId="0" borderId="238" xfId="291" applyNumberFormat="1" applyFont="1" applyBorder="1" applyAlignment="1">
      <alignment vertical="center"/>
    </xf>
    <xf numFmtId="193" fontId="51" fillId="0" borderId="239" xfId="290" applyNumberFormat="1" applyFont="1" applyFill="1" applyBorder="1" applyAlignment="1">
      <alignment horizontal="right" vertical="center"/>
    </xf>
    <xf numFmtId="37" fontId="51" fillId="0" borderId="238" xfId="291" applyNumberFormat="1" applyFont="1" applyBorder="1" applyAlignment="1">
      <alignment horizontal="right" vertical="center"/>
    </xf>
    <xf numFmtId="193" fontId="51" fillId="0" borderId="368" xfId="290" applyNumberFormat="1" applyFont="1" applyFill="1" applyBorder="1" applyAlignment="1">
      <alignment vertical="center"/>
    </xf>
    <xf numFmtId="0" fontId="40" fillId="0" borderId="350" xfId="0" applyFont="1" applyBorder="1" applyAlignment="1">
      <alignment horizontal="left" vertical="center" wrapText="1" indent="1"/>
    </xf>
    <xf numFmtId="0" fontId="43" fillId="0" borderId="19" xfId="0" applyFont="1" applyBorder="1" applyAlignment="1">
      <alignment horizontal="left" vertical="center" wrapText="1" indent="1"/>
    </xf>
    <xf numFmtId="0" fontId="40" fillId="0" borderId="370" xfId="0" applyFont="1" applyBorder="1" applyAlignment="1">
      <alignment horizontal="left" vertical="center" wrapText="1" indent="1"/>
    </xf>
    <xf numFmtId="0" fontId="40" fillId="0" borderId="4" xfId="278" applyFont="1" applyBorder="1" applyAlignment="1">
      <alignment horizontal="left" vertical="center" wrapText="1" indent="1"/>
    </xf>
    <xf numFmtId="0" fontId="40" fillId="0" borderId="350" xfId="0" applyFont="1" applyBorder="1" applyAlignment="1">
      <alignment horizontal="left" vertical="center" indent="1"/>
    </xf>
    <xf numFmtId="0" fontId="55" fillId="8" borderId="129" xfId="295" applyFont="1" applyFill="1" applyBorder="1" applyAlignment="1">
      <alignment horizontal="center" vertical="center" wrapText="1"/>
    </xf>
    <xf numFmtId="0" fontId="55" fillId="8" borderId="47" xfId="295" applyFont="1" applyFill="1" applyBorder="1" applyAlignment="1">
      <alignment horizontal="center" vertical="center" wrapText="1"/>
    </xf>
    <xf numFmtId="0" fontId="65" fillId="0" borderId="0" xfId="0" applyFont="1"/>
    <xf numFmtId="195" fontId="51" fillId="0" borderId="20" xfId="290" applyNumberFormat="1" applyFont="1" applyFill="1" applyBorder="1" applyAlignment="1">
      <alignment horizontal="right" vertical="center"/>
    </xf>
    <xf numFmtId="37" fontId="59" fillId="0" borderId="324" xfId="0" applyNumberFormat="1" applyFont="1" applyBorder="1" applyAlignment="1">
      <alignment vertical="center"/>
    </xf>
    <xf numFmtId="37" fontId="59" fillId="0" borderId="373" xfId="0" applyNumberFormat="1" applyFont="1" applyBorder="1" applyAlignment="1">
      <alignment vertical="center"/>
    </xf>
    <xf numFmtId="37" fontId="59" fillId="0" borderId="371" xfId="0" applyNumberFormat="1" applyFont="1" applyBorder="1" applyAlignment="1">
      <alignment vertical="center"/>
    </xf>
    <xf numFmtId="37" fontId="59" fillId="9" borderId="371" xfId="0" applyNumberFormat="1" applyFont="1" applyFill="1" applyBorder="1" applyAlignment="1">
      <alignment vertical="center"/>
    </xf>
    <xf numFmtId="0" fontId="55" fillId="8" borderId="47" xfId="296" applyFont="1" applyFill="1" applyBorder="1" applyAlignment="1">
      <alignment horizontal="center" vertical="center" wrapText="1"/>
    </xf>
    <xf numFmtId="0" fontId="55" fillId="8" borderId="375" xfId="296" applyFont="1" applyFill="1" applyBorder="1" applyAlignment="1">
      <alignment horizontal="center" vertical="center" wrapText="1"/>
    </xf>
    <xf numFmtId="0" fontId="36" fillId="0" borderId="344" xfId="296" applyFont="1" applyBorder="1" applyAlignment="1">
      <alignment horizontal="left" vertical="center" wrapText="1" indent="1"/>
    </xf>
    <xf numFmtId="37" fontId="36" fillId="0" borderId="225" xfId="296" applyNumberFormat="1" applyFont="1" applyBorder="1" applyAlignment="1">
      <alignment horizontal="right" vertical="center"/>
    </xf>
    <xf numFmtId="37" fontId="36" fillId="9" borderId="324" xfId="296" applyNumberFormat="1" applyFont="1" applyFill="1" applyBorder="1" applyAlignment="1">
      <alignment horizontal="right" vertical="center"/>
    </xf>
    <xf numFmtId="37" fontId="36" fillId="0" borderId="324" xfId="296" applyNumberFormat="1" applyFont="1" applyBorder="1" applyAlignment="1">
      <alignment horizontal="right" vertical="center"/>
    </xf>
    <xf numFmtId="37" fontId="36" fillId="9" borderId="344" xfId="296" applyNumberFormat="1" applyFont="1" applyFill="1" applyBorder="1" applyAlignment="1">
      <alignment horizontal="right" vertical="center"/>
    </xf>
    <xf numFmtId="37" fontId="51" fillId="0" borderId="350" xfId="0" applyNumberFormat="1" applyFont="1" applyBorder="1" applyAlignment="1">
      <alignment horizontal="right" vertical="center"/>
    </xf>
    <xf numFmtId="37" fontId="36" fillId="9" borderId="350" xfId="296" applyNumberFormat="1" applyFont="1" applyFill="1" applyBorder="1" applyAlignment="1">
      <alignment horizontal="right" vertical="center"/>
    </xf>
    <xf numFmtId="37" fontId="36" fillId="0" borderId="350" xfId="296" applyNumberFormat="1" applyFont="1" applyBorder="1" applyAlignment="1">
      <alignment horizontal="right" vertical="center"/>
    </xf>
    <xf numFmtId="37" fontId="36" fillId="0" borderId="350" xfId="297" applyNumberFormat="1" applyFont="1" applyBorder="1" applyAlignment="1">
      <alignment vertical="center"/>
    </xf>
    <xf numFmtId="37" fontId="36" fillId="9" borderId="358" xfId="296" applyNumberFormat="1" applyFont="1" applyFill="1" applyBorder="1" applyAlignment="1">
      <alignment horizontal="right" vertical="center"/>
    </xf>
    <xf numFmtId="37" fontId="51" fillId="0" borderId="350" xfId="0" applyNumberFormat="1" applyFont="1" applyBorder="1" applyAlignment="1">
      <alignment vertical="center"/>
    </xf>
    <xf numFmtId="0" fontId="36" fillId="0" borderId="358" xfId="296" applyFont="1" applyBorder="1" applyAlignment="1">
      <alignment horizontal="left" vertical="center" wrapText="1" indent="1"/>
    </xf>
    <xf numFmtId="195" fontId="36" fillId="0" borderId="225" xfId="298" applyNumberFormat="1" applyFont="1" applyBorder="1" applyAlignment="1">
      <alignment horizontal="right" vertical="center"/>
    </xf>
    <xf numFmtId="37" fontId="36" fillId="9" borderId="215" xfId="296" applyNumberFormat="1" applyFont="1" applyFill="1" applyBorder="1" applyAlignment="1">
      <alignment horizontal="right" vertical="center"/>
    </xf>
    <xf numFmtId="37" fontId="36" fillId="0" borderId="215" xfId="296" applyNumberFormat="1" applyFont="1" applyBorder="1" applyAlignment="1">
      <alignment horizontal="right" vertical="center"/>
    </xf>
    <xf numFmtId="195" fontId="36" fillId="0" borderId="205" xfId="289" applyNumberFormat="1" applyFont="1" applyFill="1" applyBorder="1" applyAlignment="1">
      <alignment horizontal="right" vertical="center"/>
    </xf>
    <xf numFmtId="0" fontId="55" fillId="8" borderId="372" xfId="296" applyFont="1" applyFill="1" applyBorder="1" applyAlignment="1">
      <alignment horizontal="left" vertical="center" wrapText="1"/>
    </xf>
    <xf numFmtId="37" fontId="36" fillId="0" borderId="65" xfId="296" applyNumberFormat="1" applyFont="1" applyBorder="1" applyAlignment="1">
      <alignment horizontal="right" vertical="center"/>
    </xf>
    <xf numFmtId="37" fontId="36" fillId="9" borderId="65" xfId="296" applyNumberFormat="1" applyFont="1" applyFill="1" applyBorder="1" applyAlignment="1">
      <alignment horizontal="right" vertical="center"/>
    </xf>
    <xf numFmtId="37" fontId="36" fillId="9" borderId="5" xfId="296" applyNumberFormat="1" applyFont="1" applyFill="1" applyBorder="1" applyAlignment="1">
      <alignment horizontal="right" vertical="center"/>
    </xf>
    <xf numFmtId="0" fontId="135" fillId="0" borderId="0" xfId="0" applyFont="1"/>
    <xf numFmtId="0" fontId="136" fillId="0" borderId="0" xfId="0" applyFont="1" applyAlignment="1">
      <alignment vertical="center"/>
    </xf>
    <xf numFmtId="0" fontId="51" fillId="0" borderId="173" xfId="0" applyFont="1" applyBorder="1" applyAlignment="1">
      <alignment horizontal="left" vertical="center" indent="1"/>
    </xf>
    <xf numFmtId="37" fontId="59" fillId="0" borderId="205" xfId="0" applyNumberFormat="1" applyFont="1" applyBorder="1" applyAlignment="1">
      <alignment horizontal="right" vertical="center"/>
    </xf>
    <xf numFmtId="37" fontId="59" fillId="0" borderId="108" xfId="0" applyNumberFormat="1" applyFont="1" applyBorder="1" applyAlignment="1">
      <alignment horizontal="right" vertical="center"/>
    </xf>
    <xf numFmtId="193" fontId="59" fillId="0" borderId="243" xfId="0" applyNumberFormat="1" applyFont="1" applyBorder="1" applyAlignment="1">
      <alignment horizontal="right" vertical="center"/>
    </xf>
    <xf numFmtId="0" fontId="51" fillId="9" borderId="379" xfId="0" applyFont="1" applyFill="1" applyBorder="1" applyAlignment="1">
      <alignment horizontal="left" vertical="center" indent="1"/>
    </xf>
    <xf numFmtId="37" fontId="59" fillId="9" borderId="323" xfId="0" applyNumberFormat="1" applyFont="1" applyFill="1" applyBorder="1" applyAlignment="1">
      <alignment horizontal="right" vertical="center"/>
    </xf>
    <xf numFmtId="193" fontId="59" fillId="9" borderId="344" xfId="0" applyNumberFormat="1" applyFont="1" applyFill="1" applyBorder="1" applyAlignment="1">
      <alignment horizontal="right" vertical="center"/>
    </xf>
    <xf numFmtId="37" fontId="59" fillId="9" borderId="93" xfId="0" applyNumberFormat="1" applyFont="1" applyFill="1" applyBorder="1" applyAlignment="1">
      <alignment horizontal="right" vertical="center"/>
    </xf>
    <xf numFmtId="37" fontId="59" fillId="9" borderId="112" xfId="0" applyNumberFormat="1" applyFont="1" applyFill="1" applyBorder="1" applyAlignment="1">
      <alignment horizontal="right" vertical="center"/>
    </xf>
    <xf numFmtId="193" fontId="59" fillId="9" borderId="121" xfId="0" applyNumberFormat="1" applyFont="1" applyFill="1" applyBorder="1" applyAlignment="1">
      <alignment horizontal="right" vertical="center"/>
    </xf>
    <xf numFmtId="0" fontId="51" fillId="0" borderId="381" xfId="0" applyFont="1" applyBorder="1" applyAlignment="1">
      <alignment horizontal="left" vertical="center" indent="1"/>
    </xf>
    <xf numFmtId="37" fontId="59" fillId="0" borderId="349" xfId="0" applyNumberFormat="1" applyFont="1" applyBorder="1" applyAlignment="1">
      <alignment horizontal="right" vertical="center"/>
    </xf>
    <xf numFmtId="193" fontId="59" fillId="0" borderId="358" xfId="0" applyNumberFormat="1" applyFont="1" applyBorder="1" applyAlignment="1">
      <alignment horizontal="right" vertical="center"/>
    </xf>
    <xf numFmtId="0" fontId="51" fillId="9" borderId="381" xfId="0" applyFont="1" applyFill="1" applyBorder="1" applyAlignment="1">
      <alignment horizontal="left" vertical="center" indent="1"/>
    </xf>
    <xf numFmtId="37" fontId="59" fillId="9" borderId="349" xfId="0" applyNumberFormat="1" applyFont="1" applyFill="1" applyBorder="1" applyAlignment="1">
      <alignment horizontal="right" vertical="center"/>
    </xf>
    <xf numFmtId="193" fontId="59" fillId="9" borderId="358" xfId="0" applyNumberFormat="1" applyFont="1" applyFill="1" applyBorder="1" applyAlignment="1">
      <alignment horizontal="right" vertical="center"/>
    </xf>
    <xf numFmtId="193" fontId="59" fillId="9" borderId="358" xfId="331" applyNumberFormat="1" applyFont="1" applyFill="1" applyBorder="1" applyAlignment="1">
      <alignment horizontal="right" vertical="center"/>
    </xf>
    <xf numFmtId="193" fontId="59" fillId="9" borderId="206" xfId="331" applyNumberFormat="1" applyFont="1" applyFill="1" applyBorder="1" applyAlignment="1">
      <alignment horizontal="right" vertical="center"/>
    </xf>
    <xf numFmtId="193" fontId="59" fillId="0" borderId="358" xfId="331" applyNumberFormat="1" applyFont="1" applyFill="1" applyBorder="1" applyAlignment="1">
      <alignment horizontal="right" vertical="center"/>
    </xf>
    <xf numFmtId="193" fontId="59" fillId="0" borderId="206" xfId="331" applyNumberFormat="1" applyFont="1" applyFill="1" applyBorder="1" applyAlignment="1">
      <alignment horizontal="right" vertical="center"/>
    </xf>
    <xf numFmtId="0" fontId="51" fillId="0" borderId="382" xfId="0" applyFont="1" applyBorder="1" applyAlignment="1">
      <alignment horizontal="left" vertical="center" indent="1"/>
    </xf>
    <xf numFmtId="193" fontId="58" fillId="0" borderId="232" xfId="331" applyNumberFormat="1" applyFont="1" applyFill="1" applyBorder="1" applyAlignment="1" applyProtection="1">
      <alignment horizontal="right" vertical="center"/>
    </xf>
    <xf numFmtId="193" fontId="58" fillId="0" borderId="383" xfId="331" applyNumberFormat="1" applyFont="1" applyFill="1" applyBorder="1" applyAlignment="1" applyProtection="1">
      <alignment horizontal="right" vertical="center"/>
    </xf>
    <xf numFmtId="37" fontId="58" fillId="0" borderId="384" xfId="0" applyNumberFormat="1" applyFont="1" applyBorder="1" applyAlignment="1">
      <alignment horizontal="right" vertical="center"/>
    </xf>
    <xf numFmtId="0" fontId="51" fillId="9" borderId="331" xfId="0" applyFont="1" applyFill="1" applyBorder="1" applyAlignment="1">
      <alignment horizontal="left" vertical="center" indent="1"/>
    </xf>
    <xf numFmtId="193" fontId="58" fillId="9" borderId="350" xfId="331" applyNumberFormat="1" applyFont="1" applyFill="1" applyBorder="1" applyAlignment="1" applyProtection="1">
      <alignment horizontal="right" vertical="center"/>
    </xf>
    <xf numFmtId="193" fontId="58" fillId="9" borderId="206" xfId="331" applyNumberFormat="1" applyFont="1" applyFill="1" applyBorder="1" applyAlignment="1" applyProtection="1">
      <alignment horizontal="right" vertical="center"/>
    </xf>
    <xf numFmtId="37" fontId="51" fillId="9" borderId="331" xfId="0" applyNumberFormat="1" applyFont="1" applyFill="1" applyBorder="1" applyAlignment="1">
      <alignment horizontal="right" vertical="center"/>
    </xf>
    <xf numFmtId="0" fontId="51" fillId="0" borderId="384" xfId="0" applyFont="1" applyBorder="1" applyAlignment="1">
      <alignment horizontal="left" vertical="center" indent="1"/>
    </xf>
    <xf numFmtId="37" fontId="51" fillId="0" borderId="385" xfId="0" applyNumberFormat="1" applyFont="1" applyBorder="1" applyAlignment="1">
      <alignment horizontal="right" vertical="center"/>
    </xf>
    <xf numFmtId="193" fontId="58" fillId="0" borderId="372" xfId="331" applyNumberFormat="1" applyFont="1" applyFill="1" applyBorder="1" applyAlignment="1" applyProtection="1">
      <alignment horizontal="right" vertical="center"/>
    </xf>
    <xf numFmtId="37" fontId="51" fillId="0" borderId="384" xfId="0" applyNumberFormat="1" applyFont="1" applyBorder="1" applyAlignment="1">
      <alignment horizontal="right" vertical="center"/>
    </xf>
    <xf numFmtId="0" fontId="51" fillId="9" borderId="387" xfId="0" applyFont="1" applyFill="1" applyBorder="1" applyAlignment="1">
      <alignment horizontal="left" vertical="center" indent="1"/>
    </xf>
    <xf numFmtId="193" fontId="58" fillId="9" borderId="196" xfId="290" applyNumberFormat="1" applyFont="1" applyFill="1" applyBorder="1" applyAlignment="1" applyProtection="1">
      <alignment horizontal="right" vertical="center"/>
    </xf>
    <xf numFmtId="0" fontId="51" fillId="0" borderId="388" xfId="0" applyFont="1" applyBorder="1" applyAlignment="1">
      <alignment horizontal="left" vertical="center" wrapText="1" indent="1"/>
    </xf>
    <xf numFmtId="0" fontId="51" fillId="0" borderId="389" xfId="0" applyFont="1" applyBorder="1" applyAlignment="1">
      <alignment horizontal="left" vertical="center" indent="1"/>
    </xf>
    <xf numFmtId="37" fontId="59" fillId="0" borderId="390" xfId="291" applyNumberFormat="1" applyFont="1" applyBorder="1" applyAlignment="1">
      <alignment vertical="center"/>
    </xf>
    <xf numFmtId="193" fontId="58" fillId="0" borderId="391" xfId="290" applyNumberFormat="1" applyFont="1" applyFill="1" applyBorder="1" applyAlignment="1" applyProtection="1">
      <alignment horizontal="right" vertical="center"/>
    </xf>
    <xf numFmtId="37" fontId="51" fillId="0" borderId="392" xfId="0" applyNumberFormat="1" applyFont="1" applyBorder="1" applyAlignment="1">
      <alignment vertical="center"/>
    </xf>
    <xf numFmtId="193" fontId="58" fillId="0" borderId="393" xfId="290" applyNumberFormat="1" applyFont="1" applyFill="1" applyBorder="1" applyAlignment="1" applyProtection="1">
      <alignment horizontal="right" vertical="center"/>
    </xf>
    <xf numFmtId="37" fontId="51" fillId="0" borderId="394" xfId="0" applyNumberFormat="1" applyFont="1" applyBorder="1" applyAlignment="1">
      <alignment vertical="center"/>
    </xf>
    <xf numFmtId="37" fontId="51" fillId="0" borderId="395" xfId="291" applyNumberFormat="1" applyFont="1" applyBorder="1" applyAlignment="1">
      <alignment horizontal="right" vertical="center"/>
    </xf>
    <xf numFmtId="0" fontId="51" fillId="0" borderId="396" xfId="0" applyFont="1" applyBorder="1" applyAlignment="1">
      <alignment horizontal="left" vertical="center" indent="1"/>
    </xf>
    <xf numFmtId="37" fontId="51" fillId="0" borderId="110" xfId="0" applyNumberFormat="1" applyFont="1" applyBorder="1" applyAlignment="1">
      <alignment horizontal="right" vertical="center"/>
    </xf>
    <xf numFmtId="193" fontId="58" fillId="0" borderId="65" xfId="290" applyNumberFormat="1" applyFont="1" applyFill="1" applyBorder="1" applyAlignment="1" applyProtection="1">
      <alignment horizontal="right" vertical="center"/>
    </xf>
    <xf numFmtId="37" fontId="107" fillId="0" borderId="110" xfId="0" applyNumberFormat="1" applyFont="1" applyBorder="1" applyAlignment="1">
      <alignment horizontal="right" vertical="center"/>
    </xf>
    <xf numFmtId="193" fontId="58" fillId="0" borderId="5" xfId="290" applyNumberFormat="1" applyFont="1" applyFill="1" applyBorder="1" applyAlignment="1" applyProtection="1">
      <alignment horizontal="right" vertical="center"/>
    </xf>
    <xf numFmtId="37" fontId="51" fillId="0" borderId="397" xfId="0" applyNumberFormat="1" applyFont="1" applyBorder="1" applyAlignment="1">
      <alignment horizontal="right" vertical="center"/>
    </xf>
    <xf numFmtId="193" fontId="58" fillId="0" borderId="187" xfId="290" applyNumberFormat="1" applyFont="1" applyFill="1" applyBorder="1" applyAlignment="1" applyProtection="1">
      <alignment horizontal="right" vertical="center"/>
    </xf>
    <xf numFmtId="37" fontId="51" fillId="0" borderId="398" xfId="0" applyNumberFormat="1" applyFont="1" applyBorder="1" applyAlignment="1">
      <alignment horizontal="right" vertical="center"/>
    </xf>
    <xf numFmtId="193" fontId="58" fillId="9" borderId="358" xfId="290" applyNumberFormat="1" applyFont="1" applyFill="1" applyBorder="1" applyAlignment="1" applyProtection="1">
      <alignment horizontal="right" vertical="center"/>
    </xf>
    <xf numFmtId="0" fontId="51" fillId="0" borderId="0" xfId="0" applyFont="1" applyAlignment="1">
      <alignment horizontal="left" vertical="center"/>
    </xf>
    <xf numFmtId="0" fontId="66" fillId="8" borderId="142" xfId="0" applyFont="1" applyFill="1" applyBorder="1" applyAlignment="1">
      <alignment horizontal="center" vertical="center" wrapText="1"/>
    </xf>
    <xf numFmtId="0" fontId="89" fillId="8" borderId="404" xfId="0" applyFont="1" applyFill="1" applyBorder="1" applyAlignment="1">
      <alignment horizontal="center" vertical="center" wrapText="1"/>
    </xf>
    <xf numFmtId="37" fontId="51" fillId="0" borderId="0" xfId="0" applyNumberFormat="1" applyFont="1" applyAlignment="1">
      <alignment vertical="center"/>
    </xf>
    <xf numFmtId="193" fontId="51" fillId="0" borderId="0" xfId="0" applyNumberFormat="1" applyFont="1" applyAlignment="1">
      <alignment vertical="center"/>
    </xf>
    <xf numFmtId="193" fontId="59" fillId="0" borderId="350" xfId="0" applyNumberFormat="1" applyFont="1" applyBorder="1" applyAlignment="1">
      <alignment horizontal="right" vertical="center"/>
    </xf>
    <xf numFmtId="0" fontId="137" fillId="0" borderId="0" xfId="0" applyFont="1"/>
    <xf numFmtId="3" fontId="51" fillId="0" borderId="0" xfId="0" applyNumberFormat="1" applyFont="1"/>
    <xf numFmtId="193" fontId="51" fillId="9" borderId="350" xfId="0" applyNumberFormat="1" applyFont="1" applyFill="1" applyBorder="1" applyAlignment="1">
      <alignment vertical="center"/>
    </xf>
    <xf numFmtId="37" fontId="59" fillId="9" borderId="331" xfId="0" applyNumberFormat="1" applyFont="1" applyFill="1" applyBorder="1" applyAlignment="1">
      <alignment horizontal="right" vertical="center"/>
    </xf>
    <xf numFmtId="193" fontId="59" fillId="9" borderId="350" xfId="0" applyNumberFormat="1" applyFont="1" applyFill="1" applyBorder="1" applyAlignment="1">
      <alignment horizontal="right" vertical="center"/>
    </xf>
    <xf numFmtId="37" fontId="51" fillId="0" borderId="331" xfId="0" applyNumberFormat="1" applyFont="1" applyBorder="1" applyAlignment="1">
      <alignment vertical="center"/>
    </xf>
    <xf numFmtId="193" fontId="51" fillId="0" borderId="350" xfId="0" applyNumberFormat="1" applyFont="1" applyBorder="1" applyAlignment="1">
      <alignment vertical="center"/>
    </xf>
    <xf numFmtId="37" fontId="51" fillId="9" borderId="331" xfId="0" applyNumberFormat="1" applyFont="1" applyFill="1" applyBorder="1" applyAlignment="1">
      <alignment vertical="center"/>
    </xf>
    <xf numFmtId="0" fontId="51" fillId="9" borderId="206" xfId="0" applyFont="1" applyFill="1" applyBorder="1" applyAlignment="1">
      <alignment horizontal="left" vertical="center" indent="1"/>
    </xf>
    <xf numFmtId="0" fontId="51" fillId="0" borderId="206" xfId="0" applyFont="1" applyBorder="1" applyAlignment="1">
      <alignment horizontal="left" vertical="center" indent="1"/>
    </xf>
    <xf numFmtId="196" fontId="59" fillId="9" borderId="396" xfId="297" applyNumberFormat="1" applyFont="1" applyFill="1" applyBorder="1" applyAlignment="1">
      <alignment horizontal="left" vertical="center" wrapText="1" indent="1"/>
    </xf>
    <xf numFmtId="37" fontId="51" fillId="0" borderId="205" xfId="0" applyNumberFormat="1" applyFont="1" applyBorder="1" applyAlignment="1">
      <alignment vertical="center"/>
    </xf>
    <xf numFmtId="37" fontId="51" fillId="0" borderId="95" xfId="0" applyNumberFormat="1" applyFont="1" applyBorder="1" applyAlignment="1">
      <alignment vertical="center"/>
    </xf>
    <xf numFmtId="193" fontId="51" fillId="0" borderId="76" xfId="0" applyNumberFormat="1" applyFont="1" applyBorder="1" applyAlignment="1">
      <alignment vertical="center"/>
    </xf>
    <xf numFmtId="193" fontId="59" fillId="0" borderId="215" xfId="0" applyNumberFormat="1" applyFont="1" applyBorder="1" applyAlignment="1">
      <alignment horizontal="right" vertical="center"/>
    </xf>
    <xf numFmtId="0" fontId="66" fillId="8" borderId="324" xfId="0" applyFont="1" applyFill="1" applyBorder="1" applyAlignment="1">
      <alignment horizontal="left" vertical="center" wrapText="1" indent="1"/>
    </xf>
    <xf numFmtId="37" fontId="51" fillId="9" borderId="0" xfId="0" applyNumberFormat="1" applyFont="1" applyFill="1" applyAlignment="1">
      <alignment vertical="center"/>
    </xf>
    <xf numFmtId="37" fontId="51" fillId="9" borderId="115" xfId="0" applyNumberFormat="1" applyFont="1" applyFill="1" applyBorder="1" applyAlignment="1">
      <alignment vertical="center"/>
    </xf>
    <xf numFmtId="193" fontId="51" fillId="9" borderId="0" xfId="0" applyNumberFormat="1" applyFont="1" applyFill="1" applyAlignment="1">
      <alignment vertical="center"/>
    </xf>
    <xf numFmtId="193" fontId="59" fillId="9" borderId="324" xfId="0" applyNumberFormat="1" applyFont="1" applyFill="1" applyBorder="1" applyAlignment="1">
      <alignment horizontal="right" vertical="center"/>
    </xf>
    <xf numFmtId="0" fontId="59" fillId="0" borderId="358" xfId="0" applyFont="1" applyBorder="1" applyAlignment="1">
      <alignment horizontal="left" vertical="center" wrapText="1" indent="2"/>
    </xf>
    <xf numFmtId="0" fontId="59" fillId="9" borderId="358" xfId="0" applyFont="1" applyFill="1" applyBorder="1" applyAlignment="1">
      <alignment horizontal="left" vertical="center" wrapText="1" indent="2"/>
    </xf>
    <xf numFmtId="0" fontId="51" fillId="9" borderId="358" xfId="0" applyFont="1" applyFill="1" applyBorder="1" applyAlignment="1">
      <alignment horizontal="left" vertical="center" indent="2"/>
    </xf>
    <xf numFmtId="37" fontId="58" fillId="9" borderId="97" xfId="0" applyNumberFormat="1" applyFont="1" applyFill="1" applyBorder="1" applyAlignment="1">
      <alignment horizontal="right" vertical="center"/>
    </xf>
    <xf numFmtId="193" fontId="51" fillId="9" borderId="358" xfId="331" applyNumberFormat="1" applyFont="1" applyFill="1" applyBorder="1" applyAlignment="1">
      <alignment horizontal="right" vertical="center"/>
    </xf>
    <xf numFmtId="193" fontId="51" fillId="9" borderId="405" xfId="0" applyNumberFormat="1" applyFont="1" applyFill="1" applyBorder="1" applyAlignment="1">
      <alignment vertical="center"/>
    </xf>
    <xf numFmtId="193" fontId="51" fillId="9" borderId="406" xfId="331" applyNumberFormat="1" applyFont="1" applyFill="1" applyBorder="1" applyAlignment="1">
      <alignment horizontal="right" vertical="center"/>
    </xf>
    <xf numFmtId="37" fontId="58" fillId="9" borderId="407" xfId="0" applyNumberFormat="1" applyFont="1" applyFill="1" applyBorder="1" applyAlignment="1">
      <alignment horizontal="right" vertical="center"/>
    </xf>
    <xf numFmtId="193" fontId="51" fillId="9" borderId="408" xfId="0" applyNumberFormat="1" applyFont="1" applyFill="1" applyBorder="1" applyAlignment="1">
      <alignment vertical="center"/>
    </xf>
    <xf numFmtId="193" fontId="51" fillId="9" borderId="409" xfId="331" applyNumberFormat="1" applyFont="1" applyFill="1" applyBorder="1" applyAlignment="1">
      <alignment horizontal="right" vertical="center"/>
    </xf>
    <xf numFmtId="37" fontId="58" fillId="9" borderId="410" xfId="0" applyNumberFormat="1" applyFont="1" applyFill="1" applyBorder="1" applyAlignment="1">
      <alignment horizontal="right" vertical="center"/>
    </xf>
    <xf numFmtId="193" fontId="51" fillId="9" borderId="411" xfId="0" applyNumberFormat="1" applyFont="1" applyFill="1" applyBorder="1" applyAlignment="1">
      <alignment vertical="center"/>
    </xf>
    <xf numFmtId="193" fontId="51" fillId="9" borderId="412" xfId="331" applyNumberFormat="1" applyFont="1" applyFill="1" applyBorder="1" applyAlignment="1">
      <alignment horizontal="right" vertical="center"/>
    </xf>
    <xf numFmtId="37" fontId="58" fillId="9" borderId="413" xfId="0" applyNumberFormat="1" applyFont="1" applyFill="1" applyBorder="1" applyAlignment="1">
      <alignment horizontal="right" vertical="center"/>
    </xf>
    <xf numFmtId="193" fontId="51" fillId="9" borderId="414" xfId="0" applyNumberFormat="1" applyFont="1" applyFill="1" applyBorder="1" applyAlignment="1">
      <alignment vertical="center"/>
    </xf>
    <xf numFmtId="193" fontId="51" fillId="9" borderId="414" xfId="331" applyNumberFormat="1" applyFont="1" applyFill="1" applyBorder="1" applyAlignment="1">
      <alignment horizontal="right" vertical="center"/>
    </xf>
    <xf numFmtId="0" fontId="51" fillId="0" borderId="415" xfId="0" applyFont="1" applyBorder="1" applyAlignment="1">
      <alignment horizontal="left" vertical="center" indent="2"/>
    </xf>
    <xf numFmtId="37" fontId="58" fillId="0" borderId="416" xfId="0" applyNumberFormat="1" applyFont="1" applyBorder="1" applyAlignment="1">
      <alignment horizontal="right" vertical="center"/>
    </xf>
    <xf numFmtId="193" fontId="51" fillId="0" borderId="415" xfId="331" applyNumberFormat="1" applyFont="1" applyFill="1" applyBorder="1" applyAlignment="1">
      <alignment horizontal="right" vertical="center"/>
    </xf>
    <xf numFmtId="193" fontId="51" fillId="0" borderId="417" xfId="0" applyNumberFormat="1" applyFont="1" applyBorder="1" applyAlignment="1">
      <alignment vertical="center"/>
    </xf>
    <xf numFmtId="193" fontId="51" fillId="0" borderId="418" xfId="331" applyNumberFormat="1" applyFont="1" applyFill="1" applyBorder="1" applyAlignment="1">
      <alignment horizontal="right" vertical="center"/>
    </xf>
    <xf numFmtId="37" fontId="58" fillId="0" borderId="419" xfId="0" applyNumberFormat="1" applyFont="1" applyBorder="1" applyAlignment="1">
      <alignment horizontal="right" vertical="center"/>
    </xf>
    <xf numFmtId="193" fontId="51" fillId="0" borderId="420" xfId="0" applyNumberFormat="1" applyFont="1" applyBorder="1" applyAlignment="1">
      <alignment vertical="center"/>
    </xf>
    <xf numFmtId="193" fontId="51" fillId="0" borderId="421" xfId="331" applyNumberFormat="1" applyFont="1" applyFill="1" applyBorder="1" applyAlignment="1">
      <alignment horizontal="right" vertical="center"/>
    </xf>
    <xf numFmtId="37" fontId="58" fillId="0" borderId="422" xfId="0" applyNumberFormat="1" applyFont="1" applyBorder="1" applyAlignment="1">
      <alignment horizontal="right" vertical="center"/>
    </xf>
    <xf numFmtId="193" fontId="51" fillId="0" borderId="423" xfId="0" applyNumberFormat="1" applyFont="1" applyBorder="1" applyAlignment="1">
      <alignment vertical="center"/>
    </xf>
    <xf numFmtId="193" fontId="51" fillId="0" borderId="424" xfId="331" applyNumberFormat="1" applyFont="1" applyFill="1" applyBorder="1" applyAlignment="1">
      <alignment horizontal="right" vertical="center"/>
    </xf>
    <xf numFmtId="37" fontId="58" fillId="0" borderId="425" xfId="0" applyNumberFormat="1" applyFont="1" applyBorder="1" applyAlignment="1">
      <alignment horizontal="right" vertical="center"/>
    </xf>
    <xf numFmtId="193" fontId="51" fillId="0" borderId="426" xfId="0" applyNumberFormat="1" applyFont="1" applyBorder="1" applyAlignment="1">
      <alignment vertical="center"/>
    </xf>
    <xf numFmtId="193" fontId="51" fillId="0" borderId="426" xfId="331" applyNumberFormat="1" applyFont="1" applyFill="1" applyBorder="1" applyAlignment="1">
      <alignment horizontal="right" vertical="center"/>
    </xf>
    <xf numFmtId="0" fontId="51" fillId="9" borderId="427" xfId="0" applyFont="1" applyFill="1" applyBorder="1" applyAlignment="1">
      <alignment horizontal="left" vertical="center" indent="2"/>
    </xf>
    <xf numFmtId="37" fontId="58" fillId="9" borderId="428" xfId="0" applyNumberFormat="1" applyFont="1" applyFill="1" applyBorder="1" applyAlignment="1">
      <alignment horizontal="right" vertical="center"/>
    </xf>
    <xf numFmtId="193" fontId="51" fillId="9" borderId="427" xfId="331" applyNumberFormat="1" applyFont="1" applyFill="1" applyBorder="1" applyAlignment="1">
      <alignment horizontal="right" vertical="center"/>
    </xf>
    <xf numFmtId="193" fontId="51" fillId="9" borderId="429" xfId="0" applyNumberFormat="1" applyFont="1" applyFill="1" applyBorder="1" applyAlignment="1">
      <alignment vertical="center"/>
    </xf>
    <xf numFmtId="193" fontId="51" fillId="9" borderId="430" xfId="331" applyNumberFormat="1" applyFont="1" applyFill="1" applyBorder="1" applyAlignment="1">
      <alignment horizontal="right" vertical="center"/>
    </xf>
    <xf numFmtId="37" fontId="58" fillId="9" borderId="431" xfId="0" applyNumberFormat="1" applyFont="1" applyFill="1" applyBorder="1" applyAlignment="1">
      <alignment horizontal="right" vertical="center"/>
    </xf>
    <xf numFmtId="193" fontId="51" fillId="9" borderId="432" xfId="0" applyNumberFormat="1" applyFont="1" applyFill="1" applyBorder="1" applyAlignment="1">
      <alignment vertical="center"/>
    </xf>
    <xf numFmtId="193" fontId="51" fillId="9" borderId="433" xfId="331" applyNumberFormat="1" applyFont="1" applyFill="1" applyBorder="1" applyAlignment="1">
      <alignment horizontal="right" vertical="center"/>
    </xf>
    <xf numFmtId="37" fontId="58" fillId="9" borderId="434" xfId="0" applyNumberFormat="1" applyFont="1" applyFill="1" applyBorder="1" applyAlignment="1">
      <alignment horizontal="right" vertical="center"/>
    </xf>
    <xf numFmtId="193" fontId="51" fillId="9" borderId="435" xfId="0" applyNumberFormat="1" applyFont="1" applyFill="1" applyBorder="1" applyAlignment="1">
      <alignment vertical="center"/>
    </xf>
    <xf numFmtId="193" fontId="51" fillId="9" borderId="436" xfId="331" applyNumberFormat="1" applyFont="1" applyFill="1" applyBorder="1" applyAlignment="1">
      <alignment horizontal="right" vertical="center"/>
    </xf>
    <xf numFmtId="37" fontId="58" fillId="9" borderId="437" xfId="0" applyNumberFormat="1" applyFont="1" applyFill="1" applyBorder="1" applyAlignment="1">
      <alignment horizontal="right" vertical="center"/>
    </xf>
    <xf numFmtId="193" fontId="51" fillId="9" borderId="438" xfId="0" applyNumberFormat="1" applyFont="1" applyFill="1" applyBorder="1" applyAlignment="1">
      <alignment vertical="center"/>
    </xf>
    <xf numFmtId="193" fontId="51" fillId="9" borderId="438" xfId="331" applyNumberFormat="1" applyFont="1" applyFill="1" applyBorder="1" applyAlignment="1">
      <alignment horizontal="right" vertical="center"/>
    </xf>
    <xf numFmtId="0" fontId="51" fillId="0" borderId="439" xfId="0" applyFont="1" applyBorder="1" applyAlignment="1">
      <alignment horizontal="left" vertical="center" indent="2"/>
    </xf>
    <xf numFmtId="37" fontId="58" fillId="0" borderId="440" xfId="0" applyNumberFormat="1" applyFont="1" applyBorder="1" applyAlignment="1">
      <alignment horizontal="right" vertical="center"/>
    </xf>
    <xf numFmtId="193" fontId="51" fillId="0" borderId="63" xfId="331" applyNumberFormat="1" applyFont="1" applyFill="1" applyBorder="1" applyAlignment="1">
      <alignment horizontal="right" vertical="center"/>
    </xf>
    <xf numFmtId="193" fontId="51" fillId="0" borderId="373" xfId="0" applyNumberFormat="1" applyFont="1" applyBorder="1" applyAlignment="1">
      <alignment vertical="center"/>
    </xf>
    <xf numFmtId="193" fontId="51" fillId="0" borderId="441" xfId="0" applyNumberFormat="1" applyFont="1" applyBorder="1" applyAlignment="1">
      <alignment vertical="center"/>
    </xf>
    <xf numFmtId="193" fontId="51" fillId="0" borderId="215" xfId="331" applyNumberFormat="1" applyFont="1" applyFill="1" applyBorder="1" applyAlignment="1">
      <alignment horizontal="right" vertical="center"/>
    </xf>
    <xf numFmtId="37" fontId="59" fillId="9" borderId="324" xfId="0" applyNumberFormat="1" applyFont="1" applyFill="1" applyBorder="1" applyAlignment="1">
      <alignment horizontal="right" vertical="center"/>
    </xf>
    <xf numFmtId="190" fontId="59" fillId="9" borderId="344" xfId="0" applyNumberFormat="1" applyFont="1" applyFill="1" applyBorder="1" applyAlignment="1">
      <alignment horizontal="right" vertical="center" wrapText="1"/>
    </xf>
    <xf numFmtId="0" fontId="140" fillId="0" borderId="0" xfId="0" applyFont="1"/>
    <xf numFmtId="0" fontId="89" fillId="8" borderId="129" xfId="308" applyFont="1" applyFill="1" applyBorder="1" applyAlignment="1">
      <alignment horizontal="center" vertical="center" wrapText="1"/>
    </xf>
    <xf numFmtId="0" fontId="89" fillId="8" borderId="47" xfId="308" applyFont="1" applyFill="1" applyBorder="1" applyAlignment="1">
      <alignment horizontal="center" vertical="center" wrapText="1"/>
    </xf>
    <xf numFmtId="0" fontId="89" fillId="8" borderId="34" xfId="308" applyFont="1" applyFill="1" applyBorder="1" applyAlignment="1">
      <alignment horizontal="center" vertical="center" wrapText="1"/>
    </xf>
    <xf numFmtId="0" fontId="75" fillId="9" borderId="243" xfId="308" applyFont="1" applyFill="1" applyBorder="1" applyAlignment="1">
      <alignment horizontal="left" vertical="center"/>
    </xf>
    <xf numFmtId="37" fontId="59" fillId="9" borderId="173" xfId="134" applyNumberFormat="1" applyFont="1" applyFill="1" applyBorder="1" applyAlignment="1">
      <alignment vertical="center"/>
    </xf>
    <xf numFmtId="37" fontId="59" fillId="9" borderId="205" xfId="308" applyNumberFormat="1" applyFont="1" applyFill="1" applyBorder="1" applyAlignment="1">
      <alignment horizontal="right" vertical="center"/>
    </xf>
    <xf numFmtId="193" fontId="59" fillId="9" borderId="63" xfId="308" applyNumberFormat="1" applyFont="1" applyFill="1" applyBorder="1" applyAlignment="1">
      <alignment horizontal="right" vertical="center"/>
    </xf>
    <xf numFmtId="193" fontId="59" fillId="9" borderId="215" xfId="308" applyNumberFormat="1" applyFont="1" applyFill="1" applyBorder="1" applyAlignment="1">
      <alignment horizontal="right" vertical="center"/>
    </xf>
    <xf numFmtId="191" fontId="59" fillId="9" borderId="215" xfId="308" applyNumberFormat="1" applyFont="1" applyFill="1" applyBorder="1" applyAlignment="1">
      <alignment horizontal="right" vertical="center" wrapText="1"/>
    </xf>
    <xf numFmtId="0" fontId="59" fillId="0" borderId="121" xfId="308" applyFont="1" applyBorder="1" applyAlignment="1">
      <alignment horizontal="left" vertical="center" wrapText="1" indent="1"/>
    </xf>
    <xf numFmtId="37" fontId="59" fillId="0" borderId="174" xfId="134" applyNumberFormat="1" applyFont="1" applyBorder="1" applyAlignment="1">
      <alignment horizontal="right" vertical="center"/>
    </xf>
    <xf numFmtId="37" fontId="59" fillId="0" borderId="435" xfId="0" applyNumberFormat="1" applyFont="1" applyBorder="1" applyAlignment="1">
      <alignment vertical="center"/>
    </xf>
    <xf numFmtId="193" fontId="59" fillId="0" borderId="445" xfId="0" applyNumberFormat="1" applyFont="1" applyBorder="1" applyAlignment="1">
      <alignment vertical="center"/>
    </xf>
    <xf numFmtId="37" fontId="59" fillId="0" borderId="446" xfId="0" applyNumberFormat="1" applyFont="1" applyBorder="1" applyAlignment="1">
      <alignment vertical="center"/>
    </xf>
    <xf numFmtId="193" fontId="59" fillId="0" borderId="435" xfId="0" applyNumberFormat="1" applyFont="1" applyBorder="1" applyAlignment="1">
      <alignment vertical="center"/>
    </xf>
    <xf numFmtId="0" fontId="59" fillId="0" borderId="344" xfId="308" applyFont="1" applyBorder="1" applyAlignment="1">
      <alignment horizontal="left" vertical="center" wrapText="1" indent="1"/>
    </xf>
    <xf numFmtId="37" fontId="59" fillId="0" borderId="344" xfId="308" applyNumberFormat="1" applyFont="1" applyBorder="1" applyAlignment="1">
      <alignment horizontal="right" vertical="center"/>
    </xf>
    <xf numFmtId="37" fontId="59" fillId="0" borderId="324" xfId="308" applyNumberFormat="1" applyFont="1" applyBorder="1" applyAlignment="1">
      <alignment horizontal="right" vertical="center"/>
    </xf>
    <xf numFmtId="170" fontId="59" fillId="9" borderId="447" xfId="134" applyNumberFormat="1" applyFont="1" applyFill="1" applyBorder="1" applyAlignment="1">
      <alignment vertical="center"/>
    </xf>
    <xf numFmtId="37" fontId="59" fillId="9" borderId="448" xfId="134" applyNumberFormat="1" applyFont="1" applyFill="1" applyBorder="1" applyAlignment="1">
      <alignment horizontal="right" vertical="center"/>
    </xf>
    <xf numFmtId="37" fontId="59" fillId="9" borderId="432" xfId="0" applyNumberFormat="1" applyFont="1" applyFill="1" applyBorder="1" applyAlignment="1">
      <alignment vertical="center"/>
    </xf>
    <xf numFmtId="193" fontId="59" fillId="9" borderId="447" xfId="0" applyNumberFormat="1" applyFont="1" applyFill="1" applyBorder="1" applyAlignment="1">
      <alignment vertical="center"/>
    </xf>
    <xf numFmtId="37" fontId="59" fillId="9" borderId="446" xfId="0" applyNumberFormat="1" applyFont="1" applyFill="1" applyBorder="1" applyAlignment="1">
      <alignment vertical="center"/>
    </xf>
    <xf numFmtId="193" fontId="59" fillId="9" borderId="432" xfId="0" applyNumberFormat="1" applyFont="1" applyFill="1" applyBorder="1" applyAlignment="1">
      <alignment vertical="center"/>
    </xf>
    <xf numFmtId="0" fontId="59" fillId="9" borderId="439" xfId="308" applyFont="1" applyFill="1" applyBorder="1" applyAlignment="1">
      <alignment horizontal="left" vertical="center" wrapText="1" indent="1"/>
    </xf>
    <xf numFmtId="37" fontId="59" fillId="9" borderId="449" xfId="308" applyNumberFormat="1" applyFont="1" applyFill="1" applyBorder="1" applyAlignment="1">
      <alignment horizontal="right" vertical="center"/>
    </xf>
    <xf numFmtId="37" fontId="59" fillId="9" borderId="450" xfId="308" applyNumberFormat="1" applyFont="1" applyFill="1" applyBorder="1" applyAlignment="1">
      <alignment horizontal="right" vertical="center"/>
    </xf>
    <xf numFmtId="37" fontId="59" fillId="9" borderId="439" xfId="308" applyNumberFormat="1" applyFont="1" applyFill="1" applyBorder="1" applyAlignment="1">
      <alignment horizontal="right" vertical="center"/>
    </xf>
    <xf numFmtId="37" fontId="59" fillId="9" borderId="432" xfId="308" applyNumberFormat="1" applyFont="1" applyFill="1" applyBorder="1" applyAlignment="1">
      <alignment horizontal="right" vertical="center"/>
    </xf>
    <xf numFmtId="0" fontId="59" fillId="0" borderId="447" xfId="308" applyFont="1" applyBorder="1" applyAlignment="1">
      <alignment horizontal="left" vertical="center" wrapText="1" indent="1"/>
    </xf>
    <xf numFmtId="37" fontId="59" fillId="0" borderId="448" xfId="134" applyNumberFormat="1" applyFont="1" applyBorder="1" applyAlignment="1">
      <alignment horizontal="right" vertical="center"/>
    </xf>
    <xf numFmtId="37" fontId="59" fillId="0" borderId="432" xfId="0" applyNumberFormat="1" applyFont="1" applyBorder="1" applyAlignment="1">
      <alignment vertical="center"/>
    </xf>
    <xf numFmtId="193" fontId="59" fillId="0" borderId="447" xfId="0" applyNumberFormat="1" applyFont="1" applyBorder="1" applyAlignment="1">
      <alignment vertical="center"/>
    </xf>
    <xf numFmtId="193" fontId="59" fillId="0" borderId="432" xfId="0" applyNumberFormat="1" applyFont="1" applyBorder="1" applyAlignment="1">
      <alignment vertical="center"/>
    </xf>
    <xf numFmtId="0" fontId="59" fillId="9" borderId="447" xfId="308" applyFont="1" applyFill="1" applyBorder="1" applyAlignment="1">
      <alignment horizontal="left" vertical="center" wrapText="1" indent="1"/>
    </xf>
    <xf numFmtId="170" fontId="59" fillId="0" borderId="447" xfId="134" applyNumberFormat="1" applyFont="1" applyBorder="1" applyAlignment="1">
      <alignment vertical="center"/>
    </xf>
    <xf numFmtId="0" fontId="59" fillId="0" borderId="439" xfId="308" applyFont="1" applyBorder="1" applyAlignment="1">
      <alignment horizontal="left" vertical="center" wrapText="1" indent="1"/>
    </xf>
    <xf numFmtId="37" fontId="59" fillId="0" borderId="449" xfId="308" applyNumberFormat="1" applyFont="1" applyBorder="1" applyAlignment="1">
      <alignment horizontal="right" vertical="center"/>
    </xf>
    <xf numFmtId="37" fontId="59" fillId="0" borderId="450" xfId="308" applyNumberFormat="1" applyFont="1" applyBorder="1" applyAlignment="1">
      <alignment horizontal="right" vertical="center"/>
    </xf>
    <xf numFmtId="37" fontId="59" fillId="0" borderId="439" xfId="308" applyNumberFormat="1" applyFont="1" applyBorder="1" applyAlignment="1">
      <alignment horizontal="right" vertical="center"/>
    </xf>
    <xf numFmtId="37" fontId="59" fillId="0" borderId="432" xfId="308" applyNumberFormat="1" applyFont="1" applyBorder="1" applyAlignment="1">
      <alignment horizontal="right" vertical="center"/>
    </xf>
    <xf numFmtId="0" fontId="75" fillId="9" borderId="451" xfId="308" applyFont="1" applyFill="1" applyBorder="1" applyAlignment="1">
      <alignment horizontal="left" vertical="center" wrapText="1"/>
    </xf>
    <xf numFmtId="37" fontId="59" fillId="9" borderId="215" xfId="308" applyNumberFormat="1" applyFont="1" applyFill="1" applyBorder="1" applyAlignment="1">
      <alignment horizontal="right" vertical="center"/>
    </xf>
    <xf numFmtId="0" fontId="59" fillId="9" borderId="452" xfId="308" applyFont="1" applyFill="1" applyBorder="1" applyAlignment="1">
      <alignment horizontal="left" vertical="center" wrapText="1" indent="1"/>
    </xf>
    <xf numFmtId="37" fontId="59" fillId="9" borderId="453" xfId="134" applyNumberFormat="1" applyFont="1" applyFill="1" applyBorder="1" applyAlignment="1">
      <alignment horizontal="right" vertical="center"/>
    </xf>
    <xf numFmtId="37" fontId="59" fillId="9" borderId="420" xfId="0" applyNumberFormat="1" applyFont="1" applyFill="1" applyBorder="1" applyAlignment="1">
      <alignment vertical="center"/>
    </xf>
    <xf numFmtId="193" fontId="59" fillId="9" borderId="452" xfId="0" applyNumberFormat="1" applyFont="1" applyFill="1" applyBorder="1" applyAlignment="1">
      <alignment vertical="center"/>
    </xf>
    <xf numFmtId="193" fontId="59" fillId="9" borderId="420" xfId="0" applyNumberFormat="1" applyFont="1" applyFill="1" applyBorder="1" applyAlignment="1">
      <alignment vertical="center"/>
    </xf>
    <xf numFmtId="0" fontId="59" fillId="0" borderId="452" xfId="308" applyFont="1" applyBorder="1" applyAlignment="1">
      <alignment horizontal="left" vertical="center" wrapText="1" indent="1"/>
    </xf>
    <xf numFmtId="37" fontId="59" fillId="0" borderId="453" xfId="134" applyNumberFormat="1" applyFont="1" applyBorder="1" applyAlignment="1">
      <alignment horizontal="right" vertical="center"/>
    </xf>
    <xf numFmtId="37" fontId="59" fillId="0" borderId="420" xfId="0" applyNumberFormat="1" applyFont="1" applyBorder="1" applyAlignment="1">
      <alignment vertical="center"/>
    </xf>
    <xf numFmtId="193" fontId="59" fillId="0" borderId="452" xfId="0" applyNumberFormat="1" applyFont="1" applyBorder="1" applyAlignment="1">
      <alignment vertical="center"/>
    </xf>
    <xf numFmtId="193" fontId="59" fillId="0" borderId="420" xfId="0" applyNumberFormat="1" applyFont="1" applyBorder="1" applyAlignment="1">
      <alignment vertical="center"/>
    </xf>
    <xf numFmtId="0" fontId="59" fillId="9" borderId="427" xfId="308" applyFont="1" applyFill="1" applyBorder="1" applyAlignment="1">
      <alignment horizontal="left" vertical="center" wrapText="1" indent="1"/>
    </xf>
    <xf numFmtId="37" fontId="59" fillId="9" borderId="454" xfId="308" applyNumberFormat="1" applyFont="1" applyFill="1" applyBorder="1" applyAlignment="1">
      <alignment horizontal="right" vertical="center"/>
    </xf>
    <xf numFmtId="37" fontId="59" fillId="9" borderId="455" xfId="308" applyNumberFormat="1" applyFont="1" applyFill="1" applyBorder="1" applyAlignment="1">
      <alignment horizontal="right" vertical="center"/>
    </xf>
    <xf numFmtId="37" fontId="59" fillId="9" borderId="427" xfId="308" applyNumberFormat="1" applyFont="1" applyFill="1" applyBorder="1" applyAlignment="1">
      <alignment horizontal="right" vertical="center"/>
    </xf>
    <xf numFmtId="37" fontId="59" fillId="9" borderId="420" xfId="308" applyNumberFormat="1" applyFont="1" applyFill="1" applyBorder="1" applyAlignment="1">
      <alignment horizontal="right" vertical="center"/>
    </xf>
    <xf numFmtId="0" fontId="59" fillId="0" borderId="427" xfId="308" applyFont="1" applyBorder="1" applyAlignment="1">
      <alignment horizontal="left" vertical="center" wrapText="1" indent="1"/>
    </xf>
    <xf numFmtId="37" fontId="59" fillId="0" borderId="454" xfId="308" applyNumberFormat="1" applyFont="1" applyBorder="1" applyAlignment="1">
      <alignment horizontal="right" vertical="center"/>
    </xf>
    <xf numFmtId="37" fontId="59" fillId="0" borderId="455" xfId="308" applyNumberFormat="1" applyFont="1" applyBorder="1" applyAlignment="1">
      <alignment horizontal="right" vertical="center"/>
    </xf>
    <xf numFmtId="37" fontId="59" fillId="0" borderId="427" xfId="308" applyNumberFormat="1" applyFont="1" applyBorder="1" applyAlignment="1">
      <alignment horizontal="right" vertical="center"/>
    </xf>
    <xf numFmtId="37" fontId="59" fillId="0" borderId="420" xfId="308" applyNumberFormat="1" applyFont="1" applyBorder="1" applyAlignment="1">
      <alignment horizontal="right" vertical="center"/>
    </xf>
    <xf numFmtId="170" fontId="59" fillId="0" borderId="452" xfId="134" applyNumberFormat="1" applyFont="1" applyBorder="1" applyAlignment="1">
      <alignment vertical="center"/>
    </xf>
    <xf numFmtId="170" fontId="59" fillId="9" borderId="452" xfId="134" applyNumberFormat="1" applyFont="1" applyFill="1" applyBorder="1" applyAlignment="1">
      <alignment vertical="center"/>
    </xf>
    <xf numFmtId="0" fontId="75" fillId="9" borderId="456" xfId="308" applyFont="1" applyFill="1" applyBorder="1" applyAlignment="1">
      <alignment horizontal="left" vertical="center" wrapText="1"/>
    </xf>
    <xf numFmtId="0" fontId="59" fillId="0" borderId="457" xfId="308" applyFont="1" applyBorder="1" applyAlignment="1">
      <alignment horizontal="left" vertical="center" wrapText="1" indent="1"/>
    </xf>
    <xf numFmtId="37" fontId="59" fillId="0" borderId="458" xfId="308" applyNumberFormat="1" applyFont="1" applyBorder="1" applyAlignment="1">
      <alignment horizontal="right" vertical="center"/>
    </xf>
    <xf numFmtId="37" fontId="59" fillId="0" borderId="446" xfId="308" applyNumberFormat="1" applyFont="1" applyBorder="1" applyAlignment="1">
      <alignment horizontal="right" vertical="center"/>
    </xf>
    <xf numFmtId="37" fontId="59" fillId="0" borderId="457" xfId="308" applyNumberFormat="1" applyFont="1" applyBorder="1" applyAlignment="1">
      <alignment horizontal="right" vertical="center"/>
    </xf>
    <xf numFmtId="37" fontId="59" fillId="0" borderId="408" xfId="308" applyNumberFormat="1" applyFont="1" applyBorder="1" applyAlignment="1">
      <alignment horizontal="right" vertical="center"/>
    </xf>
    <xf numFmtId="0" fontId="75" fillId="9" borderId="459" xfId="308" applyFont="1" applyFill="1" applyBorder="1" applyAlignment="1">
      <alignment horizontal="left" vertical="center" wrapText="1"/>
    </xf>
    <xf numFmtId="37" fontId="59" fillId="9" borderId="460" xfId="134" applyNumberFormat="1" applyFont="1" applyFill="1" applyBorder="1" applyAlignment="1">
      <alignment vertical="center"/>
    </xf>
    <xf numFmtId="37" fontId="59" fillId="9" borderId="461" xfId="308" applyNumberFormat="1" applyFont="1" applyFill="1" applyBorder="1" applyAlignment="1">
      <alignment horizontal="right" vertical="center"/>
    </xf>
    <xf numFmtId="193" fontId="59" fillId="9" borderId="459" xfId="308" applyNumberFormat="1" applyFont="1" applyFill="1" applyBorder="1" applyAlignment="1">
      <alignment horizontal="right" vertical="center"/>
    </xf>
    <xf numFmtId="193" fontId="59" fillId="9" borderId="462" xfId="308" applyNumberFormat="1" applyFont="1" applyFill="1" applyBorder="1" applyAlignment="1">
      <alignment horizontal="right" vertical="center"/>
    </xf>
    <xf numFmtId="37" fontId="59" fillId="0" borderId="463" xfId="308" applyNumberFormat="1" applyFont="1" applyBorder="1" applyAlignment="1">
      <alignment horizontal="right" vertical="center"/>
    </xf>
    <xf numFmtId="37" fontId="59" fillId="0" borderId="464" xfId="308" applyNumberFormat="1" applyFont="1" applyBorder="1" applyAlignment="1">
      <alignment horizontal="right" vertical="center"/>
    </xf>
    <xf numFmtId="37" fontId="59" fillId="0" borderId="415" xfId="308" applyNumberFormat="1" applyFont="1" applyBorder="1" applyAlignment="1">
      <alignment horizontal="right" vertical="center"/>
    </xf>
    <xf numFmtId="37" fontId="59" fillId="0" borderId="174" xfId="122" applyNumberFormat="1" applyFont="1" applyBorder="1" applyAlignment="1">
      <alignment vertical="center"/>
    </xf>
    <xf numFmtId="37" fontId="51" fillId="0" borderId="408" xfId="0" applyNumberFormat="1" applyFont="1" applyBorder="1" applyAlignment="1">
      <alignment vertical="center"/>
    </xf>
    <xf numFmtId="193" fontId="51" fillId="0" borderId="457" xfId="0" applyNumberFormat="1" applyFont="1" applyBorder="1" applyAlignment="1">
      <alignment vertical="center"/>
    </xf>
    <xf numFmtId="37" fontId="51" fillId="0" borderId="446" xfId="0" applyNumberFormat="1" applyFont="1" applyBorder="1" applyAlignment="1">
      <alignment vertical="center"/>
    </xf>
    <xf numFmtId="193" fontId="51" fillId="0" borderId="408" xfId="0" applyNumberFormat="1" applyFont="1" applyBorder="1" applyAlignment="1">
      <alignment vertical="center"/>
    </xf>
    <xf numFmtId="0" fontId="75" fillId="9" borderId="465" xfId="308" applyFont="1" applyFill="1" applyBorder="1" applyAlignment="1">
      <alignment horizontal="left" vertical="center" wrapText="1"/>
    </xf>
    <xf numFmtId="37" fontId="59" fillId="9" borderId="466" xfId="308" applyNumberFormat="1" applyFont="1" applyFill="1" applyBorder="1" applyAlignment="1">
      <alignment horizontal="right" vertical="center"/>
    </xf>
    <xf numFmtId="37" fontId="59" fillId="9" borderId="467" xfId="308" applyNumberFormat="1" applyFont="1" applyFill="1" applyBorder="1" applyAlignment="1">
      <alignment horizontal="right" vertical="center"/>
    </xf>
    <xf numFmtId="37" fontId="59" fillId="9" borderId="468" xfId="308" applyNumberFormat="1" applyFont="1" applyFill="1" applyBorder="1" applyAlignment="1">
      <alignment horizontal="right" vertical="center"/>
    </xf>
    <xf numFmtId="37" fontId="59" fillId="9" borderId="462" xfId="308" applyNumberFormat="1" applyFont="1" applyFill="1" applyBorder="1" applyAlignment="1">
      <alignment horizontal="right" vertical="center"/>
    </xf>
    <xf numFmtId="0" fontId="59" fillId="9" borderId="457" xfId="308" applyFont="1" applyFill="1" applyBorder="1" applyAlignment="1">
      <alignment horizontal="left" vertical="center" wrapText="1" indent="1"/>
    </xf>
    <xf numFmtId="37" fontId="59" fillId="9" borderId="469" xfId="122" applyNumberFormat="1" applyFont="1" applyFill="1" applyBorder="1" applyAlignment="1">
      <alignment vertical="center"/>
    </xf>
    <xf numFmtId="37" fontId="51" fillId="9" borderId="408" xfId="0" applyNumberFormat="1" applyFont="1" applyFill="1" applyBorder="1" applyAlignment="1">
      <alignment vertical="center"/>
    </xf>
    <xf numFmtId="193" fontId="51" fillId="9" borderId="457" xfId="0" applyNumberFormat="1" applyFont="1" applyFill="1" applyBorder="1" applyAlignment="1">
      <alignment vertical="center"/>
    </xf>
    <xf numFmtId="37" fontId="51" fillId="9" borderId="446" xfId="0" applyNumberFormat="1" applyFont="1" applyFill="1" applyBorder="1" applyAlignment="1">
      <alignment vertical="center"/>
    </xf>
    <xf numFmtId="37" fontId="59" fillId="0" borderId="469" xfId="122" applyNumberFormat="1" applyFont="1" applyBorder="1" applyAlignment="1">
      <alignment vertical="center"/>
    </xf>
    <xf numFmtId="37" fontId="59" fillId="0" borderId="408" xfId="0" applyNumberFormat="1" applyFont="1" applyBorder="1" applyAlignment="1">
      <alignment vertical="center"/>
    </xf>
    <xf numFmtId="193" fontId="59" fillId="0" borderId="457" xfId="0" applyNumberFormat="1" applyFont="1" applyBorder="1" applyAlignment="1">
      <alignment vertical="center"/>
    </xf>
    <xf numFmtId="193" fontId="59" fillId="0" borderId="408" xfId="0" applyNumberFormat="1" applyFont="1" applyBorder="1" applyAlignment="1">
      <alignment vertical="center"/>
    </xf>
    <xf numFmtId="0" fontId="59" fillId="9" borderId="415" xfId="308" applyFont="1" applyFill="1" applyBorder="1" applyAlignment="1">
      <alignment horizontal="left" vertical="center" wrapText="1" indent="1"/>
    </xf>
    <xf numFmtId="37" fontId="59" fillId="9" borderId="470" xfId="308" applyNumberFormat="1" applyFont="1" applyFill="1" applyBorder="1" applyAlignment="1">
      <alignment horizontal="right" vertical="center"/>
    </xf>
    <xf numFmtId="37" fontId="59" fillId="9" borderId="471" xfId="308" applyNumberFormat="1" applyFont="1" applyFill="1" applyBorder="1" applyAlignment="1">
      <alignment horizontal="right" vertical="center"/>
    </xf>
    <xf numFmtId="37" fontId="59" fillId="9" borderId="415" xfId="308" applyNumberFormat="1" applyFont="1" applyFill="1" applyBorder="1" applyAlignment="1">
      <alignment horizontal="right" vertical="center"/>
    </xf>
    <xf numFmtId="37" fontId="59" fillId="9" borderId="408" xfId="308" applyNumberFormat="1" applyFont="1" applyFill="1" applyBorder="1" applyAlignment="1">
      <alignment horizontal="right" vertical="center"/>
    </xf>
    <xf numFmtId="170" fontId="59" fillId="9" borderId="457" xfId="134" applyNumberFormat="1" applyFont="1" applyFill="1" applyBorder="1" applyAlignment="1">
      <alignment vertical="center"/>
    </xf>
    <xf numFmtId="37" fontId="59" fillId="9" borderId="469" xfId="134" applyNumberFormat="1" applyFont="1" applyFill="1" applyBorder="1" applyAlignment="1">
      <alignment horizontal="right" vertical="center"/>
    </xf>
    <xf numFmtId="37" fontId="59" fillId="9" borderId="408" xfId="0" applyNumberFormat="1" applyFont="1" applyFill="1" applyBorder="1" applyAlignment="1">
      <alignment vertical="center"/>
    </xf>
    <xf numFmtId="193" fontId="59" fillId="9" borderId="457" xfId="0" applyNumberFormat="1" applyFont="1" applyFill="1" applyBorder="1" applyAlignment="1">
      <alignment vertical="center"/>
    </xf>
    <xf numFmtId="193" fontId="59" fillId="9" borderId="408" xfId="0" applyNumberFormat="1" applyFont="1" applyFill="1" applyBorder="1" applyAlignment="1">
      <alignment vertical="center"/>
    </xf>
    <xf numFmtId="0" fontId="59" fillId="0" borderId="415" xfId="308" applyFont="1" applyBorder="1" applyAlignment="1">
      <alignment horizontal="left" vertical="center" wrapText="1" indent="1"/>
    </xf>
    <xf numFmtId="37" fontId="59" fillId="0" borderId="470" xfId="308" applyNumberFormat="1" applyFont="1" applyBorder="1" applyAlignment="1">
      <alignment horizontal="right" vertical="center"/>
    </xf>
    <xf numFmtId="37" fontId="59" fillId="0" borderId="471" xfId="308" applyNumberFormat="1" applyFont="1" applyBorder="1" applyAlignment="1">
      <alignment horizontal="right" vertical="center"/>
    </xf>
    <xf numFmtId="37" fontId="59" fillId="9" borderId="469" xfId="122" applyNumberFormat="1" applyFont="1" applyFill="1" applyBorder="1" applyAlignment="1">
      <alignment horizontal="right" vertical="center"/>
    </xf>
    <xf numFmtId="37" fontId="59" fillId="0" borderId="469" xfId="122" applyNumberFormat="1" applyFont="1" applyBorder="1" applyAlignment="1">
      <alignment horizontal="right" vertical="center"/>
    </xf>
    <xf numFmtId="37" fontId="59" fillId="0" borderId="469" xfId="308" applyNumberFormat="1" applyFont="1" applyBorder="1" applyAlignment="1">
      <alignment horizontal="right" vertical="center"/>
    </xf>
    <xf numFmtId="0" fontId="75" fillId="9" borderId="472" xfId="308" applyFont="1" applyFill="1" applyBorder="1" applyAlignment="1">
      <alignment horizontal="left" vertical="center" wrapText="1"/>
    </xf>
    <xf numFmtId="37" fontId="59" fillId="9" borderId="473" xfId="122" applyNumberFormat="1" applyFont="1" applyFill="1" applyBorder="1" applyAlignment="1">
      <alignment vertical="center"/>
    </xf>
    <xf numFmtId="37" fontId="59" fillId="9" borderId="474" xfId="0" applyNumberFormat="1" applyFont="1" applyFill="1" applyBorder="1" applyAlignment="1">
      <alignment vertical="center"/>
    </xf>
    <xf numFmtId="193" fontId="59" fillId="9" borderId="472" xfId="0" applyNumberFormat="1" applyFont="1" applyFill="1" applyBorder="1" applyAlignment="1">
      <alignment vertical="center"/>
    </xf>
    <xf numFmtId="37" fontId="59" fillId="9" borderId="475" xfId="0" applyNumberFormat="1" applyFont="1" applyFill="1" applyBorder="1" applyAlignment="1">
      <alignment vertical="center"/>
    </xf>
    <xf numFmtId="193" fontId="59" fillId="9" borderId="476" xfId="0" applyNumberFormat="1" applyFont="1" applyFill="1" applyBorder="1" applyAlignment="1">
      <alignment vertical="center"/>
    </xf>
    <xf numFmtId="0" fontId="75" fillId="9" borderId="477" xfId="308" applyFont="1" applyFill="1" applyBorder="1" applyAlignment="1">
      <alignment horizontal="left" vertical="center" wrapText="1"/>
    </xf>
    <xf numFmtId="37" fontId="59" fillId="9" borderId="478" xfId="308" applyNumberFormat="1" applyFont="1" applyFill="1" applyBorder="1" applyAlignment="1">
      <alignment horizontal="right" vertical="center"/>
    </xf>
    <xf numFmtId="37" fontId="59" fillId="9" borderId="474" xfId="308" applyNumberFormat="1" applyFont="1" applyFill="1" applyBorder="1" applyAlignment="1">
      <alignment horizontal="right" vertical="center"/>
    </xf>
    <xf numFmtId="37" fontId="59" fillId="9" borderId="479" xfId="308" applyNumberFormat="1" applyFont="1" applyFill="1" applyBorder="1" applyAlignment="1">
      <alignment horizontal="right" vertical="center"/>
    </xf>
    <xf numFmtId="37" fontId="59" fillId="9" borderId="476" xfId="308" applyNumberFormat="1" applyFont="1" applyFill="1" applyBorder="1" applyAlignment="1">
      <alignment horizontal="right" vertical="center"/>
    </xf>
    <xf numFmtId="193" fontId="59" fillId="0" borderId="121" xfId="0" applyNumberFormat="1" applyFont="1" applyBorder="1" applyAlignment="1">
      <alignment vertical="center"/>
    </xf>
    <xf numFmtId="37" fontId="59" fillId="0" borderId="323" xfId="0" applyNumberFormat="1" applyFont="1" applyBorder="1" applyAlignment="1">
      <alignment vertical="center"/>
    </xf>
    <xf numFmtId="193" fontId="59" fillId="0" borderId="324" xfId="0" applyNumberFormat="1" applyFont="1" applyBorder="1" applyAlignment="1">
      <alignment vertical="center"/>
    </xf>
    <xf numFmtId="0" fontId="75" fillId="9" borderId="480" xfId="308" applyFont="1" applyFill="1" applyBorder="1" applyAlignment="1">
      <alignment horizontal="left" vertical="center" wrapText="1"/>
    </xf>
    <xf numFmtId="37" fontId="59" fillId="9" borderId="475" xfId="308" applyNumberFormat="1" applyFont="1" applyFill="1" applyBorder="1" applyAlignment="1">
      <alignment horizontal="right" vertical="center"/>
    </xf>
    <xf numFmtId="193" fontId="59" fillId="9" borderId="472" xfId="308" applyNumberFormat="1" applyFont="1" applyFill="1" applyBorder="1" applyAlignment="1">
      <alignment horizontal="right" vertical="center"/>
    </xf>
    <xf numFmtId="193" fontId="59" fillId="9" borderId="476" xfId="308" applyNumberFormat="1" applyFont="1" applyFill="1" applyBorder="1" applyAlignment="1">
      <alignment horizontal="right" vertical="center"/>
    </xf>
    <xf numFmtId="170" fontId="59" fillId="0" borderId="121" xfId="134" applyNumberFormat="1" applyFont="1" applyBorder="1" applyAlignment="1">
      <alignment vertical="center"/>
    </xf>
    <xf numFmtId="37" fontId="59" fillId="0" borderId="174" xfId="122" applyNumberFormat="1" applyFont="1" applyBorder="1" applyAlignment="1">
      <alignment horizontal="right" vertical="center"/>
    </xf>
    <xf numFmtId="170" fontId="59" fillId="0" borderId="457" xfId="134" applyNumberFormat="1" applyFont="1" applyBorder="1" applyAlignment="1">
      <alignment vertical="center"/>
    </xf>
    <xf numFmtId="37" fontId="59" fillId="0" borderId="469" xfId="134" applyNumberFormat="1" applyFont="1" applyBorder="1" applyAlignment="1">
      <alignment horizontal="right" vertical="center"/>
    </xf>
    <xf numFmtId="193" fontId="59" fillId="9" borderId="481" xfId="308" applyNumberFormat="1" applyFont="1" applyFill="1" applyBorder="1" applyAlignment="1">
      <alignment horizontal="right" vertical="center"/>
    </xf>
    <xf numFmtId="193" fontId="59" fillId="9" borderId="482" xfId="308" applyNumberFormat="1" applyFont="1" applyFill="1" applyBorder="1" applyAlignment="1">
      <alignment horizontal="right" vertical="center"/>
    </xf>
    <xf numFmtId="0" fontId="59" fillId="9" borderId="483" xfId="308" applyFont="1" applyFill="1" applyBorder="1" applyAlignment="1">
      <alignment horizontal="left" vertical="center" wrapText="1" indent="1"/>
    </xf>
    <xf numFmtId="37" fontId="59" fillId="9" borderId="484" xfId="308" applyNumberFormat="1" applyFont="1" applyFill="1" applyBorder="1" applyAlignment="1">
      <alignment horizontal="right" vertical="center"/>
    </xf>
    <xf numFmtId="37" fontId="59" fillId="9" borderId="485" xfId="308" applyNumberFormat="1" applyFont="1" applyFill="1" applyBorder="1" applyAlignment="1">
      <alignment horizontal="right" vertical="center"/>
    </xf>
    <xf numFmtId="37" fontId="59" fillId="9" borderId="483" xfId="308" applyNumberFormat="1" applyFont="1" applyFill="1" applyBorder="1" applyAlignment="1">
      <alignment horizontal="right" vertical="center"/>
    </xf>
    <xf numFmtId="37" fontId="59" fillId="9" borderId="486" xfId="308" applyNumberFormat="1" applyFont="1" applyFill="1" applyBorder="1" applyAlignment="1">
      <alignment horizontal="right" vertical="center"/>
    </xf>
    <xf numFmtId="0" fontId="59" fillId="0" borderId="457" xfId="308" applyFont="1" applyBorder="1" applyAlignment="1">
      <alignment horizontal="left" vertical="center" wrapText="1"/>
    </xf>
    <xf numFmtId="0" fontId="75" fillId="9" borderId="487" xfId="308" applyFont="1" applyFill="1" applyBorder="1" applyAlignment="1">
      <alignment horizontal="left" vertical="center" wrapText="1"/>
    </xf>
    <xf numFmtId="37" fontId="59" fillId="9" borderId="473" xfId="134" applyNumberFormat="1" applyFont="1" applyFill="1" applyBorder="1" applyAlignment="1">
      <alignment vertical="center"/>
    </xf>
    <xf numFmtId="193" fontId="59" fillId="9" borderId="488" xfId="308" applyNumberFormat="1" applyFont="1" applyFill="1" applyBorder="1" applyAlignment="1">
      <alignment horizontal="right" vertical="center"/>
    </xf>
    <xf numFmtId="37" fontId="59" fillId="0" borderId="478" xfId="308" applyNumberFormat="1" applyFont="1" applyBorder="1" applyAlignment="1">
      <alignment horizontal="right" vertical="center"/>
    </xf>
    <xf numFmtId="37" fontId="59" fillId="0" borderId="474" xfId="308" applyNumberFormat="1" applyFont="1" applyBorder="1" applyAlignment="1">
      <alignment horizontal="right" vertical="center"/>
    </xf>
    <xf numFmtId="37" fontId="59" fillId="0" borderId="479" xfId="308" applyNumberFormat="1" applyFont="1" applyBorder="1" applyAlignment="1">
      <alignment horizontal="right" vertical="center"/>
    </xf>
    <xf numFmtId="37" fontId="59" fillId="0" borderId="482" xfId="308" applyNumberFormat="1" applyFont="1" applyBorder="1" applyAlignment="1">
      <alignment horizontal="right" vertical="center"/>
    </xf>
    <xf numFmtId="0" fontId="66" fillId="8" borderId="415" xfId="308" applyFont="1" applyFill="1" applyBorder="1" applyAlignment="1">
      <alignment horizontal="left" vertical="center" wrapText="1"/>
    </xf>
    <xf numFmtId="37" fontId="59" fillId="9" borderId="344" xfId="308" applyNumberFormat="1" applyFont="1" applyFill="1" applyBorder="1" applyAlignment="1">
      <alignment horizontal="right" vertical="center"/>
    </xf>
    <xf numFmtId="37" fontId="59" fillId="9" borderId="324" xfId="308" applyNumberFormat="1" applyFont="1" applyFill="1" applyBorder="1" applyAlignment="1">
      <alignment horizontal="right" vertical="center"/>
    </xf>
    <xf numFmtId="37" fontId="59" fillId="0" borderId="489" xfId="308" applyNumberFormat="1" applyFont="1" applyBorder="1" applyAlignment="1">
      <alignment horizontal="right" vertical="center"/>
    </xf>
    <xf numFmtId="37" fontId="59" fillId="9" borderId="490" xfId="308" applyNumberFormat="1" applyFont="1" applyFill="1" applyBorder="1" applyAlignment="1">
      <alignment horizontal="right" vertical="center"/>
    </xf>
    <xf numFmtId="37" fontId="59" fillId="9" borderId="115" xfId="308" applyNumberFormat="1" applyFont="1" applyFill="1" applyBorder="1" applyAlignment="1">
      <alignment horizontal="right" vertical="center"/>
    </xf>
    <xf numFmtId="193" fontId="59" fillId="9" borderId="119" xfId="308" applyNumberFormat="1" applyFont="1" applyFill="1" applyBorder="1" applyAlignment="1">
      <alignment horizontal="right" vertical="center"/>
    </xf>
    <xf numFmtId="193" fontId="59" fillId="9" borderId="491" xfId="308" applyNumberFormat="1" applyFont="1" applyFill="1" applyBorder="1" applyAlignment="1">
      <alignment horizontal="right" vertical="center"/>
    </xf>
    <xf numFmtId="0" fontId="141" fillId="0" borderId="0" xfId="0" applyFont="1"/>
    <xf numFmtId="0" fontId="75" fillId="9" borderId="488" xfId="308" applyFont="1" applyFill="1" applyBorder="1" applyAlignment="1">
      <alignment horizontal="left" vertical="center"/>
    </xf>
    <xf numFmtId="37" fontId="59" fillId="9" borderId="492" xfId="134" applyNumberFormat="1" applyFont="1" applyFill="1" applyBorder="1" applyAlignment="1">
      <alignment horizontal="right" vertical="center"/>
    </xf>
    <xf numFmtId="37" fontId="36" fillId="9" borderId="473" xfId="312" applyNumberFormat="1" applyFont="1" applyFill="1" applyBorder="1" applyAlignment="1">
      <alignment horizontal="right" vertical="center"/>
    </xf>
    <xf numFmtId="0" fontId="56" fillId="9" borderId="473" xfId="312" applyFont="1" applyFill="1" applyBorder="1" applyAlignment="1">
      <alignment horizontal="left" vertical="center" wrapText="1"/>
    </xf>
    <xf numFmtId="0" fontId="56" fillId="9" borderId="493" xfId="312" applyFont="1" applyFill="1" applyBorder="1" applyAlignment="1">
      <alignment horizontal="left" vertical="center" wrapText="1"/>
    </xf>
    <xf numFmtId="0" fontId="56" fillId="9" borderId="479" xfId="312" applyFont="1" applyFill="1" applyBorder="1" applyAlignment="1">
      <alignment horizontal="left" vertical="center"/>
    </xf>
    <xf numFmtId="0" fontId="56" fillId="9" borderId="478" xfId="312" applyFont="1" applyFill="1" applyBorder="1" applyAlignment="1">
      <alignment horizontal="left" vertical="center" wrapText="1"/>
    </xf>
    <xf numFmtId="0" fontId="56" fillId="9" borderId="474" xfId="312" applyFont="1" applyFill="1" applyBorder="1" applyAlignment="1">
      <alignment horizontal="left" vertical="center" wrapText="1"/>
    </xf>
    <xf numFmtId="37" fontId="107" fillId="0" borderId="494" xfId="0" applyNumberFormat="1" applyFont="1" applyBorder="1" applyAlignment="1">
      <alignment horizontal="right" vertical="center"/>
    </xf>
    <xf numFmtId="37" fontId="51" fillId="0" borderId="494" xfId="0" applyNumberFormat="1" applyFont="1" applyBorder="1" applyAlignment="1">
      <alignment horizontal="right" vertical="center"/>
    </xf>
    <xf numFmtId="37" fontId="51" fillId="0" borderId="446" xfId="0" applyNumberFormat="1" applyFont="1" applyBorder="1" applyAlignment="1">
      <alignment horizontal="right" vertical="center"/>
    </xf>
    <xf numFmtId="0" fontId="36" fillId="0" borderId="344" xfId="312" applyFont="1" applyBorder="1" applyAlignment="1">
      <alignment horizontal="left" vertical="center" wrapText="1" indent="1"/>
    </xf>
    <xf numFmtId="37" fontId="107" fillId="9" borderId="495" xfId="0" applyNumberFormat="1" applyFont="1" applyFill="1" applyBorder="1" applyAlignment="1">
      <alignment horizontal="right" vertical="center"/>
    </xf>
    <xf numFmtId="37" fontId="51" fillId="9" borderId="495" xfId="0" applyNumberFormat="1" applyFont="1" applyFill="1" applyBorder="1" applyAlignment="1">
      <alignment horizontal="right" vertical="center"/>
    </xf>
    <xf numFmtId="37" fontId="51" fillId="9" borderId="446" xfId="0" applyNumberFormat="1" applyFont="1" applyFill="1" applyBorder="1" applyAlignment="1">
      <alignment horizontal="right" vertical="center"/>
    </xf>
    <xf numFmtId="0" fontId="36" fillId="9" borderId="344" xfId="312" applyFont="1" applyFill="1" applyBorder="1" applyAlignment="1">
      <alignment horizontal="left" vertical="center" wrapText="1" indent="1"/>
    </xf>
    <xf numFmtId="37" fontId="107" fillId="0" borderId="495" xfId="0" applyNumberFormat="1" applyFont="1" applyBorder="1" applyAlignment="1">
      <alignment horizontal="right" vertical="center"/>
    </xf>
    <xf numFmtId="37" fontId="51" fillId="0" borderId="495" xfId="0" applyNumberFormat="1" applyFont="1" applyBorder="1" applyAlignment="1">
      <alignment horizontal="right" vertical="center"/>
    </xf>
    <xf numFmtId="0" fontId="36" fillId="0" borderId="415" xfId="312" applyFont="1" applyBorder="1" applyAlignment="1">
      <alignment horizontal="left" vertical="center" wrapText="1" indent="1"/>
    </xf>
    <xf numFmtId="37" fontId="36" fillId="0" borderId="470" xfId="312" applyNumberFormat="1" applyFont="1" applyBorder="1" applyAlignment="1">
      <alignment horizontal="right" vertical="center"/>
    </xf>
    <xf numFmtId="192" fontId="36" fillId="0" borderId="495" xfId="312" applyNumberFormat="1" applyFont="1" applyBorder="1" applyAlignment="1">
      <alignment horizontal="right" vertical="center"/>
    </xf>
    <xf numFmtId="37" fontId="36" fillId="0" borderId="485" xfId="312" applyNumberFormat="1" applyFont="1" applyBorder="1" applyAlignment="1">
      <alignment horizontal="right" vertical="center"/>
    </xf>
    <xf numFmtId="0" fontId="36" fillId="9" borderId="415" xfId="312" applyFont="1" applyFill="1" applyBorder="1" applyAlignment="1">
      <alignment horizontal="left" vertical="center" wrapText="1" indent="1"/>
    </xf>
    <xf numFmtId="37" fontId="36" fillId="9" borderId="470" xfId="312" applyNumberFormat="1" applyFont="1" applyFill="1" applyBorder="1" applyAlignment="1">
      <alignment horizontal="right" vertical="center"/>
    </xf>
    <xf numFmtId="192" fontId="36" fillId="9" borderId="495" xfId="312" applyNumberFormat="1" applyFont="1" applyFill="1" applyBorder="1" applyAlignment="1">
      <alignment horizontal="right" vertical="center"/>
    </xf>
    <xf numFmtId="37" fontId="36" fillId="9" borderId="485" xfId="312" applyNumberFormat="1" applyFont="1" applyFill="1" applyBorder="1" applyAlignment="1">
      <alignment horizontal="right" vertical="center"/>
    </xf>
    <xf numFmtId="0" fontId="56" fillId="9" borderId="496" xfId="312" applyFont="1" applyFill="1" applyBorder="1" applyAlignment="1">
      <alignment horizontal="left" vertical="center" wrapText="1"/>
    </xf>
    <xf numFmtId="37" fontId="36" fillId="9" borderId="478" xfId="312" applyNumberFormat="1" applyFont="1" applyFill="1" applyBorder="1" applyAlignment="1">
      <alignment horizontal="right" vertical="center"/>
    </xf>
    <xf numFmtId="192" fontId="36" fillId="9" borderId="473" xfId="312" applyNumberFormat="1" applyFont="1" applyFill="1" applyBorder="1" applyAlignment="1">
      <alignment horizontal="right" vertical="center"/>
    </xf>
    <xf numFmtId="37" fontId="36" fillId="9" borderId="474" xfId="312" applyNumberFormat="1" applyFont="1" applyFill="1" applyBorder="1" applyAlignment="1">
      <alignment horizontal="right" vertical="center"/>
    </xf>
    <xf numFmtId="192" fontId="36" fillId="0" borderId="470" xfId="312" applyNumberFormat="1" applyFont="1" applyBorder="1" applyAlignment="1">
      <alignment horizontal="right" vertical="center"/>
    </xf>
    <xf numFmtId="192" fontId="36" fillId="9" borderId="478" xfId="312" applyNumberFormat="1" applyFont="1" applyFill="1" applyBorder="1" applyAlignment="1">
      <alignment horizontal="right" vertical="center"/>
    </xf>
    <xf numFmtId="37" fontId="59" fillId="0" borderId="495" xfId="308" applyNumberFormat="1" applyFont="1" applyBorder="1" applyAlignment="1">
      <alignment horizontal="right" vertical="center"/>
    </xf>
    <xf numFmtId="37" fontId="36" fillId="0" borderId="446" xfId="312" applyNumberFormat="1" applyFont="1" applyBorder="1" applyAlignment="1">
      <alignment horizontal="right" vertical="center"/>
    </xf>
    <xf numFmtId="0" fontId="75" fillId="9" borderId="497" xfId="308" applyFont="1" applyFill="1" applyBorder="1" applyAlignment="1">
      <alignment horizontal="left" vertical="center" wrapText="1"/>
    </xf>
    <xf numFmtId="37" fontId="59" fillId="9" borderId="498" xfId="134" applyNumberFormat="1" applyFont="1" applyFill="1" applyBorder="1" applyAlignment="1">
      <alignment vertical="center"/>
    </xf>
    <xf numFmtId="37" fontId="36" fillId="9" borderId="498" xfId="312" applyNumberFormat="1" applyFont="1" applyFill="1" applyBorder="1" applyAlignment="1">
      <alignment horizontal="right" vertical="center"/>
    </xf>
    <xf numFmtId="192" fontId="36" fillId="9" borderId="498" xfId="312" applyNumberFormat="1" applyFont="1" applyFill="1" applyBorder="1" applyAlignment="1">
      <alignment horizontal="right" vertical="center"/>
    </xf>
    <xf numFmtId="37" fontId="36" fillId="9" borderId="493" xfId="312" applyNumberFormat="1" applyFont="1" applyFill="1" applyBorder="1" applyAlignment="1">
      <alignment horizontal="right" vertical="center"/>
    </xf>
    <xf numFmtId="0" fontId="56" fillId="9" borderId="499" xfId="312" applyFont="1" applyFill="1" applyBorder="1" applyAlignment="1">
      <alignment horizontal="left" vertical="center" wrapText="1"/>
    </xf>
    <xf numFmtId="37" fontId="36" fillId="9" borderId="500" xfId="312" applyNumberFormat="1" applyFont="1" applyFill="1" applyBorder="1" applyAlignment="1">
      <alignment horizontal="right" vertical="center"/>
    </xf>
    <xf numFmtId="192" fontId="36" fillId="9" borderId="500" xfId="312" applyNumberFormat="1" applyFont="1" applyFill="1" applyBorder="1" applyAlignment="1">
      <alignment horizontal="right" vertical="center"/>
    </xf>
    <xf numFmtId="37" fontId="36" fillId="9" borderId="501" xfId="312" applyNumberFormat="1" applyFont="1" applyFill="1" applyBorder="1" applyAlignment="1">
      <alignment horizontal="right" vertical="center"/>
    </xf>
    <xf numFmtId="37" fontId="107" fillId="9" borderId="502" xfId="0" applyNumberFormat="1" applyFont="1" applyFill="1" applyBorder="1" applyAlignment="1">
      <alignment horizontal="right" vertical="center"/>
    </xf>
    <xf numFmtId="37" fontId="51" fillId="9" borderId="502" xfId="0" applyNumberFormat="1" applyFont="1" applyFill="1" applyBorder="1" applyAlignment="1">
      <alignment horizontal="right" vertical="center"/>
    </xf>
    <xf numFmtId="37" fontId="107" fillId="0" borderId="502" xfId="0" applyNumberFormat="1" applyFont="1" applyBorder="1" applyAlignment="1">
      <alignment horizontal="right" vertical="center"/>
    </xf>
    <xf numFmtId="37" fontId="51" fillId="0" borderId="502" xfId="0" applyNumberFormat="1" applyFont="1" applyBorder="1" applyAlignment="1">
      <alignment horizontal="right" vertical="center"/>
    </xf>
    <xf numFmtId="37" fontId="36" fillId="9" borderId="503" xfId="312" applyNumberFormat="1" applyFont="1" applyFill="1" applyBorder="1" applyAlignment="1">
      <alignment horizontal="right" vertical="center"/>
    </xf>
    <xf numFmtId="192" fontId="36" fillId="9" borderId="503" xfId="312" applyNumberFormat="1" applyFont="1" applyFill="1" applyBorder="1" applyAlignment="1">
      <alignment horizontal="right" vertical="center"/>
    </xf>
    <xf numFmtId="37" fontId="36" fillId="9" borderId="504" xfId="312" applyNumberFormat="1" applyFont="1" applyFill="1" applyBorder="1" applyAlignment="1">
      <alignment horizontal="right" vertical="center"/>
    </xf>
    <xf numFmtId="37" fontId="36" fillId="0" borderId="503" xfId="312" applyNumberFormat="1" applyFont="1" applyBorder="1" applyAlignment="1">
      <alignment horizontal="right" vertical="center"/>
    </xf>
    <xf numFmtId="192" fontId="36" fillId="0" borderId="503" xfId="312" applyNumberFormat="1" applyFont="1" applyBorder="1" applyAlignment="1">
      <alignment horizontal="right" vertical="center"/>
    </xf>
    <xf numFmtId="37" fontId="36" fillId="0" borderId="504" xfId="312" applyNumberFormat="1" applyFont="1" applyBorder="1" applyAlignment="1">
      <alignment horizontal="right" vertical="center"/>
    </xf>
    <xf numFmtId="37" fontId="59" fillId="0" borderId="502" xfId="308" applyNumberFormat="1" applyFont="1" applyBorder="1" applyAlignment="1">
      <alignment horizontal="right" vertical="center"/>
    </xf>
    <xf numFmtId="192" fontId="36" fillId="0" borderId="502" xfId="312" applyNumberFormat="1" applyFont="1" applyBorder="1" applyAlignment="1">
      <alignment horizontal="right" vertical="center"/>
    </xf>
    <xf numFmtId="0" fontId="75" fillId="9" borderId="505" xfId="308" applyFont="1" applyFill="1" applyBorder="1" applyAlignment="1">
      <alignment horizontal="left" vertical="center" wrapText="1"/>
    </xf>
    <xf numFmtId="37" fontId="59" fillId="9" borderId="506" xfId="0" applyNumberFormat="1" applyFont="1" applyFill="1" applyBorder="1" applyAlignment="1">
      <alignment horizontal="right" vertical="center"/>
    </xf>
    <xf numFmtId="37" fontId="51" fillId="9" borderId="506" xfId="0" applyNumberFormat="1" applyFont="1" applyFill="1" applyBorder="1" applyAlignment="1">
      <alignment vertical="center"/>
    </xf>
    <xf numFmtId="192" fontId="36" fillId="9" borderId="506" xfId="312" applyNumberFormat="1" applyFont="1" applyFill="1" applyBorder="1" applyAlignment="1">
      <alignment horizontal="right" vertical="center"/>
    </xf>
    <xf numFmtId="37" fontId="36" fillId="9" borderId="507" xfId="312" applyNumberFormat="1" applyFont="1" applyFill="1" applyBorder="1" applyAlignment="1">
      <alignment horizontal="right" vertical="center"/>
    </xf>
    <xf numFmtId="37" fontId="59" fillId="0" borderId="174" xfId="0" applyNumberFormat="1" applyFont="1" applyBorder="1" applyAlignment="1">
      <alignment horizontal="right" vertical="center"/>
    </xf>
    <xf numFmtId="37" fontId="36" fillId="0" borderId="502" xfId="312" applyNumberFormat="1" applyFont="1" applyBorder="1" applyAlignment="1">
      <alignment horizontal="right" vertical="center"/>
    </xf>
    <xf numFmtId="0" fontId="75" fillId="9" borderId="508" xfId="308" applyFont="1" applyFill="1" applyBorder="1" applyAlignment="1">
      <alignment horizontal="left" vertical="center" wrapText="1"/>
    </xf>
    <xf numFmtId="37" fontId="59" fillId="9" borderId="498" xfId="122" applyNumberFormat="1" applyFont="1" applyFill="1" applyBorder="1" applyAlignment="1">
      <alignment vertical="center"/>
    </xf>
    <xf numFmtId="197" fontId="59" fillId="9" borderId="473" xfId="122" applyNumberFormat="1" applyFont="1" applyFill="1" applyBorder="1" applyAlignment="1">
      <alignment vertical="center"/>
    </xf>
    <xf numFmtId="197" fontId="59" fillId="9" borderId="473" xfId="134" applyNumberFormat="1" applyFont="1" applyFill="1" applyBorder="1" applyAlignment="1">
      <alignment vertical="center"/>
    </xf>
    <xf numFmtId="37" fontId="36" fillId="9" borderId="473" xfId="312" applyNumberFormat="1" applyFont="1" applyFill="1" applyBorder="1" applyAlignment="1">
      <alignment vertical="center"/>
    </xf>
    <xf numFmtId="192" fontId="36" fillId="9" borderId="473" xfId="312" applyNumberFormat="1" applyFont="1" applyFill="1" applyBorder="1" applyAlignment="1">
      <alignment vertical="center"/>
    </xf>
    <xf numFmtId="37" fontId="36" fillId="9" borderId="507" xfId="312" applyNumberFormat="1" applyFont="1" applyFill="1" applyBorder="1" applyAlignment="1">
      <alignment vertical="center"/>
    </xf>
    <xf numFmtId="37" fontId="36" fillId="9" borderId="503" xfId="312" applyNumberFormat="1" applyFont="1" applyFill="1" applyBorder="1" applyAlignment="1">
      <alignment vertical="center"/>
    </xf>
    <xf numFmtId="192" fontId="36" fillId="9" borderId="503" xfId="312" applyNumberFormat="1" applyFont="1" applyFill="1" applyBorder="1" applyAlignment="1">
      <alignment vertical="center"/>
    </xf>
    <xf numFmtId="37" fontId="36" fillId="9" borderId="504" xfId="312" applyNumberFormat="1" applyFont="1" applyFill="1" applyBorder="1" applyAlignment="1">
      <alignment vertical="center"/>
    </xf>
    <xf numFmtId="37" fontId="36" fillId="0" borderId="478" xfId="312" applyNumberFormat="1" applyFont="1" applyBorder="1" applyAlignment="1">
      <alignment horizontal="right" vertical="center"/>
    </xf>
    <xf numFmtId="192" fontId="36" fillId="0" borderId="478" xfId="312" applyNumberFormat="1" applyFont="1" applyBorder="1" applyAlignment="1">
      <alignment horizontal="right" vertical="center"/>
    </xf>
    <xf numFmtId="37" fontId="36" fillId="0" borderId="474" xfId="312" applyNumberFormat="1" applyFont="1" applyBorder="1" applyAlignment="1">
      <alignment horizontal="right" vertical="center"/>
    </xf>
    <xf numFmtId="0" fontId="55" fillId="8" borderId="408" xfId="312" applyFont="1" applyFill="1" applyBorder="1" applyAlignment="1">
      <alignment horizontal="left" vertical="center" wrapText="1"/>
    </xf>
    <xf numFmtId="37" fontId="36" fillId="9" borderId="344" xfId="312" applyNumberFormat="1" applyFont="1" applyFill="1" applyBorder="1" applyAlignment="1">
      <alignment horizontal="right" vertical="center"/>
    </xf>
    <xf numFmtId="0" fontId="36" fillId="0" borderId="457" xfId="312" applyFont="1" applyBorder="1" applyAlignment="1">
      <alignment horizontal="left" vertical="center" wrapText="1" indent="1"/>
    </xf>
    <xf numFmtId="37" fontId="36" fillId="0" borderId="509" xfId="312" applyNumberFormat="1" applyFont="1" applyBorder="1" applyAlignment="1">
      <alignment horizontal="right" vertical="center"/>
    </xf>
    <xf numFmtId="0" fontId="36" fillId="0" borderId="0" xfId="312" applyFont="1" applyAlignment="1">
      <alignment horizontal="left" vertical="center" wrapText="1"/>
    </xf>
    <xf numFmtId="0" fontId="55" fillId="8" borderId="511" xfId="134" applyFont="1" applyFill="1" applyBorder="1" applyAlignment="1">
      <alignment horizontal="center" vertical="center" wrapText="1"/>
    </xf>
    <xf numFmtId="0" fontId="55" fillId="8" borderId="148" xfId="134" applyFont="1" applyFill="1" applyBorder="1" applyAlignment="1">
      <alignment horizontal="center" vertical="center"/>
    </xf>
    <xf numFmtId="0" fontId="55" fillId="8" borderId="145" xfId="134" applyFont="1" applyFill="1" applyBorder="1" applyAlignment="1">
      <alignment horizontal="center" vertical="center"/>
    </xf>
    <xf numFmtId="0" fontId="56" fillId="9" borderId="479" xfId="134" applyFont="1" applyFill="1" applyBorder="1" applyAlignment="1">
      <alignment vertical="center"/>
    </xf>
    <xf numFmtId="37" fontId="36" fillId="9" borderId="478" xfId="134" applyNumberFormat="1" applyFont="1" applyFill="1" applyBorder="1" applyAlignment="1">
      <alignment horizontal="right" vertical="center"/>
    </xf>
    <xf numFmtId="37" fontId="36" fillId="9" borderId="474" xfId="134" applyNumberFormat="1" applyFont="1" applyFill="1" applyBorder="1" applyAlignment="1">
      <alignment horizontal="right" vertical="center"/>
    </xf>
    <xf numFmtId="37" fontId="36" fillId="9" borderId="482" xfId="0" applyNumberFormat="1" applyFont="1" applyFill="1" applyBorder="1" applyAlignment="1">
      <alignment vertical="center"/>
    </xf>
    <xf numFmtId="0" fontId="36" fillId="0" borderId="344" xfId="317" applyFont="1" applyBorder="1" applyAlignment="1">
      <alignment horizontal="left" vertical="center" wrapText="1" indent="1"/>
    </xf>
    <xf numFmtId="37" fontId="51" fillId="0" borderId="324" xfId="0" applyNumberFormat="1" applyFont="1" applyBorder="1" applyAlignment="1">
      <alignment horizontal="right" vertical="center"/>
    </xf>
    <xf numFmtId="0" fontId="36" fillId="0" borderId="415" xfId="317" applyFont="1" applyBorder="1" applyAlignment="1">
      <alignment horizontal="left" vertical="center" wrapText="1" indent="1"/>
    </xf>
    <xf numFmtId="37" fontId="36" fillId="0" borderId="503" xfId="317" applyNumberFormat="1" applyFont="1" applyBorder="1" applyAlignment="1">
      <alignment horizontal="right" vertical="center"/>
    </xf>
    <xf numFmtId="37" fontId="36" fillId="0" borderId="503" xfId="134" applyNumberFormat="1" applyFont="1" applyBorder="1" applyAlignment="1">
      <alignment horizontal="right" vertical="center"/>
    </xf>
    <xf numFmtId="37" fontId="36" fillId="0" borderId="504" xfId="317" applyNumberFormat="1" applyFont="1" applyBorder="1" applyAlignment="1">
      <alignment horizontal="right" vertical="center"/>
    </xf>
    <xf numFmtId="37" fontId="51" fillId="0" borderId="408" xfId="0" applyNumberFormat="1" applyFont="1" applyBorder="1" applyAlignment="1">
      <alignment horizontal="right" vertical="center"/>
    </xf>
    <xf numFmtId="0" fontId="36" fillId="0" borderId="442" xfId="317" applyFont="1" applyBorder="1" applyAlignment="1">
      <alignment horizontal="left" vertical="center" wrapText="1" indent="2"/>
    </xf>
    <xf numFmtId="37" fontId="36" fillId="0" borderId="512" xfId="317" applyNumberFormat="1" applyFont="1" applyBorder="1" applyAlignment="1">
      <alignment horizontal="right" vertical="center"/>
    </xf>
    <xf numFmtId="37" fontId="36" fillId="0" borderId="512" xfId="134" applyNumberFormat="1" applyFont="1" applyBorder="1" applyAlignment="1">
      <alignment horizontal="right" vertical="center"/>
    </xf>
    <xf numFmtId="37" fontId="36" fillId="0" borderId="513" xfId="317" applyNumberFormat="1" applyFont="1" applyBorder="1" applyAlignment="1">
      <alignment horizontal="right" vertical="center"/>
    </xf>
    <xf numFmtId="37" fontId="36" fillId="0" borderId="408" xfId="0" applyNumberFormat="1" applyFont="1" applyBorder="1" applyAlignment="1">
      <alignment vertical="center"/>
    </xf>
    <xf numFmtId="37" fontId="36" fillId="9" borderId="478" xfId="317" applyNumberFormat="1" applyFont="1" applyFill="1" applyBorder="1" applyAlignment="1">
      <alignment horizontal="right" vertical="center"/>
    </xf>
    <xf numFmtId="37" fontId="36" fillId="9" borderId="474" xfId="317" applyNumberFormat="1" applyFont="1" applyFill="1" applyBorder="1" applyAlignment="1">
      <alignment horizontal="right" vertical="center"/>
    </xf>
    <xf numFmtId="0" fontId="36" fillId="0" borderId="415" xfId="317" applyFont="1" applyBorder="1" applyAlignment="1">
      <alignment horizontal="left" vertical="center" wrapText="1" indent="2"/>
    </xf>
    <xf numFmtId="37" fontId="36" fillId="0" borderId="503" xfId="134" applyNumberFormat="1" applyFont="1" applyBorder="1" applyAlignment="1">
      <alignment vertical="center"/>
    </xf>
    <xf numFmtId="37" fontId="36" fillId="0" borderId="504" xfId="317" applyNumberFormat="1" applyFont="1" applyBorder="1" applyAlignment="1">
      <alignment vertical="center"/>
    </xf>
    <xf numFmtId="37" fontId="36" fillId="0" borderId="512" xfId="134" applyNumberFormat="1" applyFont="1" applyBorder="1" applyAlignment="1">
      <alignment vertical="center"/>
    </xf>
    <xf numFmtId="37" fontId="36" fillId="0" borderId="513" xfId="317" applyNumberFormat="1" applyFont="1" applyBorder="1" applyAlignment="1">
      <alignment vertical="center"/>
    </xf>
    <xf numFmtId="37" fontId="36" fillId="9" borderId="478" xfId="134" applyNumberFormat="1" applyFont="1" applyFill="1" applyBorder="1" applyAlignment="1">
      <alignment vertical="center"/>
    </xf>
    <xf numFmtId="37" fontId="36" fillId="9" borderId="474" xfId="134" applyNumberFormat="1" applyFont="1" applyFill="1" applyBorder="1" applyAlignment="1">
      <alignment vertical="center"/>
    </xf>
    <xf numFmtId="37" fontId="36" fillId="0" borderId="478" xfId="317" applyNumberFormat="1" applyFont="1" applyBorder="1" applyAlignment="1">
      <alignment horizontal="right" vertical="center"/>
    </xf>
    <xf numFmtId="37" fontId="36" fillId="0" borderId="478" xfId="134" applyNumberFormat="1" applyFont="1" applyBorder="1" applyAlignment="1">
      <alignment vertical="center"/>
    </xf>
    <xf numFmtId="37" fontId="36" fillId="0" borderId="474" xfId="317" applyNumberFormat="1" applyFont="1" applyBorder="1" applyAlignment="1">
      <alignment vertical="center"/>
    </xf>
    <xf numFmtId="37" fontId="51" fillId="0" borderId="482" xfId="0" applyNumberFormat="1" applyFont="1" applyBorder="1" applyAlignment="1">
      <alignment horizontal="right" vertical="center"/>
    </xf>
    <xf numFmtId="0" fontId="55" fillId="8" borderId="408" xfId="317" applyFont="1" applyFill="1" applyBorder="1" applyAlignment="1">
      <alignment vertical="center" wrapText="1"/>
    </xf>
    <xf numFmtId="37" fontId="36" fillId="9" borderId="344" xfId="317" applyNumberFormat="1" applyFont="1" applyFill="1" applyBorder="1" applyAlignment="1">
      <alignment horizontal="right" vertical="center"/>
    </xf>
    <xf numFmtId="37" fontId="51" fillId="9" borderId="324" xfId="0" applyNumberFormat="1" applyFont="1" applyFill="1" applyBorder="1" applyAlignment="1">
      <alignment horizontal="right" vertical="center"/>
    </xf>
    <xf numFmtId="0" fontId="36" fillId="0" borderId="344" xfId="167" applyFont="1" applyBorder="1" applyAlignment="1">
      <alignment horizontal="left" vertical="center"/>
    </xf>
    <xf numFmtId="37" fontId="36" fillId="0" borderId="504" xfId="167" applyNumberFormat="1" applyFont="1" applyBorder="1" applyAlignment="1">
      <alignment horizontal="right" vertical="center"/>
    </xf>
    <xf numFmtId="193" fontId="36" fillId="0" borderId="344" xfId="167" applyNumberFormat="1" applyFont="1" applyBorder="1" applyAlignment="1">
      <alignment horizontal="right" vertical="center"/>
    </xf>
    <xf numFmtId="37" fontId="36" fillId="0" borderId="504" xfId="174" applyNumberFormat="1" applyFont="1" applyBorder="1" applyAlignment="1">
      <alignment horizontal="right" vertical="center"/>
    </xf>
    <xf numFmtId="193" fontId="36" fillId="0" borderId="344" xfId="321" applyNumberFormat="1" applyFont="1" applyBorder="1" applyAlignment="1">
      <alignment horizontal="right" vertical="center"/>
    </xf>
    <xf numFmtId="37" fontId="36" fillId="0" borderId="504" xfId="318" applyNumberFormat="1" applyFont="1" applyBorder="1" applyAlignment="1">
      <alignment horizontal="right" vertical="center"/>
    </xf>
    <xf numFmtId="193" fontId="36" fillId="0" borderId="457" xfId="321" applyNumberFormat="1" applyFont="1" applyBorder="1" applyAlignment="1">
      <alignment horizontal="right" vertical="center"/>
    </xf>
    <xf numFmtId="193" fontId="36" fillId="0" borderId="408" xfId="321" applyNumberFormat="1" applyFont="1" applyBorder="1" applyAlignment="1">
      <alignment horizontal="right" vertical="center"/>
    </xf>
    <xf numFmtId="0" fontId="36" fillId="9" borderId="415" xfId="167" applyFont="1" applyFill="1" applyBorder="1" applyAlignment="1">
      <alignment horizontal="left" vertical="center"/>
    </xf>
    <xf numFmtId="37" fontId="36" fillId="9" borderId="504" xfId="167" applyNumberFormat="1" applyFont="1" applyFill="1" applyBorder="1" applyAlignment="1">
      <alignment horizontal="right" vertical="center"/>
    </xf>
    <xf numFmtId="193" fontId="36" fillId="9" borderId="415" xfId="167" applyNumberFormat="1" applyFont="1" applyFill="1" applyBorder="1" applyAlignment="1">
      <alignment horizontal="right" vertical="center"/>
    </xf>
    <xf numFmtId="37" fontId="36" fillId="9" borderId="504" xfId="174" applyNumberFormat="1" applyFont="1" applyFill="1" applyBorder="1" applyAlignment="1">
      <alignment horizontal="right" vertical="center"/>
    </xf>
    <xf numFmtId="193" fontId="36" fillId="9" borderId="415" xfId="321" applyNumberFormat="1" applyFont="1" applyFill="1" applyBorder="1" applyAlignment="1">
      <alignment horizontal="right" vertical="center"/>
    </xf>
    <xf numFmtId="193" fontId="36" fillId="9" borderId="457" xfId="321" applyNumberFormat="1" applyFont="1" applyFill="1" applyBorder="1" applyAlignment="1">
      <alignment horizontal="right" vertical="center"/>
    </xf>
    <xf numFmtId="37" fontId="36" fillId="9" borderId="446" xfId="321" applyNumberFormat="1" applyFont="1" applyFill="1" applyBorder="1" applyAlignment="1">
      <alignment horizontal="right" vertical="center"/>
    </xf>
    <xf numFmtId="193" fontId="36" fillId="9" borderId="408" xfId="321" applyNumberFormat="1" applyFont="1" applyFill="1" applyBorder="1" applyAlignment="1">
      <alignment horizontal="right" vertical="center"/>
    </xf>
    <xf numFmtId="0" fontId="36" fillId="0" borderId="415" xfId="319" applyFont="1" applyBorder="1" applyAlignment="1">
      <alignment horizontal="left" vertical="center" indent="2"/>
    </xf>
    <xf numFmtId="193" fontId="36" fillId="0" borderId="415" xfId="167" applyNumberFormat="1" applyFont="1" applyBorder="1" applyAlignment="1">
      <alignment horizontal="right" vertical="center"/>
    </xf>
    <xf numFmtId="193" fontId="36" fillId="0" borderId="415" xfId="321" applyNumberFormat="1" applyFont="1" applyBorder="1" applyAlignment="1">
      <alignment horizontal="right" vertical="center"/>
    </xf>
    <xf numFmtId="37" fontId="36" fillId="0" borderId="504" xfId="318" applyNumberFormat="1" applyFont="1" applyBorder="1" applyAlignment="1">
      <alignment vertical="center"/>
    </xf>
    <xf numFmtId="0" fontId="36" fillId="0" borderId="415" xfId="167" applyFont="1" applyBorder="1" applyAlignment="1">
      <alignment horizontal="left" vertical="center"/>
    </xf>
    <xf numFmtId="37" fontId="36" fillId="0" borderId="474" xfId="167" applyNumberFormat="1" applyFont="1" applyBorder="1" applyAlignment="1">
      <alignment horizontal="right" vertical="center"/>
    </xf>
    <xf numFmtId="193" fontId="36" fillId="0" borderId="479" xfId="167" applyNumberFormat="1" applyFont="1" applyBorder="1" applyAlignment="1">
      <alignment horizontal="right" vertical="center"/>
    </xf>
    <xf numFmtId="37" fontId="36" fillId="0" borderId="474" xfId="174" applyNumberFormat="1" applyFont="1" applyBorder="1" applyAlignment="1">
      <alignment horizontal="right" vertical="center"/>
    </xf>
    <xf numFmtId="193" fontId="36" fillId="0" borderId="479" xfId="321" applyNumberFormat="1" applyFont="1" applyBorder="1" applyAlignment="1">
      <alignment horizontal="right" vertical="center"/>
    </xf>
    <xf numFmtId="193" fontId="36" fillId="0" borderId="488" xfId="321" applyNumberFormat="1" applyFont="1" applyBorder="1" applyAlignment="1">
      <alignment horizontal="right" vertical="center"/>
    </xf>
    <xf numFmtId="37" fontId="36" fillId="0" borderId="507" xfId="321" applyNumberFormat="1" applyFont="1" applyBorder="1" applyAlignment="1">
      <alignment horizontal="right" vertical="center"/>
    </xf>
    <xf numFmtId="193" fontId="36" fillId="0" borderId="482" xfId="321" applyNumberFormat="1" applyFont="1" applyBorder="1" applyAlignment="1">
      <alignment horizontal="right" vertical="center"/>
    </xf>
    <xf numFmtId="0" fontId="92" fillId="8" borderId="408" xfId="320" applyFont="1" applyFill="1" applyBorder="1" applyAlignment="1">
      <alignment horizontal="left" vertical="center"/>
    </xf>
    <xf numFmtId="3" fontId="36" fillId="9" borderId="344" xfId="167" applyNumberFormat="1" applyFont="1" applyFill="1" applyBorder="1" applyAlignment="1">
      <alignment horizontal="right" vertical="center"/>
    </xf>
    <xf numFmtId="37" fontId="36" fillId="9" borderId="115" xfId="174" applyNumberFormat="1" applyFont="1" applyFill="1" applyBorder="1" applyAlignment="1">
      <alignment horizontal="right" vertical="center"/>
    </xf>
    <xf numFmtId="3" fontId="36" fillId="9" borderId="344" xfId="174" applyNumberFormat="1" applyFont="1" applyFill="1" applyBorder="1" applyAlignment="1">
      <alignment horizontal="right" vertical="center"/>
    </xf>
    <xf numFmtId="37" fontId="51" fillId="9" borderId="408" xfId="0" applyNumberFormat="1" applyFont="1" applyFill="1" applyBorder="1" applyAlignment="1">
      <alignment horizontal="right" vertical="center"/>
    </xf>
    <xf numFmtId="3" fontId="36" fillId="9" borderId="324" xfId="174" applyNumberFormat="1" applyFont="1" applyFill="1" applyBorder="1" applyAlignment="1">
      <alignment horizontal="right" vertical="center"/>
    </xf>
    <xf numFmtId="0" fontId="55" fillId="8" borderId="516" xfId="0" applyFont="1" applyFill="1" applyBorder="1" applyAlignment="1">
      <alignment horizontal="center" vertical="center" wrapText="1"/>
    </xf>
    <xf numFmtId="0" fontId="55" fillId="8" borderId="170" xfId="0" applyFont="1" applyFill="1" applyBorder="1" applyAlignment="1">
      <alignment horizontal="center" vertical="center" wrapText="1"/>
    </xf>
    <xf numFmtId="0" fontId="55" fillId="8" borderId="139" xfId="0" applyFont="1" applyFill="1" applyBorder="1" applyAlignment="1">
      <alignment horizontal="center" vertical="center" wrapText="1"/>
    </xf>
    <xf numFmtId="0" fontId="55" fillId="8" borderId="138" xfId="0" applyFont="1" applyFill="1" applyBorder="1" applyAlignment="1">
      <alignment horizontal="center" vertical="center" wrapText="1"/>
    </xf>
    <xf numFmtId="0" fontId="55" fillId="8" borderId="191" xfId="0" applyFont="1" applyFill="1" applyBorder="1" applyAlignment="1">
      <alignment horizontal="center" vertical="center" wrapText="1"/>
    </xf>
    <xf numFmtId="0" fontId="36" fillId="0" borderId="517" xfId="0" applyFont="1" applyBorder="1" applyAlignment="1">
      <alignment horizontal="left" vertical="center" wrapText="1" indent="1"/>
    </xf>
    <xf numFmtId="183" fontId="59" fillId="0" borderId="237" xfId="0" applyNumberFormat="1" applyFont="1" applyBorder="1" applyAlignment="1">
      <alignment vertical="center"/>
    </xf>
    <xf numFmtId="193" fontId="59" fillId="0" borderId="518" xfId="0" applyNumberFormat="1" applyFont="1" applyBorder="1" applyAlignment="1">
      <alignment vertical="center"/>
    </xf>
    <xf numFmtId="37" fontId="43" fillId="0" borderId="237" xfId="0" applyNumberFormat="1" applyFont="1" applyBorder="1" applyAlignment="1">
      <alignment horizontal="right" vertical="center"/>
    </xf>
    <xf numFmtId="193" fontId="36" fillId="0" borderId="368" xfId="0" applyNumberFormat="1" applyFont="1" applyBorder="1" applyAlignment="1">
      <alignment horizontal="right" vertical="center"/>
    </xf>
    <xf numFmtId="193" fontId="52" fillId="0" borderId="368" xfId="0" applyNumberFormat="1" applyFont="1" applyBorder="1" applyAlignment="1">
      <alignment vertical="center"/>
    </xf>
    <xf numFmtId="0" fontId="36" fillId="9" borderId="517" xfId="0" applyFont="1" applyFill="1" applyBorder="1" applyAlignment="1">
      <alignment horizontal="left" vertical="center" wrapText="1" indent="1"/>
    </xf>
    <xf numFmtId="183" fontId="59" fillId="9" borderId="237" xfId="0" applyNumberFormat="1" applyFont="1" applyFill="1" applyBorder="1" applyAlignment="1">
      <alignment vertical="center"/>
    </xf>
    <xf numFmtId="193" fontId="59" fillId="9" borderId="518" xfId="0" applyNumberFormat="1" applyFont="1" applyFill="1" applyBorder="1" applyAlignment="1">
      <alignment vertical="center"/>
    </xf>
    <xf numFmtId="37" fontId="43" fillId="9" borderId="237" xfId="0" applyNumberFormat="1" applyFont="1" applyFill="1" applyBorder="1" applyAlignment="1">
      <alignment horizontal="right" vertical="center"/>
    </xf>
    <xf numFmtId="193" fontId="36" fillId="9" borderId="368" xfId="0" applyNumberFormat="1" applyFont="1" applyFill="1" applyBorder="1" applyAlignment="1">
      <alignment horizontal="right" vertical="center"/>
    </xf>
    <xf numFmtId="193" fontId="52" fillId="9" borderId="368" xfId="0" applyNumberFormat="1" applyFont="1" applyFill="1" applyBorder="1" applyAlignment="1">
      <alignment vertical="center"/>
    </xf>
    <xf numFmtId="37" fontId="36" fillId="0" borderId="237" xfId="0" applyNumberFormat="1" applyFont="1" applyBorder="1" applyAlignment="1">
      <alignment horizontal="right" vertical="center"/>
    </xf>
    <xf numFmtId="37" fontId="36" fillId="9" borderId="237" xfId="0" applyNumberFormat="1" applyFont="1" applyFill="1" applyBorder="1" applyAlignment="1">
      <alignment horizontal="right" vertical="center"/>
    </xf>
    <xf numFmtId="195" fontId="36" fillId="0" borderId="237" xfId="0" applyNumberFormat="1" applyFont="1" applyBorder="1" applyAlignment="1">
      <alignment horizontal="right" vertical="center"/>
    </xf>
    <xf numFmtId="195" fontId="36" fillId="0" borderId="518" xfId="0" applyNumberFormat="1" applyFont="1" applyBorder="1" applyAlignment="1">
      <alignment horizontal="right" vertical="center"/>
    </xf>
    <xf numFmtId="195" fontId="36" fillId="0" borderId="368" xfId="0" applyNumberFormat="1" applyFont="1" applyBorder="1" applyAlignment="1">
      <alignment horizontal="right" vertical="center"/>
    </xf>
    <xf numFmtId="37" fontId="43" fillId="0" borderId="237" xfId="0" applyNumberFormat="1" applyFont="1" applyBorder="1" applyAlignment="1">
      <alignment vertical="center"/>
    </xf>
    <xf numFmtId="183" fontId="59" fillId="9" borderId="519" xfId="0" applyNumberFormat="1" applyFont="1" applyFill="1" applyBorder="1" applyAlignment="1">
      <alignment vertical="center"/>
    </xf>
    <xf numFmtId="193" fontId="59" fillId="9" borderId="520" xfId="0" applyNumberFormat="1" applyFont="1" applyFill="1" applyBorder="1" applyAlignment="1">
      <alignment vertical="center"/>
    </xf>
    <xf numFmtId="37" fontId="36" fillId="9" borderId="519" xfId="0" applyNumberFormat="1" applyFont="1" applyFill="1" applyBorder="1" applyAlignment="1">
      <alignment horizontal="right" vertical="center"/>
    </xf>
    <xf numFmtId="193" fontId="36" fillId="9" borderId="521" xfId="0" applyNumberFormat="1" applyFont="1" applyFill="1" applyBorder="1" applyAlignment="1">
      <alignment horizontal="right" vertical="center"/>
    </xf>
    <xf numFmtId="193" fontId="52" fillId="9" borderId="521" xfId="0" applyNumberFormat="1" applyFont="1" applyFill="1" applyBorder="1" applyAlignment="1">
      <alignment vertical="center"/>
    </xf>
    <xf numFmtId="0" fontId="55" fillId="8" borderId="522" xfId="0" applyFont="1" applyFill="1" applyBorder="1" applyAlignment="1">
      <alignment horizontal="left" vertical="center" wrapText="1" indent="1"/>
    </xf>
    <xf numFmtId="183" fontId="59" fillId="0" borderId="523" xfId="0" applyNumberFormat="1" applyFont="1" applyBorder="1" applyAlignment="1">
      <alignment vertical="center"/>
    </xf>
    <xf numFmtId="193" fontId="59" fillId="0" borderId="524" xfId="0" applyNumberFormat="1" applyFont="1" applyBorder="1" applyAlignment="1">
      <alignment vertical="center"/>
    </xf>
    <xf numFmtId="37" fontId="43" fillId="0" borderId="1" xfId="0" applyNumberFormat="1" applyFont="1" applyBorder="1" applyAlignment="1">
      <alignment horizontal="right" vertical="center"/>
    </xf>
    <xf numFmtId="193" fontId="36" fillId="0" borderId="5" xfId="0" applyNumberFormat="1" applyFont="1" applyBorder="1" applyAlignment="1">
      <alignment horizontal="right" vertical="center"/>
    </xf>
    <xf numFmtId="193" fontId="52" fillId="0" borderId="65" xfId="0" applyNumberFormat="1" applyFont="1" applyBorder="1" applyAlignment="1">
      <alignment vertical="center"/>
    </xf>
    <xf numFmtId="0" fontId="55" fillId="8" borderId="222" xfId="0" applyFont="1" applyFill="1" applyBorder="1" applyAlignment="1">
      <alignment horizontal="center" vertical="center" wrapText="1"/>
    </xf>
    <xf numFmtId="0" fontId="55" fillId="8" borderId="47" xfId="0" applyFont="1" applyFill="1" applyBorder="1" applyAlignment="1">
      <alignment horizontal="center" vertical="center" wrapText="1"/>
    </xf>
    <xf numFmtId="193" fontId="36" fillId="0" borderId="518" xfId="0" applyNumberFormat="1" applyFont="1" applyBorder="1" applyAlignment="1">
      <alignment horizontal="right" vertical="center"/>
    </xf>
    <xf numFmtId="37" fontId="36" fillId="0" borderId="446" xfId="0" applyNumberFormat="1" applyFont="1" applyBorder="1" applyAlignment="1">
      <alignment horizontal="right" vertical="center"/>
    </xf>
    <xf numFmtId="193" fontId="36" fillId="0" borderId="324" xfId="0" applyNumberFormat="1" applyFont="1" applyBorder="1" applyAlignment="1">
      <alignment horizontal="right" vertical="center"/>
    </xf>
    <xf numFmtId="193" fontId="36" fillId="9" borderId="518" xfId="0" applyNumberFormat="1" applyFont="1" applyFill="1" applyBorder="1" applyAlignment="1">
      <alignment horizontal="right" vertical="center"/>
    </xf>
    <xf numFmtId="37" fontId="36" fillId="9" borderId="446" xfId="0" applyNumberFormat="1" applyFont="1" applyFill="1" applyBorder="1" applyAlignment="1">
      <alignment horizontal="right" vertical="center"/>
    </xf>
    <xf numFmtId="193" fontId="36" fillId="9" borderId="324" xfId="0" applyNumberFormat="1" applyFont="1" applyFill="1" applyBorder="1" applyAlignment="1">
      <alignment horizontal="right" vertical="center"/>
    </xf>
    <xf numFmtId="193" fontId="36" fillId="9" borderId="408" xfId="0" applyNumberFormat="1" applyFont="1" applyFill="1" applyBorder="1" applyAlignment="1">
      <alignment horizontal="right" vertical="center"/>
    </xf>
    <xf numFmtId="193" fontId="36" fillId="0" borderId="408" xfId="0" applyNumberFormat="1" applyFont="1" applyBorder="1" applyAlignment="1">
      <alignment horizontal="right" vertical="center"/>
    </xf>
    <xf numFmtId="195" fontId="36" fillId="0" borderId="525" xfId="0" applyNumberFormat="1" applyFont="1" applyBorder="1" applyAlignment="1">
      <alignment horizontal="right" vertical="center"/>
    </xf>
    <xf numFmtId="195" fontId="36" fillId="0" borderId="408" xfId="0" applyNumberFormat="1" applyFont="1" applyBorder="1" applyAlignment="1">
      <alignment horizontal="right" vertical="center"/>
    </xf>
    <xf numFmtId="195" fontId="36" fillId="0" borderId="408" xfId="0" applyNumberFormat="1" applyFont="1" applyBorder="1" applyAlignment="1">
      <alignment horizontal="right" vertical="center" wrapText="1"/>
    </xf>
    <xf numFmtId="37" fontId="36" fillId="9" borderId="526" xfId="0" applyNumberFormat="1" applyFont="1" applyFill="1" applyBorder="1" applyAlignment="1">
      <alignment horizontal="right" vertical="center"/>
    </xf>
    <xf numFmtId="193" fontId="36" fillId="9" borderId="520" xfId="0" applyNumberFormat="1" applyFont="1" applyFill="1" applyBorder="1" applyAlignment="1">
      <alignment horizontal="right" vertical="center"/>
    </xf>
    <xf numFmtId="37" fontId="36" fillId="9" borderId="507" xfId="0" applyNumberFormat="1" applyFont="1" applyFill="1" applyBorder="1" applyAlignment="1">
      <alignment horizontal="right" vertical="center"/>
    </xf>
    <xf numFmtId="193" fontId="36" fillId="9" borderId="482" xfId="0" applyNumberFormat="1" applyFont="1" applyFill="1" applyBorder="1" applyAlignment="1">
      <alignment horizontal="right" vertical="center"/>
    </xf>
    <xf numFmtId="0" fontId="55" fillId="8" borderId="415" xfId="0" applyFont="1" applyFill="1" applyBorder="1" applyAlignment="1">
      <alignment horizontal="left" vertical="center" wrapText="1" indent="1"/>
    </xf>
    <xf numFmtId="37" fontId="36" fillId="0" borderId="193" xfId="0" applyNumberFormat="1" applyFont="1" applyBorder="1" applyAlignment="1">
      <alignment horizontal="right" vertical="center"/>
    </xf>
    <xf numFmtId="193" fontId="36" fillId="0" borderId="527" xfId="0" applyNumberFormat="1" applyFont="1" applyBorder="1" applyAlignment="1">
      <alignment horizontal="right" vertical="center"/>
    </xf>
    <xf numFmtId="37" fontId="36" fillId="0" borderId="323" xfId="0" applyNumberFormat="1" applyFont="1" applyBorder="1" applyAlignment="1">
      <alignment horizontal="right" vertical="center"/>
    </xf>
    <xf numFmtId="0" fontId="142" fillId="0" borderId="0" xfId="0" applyFont="1"/>
    <xf numFmtId="0" fontId="59" fillId="0" borderId="408" xfId="0" applyFont="1" applyBorder="1" applyAlignment="1">
      <alignment horizontal="left" vertical="center" wrapText="1" indent="1"/>
    </xf>
    <xf numFmtId="0" fontId="36" fillId="0" borderId="457" xfId="0" applyFont="1" applyBorder="1" applyAlignment="1">
      <alignment horizontal="left" vertical="center" indent="1"/>
    </xf>
    <xf numFmtId="37" fontId="51" fillId="0" borderId="531" xfId="0" applyNumberFormat="1" applyFont="1" applyBorder="1" applyAlignment="1">
      <alignment horizontal="right" vertical="center"/>
    </xf>
    <xf numFmtId="37" fontId="51" fillId="0" borderId="532" xfId="0" applyNumberFormat="1" applyFont="1" applyBorder="1" applyAlignment="1">
      <alignment horizontal="right" vertical="center"/>
    </xf>
    <xf numFmtId="193" fontId="59" fillId="0" borderId="408" xfId="0" applyNumberFormat="1" applyFont="1" applyBorder="1" applyAlignment="1">
      <alignment horizontal="right" vertical="center"/>
    </xf>
    <xf numFmtId="0" fontId="36" fillId="0" borderId="324" xfId="0" applyFont="1" applyBorder="1" applyAlignment="1">
      <alignment horizontal="left" vertical="center" wrapText="1" indent="1"/>
    </xf>
    <xf numFmtId="0" fontId="36" fillId="0" borderId="344" xfId="0" applyFont="1" applyBorder="1" applyAlignment="1">
      <alignment horizontal="left" vertical="center" indent="1"/>
    </xf>
    <xf numFmtId="37" fontId="36" fillId="0" borderId="503" xfId="0" applyNumberFormat="1" applyFont="1" applyBorder="1" applyAlignment="1">
      <alignment horizontal="right" vertical="center"/>
    </xf>
    <xf numFmtId="37" fontId="36" fillId="0" borderId="504" xfId="0" applyNumberFormat="1" applyFont="1" applyBorder="1" applyAlignment="1">
      <alignment horizontal="right" vertical="center"/>
    </xf>
    <xf numFmtId="0" fontId="59" fillId="9" borderId="408" xfId="0" applyFont="1" applyFill="1" applyBorder="1" applyAlignment="1">
      <alignment horizontal="left" vertical="center" wrapText="1" indent="1"/>
    </xf>
    <xf numFmtId="0" fontId="36" fillId="9" borderId="457" xfId="0" applyFont="1" applyFill="1" applyBorder="1" applyAlignment="1">
      <alignment horizontal="left" vertical="center" wrapText="1" indent="1"/>
    </xf>
    <xf numFmtId="37" fontId="51" fillId="9" borderId="531" xfId="0" applyNumberFormat="1" applyFont="1" applyFill="1" applyBorder="1" applyAlignment="1">
      <alignment horizontal="right" vertical="center"/>
    </xf>
    <xf numFmtId="37" fontId="51" fillId="9" borderId="532" xfId="0" applyNumberFormat="1" applyFont="1" applyFill="1" applyBorder="1" applyAlignment="1">
      <alignment horizontal="right" vertical="center"/>
    </xf>
    <xf numFmtId="193" fontId="59" fillId="9" borderId="408" xfId="0" applyNumberFormat="1" applyFont="1" applyFill="1" applyBorder="1" applyAlignment="1">
      <alignment horizontal="right" vertical="center"/>
    </xf>
    <xf numFmtId="0" fontId="36" fillId="9" borderId="408" xfId="0" applyFont="1" applyFill="1" applyBorder="1" applyAlignment="1">
      <alignment horizontal="left" vertical="center" wrapText="1" indent="1"/>
    </xf>
    <xf numFmtId="0" fontId="36" fillId="9" borderId="415" xfId="0" applyFont="1" applyFill="1" applyBorder="1" applyAlignment="1">
      <alignment horizontal="left" vertical="center" wrapText="1" indent="1"/>
    </xf>
    <xf numFmtId="37" fontId="36" fillId="9" borderId="503" xfId="0" applyNumberFormat="1" applyFont="1" applyFill="1" applyBorder="1" applyAlignment="1">
      <alignment horizontal="right" vertical="center"/>
    </xf>
    <xf numFmtId="37" fontId="36" fillId="9" borderId="504" xfId="0" applyNumberFormat="1" applyFont="1" applyFill="1" applyBorder="1" applyAlignment="1">
      <alignment horizontal="right" vertical="center"/>
    </xf>
    <xf numFmtId="0" fontId="36" fillId="0" borderId="457" xfId="0" applyFont="1" applyBorder="1" applyAlignment="1">
      <alignment horizontal="left" vertical="center" wrapText="1" indent="1"/>
    </xf>
    <xf numFmtId="0" fontId="36" fillId="0" borderId="408" xfId="0" applyFont="1" applyBorder="1" applyAlignment="1">
      <alignment horizontal="left" vertical="center" wrapText="1" indent="1"/>
    </xf>
    <xf numFmtId="0" fontId="36" fillId="0" borderId="415" xfId="0" applyFont="1" applyBorder="1" applyAlignment="1">
      <alignment horizontal="left" vertical="center" wrapText="1" indent="1"/>
    </xf>
    <xf numFmtId="0" fontId="59" fillId="0" borderId="457" xfId="0" applyFont="1" applyBorder="1" applyAlignment="1">
      <alignment horizontal="left" vertical="center" wrapText="1" indent="1"/>
    </xf>
    <xf numFmtId="0" fontId="59" fillId="9" borderId="457" xfId="0" applyFont="1" applyFill="1" applyBorder="1" applyAlignment="1">
      <alignment horizontal="left" vertical="center" wrapText="1" indent="1"/>
    </xf>
    <xf numFmtId="37" fontId="36" fillId="0" borderId="478" xfId="0" applyNumberFormat="1" applyFont="1" applyBorder="1" applyAlignment="1">
      <alignment horizontal="right" vertical="center"/>
    </xf>
    <xf numFmtId="37" fontId="36" fillId="0" borderId="474" xfId="0" applyNumberFormat="1" applyFont="1" applyBorder="1" applyAlignment="1">
      <alignment horizontal="right" vertical="center"/>
    </xf>
    <xf numFmtId="193" fontId="36" fillId="0" borderId="482" xfId="0" applyNumberFormat="1" applyFont="1" applyBorder="1" applyAlignment="1">
      <alignment horizontal="right" vertical="center"/>
    </xf>
    <xf numFmtId="37" fontId="36" fillId="9" borderId="344" xfId="0" applyNumberFormat="1" applyFont="1" applyFill="1" applyBorder="1" applyAlignment="1">
      <alignment horizontal="right" vertical="center"/>
    </xf>
    <xf numFmtId="37" fontId="51" fillId="0" borderId="473" xfId="0" applyNumberFormat="1" applyFont="1" applyBorder="1" applyAlignment="1">
      <alignment horizontal="right" vertical="center"/>
    </xf>
    <xf numFmtId="37" fontId="51" fillId="0" borderId="507" xfId="0" applyNumberFormat="1" applyFont="1" applyBorder="1" applyAlignment="1">
      <alignment horizontal="right" vertical="center"/>
    </xf>
    <xf numFmtId="193" fontId="59" fillId="0" borderId="482" xfId="0" applyNumberFormat="1" applyFont="1" applyBorder="1" applyAlignment="1">
      <alignment horizontal="right" vertical="center"/>
    </xf>
    <xf numFmtId="37" fontId="51" fillId="9" borderId="121" xfId="0" applyNumberFormat="1" applyFont="1" applyFill="1" applyBorder="1" applyAlignment="1">
      <alignment horizontal="right" vertical="center"/>
    </xf>
    <xf numFmtId="37" fontId="51" fillId="9" borderId="323" xfId="0" applyNumberFormat="1" applyFont="1" applyFill="1" applyBorder="1" applyAlignment="1">
      <alignment horizontal="right" vertical="center"/>
    </xf>
    <xf numFmtId="0" fontId="143" fillId="0" borderId="0" xfId="0" applyFont="1" applyAlignment="1">
      <alignment vertical="center"/>
    </xf>
    <xf numFmtId="0" fontId="66" fillId="8" borderId="129" xfId="0" applyFont="1" applyFill="1" applyBorder="1" applyAlignment="1">
      <alignment horizontal="center" vertical="center" wrapText="1"/>
    </xf>
    <xf numFmtId="0" fontId="66" fillId="8" borderId="34" xfId="0" applyFont="1" applyFill="1" applyBorder="1" applyAlignment="1">
      <alignment horizontal="center" vertical="center" wrapText="1"/>
    </xf>
    <xf numFmtId="0" fontId="59" fillId="0" borderId="324" xfId="0" applyFont="1" applyBorder="1" applyAlignment="1">
      <alignment horizontal="left" vertical="center" wrapText="1" indent="1"/>
    </xf>
    <xf numFmtId="0" fontId="59" fillId="0" borderId="344" xfId="0" applyFont="1" applyBorder="1" applyAlignment="1">
      <alignment horizontal="left" vertical="center" indent="1"/>
    </xf>
    <xf numFmtId="37" fontId="59" fillId="0" borderId="503" xfId="0" applyNumberFormat="1" applyFont="1" applyBorder="1" applyAlignment="1">
      <alignment horizontal="right" vertical="center"/>
    </xf>
    <xf numFmtId="37" fontId="59" fillId="0" borderId="504" xfId="0" applyNumberFormat="1" applyFont="1" applyBorder="1" applyAlignment="1">
      <alignment horizontal="right" vertical="center"/>
    </xf>
    <xf numFmtId="193" fontId="59" fillId="0" borderId="324" xfId="0" applyNumberFormat="1" applyFont="1" applyBorder="1" applyAlignment="1">
      <alignment horizontal="right" vertical="center"/>
    </xf>
    <xf numFmtId="0" fontId="43" fillId="0" borderId="0" xfId="0" applyFont="1"/>
    <xf numFmtId="0" fontId="59" fillId="9" borderId="415" xfId="0" applyFont="1" applyFill="1" applyBorder="1" applyAlignment="1">
      <alignment horizontal="left" vertical="center" indent="1"/>
    </xf>
    <xf numFmtId="37" fontId="59" fillId="9" borderId="503" xfId="0" applyNumberFormat="1" applyFont="1" applyFill="1" applyBorder="1" applyAlignment="1">
      <alignment horizontal="right" vertical="center"/>
    </xf>
    <xf numFmtId="37" fontId="59" fillId="9" borderId="504" xfId="0" applyNumberFormat="1" applyFont="1" applyFill="1" applyBorder="1" applyAlignment="1">
      <alignment horizontal="right" vertical="center"/>
    </xf>
    <xf numFmtId="0" fontId="59" fillId="0" borderId="415" xfId="0" applyFont="1" applyBorder="1" applyAlignment="1">
      <alignment horizontal="left" vertical="center" indent="1"/>
    </xf>
    <xf numFmtId="0" fontId="59" fillId="9" borderId="415" xfId="0" applyFont="1" applyFill="1" applyBorder="1" applyAlignment="1">
      <alignment horizontal="center" vertical="center"/>
    </xf>
    <xf numFmtId="195" fontId="75" fillId="9" borderId="504" xfId="0" applyNumberFormat="1" applyFont="1" applyFill="1" applyBorder="1" applyAlignment="1">
      <alignment horizontal="right" vertical="center"/>
    </xf>
    <xf numFmtId="195" fontId="75" fillId="0" borderId="504" xfId="0" applyNumberFormat="1" applyFont="1" applyBorder="1" applyAlignment="1">
      <alignment horizontal="right" vertical="center"/>
    </xf>
    <xf numFmtId="37" fontId="59" fillId="0" borderId="478" xfId="0" applyNumberFormat="1" applyFont="1" applyBorder="1" applyAlignment="1">
      <alignment horizontal="right" vertical="center"/>
    </xf>
    <xf numFmtId="37" fontId="59" fillId="0" borderId="474" xfId="0" applyNumberFormat="1" applyFont="1" applyBorder="1" applyAlignment="1">
      <alignment horizontal="right" vertical="center"/>
    </xf>
    <xf numFmtId="37" fontId="59" fillId="0" borderId="344" xfId="0" applyNumberFormat="1" applyFont="1" applyBorder="1" applyAlignment="1">
      <alignment horizontal="right" vertical="center"/>
    </xf>
    <xf numFmtId="37" fontId="59" fillId="0" borderId="93" xfId="0" applyNumberFormat="1" applyFont="1" applyBorder="1" applyAlignment="1">
      <alignment horizontal="right" vertical="center"/>
    </xf>
    <xf numFmtId="193" fontId="59" fillId="0" borderId="324" xfId="0" applyNumberFormat="1" applyFont="1" applyBorder="1" applyAlignment="1">
      <alignment horizontal="right" vertical="center" wrapText="1"/>
    </xf>
    <xf numFmtId="37" fontId="52" fillId="9" borderId="532" xfId="0" applyNumberFormat="1" applyFont="1" applyFill="1" applyBorder="1" applyAlignment="1">
      <alignment horizontal="right" vertical="center"/>
    </xf>
    <xf numFmtId="0" fontId="52" fillId="0" borderId="532" xfId="0" applyFont="1" applyBorder="1"/>
    <xf numFmtId="0" fontId="52" fillId="9" borderId="532" xfId="0" applyFont="1" applyFill="1" applyBorder="1"/>
    <xf numFmtId="0" fontId="59" fillId="9" borderId="457" xfId="0" applyFont="1" applyFill="1" applyBorder="1" applyAlignment="1">
      <alignment horizontal="left" vertical="center" indent="1"/>
    </xf>
    <xf numFmtId="37" fontId="51" fillId="9" borderId="473" xfId="0" applyNumberFormat="1" applyFont="1" applyFill="1" applyBorder="1" applyAlignment="1">
      <alignment horizontal="right" vertical="center"/>
    </xf>
    <xf numFmtId="37" fontId="59" fillId="9" borderId="507" xfId="0" applyNumberFormat="1" applyFont="1" applyFill="1" applyBorder="1" applyAlignment="1">
      <alignment horizontal="right" vertical="center"/>
    </xf>
    <xf numFmtId="193" fontId="59" fillId="9" borderId="482" xfId="0" applyNumberFormat="1" applyFont="1" applyFill="1" applyBorder="1" applyAlignment="1">
      <alignment horizontal="right" vertical="center"/>
    </xf>
    <xf numFmtId="0" fontId="59" fillId="0" borderId="0" xfId="0" applyFont="1" applyAlignment="1">
      <alignment horizontal="left" vertical="center"/>
    </xf>
    <xf numFmtId="0" fontId="66" fillId="8" borderId="148" xfId="0" applyFont="1" applyFill="1" applyBorder="1" applyAlignment="1">
      <alignment horizontal="center" vertical="center" wrapText="1"/>
    </xf>
    <xf numFmtId="0" fontId="59" fillId="0" borderId="420" xfId="0" applyFont="1" applyBorder="1" applyAlignment="1">
      <alignment horizontal="left" vertical="center" wrapText="1" indent="1"/>
    </xf>
    <xf numFmtId="0" fontId="59" fillId="0" borderId="452" xfId="0" applyFont="1" applyBorder="1" applyAlignment="1">
      <alignment horizontal="left" vertical="center" indent="1"/>
    </xf>
    <xf numFmtId="37" fontId="59" fillId="0" borderId="540" xfId="0" applyNumberFormat="1" applyFont="1" applyBorder="1" applyAlignment="1">
      <alignment horizontal="right" vertical="center"/>
    </xf>
    <xf numFmtId="37" fontId="59" fillId="0" borderId="541" xfId="0" applyNumberFormat="1" applyFont="1" applyBorder="1" applyAlignment="1">
      <alignment horizontal="right" vertical="center"/>
    </xf>
    <xf numFmtId="193" fontId="59" fillId="0" borderId="420" xfId="0" applyNumberFormat="1" applyFont="1" applyBorder="1" applyAlignment="1">
      <alignment horizontal="right" vertical="center"/>
    </xf>
    <xf numFmtId="0" fontId="59" fillId="0" borderId="427" xfId="0" applyFont="1" applyBorder="1" applyAlignment="1">
      <alignment horizontal="left" vertical="center" indent="1"/>
    </xf>
    <xf numFmtId="0" fontId="43" fillId="0" borderId="0" xfId="0" applyFont="1" applyAlignment="1">
      <alignment vertical="center"/>
    </xf>
    <xf numFmtId="0" fontId="59" fillId="9" borderId="420" xfId="0" applyFont="1" applyFill="1" applyBorder="1" applyAlignment="1">
      <alignment horizontal="left" vertical="center" wrapText="1" indent="1"/>
    </xf>
    <xf numFmtId="0" fontId="59" fillId="9" borderId="452" xfId="0" applyFont="1" applyFill="1" applyBorder="1" applyAlignment="1">
      <alignment horizontal="left" vertical="center" indent="1"/>
    </xf>
    <xf numFmtId="37" fontId="59" fillId="9" borderId="540" xfId="0" applyNumberFormat="1" applyFont="1" applyFill="1" applyBorder="1" applyAlignment="1">
      <alignment horizontal="right" vertical="center"/>
    </xf>
    <xf numFmtId="37" fontId="59" fillId="9" borderId="541" xfId="0" applyNumberFormat="1" applyFont="1" applyFill="1" applyBorder="1" applyAlignment="1">
      <alignment horizontal="right" vertical="center"/>
    </xf>
    <xf numFmtId="193" fontId="59" fillId="9" borderId="420" xfId="0" applyNumberFormat="1" applyFont="1" applyFill="1" applyBorder="1" applyAlignment="1">
      <alignment horizontal="right" vertical="center"/>
    </xf>
    <xf numFmtId="0" fontId="59" fillId="9" borderId="427" xfId="0" applyFont="1" applyFill="1" applyBorder="1" applyAlignment="1">
      <alignment horizontal="left" vertical="center" indent="1"/>
    </xf>
    <xf numFmtId="0" fontId="59" fillId="0" borderId="452" xfId="0" applyFont="1" applyBorder="1" applyAlignment="1">
      <alignment horizontal="left" vertical="center" wrapText="1" indent="1"/>
    </xf>
    <xf numFmtId="0" fontId="59" fillId="9" borderId="452" xfId="0" applyFont="1" applyFill="1" applyBorder="1" applyAlignment="1">
      <alignment horizontal="left" vertical="center" wrapText="1" indent="1"/>
    </xf>
    <xf numFmtId="0" fontId="59" fillId="0" borderId="427" xfId="0" applyFont="1" applyBorder="1" applyAlignment="1">
      <alignment horizontal="left" vertical="center" wrapText="1" indent="1"/>
    </xf>
    <xf numFmtId="37" fontId="59" fillId="9" borderId="474" xfId="0" applyNumberFormat="1" applyFont="1" applyFill="1" applyBorder="1" applyAlignment="1">
      <alignment horizontal="right" vertical="center"/>
    </xf>
    <xf numFmtId="0" fontId="59" fillId="9" borderId="432" xfId="0" applyFont="1" applyFill="1" applyBorder="1" applyAlignment="1">
      <alignment horizontal="left" vertical="center" wrapText="1" indent="1"/>
    </xf>
    <xf numFmtId="0" fontId="59" fillId="9" borderId="447" xfId="0" applyFont="1" applyFill="1" applyBorder="1" applyAlignment="1">
      <alignment horizontal="left" vertical="center" indent="1"/>
    </xf>
    <xf numFmtId="37" fontId="59" fillId="9" borderId="542" xfId="0" applyNumberFormat="1" applyFont="1" applyFill="1" applyBorder="1" applyAlignment="1">
      <alignment horizontal="right" vertical="center"/>
    </xf>
    <xf numFmtId="37" fontId="59" fillId="9" borderId="446" xfId="0" applyNumberFormat="1" applyFont="1" applyFill="1" applyBorder="1" applyAlignment="1">
      <alignment horizontal="right" vertical="center"/>
    </xf>
    <xf numFmtId="193" fontId="59" fillId="9" borderId="432" xfId="0" applyNumberFormat="1" applyFont="1" applyFill="1" applyBorder="1" applyAlignment="1">
      <alignment horizontal="right" vertical="center"/>
    </xf>
    <xf numFmtId="0" fontId="59" fillId="0" borderId="0" xfId="0" applyFont="1" applyAlignment="1">
      <alignment horizontal="left" vertical="top" wrapText="1"/>
    </xf>
    <xf numFmtId="0" fontId="59" fillId="0" borderId="0" xfId="0" applyFont="1" applyAlignment="1">
      <alignment vertical="center" wrapText="1"/>
    </xf>
    <xf numFmtId="0" fontId="59" fillId="0" borderId="432" xfId="0" applyFont="1" applyBorder="1" applyAlignment="1">
      <alignment horizontal="left" vertical="center" wrapText="1" indent="1"/>
    </xf>
    <xf numFmtId="0" fontId="59" fillId="0" borderId="447" xfId="0" applyFont="1" applyBorder="1" applyAlignment="1">
      <alignment horizontal="left" vertical="center" wrapText="1" indent="1"/>
    </xf>
    <xf numFmtId="37" fontId="59" fillId="0" borderId="542" xfId="0" applyNumberFormat="1" applyFont="1" applyBorder="1" applyAlignment="1">
      <alignment horizontal="right" vertical="center"/>
    </xf>
    <xf numFmtId="37" fontId="59" fillId="0" borderId="446" xfId="0" applyNumberFormat="1" applyFont="1" applyBorder="1" applyAlignment="1">
      <alignment horizontal="right" vertical="center"/>
    </xf>
    <xf numFmtId="193" fontId="59" fillId="0" borderId="432" xfId="0" applyNumberFormat="1" applyFont="1" applyBorder="1" applyAlignment="1">
      <alignment horizontal="right" vertical="center"/>
    </xf>
    <xf numFmtId="0" fontId="59" fillId="9" borderId="447" xfId="0" applyFont="1" applyFill="1" applyBorder="1" applyAlignment="1">
      <alignment horizontal="left" vertical="center" wrapText="1" indent="1"/>
    </xf>
    <xf numFmtId="0" fontId="59" fillId="0" borderId="447" xfId="0" applyFont="1" applyBorder="1" applyAlignment="1">
      <alignment horizontal="left" vertical="center" indent="1"/>
    </xf>
    <xf numFmtId="37" fontId="59" fillId="0" borderId="473" xfId="0" applyNumberFormat="1" applyFont="1" applyBorder="1" applyAlignment="1">
      <alignment horizontal="right" vertical="center"/>
    </xf>
    <xf numFmtId="37" fontId="59" fillId="0" borderId="507" xfId="0" applyNumberFormat="1" applyFont="1" applyBorder="1" applyAlignment="1">
      <alignment horizontal="right" vertical="center"/>
    </xf>
    <xf numFmtId="37" fontId="59" fillId="9" borderId="121" xfId="0" applyNumberFormat="1" applyFont="1" applyFill="1" applyBorder="1" applyAlignment="1">
      <alignment horizontal="right" vertical="center"/>
    </xf>
    <xf numFmtId="0" fontId="59" fillId="0" borderId="439" xfId="0" applyFont="1" applyBorder="1" applyAlignment="1">
      <alignment horizontal="left" vertical="center" indent="1"/>
    </xf>
    <xf numFmtId="0" fontId="59" fillId="9" borderId="439" xfId="0" applyFont="1" applyFill="1" applyBorder="1" applyAlignment="1">
      <alignment horizontal="left" vertical="center" indent="1"/>
    </xf>
    <xf numFmtId="37" fontId="59" fillId="9" borderId="478" xfId="0" applyNumberFormat="1" applyFont="1" applyFill="1" applyBorder="1" applyAlignment="1">
      <alignment horizontal="right" vertical="center"/>
    </xf>
    <xf numFmtId="37" fontId="59" fillId="9" borderId="473" xfId="0" applyNumberFormat="1" applyFont="1" applyFill="1" applyBorder="1" applyAlignment="1">
      <alignment horizontal="right" vertical="center"/>
    </xf>
    <xf numFmtId="37" fontId="59" fillId="0" borderId="121" xfId="0" applyNumberFormat="1" applyFont="1" applyBorder="1" applyAlignment="1">
      <alignment horizontal="right" vertical="center"/>
    </xf>
    <xf numFmtId="37" fontId="59" fillId="0" borderId="323" xfId="0" applyNumberFormat="1" applyFont="1" applyBorder="1" applyAlignment="1">
      <alignment horizontal="right" vertical="center"/>
    </xf>
    <xf numFmtId="0" fontId="144" fillId="14" borderId="439" xfId="0" applyFont="1" applyFill="1" applyBorder="1" applyAlignment="1">
      <alignment horizontal="left" vertical="center" indent="1"/>
    </xf>
    <xf numFmtId="0" fontId="144" fillId="14" borderId="545" xfId="0" applyFont="1" applyFill="1" applyBorder="1" applyAlignment="1">
      <alignment horizontal="center" vertical="center"/>
    </xf>
    <xf numFmtId="0" fontId="43" fillId="15" borderId="432" xfId="0" applyFont="1" applyFill="1" applyBorder="1" applyAlignment="1">
      <alignment horizontal="left" vertical="center" wrapText="1" indent="1"/>
    </xf>
    <xf numFmtId="0" fontId="43" fillId="15" borderId="432" xfId="0" applyFont="1" applyFill="1" applyBorder="1" applyAlignment="1">
      <alignment horizontal="left" vertical="center" indent="1"/>
    </xf>
    <xf numFmtId="0" fontId="40" fillId="15" borderId="432" xfId="0" applyFont="1" applyFill="1" applyBorder="1" applyAlignment="1">
      <alignment horizontal="left" vertical="center" wrapText="1" indent="1"/>
    </xf>
    <xf numFmtId="0" fontId="43" fillId="0" borderId="0" xfId="0" applyFont="1" applyAlignment="1">
      <alignment horizontal="left" vertical="center"/>
    </xf>
    <xf numFmtId="0" fontId="47" fillId="16" borderId="439" xfId="0" applyFont="1" applyFill="1" applyBorder="1" applyAlignment="1">
      <alignment horizontal="left" vertical="center" indent="1"/>
    </xf>
    <xf numFmtId="0" fontId="47" fillId="16" borderId="546" xfId="0" applyFont="1" applyFill="1" applyBorder="1" applyAlignment="1">
      <alignment horizontal="center" vertical="center"/>
    </xf>
    <xf numFmtId="0" fontId="43" fillId="17" borderId="432" xfId="0" applyFont="1" applyFill="1" applyBorder="1" applyAlignment="1">
      <alignment horizontal="left" vertical="center" indent="1"/>
    </xf>
    <xf numFmtId="0" fontId="40" fillId="17" borderId="432" xfId="0" applyFont="1" applyFill="1" applyBorder="1" applyAlignment="1">
      <alignment horizontal="left" vertical="center" wrapText="1" indent="1"/>
    </xf>
    <xf numFmtId="0" fontId="144" fillId="18" borderId="439" xfId="0" applyFont="1" applyFill="1" applyBorder="1" applyAlignment="1">
      <alignment horizontal="left" vertical="center" indent="1"/>
    </xf>
    <xf numFmtId="0" fontId="144" fillId="18" borderId="545" xfId="0" applyFont="1" applyFill="1" applyBorder="1" applyAlignment="1">
      <alignment horizontal="center" vertical="center"/>
    </xf>
    <xf numFmtId="0" fontId="43" fillId="19" borderId="432" xfId="0" applyFont="1" applyFill="1" applyBorder="1" applyAlignment="1">
      <alignment horizontal="left" vertical="center" indent="1"/>
    </xf>
    <xf numFmtId="0" fontId="47" fillId="20" borderId="439" xfId="0" applyFont="1" applyFill="1" applyBorder="1" applyAlignment="1">
      <alignment horizontal="left" vertical="center" indent="1"/>
    </xf>
    <xf numFmtId="0" fontId="47" fillId="20" borderId="545" xfId="0" applyFont="1" applyFill="1" applyBorder="1" applyAlignment="1">
      <alignment horizontal="center" vertical="center"/>
    </xf>
    <xf numFmtId="0" fontId="43" fillId="21" borderId="432" xfId="0" applyFont="1" applyFill="1" applyBorder="1" applyAlignment="1">
      <alignment horizontal="left" vertical="center" indent="1"/>
    </xf>
    <xf numFmtId="0" fontId="144" fillId="22" borderId="439" xfId="0" applyFont="1" applyFill="1" applyBorder="1" applyAlignment="1">
      <alignment horizontal="left" vertical="center" indent="1"/>
    </xf>
    <xf numFmtId="0" fontId="144" fillId="22" borderId="545" xfId="0" applyFont="1" applyFill="1" applyBorder="1" applyAlignment="1">
      <alignment horizontal="center" vertical="center"/>
    </xf>
    <xf numFmtId="0" fontId="43" fillId="23" borderId="432" xfId="0" applyFont="1" applyFill="1" applyBorder="1" applyAlignment="1">
      <alignment horizontal="left" vertical="center" indent="1"/>
    </xf>
    <xf numFmtId="0" fontId="47" fillId="24" borderId="439" xfId="0" applyFont="1" applyFill="1" applyBorder="1" applyAlignment="1">
      <alignment horizontal="left" vertical="center" indent="1"/>
    </xf>
    <xf numFmtId="0" fontId="47" fillId="24" borderId="545" xfId="0" applyFont="1" applyFill="1" applyBorder="1" applyAlignment="1">
      <alignment horizontal="center" vertical="center"/>
    </xf>
    <xf numFmtId="0" fontId="43" fillId="25" borderId="432" xfId="0" applyFont="1" applyFill="1" applyBorder="1" applyAlignment="1">
      <alignment horizontal="left" vertical="center" indent="1"/>
    </xf>
    <xf numFmtId="0" fontId="40" fillId="25" borderId="432" xfId="0" applyFont="1" applyFill="1" applyBorder="1" applyAlignment="1">
      <alignment horizontal="left" vertical="center" wrapText="1" indent="1"/>
    </xf>
    <xf numFmtId="0" fontId="145" fillId="0" borderId="0" xfId="0" applyFont="1"/>
    <xf numFmtId="0" fontId="83" fillId="0" borderId="0" xfId="172" applyFont="1"/>
    <xf numFmtId="0" fontId="146" fillId="0" borderId="0" xfId="172" applyFont="1" applyAlignment="1">
      <alignment horizontal="center" vertical="center" wrapText="1"/>
    </xf>
    <xf numFmtId="0" fontId="147" fillId="0" borderId="0" xfId="172" applyFont="1"/>
    <xf numFmtId="0" fontId="102" fillId="0" borderId="0" xfId="0" applyFont="1"/>
    <xf numFmtId="0" fontId="142" fillId="0" borderId="0" xfId="0" applyFont="1" applyAlignment="1">
      <alignment vertical="center"/>
    </xf>
    <xf numFmtId="0" fontId="144" fillId="0" borderId="0" xfId="292" applyFont="1" applyAlignment="1">
      <alignment horizontal="left" vertical="center" wrapText="1"/>
    </xf>
    <xf numFmtId="0" fontId="40" fillId="0" borderId="0" xfId="0" applyFont="1" applyAlignment="1">
      <alignment vertical="center"/>
    </xf>
    <xf numFmtId="0" fontId="51" fillId="0" borderId="0" xfId="0" applyFont="1" applyAlignment="1">
      <alignment vertical="center"/>
    </xf>
    <xf numFmtId="0" fontId="66" fillId="8" borderId="55" xfId="292" applyFont="1" applyFill="1" applyBorder="1" applyAlignment="1">
      <alignment horizontal="left" vertical="center" wrapText="1" indent="1"/>
    </xf>
    <xf numFmtId="37" fontId="51" fillId="9" borderId="547" xfId="292" applyNumberFormat="1" applyFont="1" applyFill="1" applyBorder="1" applyAlignment="1">
      <alignment horizontal="right" vertical="center"/>
    </xf>
    <xf numFmtId="37" fontId="51" fillId="9" borderId="547" xfId="293" applyNumberFormat="1" applyFont="1" applyFill="1" applyBorder="1" applyAlignment="1">
      <alignment vertical="center"/>
    </xf>
    <xf numFmtId="183" fontId="59" fillId="9" borderId="548" xfId="125" quotePrefix="1" applyNumberFormat="1" applyFont="1" applyFill="1" applyBorder="1" applyAlignment="1">
      <alignment vertical="center"/>
    </xf>
    <xf numFmtId="0" fontId="68" fillId="0" borderId="549" xfId="292" applyFont="1" applyBorder="1" applyAlignment="1">
      <alignment vertical="center" wrapText="1"/>
    </xf>
    <xf numFmtId="37" fontId="51" fillId="0" borderId="291" xfId="292" applyNumberFormat="1" applyFont="1" applyBorder="1" applyAlignment="1">
      <alignment horizontal="right" vertical="center"/>
    </xf>
    <xf numFmtId="37" fontId="51" fillId="0" borderId="292" xfId="292" applyNumberFormat="1" applyFont="1" applyBorder="1" applyAlignment="1">
      <alignment horizontal="right" vertical="center"/>
    </xf>
    <xf numFmtId="37" fontId="51" fillId="0" borderId="292" xfId="293" applyNumberFormat="1" applyFont="1" applyBorder="1" applyAlignment="1">
      <alignment vertical="center"/>
    </xf>
    <xf numFmtId="37" fontId="59" fillId="0" borderId="292" xfId="293" applyNumberFormat="1" applyFont="1" applyBorder="1" applyAlignment="1">
      <alignment vertical="center"/>
    </xf>
    <xf numFmtId="37" fontId="51" fillId="0" borderId="292" xfId="0" applyNumberFormat="1" applyFont="1" applyBorder="1" applyAlignment="1">
      <alignment vertical="center"/>
    </xf>
    <xf numFmtId="0" fontId="68" fillId="9" borderId="505" xfId="292" applyFont="1" applyFill="1" applyBorder="1" applyAlignment="1">
      <alignment horizontal="left" vertical="center" indent="1"/>
    </xf>
    <xf numFmtId="37" fontId="51" fillId="9" borderId="507" xfId="292" applyNumberFormat="1" applyFont="1" applyFill="1" applyBorder="1" applyAlignment="1">
      <alignment horizontal="right" vertical="center"/>
    </xf>
    <xf numFmtId="37" fontId="51" fillId="9" borderId="548" xfId="292" applyNumberFormat="1" applyFont="1" applyFill="1" applyBorder="1" applyAlignment="1">
      <alignment horizontal="right" vertical="center"/>
    </xf>
    <xf numFmtId="37" fontId="51" fillId="9" borderId="548" xfId="293" applyNumberFormat="1" applyFont="1" applyFill="1" applyBorder="1" applyAlignment="1">
      <alignment vertical="center"/>
    </xf>
    <xf numFmtId="183" fontId="59" fillId="9" borderId="548" xfId="122" applyNumberFormat="1" applyFont="1" applyFill="1" applyBorder="1" applyAlignment="1">
      <alignment horizontal="right" vertical="center"/>
    </xf>
    <xf numFmtId="0" fontId="51" fillId="0" borderId="121" xfId="292" applyFont="1" applyBorder="1" applyAlignment="1">
      <alignment horizontal="left" vertical="center" wrapText="1" indent="2"/>
    </xf>
    <xf numFmtId="183" fontId="59" fillId="0" borderId="292" xfId="122" applyNumberFormat="1" applyFont="1" applyBorder="1" applyAlignment="1">
      <alignment horizontal="right" vertical="center"/>
    </xf>
    <xf numFmtId="0" fontId="51" fillId="0" borderId="549" xfId="292" applyFont="1" applyBorder="1" applyAlignment="1">
      <alignment horizontal="left" vertical="center" wrapText="1" indent="2"/>
    </xf>
    <xf numFmtId="37" fontId="51" fillId="0" borderId="541" xfId="292" applyNumberFormat="1" applyFont="1" applyBorder="1" applyAlignment="1">
      <alignment horizontal="right" vertical="center"/>
    </xf>
    <xf numFmtId="37" fontId="51" fillId="0" borderId="486" xfId="292" applyNumberFormat="1" applyFont="1" applyBorder="1" applyAlignment="1">
      <alignment horizontal="right" vertical="center"/>
    </xf>
    <xf numFmtId="37" fontId="51" fillId="0" borderId="486" xfId="293" applyNumberFormat="1" applyFont="1" applyBorder="1" applyAlignment="1">
      <alignment vertical="center"/>
    </xf>
    <xf numFmtId="183" fontId="59" fillId="0" borderId="486" xfId="122" applyNumberFormat="1" applyFont="1" applyBorder="1" applyAlignment="1">
      <alignment horizontal="right" vertical="center"/>
    </xf>
    <xf numFmtId="0" fontId="51" fillId="0" borderId="549" xfId="292" applyFont="1" applyBorder="1" applyAlignment="1">
      <alignment horizontal="left" vertical="center" wrapText="1"/>
    </xf>
    <xf numFmtId="37" fontId="59" fillId="0" borderId="486" xfId="293" applyNumberFormat="1" applyFont="1" applyBorder="1" applyAlignment="1">
      <alignment vertical="center"/>
    </xf>
    <xf numFmtId="37" fontId="51" fillId="0" borderId="486" xfId="0" applyNumberFormat="1" applyFont="1" applyBorder="1" applyAlignment="1">
      <alignment vertical="center"/>
    </xf>
    <xf numFmtId="37" fontId="51" fillId="0" borderId="541" xfId="292" applyNumberFormat="1" applyFont="1" applyBorder="1" applyAlignment="1">
      <alignment vertical="center"/>
    </xf>
    <xf numFmtId="37" fontId="51" fillId="0" borderId="486" xfId="292" applyNumberFormat="1" applyFont="1" applyBorder="1" applyAlignment="1">
      <alignment vertical="center"/>
    </xf>
    <xf numFmtId="0" fontId="51" fillId="0" borderId="549" xfId="292" applyFont="1" applyBorder="1" applyAlignment="1">
      <alignment horizontal="left" vertical="center" wrapText="1" indent="1"/>
    </xf>
    <xf numFmtId="0" fontId="68" fillId="9" borderId="549" xfId="292" applyFont="1" applyFill="1" applyBorder="1" applyAlignment="1">
      <alignment horizontal="left" vertical="center" indent="1"/>
    </xf>
    <xf numFmtId="37" fontId="51" fillId="9" borderId="541" xfId="292" applyNumberFormat="1" applyFont="1" applyFill="1" applyBorder="1" applyAlignment="1">
      <alignment horizontal="right" vertical="center"/>
    </xf>
    <xf numFmtId="37" fontId="51" fillId="9" borderId="486" xfId="292" applyNumberFormat="1" applyFont="1" applyFill="1" applyBorder="1" applyAlignment="1">
      <alignment horizontal="right" vertical="center"/>
    </xf>
    <xf numFmtId="37" fontId="51" fillId="9" borderId="486" xfId="293" applyNumberFormat="1" applyFont="1" applyFill="1" applyBorder="1" applyAlignment="1">
      <alignment vertical="center"/>
    </xf>
    <xf numFmtId="37" fontId="59" fillId="9" borderId="486" xfId="293" applyNumberFormat="1" applyFont="1" applyFill="1" applyBorder="1" applyAlignment="1">
      <alignment vertical="center"/>
    </xf>
    <xf numFmtId="37" fontId="51" fillId="9" borderId="486" xfId="0" applyNumberFormat="1" applyFont="1" applyFill="1" applyBorder="1" applyAlignment="1">
      <alignment horizontal="right" vertical="center"/>
    </xf>
    <xf numFmtId="0" fontId="51" fillId="0" borderId="549" xfId="292" applyFont="1" applyBorder="1" applyAlignment="1">
      <alignment horizontal="left" vertical="center" indent="1"/>
    </xf>
    <xf numFmtId="37" fontId="51" fillId="9" borderId="507" xfId="292" applyNumberFormat="1" applyFont="1" applyFill="1" applyBorder="1" applyAlignment="1">
      <alignment vertical="center"/>
    </xf>
    <xf numFmtId="37" fontId="51" fillId="0" borderId="291" xfId="292" applyNumberFormat="1" applyFont="1" applyBorder="1" applyAlignment="1">
      <alignment vertical="center"/>
    </xf>
    <xf numFmtId="0" fontId="52" fillId="0" borderId="549" xfId="295" applyFont="1" applyBorder="1" applyAlignment="1">
      <alignment horizontal="left" vertical="center" wrapText="1" indent="1"/>
    </xf>
    <xf numFmtId="37" fontId="51" fillId="0" borderId="291" xfId="295" applyNumberFormat="1" applyFont="1" applyBorder="1" applyAlignment="1">
      <alignment horizontal="right" vertical="center"/>
    </xf>
    <xf numFmtId="37" fontId="51" fillId="9" borderId="292" xfId="295" applyNumberFormat="1" applyFont="1" applyFill="1" applyBorder="1" applyAlignment="1">
      <alignment horizontal="right" vertical="center"/>
    </xf>
    <xf numFmtId="37" fontId="51" fillId="0" borderId="292" xfId="295" applyNumberFormat="1" applyFont="1" applyBorder="1" applyAlignment="1">
      <alignment horizontal="right" vertical="center"/>
    </xf>
    <xf numFmtId="37" fontId="59" fillId="0" borderId="486" xfId="0" applyNumberFormat="1" applyFont="1" applyBorder="1" applyAlignment="1">
      <alignment vertical="center"/>
    </xf>
    <xf numFmtId="37" fontId="59" fillId="9" borderId="486" xfId="0" applyNumberFormat="1" applyFont="1" applyFill="1" applyBorder="1" applyAlignment="1">
      <alignment vertical="center"/>
    </xf>
    <xf numFmtId="37" fontId="51" fillId="0" borderId="541" xfId="295" applyNumberFormat="1" applyFont="1" applyBorder="1" applyAlignment="1">
      <alignment horizontal="right" vertical="center"/>
    </xf>
    <xf numFmtId="37" fontId="51" fillId="9" borderId="486" xfId="295" applyNumberFormat="1" applyFont="1" applyFill="1" applyBorder="1" applyAlignment="1">
      <alignment horizontal="right" vertical="center"/>
    </xf>
    <xf numFmtId="37" fontId="51" fillId="0" borderId="486" xfId="295" applyNumberFormat="1" applyFont="1" applyBorder="1" applyAlignment="1">
      <alignment horizontal="right" vertical="center"/>
    </xf>
    <xf numFmtId="37" fontId="51" fillId="9" borderId="522" xfId="295" applyNumberFormat="1" applyFont="1" applyFill="1" applyBorder="1" applyAlignment="1">
      <alignment horizontal="right" vertical="center"/>
    </xf>
    <xf numFmtId="37" fontId="59" fillId="9" borderId="522" xfId="0" applyNumberFormat="1" applyFont="1" applyFill="1" applyBorder="1" applyAlignment="1">
      <alignment vertical="center"/>
    </xf>
    <xf numFmtId="37" fontId="59" fillId="0" borderId="522" xfId="0" applyNumberFormat="1" applyFont="1" applyBorder="1" applyAlignment="1">
      <alignment vertical="center"/>
    </xf>
    <xf numFmtId="195" fontId="51" fillId="9" borderId="486" xfId="290" applyNumberFormat="1" applyFont="1" applyFill="1" applyBorder="1" applyAlignment="1">
      <alignment horizontal="right" vertical="center"/>
    </xf>
    <xf numFmtId="195" fontId="51" fillId="0" borderId="486" xfId="290" applyNumberFormat="1" applyFont="1" applyFill="1" applyBorder="1" applyAlignment="1">
      <alignment horizontal="right" vertical="center"/>
    </xf>
    <xf numFmtId="37" fontId="59" fillId="9" borderId="292" xfId="0" applyNumberFormat="1" applyFont="1" applyFill="1" applyBorder="1" applyAlignment="1">
      <alignment vertical="center"/>
    </xf>
    <xf numFmtId="37" fontId="59" fillId="0" borderId="292" xfId="0" applyNumberFormat="1" applyFont="1" applyBorder="1" applyAlignment="1">
      <alignment vertical="center"/>
    </xf>
    <xf numFmtId="37" fontId="51" fillId="0" borderId="507" xfId="295" applyNumberFormat="1" applyFont="1" applyBorder="1" applyAlignment="1">
      <alignment horizontal="right" vertical="center"/>
    </xf>
    <xf numFmtId="37" fontId="51" fillId="9" borderId="548" xfId="295" applyNumberFormat="1" applyFont="1" applyFill="1" applyBorder="1" applyAlignment="1">
      <alignment horizontal="right" vertical="center"/>
    </xf>
    <xf numFmtId="37" fontId="51" fillId="0" borderId="548" xfId="295" applyNumberFormat="1" applyFont="1" applyBorder="1" applyAlignment="1">
      <alignment horizontal="right" vertical="center"/>
    </xf>
    <xf numFmtId="37" fontId="59" fillId="9" borderId="548" xfId="0" applyNumberFormat="1" applyFont="1" applyFill="1" applyBorder="1" applyAlignment="1">
      <alignment vertical="center"/>
    </xf>
    <xf numFmtId="37" fontId="59" fillId="0" borderId="548" xfId="0" applyNumberFormat="1" applyFont="1" applyBorder="1" applyAlignment="1">
      <alignment vertical="center"/>
    </xf>
    <xf numFmtId="0" fontId="55" fillId="8" borderId="486" xfId="295" applyFont="1" applyFill="1" applyBorder="1" applyAlignment="1">
      <alignment horizontal="left" vertical="center" wrapText="1" indent="1"/>
    </xf>
    <xf numFmtId="0" fontId="146" fillId="0" borderId="0" xfId="0" applyFont="1" applyAlignment="1">
      <alignment vertical="center"/>
    </xf>
    <xf numFmtId="0" fontId="146" fillId="0" borderId="0" xfId="0" applyFont="1" applyAlignment="1">
      <alignment horizontal="center" vertical="center"/>
    </xf>
    <xf numFmtId="0" fontId="40" fillId="0" borderId="486" xfId="0" applyFont="1" applyBorder="1" applyAlignment="1">
      <alignment horizontal="left" vertical="center" wrapText="1" indent="1"/>
    </xf>
    <xf numFmtId="0" fontId="51" fillId="0" borderId="550" xfId="0" applyFont="1" applyBorder="1" applyAlignment="1">
      <alignment horizontal="left" vertical="center" wrapText="1" indent="1"/>
    </xf>
    <xf numFmtId="0" fontId="55" fillId="8" borderId="25" xfId="288" applyFont="1" applyFill="1" applyBorder="1" applyAlignment="1">
      <alignment horizontal="center" vertical="center"/>
    </xf>
    <xf numFmtId="0" fontId="55" fillId="8" borderId="7" xfId="288" applyFont="1" applyFill="1" applyBorder="1" applyAlignment="1">
      <alignment horizontal="center" vertical="center"/>
    </xf>
    <xf numFmtId="0" fontId="55" fillId="8" borderId="45" xfId="288" applyFont="1" applyFill="1" applyBorder="1" applyAlignment="1">
      <alignment horizontal="center" vertical="center" wrapText="1"/>
    </xf>
    <xf numFmtId="0" fontId="55" fillId="8" borderId="126" xfId="288" applyFont="1" applyFill="1" applyBorder="1" applyAlignment="1">
      <alignment horizontal="center" vertical="center" wrapText="1"/>
    </xf>
    <xf numFmtId="0" fontId="64" fillId="0" borderId="0" xfId="288" applyFont="1" applyAlignment="1">
      <alignment horizontal="left" vertical="center" wrapText="1"/>
    </xf>
    <xf numFmtId="0" fontId="67" fillId="0" borderId="0" xfId="288" applyFont="1" applyAlignment="1">
      <alignment vertical="top" wrapText="1"/>
    </xf>
    <xf numFmtId="0" fontId="46" fillId="8" borderId="0" xfId="288" applyFont="1" applyFill="1" applyAlignment="1">
      <alignment horizontal="left" vertical="center" wrapText="1" indent="1"/>
    </xf>
    <xf numFmtId="1" fontId="87" fillId="0" borderId="8" xfId="288" applyNumberFormat="1" applyFont="1" applyBorder="1" applyAlignment="1">
      <alignment horizontal="left" vertical="center" wrapText="1"/>
    </xf>
    <xf numFmtId="1" fontId="87" fillId="0" borderId="9" xfId="288" applyNumberFormat="1" applyFont="1" applyBorder="1" applyAlignment="1">
      <alignment horizontal="left" vertical="center" wrapText="1"/>
    </xf>
    <xf numFmtId="1" fontId="87" fillId="0" borderId="10" xfId="288" applyNumberFormat="1" applyFont="1" applyBorder="1" applyAlignment="1">
      <alignment horizontal="left" vertical="center" wrapText="1"/>
    </xf>
    <xf numFmtId="0" fontId="55" fillId="8" borderId="127" xfId="288" applyFont="1" applyFill="1" applyBorder="1" applyAlignment="1">
      <alignment horizontal="center" vertical="center" wrapText="1"/>
    </xf>
    <xf numFmtId="0" fontId="55" fillId="8" borderId="8" xfId="288" applyFont="1" applyFill="1" applyBorder="1" applyAlignment="1">
      <alignment horizontal="left" vertical="center" wrapText="1"/>
    </xf>
    <xf numFmtId="0" fontId="68" fillId="0" borderId="0" xfId="291" applyFont="1" applyAlignment="1">
      <alignment horizontal="left" vertical="center" wrapText="1"/>
    </xf>
    <xf numFmtId="0" fontId="134" fillId="0" borderId="102" xfId="291" applyFont="1" applyBorder="1" applyAlignment="1">
      <alignment horizontal="left" vertical="center" wrapText="1"/>
    </xf>
    <xf numFmtId="0" fontId="134" fillId="0" borderId="0" xfId="291" applyFont="1" applyAlignment="1">
      <alignment horizontal="left" vertical="center" wrapText="1"/>
    </xf>
    <xf numFmtId="0" fontId="134" fillId="0" borderId="369" xfId="291" applyFont="1" applyBorder="1" applyAlignment="1">
      <alignment horizontal="left" vertical="center" wrapText="1"/>
    </xf>
    <xf numFmtId="0" fontId="46" fillId="8" borderId="0" xfId="291" applyFont="1" applyFill="1" applyAlignment="1">
      <alignment horizontal="left" vertical="center" wrapText="1" indent="1"/>
    </xf>
    <xf numFmtId="0" fontId="55" fillId="8" borderId="210" xfId="291" applyFont="1" applyFill="1" applyBorder="1" applyAlignment="1">
      <alignment horizontal="left" vertical="center" wrapText="1" indent="1"/>
    </xf>
    <xf numFmtId="0" fontId="55" fillId="8" borderId="134" xfId="291" applyFont="1" applyFill="1" applyBorder="1" applyAlignment="1">
      <alignment horizontal="left" vertical="center" wrapText="1" indent="1"/>
    </xf>
    <xf numFmtId="0" fontId="55" fillId="8" borderId="131" xfId="291" applyFont="1" applyFill="1" applyBorder="1" applyAlignment="1">
      <alignment horizontal="center" vertical="center" wrapText="1"/>
    </xf>
    <xf numFmtId="0" fontId="55" fillId="8" borderId="132" xfId="291" applyFont="1" applyFill="1" applyBorder="1" applyAlignment="1">
      <alignment horizontal="center" vertical="center" wrapText="1"/>
    </xf>
    <xf numFmtId="0" fontId="55" fillId="8" borderId="217" xfId="291" applyFont="1" applyFill="1" applyBorder="1" applyAlignment="1">
      <alignment horizontal="center" vertical="center" wrapText="1"/>
    </xf>
    <xf numFmtId="0" fontId="55" fillId="8" borderId="130" xfId="291" applyFont="1" applyFill="1" applyBorder="1" applyAlignment="1">
      <alignment horizontal="center" vertical="center" wrapText="1"/>
    </xf>
    <xf numFmtId="0" fontId="55" fillId="8" borderId="220" xfId="291" applyFont="1" applyFill="1" applyBorder="1" applyAlignment="1">
      <alignment horizontal="center" vertical="center" wrapText="1"/>
    </xf>
    <xf numFmtId="0" fontId="87" fillId="0" borderId="20" xfId="291" applyFont="1" applyBorder="1" applyAlignment="1">
      <alignment horizontal="left" vertical="center" wrapText="1"/>
    </xf>
    <xf numFmtId="0" fontId="87" fillId="0" borderId="22" xfId="291" applyFont="1" applyBorder="1" applyAlignment="1">
      <alignment horizontal="left" vertical="center" wrapText="1"/>
    </xf>
    <xf numFmtId="0" fontId="87" fillId="0" borderId="21" xfId="291" applyFont="1" applyBorder="1" applyAlignment="1">
      <alignment horizontal="left" vertical="center" wrapText="1"/>
    </xf>
    <xf numFmtId="37" fontId="51" fillId="0" borderId="541" xfId="292" applyNumberFormat="1" applyFont="1" applyBorder="1" applyAlignment="1">
      <alignment horizontal="right" vertical="center"/>
    </xf>
    <xf numFmtId="0" fontId="66" fillId="8" borderId="510" xfId="292" applyFont="1" applyFill="1" applyBorder="1" applyAlignment="1">
      <alignment horizontal="left" vertical="center" wrapText="1" indent="1"/>
    </xf>
    <xf numFmtId="0" fontId="66" fillId="8" borderId="135" xfId="292" applyFont="1" applyFill="1" applyBorder="1" applyAlignment="1">
      <alignment horizontal="left" vertical="center" wrapText="1" indent="1"/>
    </xf>
    <xf numFmtId="0" fontId="47" fillId="8" borderId="0" xfId="292" applyFont="1" applyFill="1" applyAlignment="1">
      <alignment horizontal="left" vertical="center" wrapText="1" indent="1"/>
    </xf>
    <xf numFmtId="0" fontId="66" fillId="8" borderId="143" xfId="295" applyFont="1" applyFill="1" applyBorder="1" applyAlignment="1">
      <alignment horizontal="center" vertical="center"/>
    </xf>
    <xf numFmtId="0" fontId="66" fillId="8" borderId="51" xfId="295" applyFont="1" applyFill="1" applyBorder="1" applyAlignment="1">
      <alignment horizontal="center" vertical="center"/>
    </xf>
    <xf numFmtId="0" fontId="51" fillId="0" borderId="483" xfId="292" applyFont="1" applyBorder="1" applyAlignment="1">
      <alignment horizontal="left" vertical="center" wrapText="1"/>
    </xf>
    <xf numFmtId="0" fontId="51" fillId="0" borderId="525" xfId="292" applyFont="1" applyBorder="1" applyAlignment="1">
      <alignment horizontal="left" vertical="center" wrapText="1"/>
    </xf>
    <xf numFmtId="0" fontId="51" fillId="0" borderId="541" xfId="292" applyFont="1" applyBorder="1" applyAlignment="1">
      <alignment horizontal="left" vertical="center" wrapText="1"/>
    </xf>
    <xf numFmtId="0" fontId="68" fillId="0" borderId="0" xfId="292" applyFont="1" applyAlignment="1">
      <alignment vertical="center" wrapText="1"/>
    </xf>
    <xf numFmtId="0" fontId="39" fillId="0" borderId="0" xfId="295" applyFont="1"/>
    <xf numFmtId="37" fontId="51" fillId="0" borderId="541" xfId="295" applyNumberFormat="1" applyFont="1" applyBorder="1" applyAlignment="1">
      <alignment horizontal="right" vertical="center"/>
    </xf>
    <xf numFmtId="0" fontId="55" fillId="8" borderId="510" xfId="295" applyFont="1" applyFill="1" applyBorder="1" applyAlignment="1">
      <alignment horizontal="left" vertical="center" indent="1"/>
    </xf>
    <xf numFmtId="0" fontId="55" fillId="8" borderId="134" xfId="295" applyFont="1" applyFill="1" applyBorder="1" applyAlignment="1">
      <alignment horizontal="left" vertical="center" indent="1"/>
    </xf>
    <xf numFmtId="0" fontId="46" fillId="8" borderId="0" xfId="295" applyFont="1" applyFill="1" applyAlignment="1">
      <alignment horizontal="left" vertical="center" wrapText="1" indent="1"/>
    </xf>
    <xf numFmtId="0" fontId="55" fillId="8" borderId="143" xfId="295" applyFont="1" applyFill="1" applyBorder="1" applyAlignment="1">
      <alignment horizontal="center" vertical="center"/>
    </xf>
    <xf numFmtId="0" fontId="55" fillId="8" borderId="51" xfId="295" applyFont="1" applyFill="1" applyBorder="1" applyAlignment="1">
      <alignment horizontal="center" vertical="center"/>
    </xf>
    <xf numFmtId="0" fontId="87" fillId="0" borderId="483" xfId="295" applyFont="1" applyBorder="1" applyAlignment="1">
      <alignment horizontal="left" vertical="center" wrapText="1"/>
    </xf>
    <xf numFmtId="0" fontId="87" fillId="0" borderId="525" xfId="295" applyFont="1" applyBorder="1" applyAlignment="1">
      <alignment horizontal="left" vertical="center"/>
    </xf>
    <xf numFmtId="0" fontId="87" fillId="0" borderId="541" xfId="295" applyFont="1" applyBorder="1" applyAlignment="1">
      <alignment horizontal="left" vertical="center"/>
    </xf>
    <xf numFmtId="0" fontId="64" fillId="0" borderId="0" xfId="295" applyFont="1" applyAlignment="1">
      <alignment vertical="top" wrapText="1"/>
    </xf>
    <xf numFmtId="0" fontId="36" fillId="0" borderId="0" xfId="171" applyFont="1" applyAlignment="1">
      <alignment horizontal="left" vertical="center" wrapText="1"/>
    </xf>
    <xf numFmtId="0" fontId="55" fillId="8" borderId="210" xfId="296" applyFont="1" applyFill="1" applyBorder="1" applyAlignment="1">
      <alignment horizontal="left" vertical="center" wrapText="1" indent="1"/>
    </xf>
    <xf numFmtId="0" fontId="55" fillId="8" borderId="134" xfId="296" applyFont="1" applyFill="1" applyBorder="1" applyAlignment="1">
      <alignment horizontal="left" vertical="center" wrapText="1" indent="1"/>
    </xf>
    <xf numFmtId="0" fontId="46" fillId="8" borderId="0" xfId="296" applyFont="1" applyFill="1" applyAlignment="1">
      <alignment horizontal="left" vertical="center" wrapText="1" indent="1"/>
    </xf>
    <xf numFmtId="0" fontId="55" fillId="8" borderId="143" xfId="296" applyFont="1" applyFill="1" applyBorder="1" applyAlignment="1">
      <alignment horizontal="center" vertical="center" wrapText="1"/>
    </xf>
    <xf numFmtId="0" fontId="55" fillId="8" borderId="51" xfId="296" applyFont="1" applyFill="1" applyBorder="1" applyAlignment="1">
      <alignment horizontal="center" vertical="center" wrapText="1"/>
    </xf>
    <xf numFmtId="0" fontId="55" fillId="8" borderId="374" xfId="296" applyFont="1" applyFill="1" applyBorder="1" applyAlignment="1">
      <alignment horizontal="center" vertical="center" wrapText="1"/>
    </xf>
    <xf numFmtId="0" fontId="52" fillId="0" borderId="239" xfId="296" applyFont="1" applyBorder="1" applyAlignment="1">
      <alignment horizontal="left" vertical="top" wrapText="1"/>
    </xf>
    <xf numFmtId="0" fontId="52" fillId="0" borderId="376" xfId="296" applyFont="1" applyBorder="1" applyAlignment="1">
      <alignment horizontal="left" vertical="top" wrapText="1"/>
    </xf>
    <xf numFmtId="0" fontId="52" fillId="0" borderId="377" xfId="296" applyFont="1" applyBorder="1" applyAlignment="1">
      <alignment horizontal="left" vertical="top" wrapText="1"/>
    </xf>
    <xf numFmtId="0" fontId="46" fillId="8" borderId="0" xfId="298" applyFont="1" applyFill="1" applyAlignment="1">
      <alignment horizontal="left" vertical="center" wrapText="1"/>
    </xf>
    <xf numFmtId="0" fontId="55" fillId="8" borderId="133" xfId="298" applyFont="1" applyFill="1" applyBorder="1" applyAlignment="1">
      <alignment vertical="center" wrapText="1"/>
    </xf>
    <xf numFmtId="0" fontId="55" fillId="8" borderId="134" xfId="298" applyFont="1" applyFill="1" applyBorder="1" applyAlignment="1">
      <alignment vertical="center" wrapText="1"/>
    </xf>
    <xf numFmtId="0" fontId="55" fillId="8" borderId="128" xfId="298" applyFont="1" applyFill="1" applyBorder="1" applyAlignment="1">
      <alignment horizontal="center" vertical="center" wrapText="1"/>
    </xf>
    <xf numFmtId="0" fontId="55" fillId="8" borderId="43" xfId="298" applyFont="1" applyFill="1" applyBorder="1" applyAlignment="1">
      <alignment horizontal="center" vertical="center" wrapText="1"/>
    </xf>
    <xf numFmtId="0" fontId="55" fillId="8" borderId="39" xfId="298" applyFont="1" applyFill="1" applyBorder="1" applyAlignment="1">
      <alignment horizontal="center" vertical="center" wrapText="1"/>
    </xf>
    <xf numFmtId="0" fontId="52" fillId="0" borderId="0" xfId="298" applyFont="1" applyAlignment="1">
      <alignment vertical="top" wrapText="1"/>
    </xf>
    <xf numFmtId="0" fontId="53" fillId="0" borderId="24" xfId="298" applyFont="1" applyBorder="1" applyAlignment="1">
      <alignment horizontal="left" vertical="top" wrapText="1"/>
    </xf>
    <xf numFmtId="0" fontId="53" fillId="0" borderId="11" xfId="298" applyFont="1" applyBorder="1" applyAlignment="1">
      <alignment horizontal="left" vertical="top" wrapText="1"/>
    </xf>
    <xf numFmtId="0" fontId="53" fillId="0" borderId="25" xfId="298" applyFont="1" applyBorder="1" applyAlignment="1">
      <alignment horizontal="left" vertical="top" wrapText="1"/>
    </xf>
    <xf numFmtId="0" fontId="52" fillId="0" borderId="26" xfId="298" applyFont="1" applyBorder="1" applyAlignment="1">
      <alignment horizontal="left" vertical="top" wrapText="1"/>
    </xf>
    <xf numFmtId="0" fontId="52" fillId="0" borderId="3" xfId="298" applyFont="1" applyBorder="1" applyAlignment="1">
      <alignment horizontal="left" vertical="top" wrapText="1"/>
    </xf>
    <xf numFmtId="0" fontId="52" fillId="0" borderId="27" xfId="298" applyFont="1" applyBorder="1" applyAlignment="1">
      <alignment horizontal="left" vertical="top" wrapText="1"/>
    </xf>
    <xf numFmtId="0" fontId="56" fillId="0" borderId="0" xfId="298" applyFont="1" applyAlignment="1">
      <alignment vertical="top" wrapText="1"/>
    </xf>
    <xf numFmtId="0" fontId="36" fillId="0" borderId="0" xfId="298" applyFont="1" applyAlignment="1">
      <alignment vertical="top"/>
    </xf>
    <xf numFmtId="0" fontId="52" fillId="0" borderId="5" xfId="298" applyFont="1" applyBorder="1" applyAlignment="1">
      <alignment horizontal="left" vertical="center" wrapText="1"/>
    </xf>
    <xf numFmtId="0" fontId="52" fillId="0" borderId="0" xfId="298" applyFont="1" applyAlignment="1">
      <alignment horizontal="left" vertical="center" wrapText="1"/>
    </xf>
    <xf numFmtId="0" fontId="52" fillId="0" borderId="1" xfId="298" applyFont="1" applyBorder="1" applyAlignment="1">
      <alignment horizontal="left" vertical="center" wrapText="1"/>
    </xf>
    <xf numFmtId="0" fontId="47" fillId="8" borderId="0" xfId="299" applyFont="1" applyFill="1" applyAlignment="1">
      <alignment horizontal="left" vertical="center" wrapText="1" indent="1"/>
    </xf>
    <xf numFmtId="0" fontId="66" fillId="8" borderId="358" xfId="0" applyFont="1" applyFill="1" applyBorder="1" applyAlignment="1">
      <alignment horizontal="left" vertical="center" indent="1"/>
    </xf>
    <xf numFmtId="0" fontId="66" fillId="8" borderId="226" xfId="0" applyFont="1" applyFill="1" applyBorder="1" applyAlignment="1">
      <alignment horizontal="center" vertical="center"/>
    </xf>
    <xf numFmtId="0" fontId="66" fillId="8" borderId="227" xfId="0" applyFont="1" applyFill="1" applyBorder="1" applyAlignment="1">
      <alignment horizontal="center" vertical="center"/>
    </xf>
    <xf numFmtId="0" fontId="66" fillId="8" borderId="228" xfId="0" applyFont="1" applyFill="1" applyBorder="1" applyAlignment="1">
      <alignment horizontal="center" vertical="center"/>
    </xf>
    <xf numFmtId="0" fontId="66" fillId="8" borderId="143" xfId="0" applyFont="1" applyFill="1" applyBorder="1" applyAlignment="1">
      <alignment horizontal="center" vertical="center" wrapText="1"/>
    </xf>
    <xf numFmtId="0" fontId="66" fillId="8" borderId="144" xfId="0" applyFont="1" applyFill="1" applyBorder="1" applyAlignment="1">
      <alignment horizontal="center" vertical="center" wrapText="1"/>
    </xf>
    <xf numFmtId="0" fontId="66" fillId="8" borderId="51" xfId="0" applyFont="1" applyFill="1" applyBorder="1" applyAlignment="1">
      <alignment horizontal="center" vertical="center" wrapText="1"/>
    </xf>
    <xf numFmtId="0" fontId="66" fillId="8" borderId="0" xfId="0" applyFont="1" applyFill="1" applyAlignment="1">
      <alignment horizontal="center" vertical="center" wrapText="1"/>
    </xf>
    <xf numFmtId="0" fontId="66" fillId="8" borderId="345" xfId="0" applyFont="1" applyFill="1" applyBorder="1" applyAlignment="1">
      <alignment horizontal="center" vertical="center" wrapText="1"/>
    </xf>
    <xf numFmtId="0" fontId="51" fillId="0" borderId="378" xfId="0" applyFont="1" applyBorder="1" applyAlignment="1">
      <alignment horizontal="left" vertical="center" wrapText="1" indent="1"/>
    </xf>
    <xf numFmtId="0" fontId="51" fillId="0" borderId="380" xfId="0" applyFont="1" applyBorder="1" applyAlignment="1">
      <alignment horizontal="left" vertical="center" wrapText="1" indent="1"/>
    </xf>
    <xf numFmtId="0" fontId="51" fillId="0" borderId="386" xfId="0" applyFont="1" applyBorder="1" applyAlignment="1">
      <alignment horizontal="left" vertical="center" wrapText="1" indent="1"/>
    </xf>
    <xf numFmtId="0" fontId="51" fillId="0" borderId="399" xfId="0" applyFont="1" applyBorder="1" applyAlignment="1">
      <alignment horizontal="left" vertical="center" wrapText="1" indent="1"/>
    </xf>
    <xf numFmtId="0" fontId="126" fillId="0" borderId="344" xfId="0" applyFont="1" applyBorder="1" applyAlignment="1">
      <alignment horizontal="left" vertical="center"/>
    </xf>
    <xf numFmtId="0" fontId="126" fillId="0" borderId="345" xfId="0" applyFont="1" applyBorder="1" applyAlignment="1">
      <alignment horizontal="left" vertical="center"/>
    </xf>
    <xf numFmtId="0" fontId="126" fillId="0" borderId="323" xfId="0" applyFont="1" applyBorder="1" applyAlignment="1">
      <alignment horizontal="left" vertical="center"/>
    </xf>
    <xf numFmtId="0" fontId="51" fillId="0" borderId="0" xfId="0" applyFont="1" applyAlignment="1">
      <alignment horizontal="left" vertical="center" wrapText="1"/>
    </xf>
    <xf numFmtId="0" fontId="59" fillId="0" borderId="0" xfId="0" applyFont="1" applyAlignment="1">
      <alignment horizontal="left" vertical="center" wrapText="1" indent="1"/>
    </xf>
    <xf numFmtId="0" fontId="126" fillId="0" borderId="5" xfId="0" applyFont="1" applyBorder="1" applyAlignment="1">
      <alignment horizontal="left" vertical="center" wrapText="1"/>
    </xf>
    <xf numFmtId="0" fontId="126" fillId="0" borderId="0" xfId="0" applyFont="1" applyAlignment="1">
      <alignment horizontal="left" vertical="center" wrapText="1"/>
    </xf>
    <xf numFmtId="0" fontId="126" fillId="0" borderId="1" xfId="0" applyFont="1" applyBorder="1" applyAlignment="1">
      <alignment horizontal="left" vertical="center" wrapText="1"/>
    </xf>
    <xf numFmtId="0" fontId="47" fillId="8" borderId="400" xfId="0" applyFont="1" applyFill="1" applyBorder="1" applyAlignment="1">
      <alignment horizontal="left" vertical="center" wrapText="1" indent="1"/>
    </xf>
    <xf numFmtId="0" fontId="47" fillId="8" borderId="0" xfId="0" applyFont="1" applyFill="1" applyAlignment="1">
      <alignment horizontal="left" vertical="center" wrapText="1" indent="1"/>
    </xf>
    <xf numFmtId="0" fontId="66" fillId="8" borderId="141" xfId="0" applyFont="1" applyFill="1" applyBorder="1" applyAlignment="1">
      <alignment horizontal="center" vertical="center" wrapText="1"/>
    </xf>
    <xf numFmtId="0" fontId="66" fillId="8" borderId="44" xfId="0" applyFont="1" applyFill="1" applyBorder="1" applyAlignment="1">
      <alignment horizontal="center" vertical="center" wrapText="1"/>
    </xf>
    <xf numFmtId="0" fontId="66" fillId="8" borderId="45" xfId="0" applyFont="1" applyFill="1" applyBorder="1" applyAlignment="1">
      <alignment horizontal="center" vertical="center" wrapText="1"/>
    </xf>
    <xf numFmtId="0" fontId="66" fillId="8" borderId="142" xfId="0" applyFont="1" applyFill="1" applyBorder="1" applyAlignment="1">
      <alignment horizontal="center" vertical="center" wrapText="1"/>
    </xf>
    <xf numFmtId="0" fontId="66" fillId="8" borderId="59" xfId="0" applyFont="1" applyFill="1" applyBorder="1" applyAlignment="1">
      <alignment horizontal="center" vertical="center" wrapText="1"/>
    </xf>
    <xf numFmtId="0" fontId="66" fillId="8" borderId="57" xfId="0" applyFont="1" applyFill="1" applyBorder="1" applyAlignment="1">
      <alignment horizontal="center" vertical="center" wrapText="1"/>
    </xf>
    <xf numFmtId="0" fontId="139" fillId="0" borderId="401" xfId="0" applyFont="1" applyBorder="1" applyAlignment="1">
      <alignment horizontal="left" vertical="center" wrapText="1"/>
    </xf>
    <xf numFmtId="0" fontId="139" fillId="0" borderId="403" xfId="0" applyFont="1" applyBorder="1" applyAlignment="1">
      <alignment horizontal="left" vertical="center" wrapText="1"/>
    </xf>
    <xf numFmtId="0" fontId="139" fillId="0" borderId="384" xfId="0" applyFont="1" applyBorder="1" applyAlignment="1">
      <alignment horizontal="left" vertical="center" wrapText="1"/>
    </xf>
    <xf numFmtId="0" fontId="138" fillId="0" borderId="344" xfId="0" applyFont="1" applyBorder="1" applyAlignment="1">
      <alignment horizontal="left" vertical="center" wrapText="1"/>
    </xf>
    <xf numFmtId="0" fontId="138" fillId="0" borderId="345" xfId="0" applyFont="1" applyBorder="1" applyAlignment="1">
      <alignment horizontal="left" vertical="center" wrapText="1"/>
    </xf>
    <xf numFmtId="0" fontId="138" fillId="0" borderId="323" xfId="0" applyFont="1" applyBorder="1" applyAlignment="1">
      <alignment horizontal="left" vertical="center" wrapText="1"/>
    </xf>
    <xf numFmtId="0" fontId="75" fillId="0" borderId="0" xfId="0" applyFont="1" applyAlignment="1">
      <alignment horizontal="left" vertical="center"/>
    </xf>
    <xf numFmtId="0" fontId="66" fillId="8" borderId="401" xfId="0" applyFont="1" applyFill="1" applyBorder="1" applyAlignment="1">
      <alignment horizontal="left" vertical="center" wrapText="1" indent="1"/>
    </xf>
    <xf numFmtId="0" fontId="66" fillId="8" borderId="5" xfId="0" applyFont="1" applyFill="1" applyBorder="1" applyAlignment="1">
      <alignment horizontal="left" vertical="center" wrapText="1" indent="1"/>
    </xf>
    <xf numFmtId="0" fontId="66" fillId="8" borderId="344" xfId="0" applyFont="1" applyFill="1" applyBorder="1" applyAlignment="1">
      <alignment horizontal="left" vertical="center" wrapText="1" indent="1"/>
    </xf>
    <xf numFmtId="0" fontId="66" fillId="8" borderId="402" xfId="0" applyFont="1" applyFill="1" applyBorder="1" applyAlignment="1">
      <alignment horizontal="center" vertical="center" wrapText="1"/>
    </xf>
    <xf numFmtId="0" fontId="66" fillId="8" borderId="403" xfId="0" applyFont="1" applyFill="1" applyBorder="1" applyAlignment="1">
      <alignment horizontal="center" vertical="center" wrapText="1"/>
    </xf>
    <xf numFmtId="0" fontId="139" fillId="0" borderId="442" xfId="0" applyFont="1" applyBorder="1" applyAlignment="1">
      <alignment horizontal="left" vertical="center" wrapText="1"/>
    </xf>
    <xf numFmtId="0" fontId="139" fillId="0" borderId="443" xfId="0" applyFont="1" applyBorder="1" applyAlignment="1">
      <alignment horizontal="left" vertical="center" wrapText="1"/>
    </xf>
    <xf numFmtId="0" fontId="139" fillId="0" borderId="444" xfId="0" applyFont="1" applyBorder="1" applyAlignment="1">
      <alignment horizontal="left" vertical="center" wrapText="1"/>
    </xf>
    <xf numFmtId="0" fontId="116" fillId="8" borderId="0" xfId="127" applyFont="1" applyFill="1" applyAlignment="1">
      <alignment horizontal="left" vertical="center"/>
    </xf>
    <xf numFmtId="0" fontId="58" fillId="0" borderId="0" xfId="307" applyFont="1" applyAlignment="1">
      <alignment horizontal="left" vertical="top" wrapText="1"/>
    </xf>
    <xf numFmtId="0" fontId="66" fillId="8" borderId="126" xfId="307" applyFont="1" applyFill="1" applyBorder="1" applyAlignment="1">
      <alignment horizontal="left" vertical="center" wrapText="1"/>
    </xf>
    <xf numFmtId="0" fontId="66" fillId="8" borderId="169" xfId="307" applyFont="1" applyFill="1" applyBorder="1" applyAlignment="1">
      <alignment horizontal="left" vertical="center" wrapText="1"/>
    </xf>
    <xf numFmtId="0" fontId="66" fillId="8" borderId="168" xfId="307" applyFont="1" applyFill="1" applyBorder="1" applyAlignment="1">
      <alignment horizontal="left" vertical="center" wrapText="1"/>
    </xf>
    <xf numFmtId="0" fontId="66" fillId="8" borderId="58" xfId="307" applyFont="1" applyFill="1" applyBorder="1" applyAlignment="1">
      <alignment horizontal="center" vertical="center" wrapText="1"/>
    </xf>
    <xf numFmtId="0" fontId="66" fillId="8" borderId="33" xfId="307" applyFont="1" applyFill="1" applyBorder="1" applyAlignment="1">
      <alignment horizontal="center" vertical="center" wrapText="1"/>
    </xf>
    <xf numFmtId="0" fontId="66" fillId="8" borderId="153" xfId="307" applyFont="1" applyFill="1" applyBorder="1" applyAlignment="1">
      <alignment horizontal="center" vertical="center" wrapText="1"/>
    </xf>
    <xf numFmtId="0" fontId="66" fillId="8" borderId="73" xfId="307" applyFont="1" applyFill="1" applyBorder="1" applyAlignment="1">
      <alignment horizontal="center" vertical="center" wrapText="1"/>
    </xf>
    <xf numFmtId="0" fontId="66" fillId="8" borderId="38" xfId="307" applyFont="1" applyFill="1" applyBorder="1" applyAlignment="1">
      <alignment horizontal="center" vertical="center" wrapText="1"/>
    </xf>
    <xf numFmtId="0" fontId="66" fillId="8" borderId="43" xfId="307" applyFont="1" applyFill="1" applyBorder="1" applyAlignment="1">
      <alignment horizontal="center" vertical="center" wrapText="1"/>
    </xf>
    <xf numFmtId="0" fontId="66" fillId="8" borderId="170" xfId="307" applyFont="1" applyFill="1" applyBorder="1" applyAlignment="1">
      <alignment horizontal="center" vertical="center" textRotation="90" wrapText="1"/>
    </xf>
    <xf numFmtId="0" fontId="66" fillId="8" borderId="3" xfId="307" applyFont="1" applyFill="1" applyBorder="1" applyAlignment="1">
      <alignment horizontal="center" vertical="center" textRotation="90" wrapText="1"/>
    </xf>
    <xf numFmtId="0" fontId="66" fillId="8" borderId="136" xfId="307" applyFont="1" applyFill="1" applyBorder="1" applyAlignment="1">
      <alignment horizontal="center" vertical="center" textRotation="90" wrapText="1"/>
    </xf>
    <xf numFmtId="0" fontId="66" fillId="8" borderId="171" xfId="307" applyFont="1" applyFill="1" applyBorder="1" applyAlignment="1">
      <alignment horizontal="center" vertical="center" textRotation="90" wrapText="1"/>
    </xf>
    <xf numFmtId="0" fontId="66" fillId="8" borderId="172" xfId="307" applyFont="1" applyFill="1" applyBorder="1" applyAlignment="1">
      <alignment horizontal="center" vertical="center" textRotation="90" wrapText="1"/>
    </xf>
    <xf numFmtId="0" fontId="66" fillId="8" borderId="131" xfId="307" applyFont="1" applyFill="1" applyBorder="1" applyAlignment="1">
      <alignment horizontal="center" vertical="center" wrapText="1"/>
    </xf>
    <xf numFmtId="0" fontId="66" fillId="8" borderId="157" xfId="307" applyFont="1" applyFill="1" applyBorder="1" applyAlignment="1">
      <alignment horizontal="center" vertical="center" wrapText="1"/>
    </xf>
    <xf numFmtId="0" fontId="66" fillId="8" borderId="132" xfId="307" applyFont="1" applyFill="1" applyBorder="1" applyAlignment="1">
      <alignment horizontal="center" vertical="center" wrapText="1"/>
    </xf>
    <xf numFmtId="0" fontId="66" fillId="8" borderId="217" xfId="308" applyFont="1" applyFill="1" applyBorder="1" applyAlignment="1">
      <alignment horizontal="center" vertical="center" wrapText="1"/>
    </xf>
    <xf numFmtId="0" fontId="66" fillId="8" borderId="219" xfId="308" applyFont="1" applyFill="1" applyBorder="1" applyAlignment="1">
      <alignment horizontal="center" vertical="center" wrapText="1"/>
    </xf>
    <xf numFmtId="0" fontId="59" fillId="0" borderId="0" xfId="0" applyFont="1" applyAlignment="1">
      <alignment horizontal="left" vertical="center" wrapText="1"/>
    </xf>
    <xf numFmtId="0" fontId="58" fillId="0" borderId="0" xfId="309" applyFont="1" applyAlignment="1">
      <alignment horizontal="left" vertical="center" wrapText="1"/>
    </xf>
    <xf numFmtId="0" fontId="47" fillId="8" borderId="0" xfId="0" applyFont="1" applyFill="1" applyAlignment="1">
      <alignment horizontal="left" vertical="center" indent="1"/>
    </xf>
    <xf numFmtId="0" fontId="66" fillId="8" borderId="210" xfId="308" applyFont="1" applyFill="1" applyBorder="1" applyAlignment="1">
      <alignment horizontal="left" vertical="center" wrapText="1" indent="1"/>
    </xf>
    <xf numFmtId="0" fontId="66" fillId="8" borderId="134" xfId="308" applyFont="1" applyFill="1" applyBorder="1" applyAlignment="1">
      <alignment horizontal="left" vertical="center" wrapText="1" indent="1"/>
    </xf>
    <xf numFmtId="0" fontId="66" fillId="8" borderId="131" xfId="308" applyFont="1" applyFill="1" applyBorder="1" applyAlignment="1">
      <alignment horizontal="center" vertical="center" wrapText="1"/>
    </xf>
    <xf numFmtId="0" fontId="66" fillId="8" borderId="132" xfId="308" applyFont="1" applyFill="1" applyBorder="1" applyAlignment="1">
      <alignment horizontal="center" vertical="center" wrapText="1"/>
    </xf>
    <xf numFmtId="0" fontId="66" fillId="8" borderId="220" xfId="308" applyFont="1" applyFill="1" applyBorder="1" applyAlignment="1">
      <alignment horizontal="center" vertical="center" wrapText="1"/>
    </xf>
    <xf numFmtId="0" fontId="46" fillId="8" borderId="0" xfId="311" applyFont="1" applyFill="1" applyAlignment="1">
      <alignment horizontal="left" vertical="center"/>
    </xf>
    <xf numFmtId="0" fontId="86" fillId="8" borderId="33" xfId="311" applyFont="1" applyFill="1" applyBorder="1" applyAlignment="1">
      <alignment horizontal="center" vertical="center" wrapText="1"/>
    </xf>
    <xf numFmtId="0" fontId="86" fillId="8" borderId="35" xfId="311" applyFont="1" applyFill="1" applyBorder="1" applyAlignment="1">
      <alignment horizontal="center" vertical="center" wrapText="1"/>
    </xf>
    <xf numFmtId="0" fontId="86" fillId="8" borderId="52" xfId="311" applyFont="1" applyFill="1" applyBorder="1" applyAlignment="1">
      <alignment horizontal="center" vertical="center" wrapText="1"/>
    </xf>
    <xf numFmtId="0" fontId="86" fillId="8" borderId="47" xfId="311" applyFont="1" applyFill="1" applyBorder="1" applyAlignment="1">
      <alignment horizontal="center" vertical="center" wrapText="1"/>
    </xf>
    <xf numFmtId="0" fontId="36" fillId="0" borderId="8" xfId="311" applyFont="1" applyBorder="1" applyAlignment="1">
      <alignment horizontal="left" vertical="center" wrapText="1"/>
    </xf>
    <xf numFmtId="0" fontId="36" fillId="0" borderId="9" xfId="311" applyFont="1" applyBorder="1" applyAlignment="1">
      <alignment horizontal="left" vertical="center" wrapText="1"/>
    </xf>
    <xf numFmtId="0" fontId="36" fillId="0" borderId="10" xfId="311" applyFont="1" applyBorder="1" applyAlignment="1">
      <alignment horizontal="left" vertical="center" wrapText="1"/>
    </xf>
    <xf numFmtId="0" fontId="36" fillId="0" borderId="0" xfId="311" applyFont="1" applyAlignment="1">
      <alignment horizontal="left" vertical="top" wrapText="1"/>
    </xf>
    <xf numFmtId="0" fontId="86" fillId="8" borderId="147" xfId="311" applyFont="1" applyFill="1" applyBorder="1" applyAlignment="1">
      <alignment horizontal="center" vertical="center" wrapText="1"/>
    </xf>
    <xf numFmtId="0" fontId="86" fillId="8" borderId="49" xfId="311" applyFont="1" applyFill="1" applyBorder="1" applyAlignment="1">
      <alignment horizontal="center" vertical="center" wrapText="1"/>
    </xf>
    <xf numFmtId="0" fontId="86" fillId="8" borderId="129" xfId="311" applyFont="1" applyFill="1" applyBorder="1" applyAlignment="1">
      <alignment horizontal="center" vertical="center" wrapText="1"/>
    </xf>
    <xf numFmtId="0" fontId="55" fillId="8" borderId="133" xfId="311" applyFont="1" applyFill="1" applyBorder="1" applyAlignment="1">
      <alignment vertical="center" wrapText="1"/>
    </xf>
    <xf numFmtId="0" fontId="55" fillId="8" borderId="146" xfId="311" applyFont="1" applyFill="1" applyBorder="1" applyAlignment="1">
      <alignment vertical="center" wrapText="1"/>
    </xf>
    <xf numFmtId="0" fontId="55" fillId="8" borderId="134" xfId="311" applyFont="1" applyFill="1" applyBorder="1" applyAlignment="1">
      <alignment vertical="center" wrapText="1"/>
    </xf>
    <xf numFmtId="0" fontId="55" fillId="8" borderId="141" xfId="311" applyFont="1" applyFill="1" applyBorder="1" applyAlignment="1">
      <alignment horizontal="center" vertical="center" wrapText="1"/>
    </xf>
    <xf numFmtId="0" fontId="55" fillId="8" borderId="142" xfId="311" applyFont="1" applyFill="1" applyBorder="1" applyAlignment="1">
      <alignment horizontal="center" vertical="center" wrapText="1"/>
    </xf>
    <xf numFmtId="0" fontId="55" fillId="8" borderId="148" xfId="311" applyFont="1" applyFill="1" applyBorder="1" applyAlignment="1">
      <alignment horizontal="center" vertical="center" wrapText="1"/>
    </xf>
    <xf numFmtId="0" fontId="55" fillId="8" borderId="128" xfId="311" applyFont="1" applyFill="1" applyBorder="1" applyAlignment="1">
      <alignment horizontal="center" vertical="center" wrapText="1"/>
    </xf>
    <xf numFmtId="0" fontId="55" fillId="8" borderId="43" xfId="311" applyFont="1" applyFill="1" applyBorder="1" applyAlignment="1">
      <alignment horizontal="center" vertical="center" wrapText="1"/>
    </xf>
    <xf numFmtId="0" fontId="55" fillId="8" borderId="38" xfId="311" applyFont="1" applyFill="1" applyBorder="1" applyAlignment="1">
      <alignment horizontal="center" vertical="center" wrapText="1"/>
    </xf>
    <xf numFmtId="0" fontId="55" fillId="8" borderId="39" xfId="311" applyFont="1" applyFill="1" applyBorder="1" applyAlignment="1">
      <alignment horizontal="center" vertical="center" wrapText="1"/>
    </xf>
    <xf numFmtId="0" fontId="36" fillId="0" borderId="0" xfId="312" applyFont="1" applyAlignment="1">
      <alignment horizontal="left" vertical="top"/>
    </xf>
    <xf numFmtId="0" fontId="95" fillId="0" borderId="408" xfId="312" applyFont="1" applyBorder="1" applyAlignment="1">
      <alignment vertical="top" wrapText="1"/>
    </xf>
    <xf numFmtId="0" fontId="56" fillId="0" borderId="0" xfId="312" applyFont="1" applyAlignment="1">
      <alignment horizontal="left" vertical="center" wrapText="1"/>
    </xf>
    <xf numFmtId="0" fontId="36" fillId="0" borderId="0" xfId="312" applyFont="1" applyAlignment="1">
      <alignment horizontal="left" vertical="center" wrapText="1"/>
    </xf>
    <xf numFmtId="0" fontId="46" fillId="8" borderId="0" xfId="312" applyFont="1" applyFill="1" applyAlignment="1">
      <alignment horizontal="left" vertical="center" indent="1"/>
    </xf>
    <xf numFmtId="0" fontId="55" fillId="8" borderId="0" xfId="312" applyFont="1" applyFill="1" applyAlignment="1">
      <alignment horizontal="left" vertical="center" wrapText="1" indent="1"/>
    </xf>
    <xf numFmtId="0" fontId="55" fillId="8" borderId="143" xfId="312" applyFont="1" applyFill="1" applyBorder="1" applyAlignment="1">
      <alignment horizontal="center" vertical="center"/>
    </xf>
    <xf numFmtId="0" fontId="55" fillId="8" borderId="51" xfId="312" applyFont="1" applyFill="1" applyBorder="1" applyAlignment="1">
      <alignment horizontal="center" vertical="center"/>
    </xf>
    <xf numFmtId="0" fontId="36" fillId="0" borderId="442" xfId="312" applyFont="1" applyBorder="1" applyAlignment="1">
      <alignment vertical="top" wrapText="1"/>
    </xf>
    <xf numFmtId="0" fontId="36" fillId="0" borderId="443" xfId="312" applyFont="1" applyBorder="1" applyAlignment="1">
      <alignment vertical="top" wrapText="1"/>
    </xf>
    <xf numFmtId="0" fontId="36" fillId="0" borderId="444" xfId="312" applyFont="1" applyBorder="1" applyAlignment="1">
      <alignment vertical="top" wrapText="1"/>
    </xf>
    <xf numFmtId="0" fontId="36" fillId="0" borderId="344" xfId="312" applyFont="1" applyBorder="1" applyAlignment="1">
      <alignment vertical="top"/>
    </xf>
    <xf numFmtId="0" fontId="36" fillId="0" borderId="345" xfId="312" applyFont="1" applyBorder="1" applyAlignment="1">
      <alignment vertical="top"/>
    </xf>
    <xf numFmtId="0" fontId="36" fillId="0" borderId="323" xfId="312" applyFont="1" applyBorder="1" applyAlignment="1">
      <alignment vertical="top"/>
    </xf>
    <xf numFmtId="0" fontId="46" fillId="8" borderId="0" xfId="313" applyFont="1" applyFill="1" applyAlignment="1">
      <alignment vertical="center"/>
    </xf>
    <xf numFmtId="0" fontId="36" fillId="0" borderId="24" xfId="313" applyFont="1" applyBorder="1" applyAlignment="1">
      <alignment vertical="top"/>
    </xf>
    <xf numFmtId="0" fontId="36" fillId="0" borderId="11" xfId="313" applyFont="1" applyBorder="1" applyAlignment="1">
      <alignment vertical="top"/>
    </xf>
    <xf numFmtId="0" fontId="36" fillId="0" borderId="25" xfId="313" applyFont="1" applyBorder="1" applyAlignment="1">
      <alignment vertical="top"/>
    </xf>
    <xf numFmtId="0" fontId="36" fillId="0" borderId="26" xfId="313" applyFont="1" applyBorder="1" applyAlignment="1">
      <alignment vertical="top"/>
    </xf>
    <xf numFmtId="0" fontId="36" fillId="0" borderId="3" xfId="313" applyFont="1" applyBorder="1" applyAlignment="1">
      <alignment vertical="top"/>
    </xf>
    <xf numFmtId="0" fontId="36" fillId="0" borderId="27" xfId="313" applyFont="1" applyBorder="1" applyAlignment="1">
      <alignment vertical="top"/>
    </xf>
    <xf numFmtId="0" fontId="36" fillId="0" borderId="0" xfId="313" applyFont="1" applyAlignment="1">
      <alignment horizontal="left" vertical="top" wrapText="1"/>
    </xf>
    <xf numFmtId="0" fontId="55" fillId="8" borderId="133" xfId="313" applyFont="1" applyFill="1" applyBorder="1" applyAlignment="1">
      <alignment vertical="center" wrapText="1"/>
    </xf>
    <xf numFmtId="0" fontId="55" fillId="8" borderId="146" xfId="313" applyFont="1" applyFill="1" applyBorder="1" applyAlignment="1">
      <alignment vertical="center" wrapText="1"/>
    </xf>
    <xf numFmtId="0" fontId="55" fillId="8" borderId="134" xfId="313" applyFont="1" applyFill="1" applyBorder="1" applyAlignment="1">
      <alignment vertical="center" wrapText="1"/>
    </xf>
    <xf numFmtId="0" fontId="55" fillId="8" borderId="128" xfId="313" applyFont="1" applyFill="1" applyBorder="1" applyAlignment="1">
      <alignment horizontal="center" vertical="center" wrapText="1"/>
    </xf>
    <xf numFmtId="0" fontId="55" fillId="8" borderId="38" xfId="313" applyFont="1" applyFill="1" applyBorder="1" applyAlignment="1">
      <alignment horizontal="center" vertical="center" wrapText="1"/>
    </xf>
    <xf numFmtId="0" fontId="55" fillId="8" borderId="39" xfId="313" applyFont="1" applyFill="1" applyBorder="1" applyAlignment="1">
      <alignment horizontal="center" vertical="center" wrapText="1"/>
    </xf>
    <xf numFmtId="0" fontId="55" fillId="8" borderId="147" xfId="313" applyFont="1" applyFill="1" applyBorder="1" applyAlignment="1">
      <alignment horizontal="center" vertical="center" wrapText="1"/>
    </xf>
    <xf numFmtId="0" fontId="55" fillId="8" borderId="52" xfId="313" applyFont="1" applyFill="1" applyBorder="1" applyAlignment="1">
      <alignment horizontal="center" vertical="center" wrapText="1"/>
    </xf>
    <xf numFmtId="0" fontId="55" fillId="8" borderId="49" xfId="313" applyFont="1" applyFill="1" applyBorder="1" applyAlignment="1">
      <alignment horizontal="center" vertical="center" wrapText="1"/>
    </xf>
    <xf numFmtId="0" fontId="46" fillId="8" borderId="0" xfId="314" applyFont="1" applyFill="1" applyAlignment="1">
      <alignment horizontal="left" vertical="center"/>
    </xf>
    <xf numFmtId="0" fontId="73" fillId="0" borderId="0" xfId="314" applyFont="1" applyAlignment="1">
      <alignment vertical="top" wrapText="1"/>
    </xf>
    <xf numFmtId="0" fontId="55" fillId="8" borderId="133" xfId="314" applyFont="1" applyFill="1" applyBorder="1" applyAlignment="1">
      <alignment horizontal="left" vertical="center" wrapText="1"/>
    </xf>
    <xf numFmtId="0" fontId="55" fillId="8" borderId="146" xfId="314" applyFont="1" applyFill="1" applyBorder="1" applyAlignment="1">
      <alignment horizontal="left" vertical="center" wrapText="1"/>
    </xf>
    <xf numFmtId="0" fontId="55" fillId="8" borderId="134" xfId="314" applyFont="1" applyFill="1" applyBorder="1" applyAlignment="1">
      <alignment horizontal="left" vertical="center" wrapText="1"/>
    </xf>
    <xf numFmtId="0" fontId="55" fillId="8" borderId="128" xfId="314" applyFont="1" applyFill="1" applyBorder="1" applyAlignment="1">
      <alignment horizontal="center" vertical="center" wrapText="1"/>
    </xf>
    <xf numFmtId="0" fontId="55" fillId="8" borderId="38" xfId="314" applyFont="1" applyFill="1" applyBorder="1" applyAlignment="1">
      <alignment horizontal="center" vertical="center" wrapText="1"/>
    </xf>
    <xf numFmtId="0" fontId="55" fillId="8" borderId="43" xfId="314" applyFont="1" applyFill="1" applyBorder="1" applyAlignment="1">
      <alignment horizontal="center" vertical="center" wrapText="1"/>
    </xf>
    <xf numFmtId="0" fontId="55" fillId="8" borderId="39" xfId="314" applyFont="1" applyFill="1" applyBorder="1" applyAlignment="1">
      <alignment horizontal="center" vertical="center" wrapText="1"/>
    </xf>
    <xf numFmtId="0" fontId="55" fillId="8" borderId="147" xfId="314" applyFont="1" applyFill="1" applyBorder="1" applyAlignment="1">
      <alignment horizontal="center" vertical="center" wrapText="1"/>
    </xf>
    <xf numFmtId="0" fontId="55" fillId="8" borderId="33" xfId="314" applyFont="1" applyFill="1" applyBorder="1" applyAlignment="1">
      <alignment horizontal="center" vertical="center" wrapText="1"/>
    </xf>
    <xf numFmtId="0" fontId="55" fillId="8" borderId="52" xfId="314" applyFont="1" applyFill="1" applyBorder="1" applyAlignment="1">
      <alignment horizontal="center" vertical="center" wrapText="1"/>
    </xf>
    <xf numFmtId="0" fontId="55" fillId="8" borderId="49" xfId="314" applyFont="1" applyFill="1" applyBorder="1" applyAlignment="1">
      <alignment horizontal="center" vertical="center" wrapText="1"/>
    </xf>
    <xf numFmtId="0" fontId="36" fillId="0" borderId="24" xfId="314" applyFont="1" applyBorder="1" applyAlignment="1">
      <alignment horizontal="left" vertical="top" wrapText="1"/>
    </xf>
    <xf numFmtId="0" fontId="36" fillId="0" borderId="11" xfId="314" applyFont="1" applyBorder="1" applyAlignment="1">
      <alignment horizontal="left" vertical="top" wrapText="1"/>
    </xf>
    <xf numFmtId="0" fontId="36" fillId="0" borderId="25" xfId="314" applyFont="1" applyBorder="1" applyAlignment="1">
      <alignment horizontal="left" vertical="top" wrapText="1"/>
    </xf>
    <xf numFmtId="0" fontId="54" fillId="0" borderId="5" xfId="314" applyFont="1" applyBorder="1" applyAlignment="1">
      <alignment horizontal="left" vertical="top" wrapText="1"/>
    </xf>
    <xf numFmtId="0" fontId="54" fillId="0" borderId="0" xfId="314" applyFont="1" applyAlignment="1">
      <alignment horizontal="left" vertical="top" wrapText="1"/>
    </xf>
    <xf numFmtId="0" fontId="54" fillId="0" borderId="1" xfId="314" applyFont="1" applyBorder="1" applyAlignment="1">
      <alignment horizontal="left" vertical="top" wrapText="1"/>
    </xf>
    <xf numFmtId="0" fontId="56" fillId="0" borderId="0" xfId="314" applyFont="1" applyAlignment="1">
      <alignment vertical="top" wrapText="1"/>
    </xf>
    <xf numFmtId="0" fontId="36" fillId="0" borderId="26" xfId="314" applyFont="1" applyBorder="1" applyAlignment="1">
      <alignment horizontal="left" vertical="center"/>
    </xf>
    <xf numFmtId="0" fontId="36" fillId="0" borderId="3" xfId="314" applyFont="1" applyBorder="1" applyAlignment="1">
      <alignment horizontal="left" vertical="center"/>
    </xf>
    <xf numFmtId="0" fontId="36" fillId="0" borderId="27" xfId="314" applyFont="1" applyBorder="1" applyAlignment="1">
      <alignment horizontal="left" vertical="center"/>
    </xf>
    <xf numFmtId="0" fontId="73" fillId="0" borderId="0" xfId="134" applyFont="1" applyAlignment="1">
      <alignment vertical="top" wrapText="1"/>
    </xf>
    <xf numFmtId="0" fontId="55" fillId="8" borderId="510" xfId="317" applyFont="1" applyFill="1" applyBorder="1" applyAlignment="1">
      <alignment horizontal="left" vertical="center" wrapText="1" indent="1"/>
    </xf>
    <xf numFmtId="0" fontId="55" fillId="8" borderId="134" xfId="317" applyFont="1" applyFill="1" applyBorder="1" applyAlignment="1">
      <alignment horizontal="left" vertical="center" wrapText="1" indent="1"/>
    </xf>
    <xf numFmtId="0" fontId="46" fillId="8" borderId="0" xfId="317" applyFont="1" applyFill="1" applyAlignment="1">
      <alignment horizontal="left" vertical="center" wrapText="1" indent="1"/>
    </xf>
    <xf numFmtId="0" fontId="55" fillId="8" borderId="143" xfId="134" applyFont="1" applyFill="1" applyBorder="1" applyAlignment="1">
      <alignment horizontal="center" vertical="center" wrapText="1"/>
    </xf>
    <xf numFmtId="0" fontId="55" fillId="8" borderId="51" xfId="134" applyFont="1" applyFill="1" applyBorder="1" applyAlignment="1">
      <alignment horizontal="center" vertical="center" wrapText="1"/>
    </xf>
    <xf numFmtId="0" fontId="54" fillId="0" borderId="442" xfId="317" applyFont="1" applyBorder="1" applyAlignment="1">
      <alignment vertical="top" wrapText="1"/>
    </xf>
    <xf numFmtId="0" fontId="54" fillId="0" borderId="443" xfId="317" applyFont="1" applyBorder="1" applyAlignment="1">
      <alignment vertical="top" wrapText="1"/>
    </xf>
    <xf numFmtId="0" fontId="56" fillId="0" borderId="0" xfId="317" applyFont="1" applyAlignment="1">
      <alignment horizontal="left" vertical="center" wrapText="1"/>
    </xf>
    <xf numFmtId="0" fontId="46" fillId="8" borderId="0" xfId="174" applyFont="1" applyFill="1" applyAlignment="1">
      <alignment horizontal="left" vertical="center" wrapText="1" indent="1"/>
    </xf>
    <xf numFmtId="0" fontId="55" fillId="8" borderId="514" xfId="174" applyFont="1" applyFill="1" applyBorder="1" applyAlignment="1">
      <alignment horizontal="center" vertical="center" wrapText="1"/>
    </xf>
    <xf numFmtId="0" fontId="55" fillId="8" borderId="515" xfId="174" applyFont="1" applyFill="1" applyBorder="1" applyAlignment="1">
      <alignment horizontal="center" vertical="center" wrapText="1"/>
    </xf>
    <xf numFmtId="0" fontId="54" fillId="0" borderId="442" xfId="318" applyFont="1" applyBorder="1" applyAlignment="1">
      <alignment vertical="top" wrapText="1"/>
    </xf>
    <xf numFmtId="0" fontId="54" fillId="0" borderId="443" xfId="318" applyFont="1" applyBorder="1" applyAlignment="1">
      <alignment vertical="top" wrapText="1"/>
    </xf>
    <xf numFmtId="0" fontId="36" fillId="0" borderId="0" xfId="174" applyFont="1" applyAlignment="1">
      <alignment horizontal="left" vertical="top" wrapText="1"/>
    </xf>
    <xf numFmtId="0" fontId="73" fillId="0" borderId="0" xfId="174" applyFont="1" applyAlignment="1">
      <alignment vertical="top" wrapText="1"/>
    </xf>
    <xf numFmtId="0" fontId="55" fillId="8" borderId="514" xfId="167" applyFont="1" applyFill="1" applyBorder="1" applyAlignment="1">
      <alignment horizontal="center" vertical="center"/>
    </xf>
    <xf numFmtId="0" fontId="55" fillId="8" borderId="515" xfId="167" applyFont="1" applyFill="1" applyBorder="1" applyAlignment="1">
      <alignment horizontal="center" vertical="center"/>
    </xf>
    <xf numFmtId="0" fontId="55" fillId="8" borderId="510" xfId="167" applyFont="1" applyFill="1" applyBorder="1" applyAlignment="1">
      <alignment horizontal="left" vertical="center" indent="1"/>
    </xf>
    <xf numFmtId="0" fontId="55" fillId="8" borderId="134" xfId="167" applyFont="1" applyFill="1" applyBorder="1" applyAlignment="1">
      <alignment horizontal="left" vertical="center" indent="1"/>
    </xf>
    <xf numFmtId="0" fontId="56" fillId="0" borderId="0" xfId="0" applyFont="1" applyAlignment="1">
      <alignment horizontal="left" vertical="center"/>
    </xf>
    <xf numFmtId="0" fontId="46" fillId="8" borderId="0" xfId="0" applyFont="1" applyFill="1" applyAlignment="1">
      <alignment horizontal="left" vertical="center"/>
    </xf>
    <xf numFmtId="0" fontId="55" fillId="8" borderId="133" xfId="0" applyFont="1" applyFill="1" applyBorder="1" applyAlignment="1">
      <alignment vertical="center"/>
    </xf>
    <xf numFmtId="0" fontId="55" fillId="8" borderId="134" xfId="0" applyFont="1" applyFill="1" applyBorder="1" applyAlignment="1">
      <alignment vertical="center"/>
    </xf>
    <xf numFmtId="0" fontId="55" fillId="8" borderId="128" xfId="0" applyFont="1" applyFill="1" applyBorder="1" applyAlignment="1">
      <alignment horizontal="center" vertical="center"/>
    </xf>
    <xf numFmtId="0" fontId="55" fillId="8" borderId="38" xfId="0" applyFont="1" applyFill="1" applyBorder="1" applyAlignment="1">
      <alignment horizontal="center" vertical="center"/>
    </xf>
    <xf numFmtId="0" fontId="55" fillId="8" borderId="39" xfId="0" applyFont="1" applyFill="1" applyBorder="1" applyAlignment="1">
      <alignment horizontal="center" vertical="center"/>
    </xf>
    <xf numFmtId="37" fontId="36" fillId="9" borderId="4" xfId="0" applyNumberFormat="1" applyFont="1" applyFill="1" applyBorder="1" applyAlignment="1">
      <alignment horizontal="right" vertical="center"/>
    </xf>
    <xf numFmtId="0" fontId="55" fillId="8" borderId="40" xfId="0" applyFont="1" applyFill="1" applyBorder="1" applyAlignment="1">
      <alignment vertical="center"/>
    </xf>
    <xf numFmtId="0" fontId="55" fillId="8" borderId="36" xfId="0" applyFont="1" applyFill="1" applyBorder="1" applyAlignment="1">
      <alignment vertical="center"/>
    </xf>
    <xf numFmtId="0" fontId="55" fillId="8" borderId="48" xfId="0" applyFont="1" applyFill="1" applyBorder="1" applyAlignment="1">
      <alignment vertical="center"/>
    </xf>
    <xf numFmtId="0" fontId="55" fillId="8" borderId="33" xfId="0" applyFont="1" applyFill="1" applyBorder="1" applyAlignment="1">
      <alignment horizontal="center" vertical="center"/>
    </xf>
    <xf numFmtId="0" fontId="55" fillId="8" borderId="49" xfId="0" applyFont="1" applyFill="1" applyBorder="1" applyAlignment="1">
      <alignment horizontal="center" vertical="center"/>
    </xf>
    <xf numFmtId="0" fontId="55" fillId="8" borderId="43" xfId="0" applyFont="1" applyFill="1" applyBorder="1" applyAlignment="1">
      <alignment horizontal="center" vertical="center"/>
    </xf>
    <xf numFmtId="0" fontId="36" fillId="0" borderId="0" xfId="0" applyFont="1" applyAlignment="1">
      <alignment horizontal="left" vertical="top" wrapText="1"/>
    </xf>
    <xf numFmtId="0" fontId="36" fillId="0" borderId="0" xfId="0" applyFont="1" applyAlignment="1">
      <alignment vertical="center"/>
    </xf>
    <xf numFmtId="0" fontId="46" fillId="8" borderId="0" xfId="322" applyFont="1" applyFill="1" applyAlignment="1">
      <alignment horizontal="left" vertical="center" wrapText="1"/>
    </xf>
    <xf numFmtId="0" fontId="55" fillId="8" borderId="147" xfId="322" applyFont="1" applyFill="1" applyBorder="1" applyAlignment="1">
      <alignment horizontal="center" vertical="center" wrapText="1"/>
    </xf>
    <xf numFmtId="0" fontId="55" fillId="8" borderId="33" xfId="322" applyFont="1" applyFill="1" applyBorder="1" applyAlignment="1">
      <alignment horizontal="center" vertical="center" wrapText="1"/>
    </xf>
    <xf numFmtId="0" fontId="55" fillId="8" borderId="52" xfId="322" applyFont="1" applyFill="1" applyBorder="1" applyAlignment="1">
      <alignment horizontal="center" vertical="center" wrapText="1"/>
    </xf>
    <xf numFmtId="0" fontId="55" fillId="8" borderId="49" xfId="322" applyFont="1" applyFill="1" applyBorder="1" applyAlignment="1">
      <alignment horizontal="center" vertical="center" wrapText="1"/>
    </xf>
    <xf numFmtId="0" fontId="36" fillId="0" borderId="8" xfId="0" applyFont="1" applyBorder="1" applyAlignment="1">
      <alignment horizontal="left" vertical="center" wrapText="1"/>
    </xf>
    <xf numFmtId="0" fontId="36" fillId="0" borderId="9" xfId="0" applyFont="1" applyBorder="1" applyAlignment="1">
      <alignment horizontal="left" vertical="center" wrapText="1"/>
    </xf>
    <xf numFmtId="0" fontId="36" fillId="0" borderId="10" xfId="0" applyFont="1" applyBorder="1" applyAlignment="1">
      <alignment horizontal="left" vertical="center" wrapText="1"/>
    </xf>
    <xf numFmtId="0" fontId="55" fillId="8" borderId="128" xfId="322" applyFont="1" applyFill="1" applyBorder="1" applyAlignment="1">
      <alignment horizontal="center" vertical="center" wrapText="1"/>
    </xf>
    <xf numFmtId="0" fontId="55" fillId="8" borderId="38" xfId="322" applyFont="1" applyFill="1" applyBorder="1" applyAlignment="1">
      <alignment horizontal="center" vertical="center" wrapText="1"/>
    </xf>
    <xf numFmtId="0" fontId="55" fillId="8" borderId="39" xfId="322" applyFont="1" applyFill="1" applyBorder="1" applyAlignment="1">
      <alignment horizontal="center" vertical="center" wrapText="1"/>
    </xf>
    <xf numFmtId="0" fontId="55" fillId="8" borderId="0" xfId="0" applyFont="1" applyFill="1" applyAlignment="1">
      <alignment horizontal="left" vertical="center" wrapText="1"/>
    </xf>
    <xf numFmtId="0" fontId="55" fillId="8" borderId="3" xfId="0" applyFont="1" applyFill="1" applyBorder="1" applyAlignment="1">
      <alignment horizontal="left" vertical="center" wrapText="1"/>
    </xf>
    <xf numFmtId="0" fontId="57" fillId="0" borderId="0" xfId="0" applyFont="1" applyAlignment="1">
      <alignment vertical="center" wrapText="1"/>
    </xf>
    <xf numFmtId="0" fontId="57" fillId="0" borderId="24" xfId="0" applyFont="1" applyBorder="1" applyAlignment="1">
      <alignment vertical="center" wrapText="1"/>
    </xf>
    <xf numFmtId="0" fontId="57" fillId="0" borderId="11" xfId="0" applyFont="1" applyBorder="1" applyAlignment="1">
      <alignment vertical="center" wrapText="1"/>
    </xf>
    <xf numFmtId="0" fontId="57" fillId="0" borderId="25" xfId="0" applyFont="1" applyBorder="1" applyAlignment="1">
      <alignment vertical="center" wrapText="1"/>
    </xf>
    <xf numFmtId="0" fontId="52" fillId="0" borderId="26" xfId="0" applyFont="1" applyBorder="1" applyAlignment="1">
      <alignment vertical="center" wrapText="1"/>
    </xf>
    <xf numFmtId="0" fontId="52" fillId="0" borderId="3" xfId="0" applyFont="1" applyBorder="1" applyAlignment="1">
      <alignment vertical="center" wrapText="1"/>
    </xf>
    <xf numFmtId="0" fontId="52" fillId="0" borderId="27" xfId="0" applyFont="1" applyBorder="1" applyAlignment="1">
      <alignment vertical="center" wrapText="1"/>
    </xf>
    <xf numFmtId="0" fontId="55" fillId="8" borderId="0" xfId="323" applyFont="1" applyFill="1" applyAlignment="1">
      <alignment horizontal="left" vertical="center" wrapText="1"/>
    </xf>
    <xf numFmtId="0" fontId="55" fillId="8" borderId="152" xfId="323" applyFont="1" applyFill="1" applyBorder="1" applyAlignment="1">
      <alignment horizontal="center" vertical="center" wrapText="1"/>
    </xf>
    <xf numFmtId="0" fontId="55" fillId="8" borderId="145" xfId="323" applyFont="1" applyFill="1" applyBorder="1" applyAlignment="1">
      <alignment horizontal="center" vertical="center" wrapText="1"/>
    </xf>
    <xf numFmtId="0" fontId="55" fillId="8" borderId="147" xfId="323" applyFont="1" applyFill="1" applyBorder="1" applyAlignment="1">
      <alignment horizontal="center" vertical="center" wrapText="1"/>
    </xf>
    <xf numFmtId="0" fontId="55" fillId="8" borderId="52" xfId="323" applyFont="1" applyFill="1" applyBorder="1" applyAlignment="1">
      <alignment horizontal="center" vertical="center" wrapText="1"/>
    </xf>
    <xf numFmtId="0" fontId="55" fillId="8" borderId="153" xfId="323" applyFont="1" applyFill="1" applyBorder="1" applyAlignment="1">
      <alignment horizontal="center" vertical="center" wrapText="1"/>
    </xf>
    <xf numFmtId="0" fontId="55" fillId="8" borderId="143" xfId="323" applyFont="1" applyFill="1" applyBorder="1" applyAlignment="1">
      <alignment horizontal="center" vertical="center" wrapText="1"/>
    </xf>
    <xf numFmtId="0" fontId="55" fillId="8" borderId="51" xfId="323" applyFont="1" applyFill="1" applyBorder="1" applyAlignment="1">
      <alignment horizontal="center" vertical="center" wrapText="1"/>
    </xf>
    <xf numFmtId="0" fontId="55" fillId="8" borderId="3" xfId="323" applyFont="1" applyFill="1" applyBorder="1" applyAlignment="1">
      <alignment horizontal="left" vertical="center" wrapText="1"/>
    </xf>
    <xf numFmtId="0" fontId="36" fillId="0" borderId="239" xfId="0" applyFont="1" applyBorder="1" applyAlignment="1">
      <alignment vertical="center"/>
    </xf>
    <xf numFmtId="0" fontId="36" fillId="0" borderId="376" xfId="0" applyFont="1" applyBorder="1" applyAlignment="1">
      <alignment vertical="center"/>
    </xf>
    <xf numFmtId="0" fontId="36" fillId="0" borderId="237" xfId="0" applyFont="1" applyBorder="1" applyAlignment="1">
      <alignment vertical="center"/>
    </xf>
    <xf numFmtId="0" fontId="56" fillId="0" borderId="0" xfId="0" applyFont="1" applyAlignment="1">
      <alignment horizontal="left" vertical="center" wrapText="1"/>
    </xf>
    <xf numFmtId="0" fontId="55" fillId="8" borderId="510" xfId="0" applyFont="1" applyFill="1" applyBorder="1" applyAlignment="1">
      <alignment horizontal="left" vertical="center" indent="1"/>
    </xf>
    <xf numFmtId="0" fontId="55" fillId="8" borderId="146" xfId="0" applyFont="1" applyFill="1" applyBorder="1" applyAlignment="1">
      <alignment horizontal="left" vertical="center" indent="1"/>
    </xf>
    <xf numFmtId="0" fontId="55" fillId="8" borderId="134" xfId="0" applyFont="1" applyFill="1" applyBorder="1" applyAlignment="1">
      <alignment horizontal="left" vertical="center" indent="1"/>
    </xf>
    <xf numFmtId="0" fontId="114" fillId="8" borderId="0" xfId="0" applyFont="1" applyFill="1" applyAlignment="1">
      <alignment horizontal="left" vertical="center" indent="1"/>
    </xf>
    <xf numFmtId="0" fontId="55" fillId="8" borderId="143" xfId="0" applyFont="1" applyFill="1" applyBorder="1" applyAlignment="1">
      <alignment horizontal="center" vertical="center" wrapText="1"/>
    </xf>
    <xf numFmtId="0" fontId="55" fillId="8" borderId="51" xfId="0" applyFont="1" applyFill="1" applyBorder="1" applyAlignment="1">
      <alignment horizontal="center" vertical="center" wrapText="1"/>
    </xf>
    <xf numFmtId="0" fontId="55" fillId="8" borderId="142" xfId="0" applyFont="1" applyFill="1" applyBorder="1" applyAlignment="1">
      <alignment horizontal="center" vertical="center" wrapText="1"/>
    </xf>
    <xf numFmtId="0" fontId="55" fillId="8" borderId="155" xfId="0" applyFont="1" applyFill="1" applyBorder="1" applyAlignment="1">
      <alignment horizontal="center" vertical="center" wrapText="1"/>
    </xf>
    <xf numFmtId="0" fontId="55" fillId="8" borderId="59" xfId="0" applyFont="1" applyFill="1" applyBorder="1" applyAlignment="1">
      <alignment horizontal="center" vertical="center" wrapText="1"/>
    </xf>
    <xf numFmtId="0" fontId="36" fillId="0" borderId="442" xfId="0" applyFont="1" applyBorder="1" applyAlignment="1">
      <alignment vertical="center"/>
    </xf>
    <xf numFmtId="0" fontId="36" fillId="0" borderId="443" xfId="0" applyFont="1" applyBorder="1" applyAlignment="1">
      <alignment vertical="center"/>
    </xf>
    <xf numFmtId="0" fontId="55" fillId="8" borderId="144" xfId="0" applyFont="1" applyFill="1" applyBorder="1" applyAlignment="1">
      <alignment horizontal="center" vertical="center" wrapText="1"/>
    </xf>
    <xf numFmtId="0" fontId="55" fillId="8" borderId="528" xfId="0" applyFont="1" applyFill="1" applyBorder="1" applyAlignment="1">
      <alignment horizontal="left" vertical="center" wrapText="1" indent="1"/>
    </xf>
    <xf numFmtId="0" fontId="55" fillId="8" borderId="36" xfId="0" applyFont="1" applyFill="1" applyBorder="1" applyAlignment="1">
      <alignment horizontal="left" vertical="center" wrapText="1" indent="1"/>
    </xf>
    <xf numFmtId="0" fontId="55" fillId="8" borderId="48" xfId="0" applyFont="1" applyFill="1" applyBorder="1" applyAlignment="1">
      <alignment horizontal="left" vertical="center" wrapText="1" indent="1"/>
    </xf>
    <xf numFmtId="0" fontId="55" fillId="8" borderId="515" xfId="0" applyFont="1" applyFill="1" applyBorder="1" applyAlignment="1">
      <alignment horizontal="center" vertical="center" wrapText="1"/>
    </xf>
    <xf numFmtId="0" fontId="55" fillId="8" borderId="52" xfId="0" applyFont="1" applyFill="1" applyBorder="1" applyAlignment="1">
      <alignment horizontal="center" vertical="center" wrapText="1"/>
    </xf>
    <xf numFmtId="0" fontId="55" fillId="8" borderId="47" xfId="0" applyFont="1" applyFill="1" applyBorder="1" applyAlignment="1">
      <alignment horizontal="center" vertical="center" wrapText="1"/>
    </xf>
    <xf numFmtId="0" fontId="55" fillId="8" borderId="514" xfId="0" applyFont="1" applyFill="1" applyBorder="1" applyAlignment="1">
      <alignment horizontal="center" vertical="center" wrapText="1"/>
    </xf>
    <xf numFmtId="0" fontId="55" fillId="8" borderId="529" xfId="0" applyFont="1" applyFill="1" applyBorder="1" applyAlignment="1">
      <alignment horizontal="center" vertical="center" wrapText="1"/>
    </xf>
    <xf numFmtId="0" fontId="55" fillId="8" borderId="530" xfId="0" applyFont="1" applyFill="1" applyBorder="1" applyAlignment="1">
      <alignment horizontal="center" vertical="center" wrapText="1"/>
    </xf>
    <xf numFmtId="0" fontId="55" fillId="8" borderId="57" xfId="0" applyFont="1" applyFill="1" applyBorder="1" applyAlignment="1">
      <alignment horizontal="center" vertical="center" wrapText="1"/>
    </xf>
    <xf numFmtId="0" fontId="55" fillId="8" borderId="415" xfId="0" applyFont="1" applyFill="1" applyBorder="1" applyAlignment="1">
      <alignment horizontal="left" vertical="center" wrapText="1" indent="1"/>
    </xf>
    <xf numFmtId="0" fontId="55" fillId="8" borderId="532" xfId="0" applyFont="1" applyFill="1" applyBorder="1" applyAlignment="1">
      <alignment horizontal="left" vertical="center" wrapText="1" indent="1"/>
    </xf>
    <xf numFmtId="0" fontId="55" fillId="8" borderId="344" xfId="0" applyFont="1" applyFill="1" applyBorder="1" applyAlignment="1">
      <alignment horizontal="left" vertical="center" wrapText="1" indent="1"/>
    </xf>
    <xf numFmtId="0" fontId="55" fillId="8" borderId="323" xfId="0" applyFont="1" applyFill="1" applyBorder="1" applyAlignment="1">
      <alignment horizontal="left" vertical="center" wrapText="1" indent="1"/>
    </xf>
    <xf numFmtId="0" fontId="116" fillId="8" borderId="0" xfId="0" applyFont="1" applyFill="1" applyAlignment="1">
      <alignment horizontal="left" vertical="center" indent="1"/>
    </xf>
    <xf numFmtId="0" fontId="66" fillId="8" borderId="528" xfId="0" applyFont="1" applyFill="1" applyBorder="1" applyAlignment="1">
      <alignment horizontal="left" vertical="center" wrapText="1" indent="1"/>
    </xf>
    <xf numFmtId="0" fontId="66" fillId="8" borderId="36" xfId="0" applyFont="1" applyFill="1" applyBorder="1" applyAlignment="1">
      <alignment horizontal="left" vertical="center" wrapText="1" indent="1"/>
    </xf>
    <xf numFmtId="0" fontId="66" fillId="8" borderId="48" xfId="0" applyFont="1" applyFill="1" applyBorder="1" applyAlignment="1">
      <alignment horizontal="left" vertical="center" wrapText="1" indent="1"/>
    </xf>
    <xf numFmtId="0" fontId="66" fillId="8" borderId="514" xfId="0" applyFont="1" applyFill="1" applyBorder="1" applyAlignment="1">
      <alignment horizontal="center" vertical="center" wrapText="1"/>
    </xf>
    <xf numFmtId="0" fontId="66" fillId="8" borderId="529" xfId="0" applyFont="1" applyFill="1" applyBorder="1" applyAlignment="1">
      <alignment horizontal="center" vertical="center" wrapText="1"/>
    </xf>
    <xf numFmtId="0" fontId="66" fillId="8" borderId="530" xfId="0" applyFont="1" applyFill="1" applyBorder="1" applyAlignment="1">
      <alignment horizontal="center" vertical="center" wrapText="1"/>
    </xf>
    <xf numFmtId="0" fontId="66" fillId="8" borderId="515" xfId="0" applyFont="1" applyFill="1" applyBorder="1" applyAlignment="1">
      <alignment horizontal="center" vertical="center" wrapText="1"/>
    </xf>
    <xf numFmtId="0" fontId="66" fillId="8" borderId="52" xfId="0" applyFont="1" applyFill="1" applyBorder="1" applyAlignment="1">
      <alignment horizontal="center" vertical="center" wrapText="1"/>
    </xf>
    <xf numFmtId="0" fontId="66" fillId="8" borderId="47" xfId="0" applyFont="1" applyFill="1" applyBorder="1" applyAlignment="1">
      <alignment horizontal="center" vertical="center" wrapText="1"/>
    </xf>
    <xf numFmtId="0" fontId="66" fillId="8" borderId="415" xfId="0" applyFont="1" applyFill="1" applyBorder="1" applyAlignment="1">
      <alignment horizontal="left" vertical="center" wrapText="1" indent="1"/>
    </xf>
    <xf numFmtId="0" fontId="66" fillId="8" borderId="532" xfId="0" applyFont="1" applyFill="1" applyBorder="1" applyAlignment="1">
      <alignment horizontal="left" vertical="center" wrapText="1" indent="1"/>
    </xf>
    <xf numFmtId="0" fontId="75" fillId="0" borderId="0" xfId="0" applyFont="1" applyAlignment="1">
      <alignment horizontal="left" vertical="center" wrapText="1"/>
    </xf>
    <xf numFmtId="0" fontId="66" fillId="8" borderId="323" xfId="0" applyFont="1" applyFill="1" applyBorder="1" applyAlignment="1">
      <alignment horizontal="left" vertical="center" wrapText="1" indent="1"/>
    </xf>
    <xf numFmtId="0" fontId="47" fillId="8" borderId="72" xfId="0" applyFont="1" applyFill="1" applyBorder="1" applyAlignment="1">
      <alignment horizontal="left" vertical="center" wrapText="1" indent="1"/>
    </xf>
    <xf numFmtId="0" fontId="66" fillId="8" borderId="533" xfId="0" applyFont="1" applyFill="1" applyBorder="1" applyAlignment="1">
      <alignment horizontal="left" vertical="center" wrapText="1" indent="1"/>
    </xf>
    <xf numFmtId="0" fontId="66" fillId="8" borderId="46" xfId="0" applyFont="1" applyFill="1" applyBorder="1" applyAlignment="1">
      <alignment horizontal="left" vertical="center" wrapText="1" indent="1"/>
    </xf>
    <xf numFmtId="0" fontId="66" fillId="8" borderId="538" xfId="0" applyFont="1" applyFill="1" applyBorder="1" applyAlignment="1">
      <alignment horizontal="left" vertical="center" wrapText="1" indent="1"/>
    </xf>
    <xf numFmtId="0" fontId="66" fillId="8" borderId="511" xfId="0" applyFont="1" applyFill="1" applyBorder="1" applyAlignment="1">
      <alignment horizontal="center" vertical="center" wrapText="1"/>
    </xf>
    <xf numFmtId="0" fontId="66" fillId="8" borderId="534" xfId="0" applyFont="1" applyFill="1" applyBorder="1" applyAlignment="1">
      <alignment horizontal="center" vertical="center" wrapText="1"/>
    </xf>
    <xf numFmtId="0" fontId="66" fillId="8" borderId="535" xfId="0" applyFont="1" applyFill="1" applyBorder="1" applyAlignment="1">
      <alignment horizontal="center" vertical="center" wrapText="1"/>
    </xf>
    <xf numFmtId="0" fontId="66" fillId="8" borderId="536" xfId="0" applyFont="1" applyFill="1" applyBorder="1" applyAlignment="1">
      <alignment horizontal="center" vertical="center" wrapText="1"/>
    </xf>
    <xf numFmtId="0" fontId="66" fillId="8" borderId="537" xfId="0" applyFont="1" applyFill="1" applyBorder="1" applyAlignment="1">
      <alignment horizontal="center" vertical="center" wrapText="1"/>
    </xf>
    <xf numFmtId="0" fontId="66" fillId="8" borderId="539" xfId="0" applyFont="1" applyFill="1" applyBorder="1" applyAlignment="1">
      <alignment horizontal="center" vertical="center" wrapText="1"/>
    </xf>
    <xf numFmtId="0" fontId="66" fillId="8" borderId="427" xfId="0" applyFont="1" applyFill="1" applyBorder="1" applyAlignment="1">
      <alignment horizontal="left" vertical="center" wrapText="1" indent="1"/>
    </xf>
    <xf numFmtId="0" fontId="66" fillId="8" borderId="541" xfId="0" applyFont="1" applyFill="1" applyBorder="1" applyAlignment="1">
      <alignment horizontal="left" vertical="center" wrapText="1" indent="1"/>
    </xf>
    <xf numFmtId="0" fontId="66" fillId="8" borderId="432" xfId="0" applyFont="1" applyFill="1" applyBorder="1" applyAlignment="1">
      <alignment horizontal="left" vertical="center" wrapText="1" indent="1"/>
    </xf>
    <xf numFmtId="0" fontId="66" fillId="8" borderId="543" xfId="0" applyFont="1" applyFill="1" applyBorder="1" applyAlignment="1">
      <alignment horizontal="left" vertical="center" wrapText="1" indent="1"/>
    </xf>
    <xf numFmtId="0" fontId="66" fillId="8" borderId="544" xfId="0" applyFont="1" applyFill="1" applyBorder="1" applyAlignment="1">
      <alignment horizontal="center" vertical="center" wrapText="1"/>
    </xf>
    <xf numFmtId="0" fontId="66" fillId="8" borderId="439" xfId="0" applyFont="1" applyFill="1" applyBorder="1" applyAlignment="1">
      <alignment horizontal="left" vertical="center" wrapText="1" indent="1"/>
    </xf>
    <xf numFmtId="0" fontId="66" fillId="8" borderId="446" xfId="0" applyFont="1" applyFill="1" applyBorder="1" applyAlignment="1">
      <alignment horizontal="left" vertical="center" wrapText="1" indent="1"/>
    </xf>
    <xf numFmtId="0" fontId="51" fillId="0" borderId="0" xfId="0" applyFont="1" applyAlignment="1">
      <alignment horizontal="left" vertical="center"/>
    </xf>
    <xf numFmtId="0" fontId="51" fillId="9" borderId="439" xfId="0" applyFont="1" applyFill="1" applyBorder="1" applyAlignment="1">
      <alignment horizontal="left" vertical="center" wrapText="1" indent="1"/>
    </xf>
    <xf numFmtId="0" fontId="51" fillId="9" borderId="446" xfId="0" applyFont="1" applyFill="1" applyBorder="1" applyAlignment="1">
      <alignment horizontal="left" vertical="center" wrapText="1" indent="1"/>
    </xf>
    <xf numFmtId="0" fontId="144" fillId="9" borderId="439" xfId="0" applyFont="1" applyFill="1" applyBorder="1" applyAlignment="1">
      <alignment horizontal="center" vertical="center"/>
    </xf>
    <xf numFmtId="0" fontId="144" fillId="9" borderId="446" xfId="0" applyFont="1" applyFill="1" applyBorder="1" applyAlignment="1">
      <alignment horizontal="center" vertical="center"/>
    </xf>
    <xf numFmtId="0" fontId="46" fillId="8" borderId="72" xfId="0" applyFont="1" applyFill="1" applyBorder="1" applyAlignment="1">
      <alignment horizontal="left" vertical="center" wrapText="1"/>
    </xf>
    <xf numFmtId="0" fontId="46" fillId="8" borderId="0" xfId="0" applyFont="1" applyFill="1" applyAlignment="1">
      <alignment horizontal="left" vertical="center" wrapText="1"/>
    </xf>
    <xf numFmtId="0" fontId="55" fillId="8" borderId="24" xfId="0" applyFont="1" applyFill="1" applyBorder="1" applyAlignment="1">
      <alignment horizontal="left" vertical="center" wrapText="1"/>
    </xf>
    <xf numFmtId="0" fontId="55" fillId="8" borderId="26" xfId="0" applyFont="1" applyFill="1" applyBorder="1" applyAlignment="1">
      <alignment horizontal="left" vertical="center" wrapText="1"/>
    </xf>
    <xf numFmtId="0" fontId="55" fillId="8" borderId="141" xfId="0" applyFont="1" applyFill="1" applyBorder="1" applyAlignment="1">
      <alignment horizontal="center" vertical="center" wrapText="1"/>
    </xf>
    <xf numFmtId="0" fontId="55" fillId="8" borderId="44" xfId="0" applyFont="1" applyFill="1" applyBorder="1" applyAlignment="1">
      <alignment horizontal="center" vertical="center" wrapText="1"/>
    </xf>
    <xf numFmtId="0" fontId="55" fillId="8" borderId="45" xfId="0" applyFont="1" applyFill="1" applyBorder="1" applyAlignment="1">
      <alignment horizontal="center" vertical="center" wrapText="1"/>
    </xf>
    <xf numFmtId="0" fontId="55" fillId="8" borderId="5" xfId="0" applyFont="1" applyFill="1" applyBorder="1" applyAlignment="1">
      <alignment horizontal="left" vertical="center" wrapText="1"/>
    </xf>
    <xf numFmtId="0" fontId="36" fillId="0" borderId="8" xfId="0" applyFont="1" applyBorder="1" applyAlignment="1">
      <alignment vertical="center" wrapText="1"/>
    </xf>
    <xf numFmtId="0" fontId="36" fillId="0" borderId="9" xfId="0" applyFont="1" applyBorder="1" applyAlignment="1">
      <alignment vertical="center" wrapText="1"/>
    </xf>
    <xf numFmtId="0" fontId="36" fillId="0" borderId="10" xfId="0" applyFont="1" applyBorder="1" applyAlignment="1">
      <alignment vertical="center" wrapText="1"/>
    </xf>
    <xf numFmtId="0" fontId="55" fillId="8" borderId="133" xfId="0" applyFont="1" applyFill="1" applyBorder="1" applyAlignment="1">
      <alignment horizontal="left" vertical="center" wrapText="1"/>
    </xf>
    <xf numFmtId="0" fontId="55" fillId="8" borderId="134" xfId="0" applyFont="1" applyFill="1" applyBorder="1" applyAlignment="1">
      <alignment horizontal="left" vertical="center" wrapText="1"/>
    </xf>
    <xf numFmtId="0" fontId="55" fillId="8" borderId="151" xfId="0" applyFont="1" applyFill="1" applyBorder="1" applyAlignment="1">
      <alignment horizontal="center" vertical="center" wrapText="1"/>
    </xf>
    <xf numFmtId="0" fontId="55" fillId="8" borderId="145" xfId="0" applyFont="1" applyFill="1" applyBorder="1" applyAlignment="1">
      <alignment horizontal="center" vertical="center" wrapText="1"/>
    </xf>
    <xf numFmtId="0" fontId="55" fillId="8" borderId="128" xfId="0" applyFont="1" applyFill="1" applyBorder="1" applyAlignment="1">
      <alignment horizontal="center" vertical="center" wrapText="1"/>
    </xf>
    <xf numFmtId="0" fontId="55" fillId="8" borderId="38" xfId="0" applyFont="1" applyFill="1" applyBorder="1" applyAlignment="1">
      <alignment horizontal="center" vertical="center" wrapText="1"/>
    </xf>
    <xf numFmtId="0" fontId="55" fillId="8" borderId="130" xfId="0" applyFont="1" applyFill="1" applyBorder="1" applyAlignment="1">
      <alignment horizontal="center" vertical="center" wrapText="1"/>
    </xf>
    <xf numFmtId="0" fontId="55" fillId="8" borderId="154" xfId="325" applyFont="1" applyFill="1" applyBorder="1" applyAlignment="1">
      <alignment horizontal="center" vertical="center" wrapText="1"/>
    </xf>
    <xf numFmtId="0" fontId="55" fillId="8" borderId="50" xfId="325" applyFont="1" applyFill="1" applyBorder="1" applyAlignment="1">
      <alignment horizontal="center" vertical="center" wrapText="1"/>
    </xf>
    <xf numFmtId="0" fontId="55" fillId="8" borderId="147" xfId="325" applyFont="1" applyFill="1" applyBorder="1" applyAlignment="1">
      <alignment horizontal="center" vertical="center" wrapText="1"/>
    </xf>
    <xf numFmtId="0" fontId="55" fillId="8" borderId="49" xfId="325" applyFont="1" applyFill="1" applyBorder="1" applyAlignment="1">
      <alignment horizontal="center" vertical="center" wrapText="1"/>
    </xf>
    <xf numFmtId="0" fontId="67" fillId="0" borderId="0" xfId="325" applyFont="1" applyAlignment="1">
      <alignment vertical="top" wrapText="1"/>
    </xf>
    <xf numFmtId="0" fontId="46" fillId="8" borderId="0" xfId="325" applyFont="1" applyFill="1" applyAlignment="1">
      <alignment horizontal="left" vertical="center" wrapText="1"/>
    </xf>
    <xf numFmtId="0" fontId="36" fillId="0" borderId="0" xfId="325" applyFont="1" applyAlignment="1">
      <alignment vertical="top" wrapText="1"/>
    </xf>
    <xf numFmtId="0" fontId="55" fillId="8" borderId="141" xfId="325" applyFont="1" applyFill="1" applyBorder="1" applyAlignment="1">
      <alignment horizontal="center" vertical="center" wrapText="1"/>
    </xf>
    <xf numFmtId="0" fontId="55" fillId="8" borderId="44" xfId="325" applyFont="1" applyFill="1" applyBorder="1" applyAlignment="1">
      <alignment horizontal="center" vertical="center" wrapText="1"/>
    </xf>
    <xf numFmtId="0" fontId="55" fillId="8" borderId="45" xfId="325" applyFont="1" applyFill="1" applyBorder="1" applyAlignment="1">
      <alignment horizontal="center" vertical="center" wrapText="1"/>
    </xf>
    <xf numFmtId="0" fontId="55" fillId="8" borderId="24" xfId="325" applyFont="1" applyFill="1" applyBorder="1" applyAlignment="1">
      <alignment horizontal="left" vertical="center" wrapText="1"/>
    </xf>
    <xf numFmtId="0" fontId="55" fillId="8" borderId="5" xfId="325" applyFont="1" applyFill="1" applyBorder="1" applyAlignment="1">
      <alignment horizontal="left" vertical="center" wrapText="1"/>
    </xf>
    <xf numFmtId="0" fontId="55" fillId="8" borderId="26" xfId="325" applyFont="1" applyFill="1" applyBorder="1" applyAlignment="1">
      <alignment horizontal="left" vertical="center" wrapText="1"/>
    </xf>
    <xf numFmtId="0" fontId="66" fillId="8" borderId="24" xfId="327" applyFont="1" applyFill="1" applyBorder="1" applyAlignment="1">
      <alignment vertical="center" wrapText="1"/>
    </xf>
    <xf numFmtId="0" fontId="66" fillId="8" borderId="5" xfId="327" applyFont="1" applyFill="1" applyBorder="1" applyAlignment="1">
      <alignment vertical="center" wrapText="1"/>
    </xf>
    <xf numFmtId="0" fontId="66" fillId="8" borderId="71" xfId="327" applyFont="1" applyFill="1" applyBorder="1" applyAlignment="1">
      <alignment horizontal="center" vertical="center" wrapText="1"/>
    </xf>
    <xf numFmtId="0" fontId="66" fillId="8" borderId="151" xfId="327" applyFont="1" applyFill="1" applyBorder="1" applyAlignment="1">
      <alignment horizontal="center" vertical="center" wrapText="1"/>
    </xf>
    <xf numFmtId="0" fontId="66" fillId="8" borderId="41" xfId="327" applyFont="1" applyFill="1" applyBorder="1" applyAlignment="1">
      <alignment horizontal="center" vertical="center" wrapText="1"/>
    </xf>
    <xf numFmtId="0" fontId="66" fillId="8" borderId="126" xfId="327" applyFont="1" applyFill="1" applyBorder="1" applyAlignment="1">
      <alignment horizontal="center" vertical="center" wrapText="1"/>
    </xf>
    <xf numFmtId="0" fontId="70" fillId="0" borderId="0" xfId="327" applyFont="1" applyAlignment="1">
      <alignment horizontal="left" vertical="center"/>
    </xf>
    <xf numFmtId="0" fontId="116" fillId="8" borderId="0" xfId="0" applyFont="1" applyFill="1" applyAlignment="1">
      <alignment horizontal="left" vertical="center"/>
    </xf>
    <xf numFmtId="0" fontId="55" fillId="8" borderId="8" xfId="0" applyFont="1" applyFill="1" applyBorder="1" applyAlignment="1">
      <alignment horizontal="left" vertical="center" wrapText="1"/>
    </xf>
    <xf numFmtId="0" fontId="55" fillId="8" borderId="136" xfId="0" applyFont="1" applyFill="1" applyBorder="1" applyAlignment="1">
      <alignment horizontal="center" vertical="center" wrapText="1"/>
    </xf>
    <xf numFmtId="0" fontId="55" fillId="8" borderId="159" xfId="0" applyFont="1" applyFill="1" applyBorder="1" applyAlignment="1">
      <alignment horizontal="center" vertical="center" wrapText="1"/>
    </xf>
    <xf numFmtId="0" fontId="55" fillId="8" borderId="41" xfId="0" applyFont="1" applyFill="1" applyBorder="1" applyAlignment="1">
      <alignment horizontal="center" vertical="center" wrapText="1"/>
    </xf>
    <xf numFmtId="0" fontId="66" fillId="8" borderId="147" xfId="0" applyFont="1" applyFill="1" applyBorder="1" applyAlignment="1">
      <alignment horizontal="center" vertical="center" wrapText="1"/>
    </xf>
    <xf numFmtId="0" fontId="66" fillId="8" borderId="33" xfId="0" applyFont="1" applyFill="1" applyBorder="1" applyAlignment="1">
      <alignment horizontal="center" vertical="center" wrapText="1"/>
    </xf>
    <xf numFmtId="0" fontId="66" fillId="8" borderId="49" xfId="0" applyFont="1" applyFill="1" applyBorder="1" applyAlignment="1">
      <alignment horizontal="center" vertical="center" wrapText="1"/>
    </xf>
    <xf numFmtId="0" fontId="66" fillId="8" borderId="128" xfId="0" applyFont="1" applyFill="1" applyBorder="1" applyAlignment="1">
      <alignment horizontal="center" vertical="center" wrapText="1"/>
    </xf>
    <xf numFmtId="0" fontId="66" fillId="8" borderId="38" xfId="0" applyFont="1" applyFill="1" applyBorder="1" applyAlignment="1">
      <alignment horizontal="center" vertical="center" wrapText="1"/>
    </xf>
    <xf numFmtId="0" fontId="66" fillId="8" borderId="39" xfId="0" applyFont="1" applyFill="1" applyBorder="1" applyAlignment="1">
      <alignment horizontal="center" vertical="center" wrapText="1"/>
    </xf>
    <xf numFmtId="0" fontId="66" fillId="8" borderId="130" xfId="0" applyFont="1" applyFill="1" applyBorder="1" applyAlignment="1">
      <alignment horizontal="center" vertical="center" wrapText="1"/>
    </xf>
    <xf numFmtId="0" fontId="66" fillId="8" borderId="153" xfId="0" applyFont="1" applyFill="1" applyBorder="1" applyAlignment="1">
      <alignment horizontal="center" vertical="center" wrapText="1"/>
    </xf>
    <xf numFmtId="0" fontId="59" fillId="0" borderId="0" xfId="0" applyFont="1" applyAlignment="1">
      <alignment vertical="center"/>
    </xf>
    <xf numFmtId="0" fontId="75" fillId="0" borderId="0" xfId="0" applyFont="1" applyAlignment="1">
      <alignment vertical="center"/>
    </xf>
    <xf numFmtId="0" fontId="90" fillId="0" borderId="4" xfId="0" applyFont="1" applyBorder="1" applyAlignment="1">
      <alignment vertical="center" wrapText="1"/>
    </xf>
    <xf numFmtId="0" fontId="66" fillId="8" borderId="133" xfId="0" applyFont="1" applyFill="1" applyBorder="1" applyAlignment="1">
      <alignment horizontal="left" vertical="center" wrapText="1"/>
    </xf>
    <xf numFmtId="0" fontId="66" fillId="8" borderId="146" xfId="0" applyFont="1" applyFill="1" applyBorder="1" applyAlignment="1">
      <alignment horizontal="left" vertical="center" wrapText="1"/>
    </xf>
    <xf numFmtId="0" fontId="66" fillId="8" borderId="134" xfId="0" applyFont="1" applyFill="1" applyBorder="1" applyAlignment="1">
      <alignment horizontal="left" vertical="center" wrapText="1"/>
    </xf>
    <xf numFmtId="0" fontId="36" fillId="0" borderId="0" xfId="0" applyFont="1" applyAlignment="1">
      <alignment horizontal="left" vertical="center" wrapText="1"/>
    </xf>
    <xf numFmtId="0" fontId="55" fillId="8" borderId="42" xfId="0" applyFont="1" applyFill="1" applyBorder="1" applyAlignment="1">
      <alignment horizontal="left" vertical="center" wrapText="1"/>
    </xf>
    <xf numFmtId="0" fontId="55" fillId="8" borderId="46" xfId="0" applyFont="1" applyFill="1" applyBorder="1" applyAlignment="1">
      <alignment horizontal="left" vertical="center" wrapText="1"/>
    </xf>
    <xf numFmtId="0" fontId="55" fillId="8" borderId="70" xfId="0" applyFont="1" applyFill="1" applyBorder="1" applyAlignment="1">
      <alignment horizontal="left" vertical="center" wrapText="1"/>
    </xf>
    <xf numFmtId="0" fontId="55" fillId="8" borderId="33" xfId="0" applyFont="1" applyFill="1" applyBorder="1" applyAlignment="1">
      <alignment horizontal="center" vertical="center" wrapText="1"/>
    </xf>
    <xf numFmtId="0" fontId="55" fillId="8" borderId="147" xfId="0" applyFont="1" applyFill="1" applyBorder="1" applyAlignment="1">
      <alignment horizontal="center" vertical="center" wrapText="1"/>
    </xf>
    <xf numFmtId="0" fontId="55" fillId="8" borderId="58" xfId="0" applyFont="1" applyFill="1" applyBorder="1" applyAlignment="1">
      <alignment horizontal="center" vertical="center" wrapText="1"/>
    </xf>
    <xf numFmtId="0" fontId="55" fillId="8" borderId="43" xfId="0" applyFont="1" applyFill="1" applyBorder="1" applyAlignment="1">
      <alignment horizontal="center" vertical="center" wrapText="1"/>
    </xf>
    <xf numFmtId="0" fontId="55" fillId="8" borderId="160" xfId="0" applyFont="1" applyFill="1" applyBorder="1" applyAlignment="1">
      <alignment horizontal="left" vertical="center" wrapText="1"/>
    </xf>
    <xf numFmtId="0" fontId="114" fillId="8" borderId="0" xfId="0" applyFont="1" applyFill="1" applyAlignment="1">
      <alignment horizontal="left" vertical="center" wrapText="1"/>
    </xf>
    <xf numFmtId="0" fontId="55" fillId="8" borderId="39" xfId="0" applyFont="1" applyFill="1" applyBorder="1" applyAlignment="1">
      <alignment horizontal="center" vertical="center" wrapText="1"/>
    </xf>
    <xf numFmtId="0" fontId="55" fillId="8" borderId="49" xfId="0" applyFont="1" applyFill="1" applyBorder="1" applyAlignment="1">
      <alignment horizontal="center" vertical="center" wrapText="1"/>
    </xf>
    <xf numFmtId="0" fontId="55" fillId="8" borderId="40" xfId="0" applyFont="1" applyFill="1" applyBorder="1" applyAlignment="1">
      <alignment horizontal="left" vertical="center" wrapText="1"/>
    </xf>
    <xf numFmtId="0" fontId="55" fillId="8" borderId="36" xfId="0" applyFont="1" applyFill="1" applyBorder="1" applyAlignment="1">
      <alignment horizontal="left" vertical="center" wrapText="1"/>
    </xf>
    <xf numFmtId="0" fontId="55" fillId="8" borderId="56" xfId="0" applyFont="1" applyFill="1" applyBorder="1" applyAlignment="1">
      <alignment horizontal="left" vertical="center" wrapText="1"/>
    </xf>
    <xf numFmtId="0" fontId="55" fillId="8" borderId="146" xfId="0" applyFont="1" applyFill="1" applyBorder="1" applyAlignment="1">
      <alignment horizontal="left" vertical="center" wrapText="1"/>
    </xf>
    <xf numFmtId="0" fontId="55" fillId="8" borderId="135" xfId="0" applyFont="1" applyFill="1" applyBorder="1" applyAlignment="1">
      <alignment horizontal="left" vertical="center" wrapText="1"/>
    </xf>
    <xf numFmtId="0" fontId="55" fillId="8" borderId="153" xfId="0" applyFont="1" applyFill="1" applyBorder="1" applyAlignment="1">
      <alignment horizontal="center" vertical="center" wrapText="1"/>
    </xf>
    <xf numFmtId="0" fontId="55" fillId="8" borderId="210" xfId="0" applyFont="1" applyFill="1" applyBorder="1" applyAlignment="1">
      <alignment horizontal="left" vertical="center" wrapText="1" indent="1"/>
    </xf>
    <xf numFmtId="0" fontId="55" fillId="8" borderId="146" xfId="0" applyFont="1" applyFill="1" applyBorder="1" applyAlignment="1">
      <alignment horizontal="left" vertical="center" wrapText="1" indent="1"/>
    </xf>
    <xf numFmtId="0" fontId="55" fillId="8" borderId="134" xfId="0" applyFont="1" applyFill="1" applyBorder="1" applyAlignment="1">
      <alignment horizontal="left" vertical="center" wrapText="1" indent="1"/>
    </xf>
    <xf numFmtId="0" fontId="55" fillId="8" borderId="242" xfId="0" applyFont="1" applyFill="1" applyBorder="1" applyAlignment="1">
      <alignment horizontal="left" vertical="center" wrapText="1" indent="1"/>
    </xf>
    <xf numFmtId="0" fontId="55" fillId="8" borderId="194" xfId="0" applyFont="1" applyFill="1" applyBorder="1" applyAlignment="1">
      <alignment horizontal="left" vertical="center" wrapText="1" indent="1"/>
    </xf>
    <xf numFmtId="0" fontId="55" fillId="8" borderId="195" xfId="0" applyFont="1" applyFill="1" applyBorder="1" applyAlignment="1">
      <alignment horizontal="left" vertical="center" wrapText="1" indent="1"/>
    </xf>
    <xf numFmtId="0" fontId="46" fillId="8" borderId="74" xfId="0" applyFont="1" applyFill="1" applyBorder="1" applyAlignment="1">
      <alignment horizontal="left" vertical="center" wrapText="1" indent="1"/>
    </xf>
    <xf numFmtId="0" fontId="46" fillId="8" borderId="0" xfId="0" applyFont="1" applyFill="1" applyAlignment="1">
      <alignment horizontal="left" vertical="center" wrapText="1" indent="1"/>
    </xf>
    <xf numFmtId="0" fontId="129" fillId="0" borderId="358" xfId="0" applyFont="1" applyBorder="1" applyAlignment="1">
      <alignment horizontal="left" vertical="center" wrapText="1"/>
    </xf>
    <xf numFmtId="0" fontId="129" fillId="0" borderId="359" xfId="0" applyFont="1" applyBorder="1" applyAlignment="1">
      <alignment horizontal="left" vertical="center" wrapText="1"/>
    </xf>
    <xf numFmtId="0" fontId="129" fillId="0" borderId="349" xfId="0" applyFont="1" applyBorder="1" applyAlignment="1">
      <alignment horizontal="left" vertical="center" wrapText="1"/>
    </xf>
    <xf numFmtId="0" fontId="55" fillId="8" borderId="131" xfId="0" applyFont="1" applyFill="1" applyBorder="1" applyAlignment="1">
      <alignment horizontal="center" vertical="center" wrapText="1"/>
    </xf>
    <xf numFmtId="0" fontId="55" fillId="8" borderId="157" xfId="0" applyFont="1" applyFill="1" applyBorder="1" applyAlignment="1">
      <alignment horizontal="center" vertical="center" wrapText="1"/>
    </xf>
    <xf numFmtId="0" fontId="55" fillId="8" borderId="132" xfId="0" applyFont="1" applyFill="1" applyBorder="1" applyAlignment="1">
      <alignment horizontal="center" vertical="center" wrapText="1"/>
    </xf>
    <xf numFmtId="0" fontId="86" fillId="8" borderId="147" xfId="0" applyFont="1" applyFill="1" applyBorder="1" applyAlignment="1">
      <alignment horizontal="center" vertical="center" wrapText="1"/>
    </xf>
    <xf numFmtId="0" fontId="86" fillId="8" borderId="129" xfId="0" applyFont="1" applyFill="1" applyBorder="1" applyAlignment="1">
      <alignment horizontal="center" vertical="center" wrapText="1"/>
    </xf>
    <xf numFmtId="0" fontId="86" fillId="8" borderId="52" xfId="0" applyFont="1" applyFill="1" applyBorder="1" applyAlignment="1">
      <alignment horizontal="center" vertical="center" wrapText="1"/>
    </xf>
    <xf numFmtId="0" fontId="86" fillId="8" borderId="47" xfId="0" applyFont="1" applyFill="1" applyBorder="1" applyAlignment="1">
      <alignment horizontal="center" vertical="center" wrapText="1"/>
    </xf>
    <xf numFmtId="0" fontId="86" fillId="8" borderId="49" xfId="0" applyFont="1" applyFill="1" applyBorder="1" applyAlignment="1">
      <alignment horizontal="center" vertical="center" wrapText="1"/>
    </xf>
    <xf numFmtId="0" fontId="55" fillId="8" borderId="148" xfId="0" applyFont="1" applyFill="1" applyBorder="1" applyAlignment="1">
      <alignment horizontal="center" vertical="center" wrapText="1"/>
    </xf>
    <xf numFmtId="0" fontId="55" fillId="8" borderId="129" xfId="0" applyFont="1" applyFill="1" applyBorder="1" applyAlignment="1">
      <alignment horizontal="center" vertical="center" wrapText="1"/>
    </xf>
    <xf numFmtId="0" fontId="86" fillId="8" borderId="142" xfId="0" applyFont="1" applyFill="1" applyBorder="1" applyAlignment="1">
      <alignment horizontal="center" vertical="center" wrapText="1"/>
    </xf>
    <xf numFmtId="0" fontId="86" fillId="8" borderId="148" xfId="0" applyFont="1" applyFill="1" applyBorder="1" applyAlignment="1">
      <alignment horizontal="center" vertical="center" wrapText="1"/>
    </xf>
    <xf numFmtId="0" fontId="36" fillId="0" borderId="0" xfId="0" applyFont="1" applyAlignment="1">
      <alignment horizontal="left" vertical="center"/>
    </xf>
    <xf numFmtId="0" fontId="66" fillId="8" borderId="24" xfId="0" applyFont="1" applyFill="1" applyBorder="1" applyAlignment="1">
      <alignment horizontal="left" vertical="center"/>
    </xf>
    <xf numFmtId="0" fontId="66" fillId="8" borderId="5" xfId="0" applyFont="1" applyFill="1" applyBorder="1" applyAlignment="1">
      <alignment horizontal="left" vertical="center"/>
    </xf>
    <xf numFmtId="0" fontId="117" fillId="8" borderId="0" xfId="0" applyFont="1" applyFill="1" applyAlignment="1">
      <alignment horizontal="left" vertical="center"/>
    </xf>
    <xf numFmtId="0" fontId="66" fillId="8" borderId="42" xfId="0" applyFont="1" applyFill="1" applyBorder="1" applyAlignment="1">
      <alignment horizontal="left" vertical="center"/>
    </xf>
    <xf numFmtId="0" fontId="66" fillId="8" borderId="46" xfId="0" applyFont="1" applyFill="1" applyBorder="1" applyAlignment="1">
      <alignment horizontal="left" vertical="center"/>
    </xf>
    <xf numFmtId="0" fontId="66" fillId="8" borderId="43" xfId="0" applyFont="1" applyFill="1" applyBorder="1" applyAlignment="1">
      <alignment horizontal="center" vertical="center" wrapText="1"/>
    </xf>
    <xf numFmtId="0" fontId="40" fillId="0" borderId="0" xfId="0" applyFont="1" applyAlignment="1">
      <alignment horizontal="left" vertical="center"/>
    </xf>
    <xf numFmtId="0" fontId="66" fillId="8" borderId="40" xfId="0" applyFont="1" applyFill="1" applyBorder="1" applyAlignment="1">
      <alignment vertical="center" wrapText="1"/>
    </xf>
    <xf numFmtId="0" fontId="66" fillId="8" borderId="36" xfId="0" applyFont="1" applyFill="1" applyBorder="1" applyAlignment="1">
      <alignment vertical="center" wrapText="1"/>
    </xf>
    <xf numFmtId="0" fontId="66" fillId="8" borderId="56" xfId="0" applyFont="1" applyFill="1" applyBorder="1" applyAlignment="1">
      <alignment vertical="center" wrapText="1"/>
    </xf>
    <xf numFmtId="0" fontId="66" fillId="8" borderId="133" xfId="0" applyFont="1" applyFill="1" applyBorder="1" applyAlignment="1">
      <alignment vertical="center" wrapText="1"/>
    </xf>
    <xf numFmtId="0" fontId="66" fillId="8" borderId="146" xfId="0" applyFont="1" applyFill="1" applyBorder="1" applyAlignment="1">
      <alignment vertical="center" wrapText="1"/>
    </xf>
    <xf numFmtId="0" fontId="66" fillId="8" borderId="135" xfId="0" applyFont="1" applyFill="1" applyBorder="1" applyAlignment="1">
      <alignment vertical="center" wrapText="1"/>
    </xf>
    <xf numFmtId="0" fontId="55" fillId="8" borderId="209" xfId="0" applyFont="1" applyFill="1" applyBorder="1" applyAlignment="1">
      <alignment horizontal="left" vertical="center" wrapText="1" indent="1"/>
    </xf>
    <xf numFmtId="0" fontId="55" fillId="8" borderId="169" xfId="0" applyFont="1" applyFill="1" applyBorder="1" applyAlignment="1">
      <alignment horizontal="left" vertical="center" wrapText="1" indent="1"/>
    </xf>
    <xf numFmtId="0" fontId="55" fillId="8" borderId="168" xfId="0" applyFont="1" applyFill="1" applyBorder="1" applyAlignment="1">
      <alignment horizontal="left" vertical="center" wrapText="1" indent="1"/>
    </xf>
    <xf numFmtId="0" fontId="46" fillId="8" borderId="72" xfId="0" applyFont="1" applyFill="1" applyBorder="1" applyAlignment="1">
      <alignment horizontal="left" vertical="center" wrapText="1" indent="1"/>
    </xf>
    <xf numFmtId="0" fontId="129" fillId="0" borderId="344" xfId="0" applyFont="1" applyBorder="1" applyAlignment="1">
      <alignment horizontal="left" vertical="center" wrapText="1"/>
    </xf>
    <xf numFmtId="0" fontId="129" fillId="0" borderId="345" xfId="0" applyFont="1" applyBorder="1" applyAlignment="1">
      <alignment horizontal="left" vertical="center" wrapText="1"/>
    </xf>
    <xf numFmtId="0" fontId="129" fillId="0" borderId="323" xfId="0" applyFont="1" applyBorder="1" applyAlignment="1">
      <alignment horizontal="left" vertical="center" wrapText="1"/>
    </xf>
    <xf numFmtId="0" fontId="108" fillId="0" borderId="0" xfId="0" applyFont="1" applyAlignment="1">
      <alignment horizontal="left" vertical="center"/>
    </xf>
    <xf numFmtId="0" fontId="106" fillId="8" borderId="210" xfId="0" applyFont="1" applyFill="1" applyBorder="1" applyAlignment="1">
      <alignment horizontal="left" vertical="center" wrapText="1" indent="1"/>
    </xf>
    <xf numFmtId="0" fontId="106" fillId="8" borderId="134" xfId="0" applyFont="1" applyFill="1" applyBorder="1" applyAlignment="1">
      <alignment horizontal="left" vertical="center" wrapText="1" indent="1"/>
    </xf>
    <xf numFmtId="0" fontId="113" fillId="8" borderId="0" xfId="0" applyFont="1" applyFill="1" applyAlignment="1">
      <alignment horizontal="left" vertical="center" indent="1"/>
    </xf>
    <xf numFmtId="0" fontId="106" fillId="8" borderId="143" xfId="0" applyFont="1" applyFill="1" applyBorder="1" applyAlignment="1">
      <alignment horizontal="center" vertical="center"/>
    </xf>
    <xf numFmtId="0" fontId="106" fillId="8" borderId="51" xfId="0" applyFont="1" applyFill="1" applyBorder="1" applyAlignment="1">
      <alignment horizontal="center" vertical="center"/>
    </xf>
    <xf numFmtId="0" fontId="125" fillId="0" borderId="212" xfId="0" applyFont="1" applyBorder="1" applyAlignment="1">
      <alignment horizontal="left" vertical="center" wrapText="1"/>
    </xf>
    <xf numFmtId="0" fontId="129" fillId="0" borderId="213" xfId="0" applyFont="1" applyBorder="1" applyAlignment="1">
      <alignment horizontal="left" vertical="center" wrapText="1"/>
    </xf>
    <xf numFmtId="0" fontId="129" fillId="0" borderId="214" xfId="0" applyFont="1" applyBorder="1" applyAlignment="1">
      <alignment horizontal="left" vertical="center" wrapText="1"/>
    </xf>
    <xf numFmtId="0" fontId="129" fillId="0" borderId="211" xfId="0" applyFont="1" applyBorder="1" applyAlignment="1">
      <alignment horizontal="left" vertical="center" wrapText="1"/>
    </xf>
    <xf numFmtId="0" fontId="113" fillId="8" borderId="0" xfId="174" applyFont="1" applyFill="1" applyAlignment="1">
      <alignment horizontal="left" vertical="center" indent="1"/>
    </xf>
    <xf numFmtId="0" fontId="106" fillId="8" borderId="158" xfId="0" applyFont="1" applyFill="1" applyBorder="1" applyAlignment="1">
      <alignment horizontal="center" vertical="center"/>
    </xf>
    <xf numFmtId="0" fontId="106" fillId="8" borderId="0" xfId="0" applyFont="1" applyFill="1" applyAlignment="1">
      <alignment horizontal="center" vertical="center"/>
    </xf>
    <xf numFmtId="0" fontId="105" fillId="0" borderId="0" xfId="0" applyFont="1" applyAlignment="1">
      <alignment horizontal="left" vertical="center" wrapText="1"/>
    </xf>
    <xf numFmtId="0" fontId="106" fillId="8" borderId="146" xfId="0" applyFont="1" applyFill="1" applyBorder="1" applyAlignment="1">
      <alignment horizontal="left" vertical="center" wrapText="1" indent="1"/>
    </xf>
    <xf numFmtId="0" fontId="106" fillId="8" borderId="135" xfId="0" applyFont="1" applyFill="1" applyBorder="1" applyAlignment="1">
      <alignment horizontal="left" vertical="center" wrapText="1" indent="1"/>
    </xf>
    <xf numFmtId="0" fontId="106" fillId="8" borderId="217" xfId="0" applyFont="1" applyFill="1" applyBorder="1" applyAlignment="1">
      <alignment horizontal="center" vertical="center" wrapText="1"/>
    </xf>
    <xf numFmtId="0" fontId="106" fillId="8" borderId="218" xfId="0" applyFont="1" applyFill="1" applyBorder="1" applyAlignment="1">
      <alignment horizontal="center" vertical="center" wrapText="1"/>
    </xf>
    <xf numFmtId="0" fontId="106" fillId="8" borderId="219" xfId="0" applyFont="1" applyFill="1" applyBorder="1" applyAlignment="1">
      <alignment horizontal="center" vertical="center" wrapText="1"/>
    </xf>
    <xf numFmtId="0" fontId="106" fillId="8" borderId="220" xfId="0" applyFont="1" applyFill="1" applyBorder="1" applyAlignment="1">
      <alignment horizontal="center" vertical="center" wrapText="1"/>
    </xf>
    <xf numFmtId="0" fontId="106" fillId="8" borderId="157" xfId="0" applyFont="1" applyFill="1" applyBorder="1" applyAlignment="1">
      <alignment horizontal="center" vertical="center" wrapText="1"/>
    </xf>
    <xf numFmtId="0" fontId="106" fillId="8" borderId="132" xfId="0" applyFont="1" applyFill="1" applyBorder="1" applyAlignment="1">
      <alignment horizontal="center" vertical="center" wrapText="1"/>
    </xf>
    <xf numFmtId="0" fontId="106" fillId="8" borderId="58" xfId="0" applyFont="1" applyFill="1" applyBorder="1" applyAlignment="1">
      <alignment horizontal="center" vertical="center" wrapText="1"/>
    </xf>
    <xf numFmtId="0" fontId="106" fillId="8" borderId="52" xfId="0" applyFont="1" applyFill="1" applyBorder="1" applyAlignment="1">
      <alignment horizontal="center" vertical="center" wrapText="1"/>
    </xf>
    <xf numFmtId="0" fontId="106" fillId="8" borderId="142" xfId="0" applyFont="1" applyFill="1" applyBorder="1" applyAlignment="1">
      <alignment horizontal="center" vertical="center" wrapText="1"/>
    </xf>
    <xf numFmtId="0" fontId="106" fillId="8" borderId="222" xfId="0" applyFont="1" applyFill="1" applyBorder="1" applyAlignment="1">
      <alignment horizontal="center" vertical="center" wrapText="1"/>
    </xf>
    <xf numFmtId="0" fontId="106" fillId="8" borderId="147" xfId="0" applyFont="1" applyFill="1" applyBorder="1" applyAlignment="1">
      <alignment horizontal="center" vertical="center" wrapText="1"/>
    </xf>
    <xf numFmtId="0" fontId="106" fillId="8" borderId="49" xfId="0" applyFont="1" applyFill="1" applyBorder="1" applyAlignment="1">
      <alignment horizontal="center" vertical="center" wrapText="1"/>
    </xf>
    <xf numFmtId="0" fontId="108" fillId="0" borderId="0" xfId="0" applyFont="1" applyAlignment="1">
      <alignment horizontal="left" vertical="center" wrapText="1"/>
    </xf>
    <xf numFmtId="0" fontId="77" fillId="12" borderId="483" xfId="287" applyFont="1" applyFill="1" applyBorder="1" applyAlignment="1">
      <alignment horizontal="left" vertical="center" indent="1"/>
    </xf>
    <xf numFmtId="0" fontId="77" fillId="12" borderId="541" xfId="287" applyFont="1" applyFill="1" applyBorder="1" applyAlignment="1">
      <alignment horizontal="left" vertical="center" indent="1"/>
    </xf>
  </cellXfs>
  <cellStyles count="334">
    <cellStyle name="1" xfId="1"/>
    <cellStyle name="1st indent" xfId="2"/>
    <cellStyle name="1st indent 2" xfId="3"/>
    <cellStyle name="1st indent 2 2" xfId="4"/>
    <cellStyle name="1st indent 2 2 2" xfId="302"/>
    <cellStyle name="1st indent 2 2 3" xfId="319"/>
    <cellStyle name="1st indent 2_old one_section15" xfId="5"/>
    <cellStyle name="1st indent 3" xfId="6"/>
    <cellStyle name="1st indent 3 2" xfId="7"/>
    <cellStyle name="1st indent 3_Section09" xfId="8"/>
    <cellStyle name="1st indent 4" xfId="9"/>
    <cellStyle name="1st indent 5" xfId="10"/>
    <cellStyle name="1st indent 6" xfId="11"/>
    <cellStyle name="1st indent 7" xfId="12"/>
    <cellStyle name="1st indent_010409" xfId="13"/>
    <cellStyle name="2nd indent" xfId="14"/>
    <cellStyle name="2nd indent 2" xfId="15"/>
    <cellStyle name="2nd indent 2 2" xfId="16"/>
    <cellStyle name="2nd indent 2 2 2" xfId="320"/>
    <cellStyle name="2nd indent 2_Section06_100804_full" xfId="17"/>
    <cellStyle name="2nd indent 3" xfId="18"/>
    <cellStyle name="2nd indent 3 2" xfId="19"/>
    <cellStyle name="2nd indent 3_Section03" xfId="20"/>
    <cellStyle name="2nd indent 4" xfId="21"/>
    <cellStyle name="2nd indent 5" xfId="22"/>
    <cellStyle name="2nd indent 6" xfId="23"/>
    <cellStyle name="2nd indent 7" xfId="24"/>
    <cellStyle name="2nd indent 8" xfId="25"/>
    <cellStyle name="2nd indent 9" xfId="26"/>
    <cellStyle name="2nd indent_010309" xfId="27"/>
    <cellStyle name="3rd indent" xfId="28"/>
    <cellStyle name="3rd indent 2" xfId="29"/>
    <cellStyle name="3rd indent 3" xfId="30"/>
    <cellStyle name="3rd indent 4" xfId="31"/>
    <cellStyle name="3rd indent 5" xfId="32"/>
    <cellStyle name="3rd indent 6" xfId="33"/>
    <cellStyle name="3rd indent_010409" xfId="34"/>
    <cellStyle name="4th indent" xfId="35"/>
    <cellStyle name="4th indent 2" xfId="36"/>
    <cellStyle name="4th indent 3" xfId="37"/>
    <cellStyle name="4th indent 4" xfId="38"/>
    <cellStyle name="4th indent 5" xfId="39"/>
    <cellStyle name="4th indent_010409" xfId="40"/>
    <cellStyle name="5th indent" xfId="41"/>
    <cellStyle name="5th indent 2" xfId="42"/>
    <cellStyle name="5th indent 3" xfId="43"/>
    <cellStyle name="5th indent 4" xfId="44"/>
    <cellStyle name="5th indent 5" xfId="45"/>
    <cellStyle name="5th indent_010409" xfId="46"/>
    <cellStyle name="6th indent" xfId="47"/>
    <cellStyle name="6th indent 2" xfId="48"/>
    <cellStyle name="6th indent 3" xfId="49"/>
    <cellStyle name="6th indent 4" xfId="50"/>
    <cellStyle name="6th indent 5" xfId="51"/>
    <cellStyle name="6th indent_010409" xfId="52"/>
    <cellStyle name="Comma" xfId="330" builtinId="3"/>
    <cellStyle name="Comma 2" xfId="53"/>
    <cellStyle name="Comma 2 2" xfId="54"/>
    <cellStyle name="Comma 3" xfId="55"/>
    <cellStyle name="Comma 3 2" xfId="56"/>
    <cellStyle name="Comma 4" xfId="57"/>
    <cellStyle name="Comma 5" xfId="58"/>
    <cellStyle name="Comma 5 2" xfId="59"/>
    <cellStyle name="Comma 6" xfId="60"/>
    <cellStyle name="Comma 7" xfId="61"/>
    <cellStyle name="Comma 8" xfId="289"/>
    <cellStyle name="Comma 9" xfId="300"/>
    <cellStyle name="Comma0" xfId="62"/>
    <cellStyle name="Comma0 2" xfId="63"/>
    <cellStyle name="Comma0 3" xfId="64"/>
    <cellStyle name="Comma0_010907" xfId="65"/>
    <cellStyle name="Currency 2" xfId="66"/>
    <cellStyle name="Currency 3" xfId="67"/>
    <cellStyle name="Currency0" xfId="68"/>
    <cellStyle name="Currency0 2" xfId="69"/>
    <cellStyle name="Currency0 3" xfId="70"/>
    <cellStyle name="Currency0_010907" xfId="71"/>
    <cellStyle name="Date" xfId="72"/>
    <cellStyle name="Date 2" xfId="73"/>
    <cellStyle name="Date 3" xfId="74"/>
    <cellStyle name="Date_010907" xfId="75"/>
    <cellStyle name="Fixed" xfId="76"/>
    <cellStyle name="Fixed 2" xfId="77"/>
    <cellStyle name="Fixed 3" xfId="78"/>
    <cellStyle name="Fixed_010907" xfId="79"/>
    <cellStyle name="Followed Hyperlink" xfId="332" builtinId="9" customBuiltin="1"/>
    <cellStyle name="FOOTNOTE" xfId="80"/>
    <cellStyle name="FOOTNOTE 10" xfId="81"/>
    <cellStyle name="FOOTNOTE 11" xfId="82"/>
    <cellStyle name="FOOTNOTE 12" xfId="83"/>
    <cellStyle name="FOOTNOTE 2" xfId="84"/>
    <cellStyle name="FOOTNOTE 2 2" xfId="85"/>
    <cellStyle name="FOOTNOTE 2 3" xfId="86"/>
    <cellStyle name="FOOTNOTE 2 4" xfId="87"/>
    <cellStyle name="FOOTNOTE 2_Section03" xfId="88"/>
    <cellStyle name="FOOTNOTE 3" xfId="89"/>
    <cellStyle name="FOOTNOTE 3 2" xfId="90"/>
    <cellStyle name="FOOTNOTE 3_Section10" xfId="91"/>
    <cellStyle name="FOOTNOTE 4" xfId="92"/>
    <cellStyle name="FOOTNOTE 4 2" xfId="93"/>
    <cellStyle name="FOOTNOTE 4_Section10" xfId="94"/>
    <cellStyle name="FOOTNOTE 5" xfId="95"/>
    <cellStyle name="FOOTNOTE 5 2" xfId="96"/>
    <cellStyle name="FOOTNOTE 5_Section10" xfId="97"/>
    <cellStyle name="FOOTNOTE 6" xfId="98"/>
    <cellStyle name="FOOTNOTE 7" xfId="99"/>
    <cellStyle name="FOOTNOTE 8" xfId="100"/>
    <cellStyle name="FOOTNOTE 9" xfId="101"/>
    <cellStyle name="FOOTNOTE_016209" xfId="102"/>
    <cellStyle name="HEADING" xfId="103"/>
    <cellStyle name="Heading 1 2" xfId="104"/>
    <cellStyle name="Heading 1 2 2" xfId="105"/>
    <cellStyle name="Heading 1 2_010908" xfId="106"/>
    <cellStyle name="Heading 1 3" xfId="107"/>
    <cellStyle name="Heading 1 4" xfId="108"/>
    <cellStyle name="Heading 2 2" xfId="109"/>
    <cellStyle name="Heading 2 2 2" xfId="110"/>
    <cellStyle name="Heading 2 2_010908" xfId="111"/>
    <cellStyle name="Heading 2 3" xfId="112"/>
    <cellStyle name="Heading 2 4" xfId="113"/>
    <cellStyle name="HEADING 5" xfId="114"/>
    <cellStyle name="HEADING1" xfId="115"/>
    <cellStyle name="HEADING2" xfId="116"/>
    <cellStyle name="Hyperlink" xfId="329" builtinId="8" customBuiltin="1"/>
    <cellStyle name="Hyperlink 2" xfId="117"/>
    <cellStyle name="Hyperlink 2 2" xfId="118"/>
    <cellStyle name="Hyperlink 2_Section03" xfId="119"/>
    <cellStyle name="Hyperlink 3" xfId="120"/>
    <cellStyle name="Hyperlink 4" xfId="121"/>
    <cellStyle name="Linked Cell" xfId="333" builtinId="24" customBuiltin="1"/>
    <cellStyle name="Normal" xfId="0" builtinId="0"/>
    <cellStyle name="Normal 10" xfId="122"/>
    <cellStyle name="Normal 11" xfId="123"/>
    <cellStyle name="Normal 12" xfId="124"/>
    <cellStyle name="Normal 12 2" xfId="125"/>
    <cellStyle name="Normal 13" xfId="126"/>
    <cellStyle name="Normal 13 2" xfId="127"/>
    <cellStyle name="Normal 14" xfId="128"/>
    <cellStyle name="Normal 15" xfId="129"/>
    <cellStyle name="Normal 16" xfId="130"/>
    <cellStyle name="Normal 17" xfId="131"/>
    <cellStyle name="Normal 18" xfId="132"/>
    <cellStyle name="Normal 19" xfId="133"/>
    <cellStyle name="Normal 2" xfId="134"/>
    <cellStyle name="Normal 2 2" xfId="135"/>
    <cellStyle name="Normal 2 3" xfId="136"/>
    <cellStyle name="Normal 2 3 2" xfId="137"/>
    <cellStyle name="Normal 2 3_Section21" xfId="138"/>
    <cellStyle name="Normal 2 4" xfId="139"/>
    <cellStyle name="Normal 2 5" xfId="140"/>
    <cellStyle name="Normal 2 9" xfId="141"/>
    <cellStyle name="Normal 2_010909" xfId="142"/>
    <cellStyle name="Normal 20" xfId="143"/>
    <cellStyle name="Normal 21" xfId="144"/>
    <cellStyle name="Normal 22" xfId="145"/>
    <cellStyle name="Normal 23" xfId="146"/>
    <cellStyle name="Normal 24" xfId="147"/>
    <cellStyle name="Normal 25" xfId="148"/>
    <cellStyle name="Normal 26" xfId="270"/>
    <cellStyle name="Normal 27" xfId="271"/>
    <cellStyle name="Normal 28" xfId="272"/>
    <cellStyle name="Normal 29" xfId="273"/>
    <cellStyle name="Normal 3" xfId="149"/>
    <cellStyle name="Normal 3 2" xfId="150"/>
    <cellStyle name="Normal 3 2 2" xfId="151"/>
    <cellStyle name="Normal 3 2_Section03" xfId="152"/>
    <cellStyle name="Normal 3 3" xfId="153"/>
    <cellStyle name="Normal 3 4" xfId="154"/>
    <cellStyle name="Normal 3 5" xfId="155"/>
    <cellStyle name="Normal 3_212609" xfId="156"/>
    <cellStyle name="Normal 30" xfId="274"/>
    <cellStyle name="Normal 31" xfId="275"/>
    <cellStyle name="Normal 32" xfId="276"/>
    <cellStyle name="Normal 33" xfId="277"/>
    <cellStyle name="Normal 34" xfId="278"/>
    <cellStyle name="Normal 35" xfId="279"/>
    <cellStyle name="Normal 36" xfId="280"/>
    <cellStyle name="Normal 37" xfId="281"/>
    <cellStyle name="Normal 38" xfId="282"/>
    <cellStyle name="Normal 39" xfId="283"/>
    <cellStyle name="Normal 4" xfId="157"/>
    <cellStyle name="Normal 4 2" xfId="158"/>
    <cellStyle name="Normal 4 3" xfId="159"/>
    <cellStyle name="Normal 4 4" xfId="160"/>
    <cellStyle name="Normal 4_Section02" xfId="161"/>
    <cellStyle name="Normal 40" xfId="284"/>
    <cellStyle name="Normal 41" xfId="285"/>
    <cellStyle name="Normal 42" xfId="286"/>
    <cellStyle name="Normal 43" xfId="287"/>
    <cellStyle name="Normal 44" xfId="288"/>
    <cellStyle name="Normal 45" xfId="291"/>
    <cellStyle name="Normal 46" xfId="292"/>
    <cellStyle name="Normal 47" xfId="293"/>
    <cellStyle name="Normal 48" xfId="294"/>
    <cellStyle name="Normal 49" xfId="295"/>
    <cellStyle name="Normal 5" xfId="162"/>
    <cellStyle name="Normal 5 2" xfId="163"/>
    <cellStyle name="Normal 5 3" xfId="164"/>
    <cellStyle name="Normal 5_Section02" xfId="165"/>
    <cellStyle name="Normal 50" xfId="296"/>
    <cellStyle name="Normal 51" xfId="298"/>
    <cellStyle name="Normal 52" xfId="299"/>
    <cellStyle name="Normal 53" xfId="301"/>
    <cellStyle name="Normal 54" xfId="303"/>
    <cellStyle name="Normal 55" xfId="304"/>
    <cellStyle name="Normal 56" xfId="305"/>
    <cellStyle name="Normal 57" xfId="306"/>
    <cellStyle name="Normal 58" xfId="307"/>
    <cellStyle name="Normal 59" xfId="308"/>
    <cellStyle name="Normal 6" xfId="166"/>
    <cellStyle name="Normal 60" xfId="309"/>
    <cellStyle name="Normal 61" xfId="310"/>
    <cellStyle name="Normal 62" xfId="311"/>
    <cellStyle name="Normal 63" xfId="312"/>
    <cellStyle name="Normal 64" xfId="313"/>
    <cellStyle name="Normal 65" xfId="314"/>
    <cellStyle name="Normal 66" xfId="317"/>
    <cellStyle name="Normal 67" xfId="318"/>
    <cellStyle name="Normal 68" xfId="322"/>
    <cellStyle name="Normal 69" xfId="323"/>
    <cellStyle name="Normal 7" xfId="167"/>
    <cellStyle name="Normal 70" xfId="324"/>
    <cellStyle name="Normal 71" xfId="325"/>
    <cellStyle name="Normal 72" xfId="326"/>
    <cellStyle name="Normal 73" xfId="327"/>
    <cellStyle name="Normal 74" xfId="328"/>
    <cellStyle name="Normal 8" xfId="168"/>
    <cellStyle name="Normal 9" xfId="169"/>
    <cellStyle name="Normal 91" xfId="170"/>
    <cellStyle name="Normal_010606_1 2 2" xfId="171"/>
    <cellStyle name="Normal_010706_1" xfId="172"/>
    <cellStyle name="Normal_011506" xfId="173"/>
    <cellStyle name="Normal_013101r_no upload" xfId="174"/>
    <cellStyle name="Normal_013707" xfId="315"/>
    <cellStyle name="Normal_2kh15" xfId="316"/>
    <cellStyle name="Normal_all race rank_state" xfId="297"/>
    <cellStyle name="Normal_jan delete this section01" xfId="175"/>
    <cellStyle name="Normal_last year excel compiled sec02_a276" xfId="176"/>
    <cellStyle name="Normal_Section 2 Titles" xfId="177"/>
    <cellStyle name="Normal_section01" xfId="178"/>
    <cellStyle name="Note 10" xfId="179"/>
    <cellStyle name="Note 11" xfId="180"/>
    <cellStyle name="Note 12" xfId="181"/>
    <cellStyle name="Note 13" xfId="182"/>
    <cellStyle name="Note 14" xfId="183"/>
    <cellStyle name="Note 15" xfId="184"/>
    <cellStyle name="Note 16" xfId="185"/>
    <cellStyle name="Note 17" xfId="186"/>
    <cellStyle name="Note 18" xfId="187"/>
    <cellStyle name="Note 19" xfId="188"/>
    <cellStyle name="Note 2" xfId="189"/>
    <cellStyle name="Note 2 2" xfId="190"/>
    <cellStyle name="Note 20" xfId="191"/>
    <cellStyle name="Note 21" xfId="192"/>
    <cellStyle name="Note 22" xfId="193"/>
    <cellStyle name="Note 3" xfId="194"/>
    <cellStyle name="Note 3 2" xfId="195"/>
    <cellStyle name="Note 4" xfId="196"/>
    <cellStyle name="Note 4 2" xfId="197"/>
    <cellStyle name="Note 5" xfId="198"/>
    <cellStyle name="Note 5 2" xfId="199"/>
    <cellStyle name="Note 6" xfId="200"/>
    <cellStyle name="Note 6 2" xfId="201"/>
    <cellStyle name="Note 7" xfId="202"/>
    <cellStyle name="Note 7 2" xfId="203"/>
    <cellStyle name="Note 8" xfId="204"/>
    <cellStyle name="Note 9" xfId="205"/>
    <cellStyle name="numbcent" xfId="206"/>
    <cellStyle name="Percent" xfId="331" builtinId="5"/>
    <cellStyle name="Percent 2" xfId="207"/>
    <cellStyle name="Percent 2 2" xfId="208"/>
    <cellStyle name="Percent 3" xfId="209"/>
    <cellStyle name="Percent 3 2" xfId="210"/>
    <cellStyle name="Percent 4" xfId="211"/>
    <cellStyle name="Percent 5" xfId="212"/>
    <cellStyle name="Percent 6" xfId="290"/>
    <cellStyle name="Percent 7" xfId="321"/>
    <cellStyle name="R00B" xfId="213"/>
    <cellStyle name="R00L" xfId="214"/>
    <cellStyle name="R01B" xfId="215"/>
    <cellStyle name="R01H" xfId="216"/>
    <cellStyle name="R01L" xfId="217"/>
    <cellStyle name="R02B" xfId="218"/>
    <cellStyle name="R02L" xfId="219"/>
    <cellStyle name="Style 1" xfId="220"/>
    <cellStyle name="Style 21" xfId="221"/>
    <cellStyle name="Style 22" xfId="222"/>
    <cellStyle name="Style 23" xfId="223"/>
    <cellStyle name="Style 24" xfId="224"/>
    <cellStyle name="Style 25" xfId="225"/>
    <cellStyle name="Style 26" xfId="226"/>
    <cellStyle name="Style 27" xfId="227"/>
    <cellStyle name="Style 28" xfId="228"/>
    <cellStyle name="style_col_headings" xfId="229"/>
    <cellStyle name="testing" xfId="230"/>
    <cellStyle name="TITLE" xfId="231"/>
    <cellStyle name="Title 10" xfId="232"/>
    <cellStyle name="Title 11" xfId="233"/>
    <cellStyle name="Title 12" xfId="234"/>
    <cellStyle name="Title 13" xfId="235"/>
    <cellStyle name="Title 14" xfId="236"/>
    <cellStyle name="Title 15" xfId="237"/>
    <cellStyle name="Title 16" xfId="238"/>
    <cellStyle name="Title 17" xfId="239"/>
    <cellStyle name="Title 18" xfId="240"/>
    <cellStyle name="Title 19" xfId="241"/>
    <cellStyle name="TITLE 2" xfId="242"/>
    <cellStyle name="Title 2 2" xfId="243"/>
    <cellStyle name="TITLE 2 2 2" xfId="244"/>
    <cellStyle name="TITLE 2_212109" xfId="245"/>
    <cellStyle name="Title 20" xfId="246"/>
    <cellStyle name="Title 21" xfId="247"/>
    <cellStyle name="Title 22" xfId="248"/>
    <cellStyle name="TITLE 3" xfId="249"/>
    <cellStyle name="Title 3 2" xfId="250"/>
    <cellStyle name="Title 3_Section15" xfId="251"/>
    <cellStyle name="TITLE 4" xfId="252"/>
    <cellStyle name="Title 4 2" xfId="253"/>
    <cellStyle name="Title 4_Section15" xfId="254"/>
    <cellStyle name="TITLE 5" xfId="255"/>
    <cellStyle name="Title 5 2" xfId="256"/>
    <cellStyle name="Title 5_Section15" xfId="257"/>
    <cellStyle name="Title 6" xfId="258"/>
    <cellStyle name="Title 6 2" xfId="259"/>
    <cellStyle name="Title 7" xfId="260"/>
    <cellStyle name="Title 7 2" xfId="261"/>
    <cellStyle name="Title 8" xfId="262"/>
    <cellStyle name="Title 9" xfId="263"/>
    <cellStyle name="TITLE_010109" xfId="264"/>
    <cellStyle name="Total 2" xfId="265"/>
    <cellStyle name="Total 2 2" xfId="266"/>
    <cellStyle name="Total 2_010908" xfId="267"/>
    <cellStyle name="Total 3" xfId="268"/>
    <cellStyle name="Total 4" xfId="269"/>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E7453D"/>
      <color rgb="FFFCF6CC"/>
      <color rgb="FFF0F1FA"/>
      <color rgb="FFE9D3E6"/>
      <color rgb="FFFAD4D2"/>
      <color rgb="FF355C7D"/>
      <color rgb="FFE1FFF0"/>
      <color rgb="FFC9FFE4"/>
      <color rgb="FF008B45"/>
      <color rgb="FFEB62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4.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Figure 1.01  Population Estimates of the Hawaiian Islands: 1778</a:t>
            </a:r>
            <a:r>
              <a:rPr lang="en-US">
                <a:latin typeface="Times New Roman"/>
                <a:cs typeface="Times New Roman"/>
              </a:rPr>
              <a:t>‑</a:t>
            </a:r>
            <a:r>
              <a:rPr lang="en-US"/>
              <a:t>1896</a:t>
            </a:r>
          </a:p>
        </c:rich>
      </c:tx>
      <c:overlay val="0"/>
    </c:title>
    <c:autoTitleDeleted val="0"/>
    <c:plotArea>
      <c:layout/>
      <c:lineChart>
        <c:grouping val="standard"/>
        <c:varyColors val="0"/>
        <c:ser>
          <c:idx val="0"/>
          <c:order val="0"/>
          <c:tx>
            <c:v>Population Estimates</c:v>
          </c:tx>
          <c:spPr>
            <a:ln>
              <a:solidFill>
                <a:sysClr val="windowText" lastClr="000000"/>
              </a:solidFill>
            </a:ln>
          </c:spPr>
          <c:marker>
            <c:symbol val="square"/>
            <c:size val="8"/>
            <c:spPr>
              <a:solidFill>
                <a:schemeClr val="bg1"/>
              </a:solidFill>
              <a:ln>
                <a:solidFill>
                  <a:sysClr val="windowText" lastClr="000000"/>
                </a:solidFill>
              </a:ln>
            </c:spPr>
          </c:marker>
          <c:cat>
            <c:numLit>
              <c:formatCode>General</c:formatCode>
              <c:ptCount val="19"/>
              <c:pt idx="0">
                <c:v>1778</c:v>
              </c:pt>
              <c:pt idx="1">
                <c:v>1796</c:v>
              </c:pt>
              <c:pt idx="2">
                <c:v>1803</c:v>
              </c:pt>
              <c:pt idx="3">
                <c:v>1804</c:v>
              </c:pt>
              <c:pt idx="4">
                <c:v>1805</c:v>
              </c:pt>
              <c:pt idx="5">
                <c:v>1819</c:v>
              </c:pt>
              <c:pt idx="6">
                <c:v>1823</c:v>
              </c:pt>
              <c:pt idx="7">
                <c:v>1832</c:v>
              </c:pt>
              <c:pt idx="8">
                <c:v>1836</c:v>
              </c:pt>
              <c:pt idx="9">
                <c:v>1849</c:v>
              </c:pt>
              <c:pt idx="10">
                <c:v>1850</c:v>
              </c:pt>
              <c:pt idx="11">
                <c:v>1853</c:v>
              </c:pt>
              <c:pt idx="12">
                <c:v>1860</c:v>
              </c:pt>
              <c:pt idx="13">
                <c:v>1866</c:v>
              </c:pt>
              <c:pt idx="14">
                <c:v>1872</c:v>
              </c:pt>
              <c:pt idx="15">
                <c:v>1878</c:v>
              </c:pt>
              <c:pt idx="16">
                <c:v>1884</c:v>
              </c:pt>
              <c:pt idx="17">
                <c:v>1890</c:v>
              </c:pt>
              <c:pt idx="18">
                <c:v>1896</c:v>
              </c:pt>
            </c:numLit>
          </c:cat>
          <c:val>
            <c:numLit>
              <c:formatCode>General</c:formatCode>
              <c:ptCount val="19"/>
              <c:pt idx="0">
                <c:v>300000</c:v>
              </c:pt>
              <c:pt idx="1">
                <c:v>270000</c:v>
              </c:pt>
              <c:pt idx="2">
                <c:v>266000</c:v>
              </c:pt>
              <c:pt idx="3">
                <c:v>154000</c:v>
              </c:pt>
              <c:pt idx="4">
                <c:v>152000</c:v>
              </c:pt>
              <c:pt idx="5">
                <c:v>144000</c:v>
              </c:pt>
              <c:pt idx="6">
                <c:v>134925</c:v>
              </c:pt>
              <c:pt idx="7">
                <c:v>124449</c:v>
              </c:pt>
              <c:pt idx="8">
                <c:v>107954</c:v>
              </c:pt>
              <c:pt idx="9">
                <c:v>87063</c:v>
              </c:pt>
              <c:pt idx="10">
                <c:v>84165</c:v>
              </c:pt>
              <c:pt idx="11">
                <c:v>73138</c:v>
              </c:pt>
              <c:pt idx="12">
                <c:v>69800</c:v>
              </c:pt>
              <c:pt idx="13">
                <c:v>62959</c:v>
              </c:pt>
              <c:pt idx="14">
                <c:v>56897</c:v>
              </c:pt>
              <c:pt idx="15">
                <c:v>57985</c:v>
              </c:pt>
              <c:pt idx="16">
                <c:v>80578</c:v>
              </c:pt>
              <c:pt idx="17">
                <c:v>89990</c:v>
              </c:pt>
              <c:pt idx="18">
                <c:v>109020</c:v>
              </c:pt>
            </c:numLit>
          </c:val>
          <c:smooth val="0"/>
          <c:extLst>
            <c:ext xmlns:c16="http://schemas.microsoft.com/office/drawing/2014/chart" uri="{C3380CC4-5D6E-409C-BE32-E72D297353CC}">
              <c16:uniqueId val="{00000000-9FBC-44D0-9022-66D746295119}"/>
            </c:ext>
          </c:extLst>
        </c:ser>
        <c:ser>
          <c:idx val="1"/>
          <c:order val="1"/>
          <c:tx>
            <c:v>Native Hawaiian</c:v>
          </c:tx>
          <c:spPr>
            <a:ln cmpd="sng">
              <a:solidFill>
                <a:sysClr val="windowText" lastClr="000000"/>
              </a:solidFill>
              <a:prstDash val="sysDash"/>
            </a:ln>
          </c:spPr>
          <c:marker>
            <c:symbol val="circle"/>
            <c:size val="8"/>
            <c:spPr>
              <a:solidFill>
                <a:schemeClr val="tx1"/>
              </a:solidFill>
              <a:ln cmpd="dbl">
                <a:solidFill>
                  <a:sysClr val="windowText" lastClr="000000"/>
                </a:solidFill>
                <a:prstDash val="solid"/>
              </a:ln>
            </c:spPr>
          </c:marker>
          <c:cat>
            <c:numLit>
              <c:formatCode>General</c:formatCode>
              <c:ptCount val="19"/>
              <c:pt idx="0">
                <c:v>1778</c:v>
              </c:pt>
              <c:pt idx="1">
                <c:v>1796</c:v>
              </c:pt>
              <c:pt idx="2">
                <c:v>1803</c:v>
              </c:pt>
              <c:pt idx="3">
                <c:v>1804</c:v>
              </c:pt>
              <c:pt idx="4">
                <c:v>1805</c:v>
              </c:pt>
              <c:pt idx="5">
                <c:v>1819</c:v>
              </c:pt>
              <c:pt idx="6">
                <c:v>1823</c:v>
              </c:pt>
              <c:pt idx="7">
                <c:v>1832</c:v>
              </c:pt>
              <c:pt idx="8">
                <c:v>1836</c:v>
              </c:pt>
              <c:pt idx="9">
                <c:v>1849</c:v>
              </c:pt>
              <c:pt idx="10">
                <c:v>1850</c:v>
              </c:pt>
              <c:pt idx="11">
                <c:v>1853</c:v>
              </c:pt>
              <c:pt idx="12">
                <c:v>1860</c:v>
              </c:pt>
              <c:pt idx="13">
                <c:v>1866</c:v>
              </c:pt>
              <c:pt idx="14">
                <c:v>1872</c:v>
              </c:pt>
              <c:pt idx="15">
                <c:v>1878</c:v>
              </c:pt>
              <c:pt idx="16">
                <c:v>1884</c:v>
              </c:pt>
              <c:pt idx="17">
                <c:v>1890</c:v>
              </c:pt>
              <c:pt idx="18">
                <c:v>1896</c:v>
              </c:pt>
            </c:numLit>
          </c:cat>
          <c:val>
            <c:numLit>
              <c:formatCode>General</c:formatCode>
              <c:ptCount val="19"/>
              <c:pt idx="11">
                <c:v>71019</c:v>
              </c:pt>
              <c:pt idx="12">
                <c:v>66984</c:v>
              </c:pt>
              <c:pt idx="13">
                <c:v>58765</c:v>
              </c:pt>
              <c:pt idx="14">
                <c:v>51531</c:v>
              </c:pt>
              <c:pt idx="15">
                <c:v>47508</c:v>
              </c:pt>
              <c:pt idx="16">
                <c:v>44232</c:v>
              </c:pt>
              <c:pt idx="17">
                <c:v>40622</c:v>
              </c:pt>
              <c:pt idx="18">
                <c:v>39504</c:v>
              </c:pt>
            </c:numLit>
          </c:val>
          <c:smooth val="0"/>
          <c:extLst>
            <c:ext xmlns:c16="http://schemas.microsoft.com/office/drawing/2014/chart" uri="{C3380CC4-5D6E-409C-BE32-E72D297353CC}">
              <c16:uniqueId val="{00000001-9FBC-44D0-9022-66D746295119}"/>
            </c:ext>
          </c:extLst>
        </c:ser>
        <c:ser>
          <c:idx val="2"/>
          <c:order val="2"/>
          <c:tx>
            <c:v>Non Native Hawaiian</c:v>
          </c:tx>
          <c:spPr>
            <a:ln>
              <a:solidFill>
                <a:sysClr val="windowText" lastClr="000000"/>
              </a:solidFill>
            </a:ln>
          </c:spPr>
          <c:marker>
            <c:symbol val="triangle"/>
            <c:size val="9"/>
            <c:spPr>
              <a:solidFill>
                <a:schemeClr val="bg1"/>
              </a:solidFill>
              <a:ln>
                <a:solidFill>
                  <a:sysClr val="windowText" lastClr="000000"/>
                </a:solidFill>
              </a:ln>
            </c:spPr>
          </c:marker>
          <c:cat>
            <c:numLit>
              <c:formatCode>General</c:formatCode>
              <c:ptCount val="19"/>
              <c:pt idx="0">
                <c:v>1778</c:v>
              </c:pt>
              <c:pt idx="1">
                <c:v>1796</c:v>
              </c:pt>
              <c:pt idx="2">
                <c:v>1803</c:v>
              </c:pt>
              <c:pt idx="3">
                <c:v>1804</c:v>
              </c:pt>
              <c:pt idx="4">
                <c:v>1805</c:v>
              </c:pt>
              <c:pt idx="5">
                <c:v>1819</c:v>
              </c:pt>
              <c:pt idx="6">
                <c:v>1823</c:v>
              </c:pt>
              <c:pt idx="7">
                <c:v>1832</c:v>
              </c:pt>
              <c:pt idx="8">
                <c:v>1836</c:v>
              </c:pt>
              <c:pt idx="9">
                <c:v>1849</c:v>
              </c:pt>
              <c:pt idx="10">
                <c:v>1850</c:v>
              </c:pt>
              <c:pt idx="11">
                <c:v>1853</c:v>
              </c:pt>
              <c:pt idx="12">
                <c:v>1860</c:v>
              </c:pt>
              <c:pt idx="13">
                <c:v>1866</c:v>
              </c:pt>
              <c:pt idx="14">
                <c:v>1872</c:v>
              </c:pt>
              <c:pt idx="15">
                <c:v>1878</c:v>
              </c:pt>
              <c:pt idx="16">
                <c:v>1884</c:v>
              </c:pt>
              <c:pt idx="17">
                <c:v>1890</c:v>
              </c:pt>
              <c:pt idx="18">
                <c:v>1896</c:v>
              </c:pt>
            </c:numLit>
          </c:cat>
          <c:val>
            <c:numLit>
              <c:formatCode>General</c:formatCode>
              <c:ptCount val="19"/>
              <c:pt idx="11">
                <c:v>2119</c:v>
              </c:pt>
              <c:pt idx="12">
                <c:v>2816</c:v>
              </c:pt>
              <c:pt idx="13">
                <c:v>4194</c:v>
              </c:pt>
              <c:pt idx="14">
                <c:v>5366</c:v>
              </c:pt>
              <c:pt idx="15">
                <c:v>10477</c:v>
              </c:pt>
              <c:pt idx="16">
                <c:v>36346</c:v>
              </c:pt>
              <c:pt idx="17">
                <c:v>49368</c:v>
              </c:pt>
              <c:pt idx="18">
                <c:v>69516</c:v>
              </c:pt>
            </c:numLit>
          </c:val>
          <c:smooth val="0"/>
          <c:extLst>
            <c:ext xmlns:c16="http://schemas.microsoft.com/office/drawing/2014/chart" uri="{C3380CC4-5D6E-409C-BE32-E72D297353CC}">
              <c16:uniqueId val="{00000002-9FBC-44D0-9022-66D746295119}"/>
            </c:ext>
          </c:extLst>
        </c:ser>
        <c:dLbls>
          <c:showLegendKey val="0"/>
          <c:showVal val="0"/>
          <c:showCatName val="0"/>
          <c:showSerName val="0"/>
          <c:showPercent val="0"/>
          <c:showBubbleSize val="0"/>
        </c:dLbls>
        <c:marker val="1"/>
        <c:smooth val="0"/>
        <c:axId val="268345728"/>
        <c:axId val="268347648"/>
      </c:lineChart>
      <c:catAx>
        <c:axId val="268345728"/>
        <c:scaling>
          <c:orientation val="minMax"/>
        </c:scaling>
        <c:delete val="0"/>
        <c:axPos val="b"/>
        <c:numFmt formatCode="General" sourceLinked="1"/>
        <c:majorTickMark val="none"/>
        <c:minorTickMark val="none"/>
        <c:tickLblPos val="nextTo"/>
        <c:crossAx val="268347648"/>
        <c:crosses val="autoZero"/>
        <c:auto val="1"/>
        <c:lblAlgn val="ctr"/>
        <c:lblOffset val="100"/>
        <c:noMultiLvlLbl val="0"/>
      </c:catAx>
      <c:valAx>
        <c:axId val="268347648"/>
        <c:scaling>
          <c:orientation val="minMax"/>
        </c:scaling>
        <c:delete val="0"/>
        <c:axPos val="l"/>
        <c:majorGridlines/>
        <c:title>
          <c:tx>
            <c:rich>
              <a:bodyPr rot="-5400000" vert="horz"/>
              <a:lstStyle/>
              <a:p>
                <a:pPr>
                  <a:defRPr/>
                </a:pPr>
                <a:r>
                  <a:rPr lang="en-US"/>
                  <a:t>Population Estimate</a:t>
                </a:r>
              </a:p>
            </c:rich>
          </c:tx>
          <c:overlay val="0"/>
        </c:title>
        <c:numFmt formatCode="#,##0" sourceLinked="0"/>
        <c:majorTickMark val="none"/>
        <c:minorTickMark val="none"/>
        <c:tickLblPos val="nextTo"/>
        <c:spPr>
          <a:ln w="9525">
            <a:noFill/>
          </a:ln>
        </c:spPr>
        <c:crossAx val="268345728"/>
        <c:crosses val="autoZero"/>
        <c:crossBetween val="between"/>
      </c:valAx>
      <c:spPr>
        <a:ln>
          <a:solidFill>
            <a:sysClr val="windowText" lastClr="000000"/>
          </a:solidFill>
        </a:ln>
      </c:spPr>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Figure 1.02  Population of the Territory and State of Hawai‘i: 1900-2010</a:t>
            </a:r>
          </a:p>
        </c:rich>
      </c:tx>
      <c:overlay val="0"/>
    </c:title>
    <c:autoTitleDeleted val="0"/>
    <c:plotArea>
      <c:layout/>
      <c:lineChart>
        <c:grouping val="standard"/>
        <c:varyColors val="0"/>
        <c:ser>
          <c:idx val="0"/>
          <c:order val="0"/>
          <c:tx>
            <c:v>Total Population</c:v>
          </c:tx>
          <c:spPr>
            <a:ln>
              <a:solidFill>
                <a:sysClr val="windowText" lastClr="000000"/>
              </a:solidFill>
            </a:ln>
          </c:spPr>
          <c:marker>
            <c:symbol val="square"/>
            <c:size val="8"/>
            <c:spPr>
              <a:solidFill>
                <a:schemeClr val="bg1"/>
              </a:solidFill>
              <a:ln>
                <a:solidFill>
                  <a:sysClr val="windowText" lastClr="000000"/>
                </a:solidFill>
              </a:ln>
            </c:spPr>
          </c:marker>
          <c:cat>
            <c:numLit>
              <c:formatCode>General</c:formatCode>
              <c:ptCount val="12"/>
              <c:pt idx="0">
                <c:v>1900</c:v>
              </c:pt>
              <c:pt idx="1">
                <c:v>1910</c:v>
              </c:pt>
              <c:pt idx="2">
                <c:v>1920</c:v>
              </c:pt>
              <c:pt idx="3">
                <c:v>1930</c:v>
              </c:pt>
              <c:pt idx="4">
                <c:v>1940</c:v>
              </c:pt>
              <c:pt idx="5">
                <c:v>1950</c:v>
              </c:pt>
              <c:pt idx="6">
                <c:v>1960</c:v>
              </c:pt>
              <c:pt idx="7">
                <c:v>1970</c:v>
              </c:pt>
              <c:pt idx="8">
                <c:v>1980</c:v>
              </c:pt>
              <c:pt idx="9">
                <c:v>1990</c:v>
              </c:pt>
              <c:pt idx="10">
                <c:v>2000</c:v>
              </c:pt>
              <c:pt idx="11">
                <c:v>2010</c:v>
              </c:pt>
            </c:numLit>
          </c:cat>
          <c:val>
            <c:numLit>
              <c:formatCode>General</c:formatCode>
              <c:ptCount val="12"/>
              <c:pt idx="0">
                <c:v>154001</c:v>
              </c:pt>
              <c:pt idx="1">
                <c:v>191909</c:v>
              </c:pt>
              <c:pt idx="2">
                <c:v>255912</c:v>
              </c:pt>
              <c:pt idx="3">
                <c:v>368336</c:v>
              </c:pt>
              <c:pt idx="4">
                <c:v>423330</c:v>
              </c:pt>
              <c:pt idx="5">
                <c:v>499769</c:v>
              </c:pt>
              <c:pt idx="6">
                <c:v>632772</c:v>
              </c:pt>
              <c:pt idx="7">
                <c:v>768559</c:v>
              </c:pt>
              <c:pt idx="8">
                <c:v>964691</c:v>
              </c:pt>
              <c:pt idx="9">
                <c:v>1108229</c:v>
              </c:pt>
              <c:pt idx="10">
                <c:v>1211537</c:v>
              </c:pt>
              <c:pt idx="11">
                <c:v>1360301</c:v>
              </c:pt>
            </c:numLit>
          </c:val>
          <c:smooth val="0"/>
          <c:extLst>
            <c:ext xmlns:c16="http://schemas.microsoft.com/office/drawing/2014/chart" uri="{C3380CC4-5D6E-409C-BE32-E72D297353CC}">
              <c16:uniqueId val="{00000000-09F6-4D38-99F2-E81105F30FD1}"/>
            </c:ext>
          </c:extLst>
        </c:ser>
        <c:ser>
          <c:idx val="1"/>
          <c:order val="1"/>
          <c:tx>
            <c:v>Native Hawaiian</c:v>
          </c:tx>
          <c:spPr>
            <a:ln>
              <a:solidFill>
                <a:sysClr val="windowText" lastClr="000000"/>
              </a:solidFill>
              <a:prstDash val="sysDash"/>
            </a:ln>
          </c:spPr>
          <c:marker>
            <c:symbol val="circle"/>
            <c:size val="8"/>
            <c:spPr>
              <a:solidFill>
                <a:schemeClr val="tx1"/>
              </a:solidFill>
              <a:ln cmpd="sng">
                <a:solidFill>
                  <a:sysClr val="windowText" lastClr="000000"/>
                </a:solidFill>
                <a:prstDash val="solid"/>
              </a:ln>
            </c:spPr>
          </c:marker>
          <c:cat>
            <c:numLit>
              <c:formatCode>General</c:formatCode>
              <c:ptCount val="12"/>
              <c:pt idx="0">
                <c:v>1900</c:v>
              </c:pt>
              <c:pt idx="1">
                <c:v>1910</c:v>
              </c:pt>
              <c:pt idx="2">
                <c:v>1920</c:v>
              </c:pt>
              <c:pt idx="3">
                <c:v>1930</c:v>
              </c:pt>
              <c:pt idx="4">
                <c:v>1940</c:v>
              </c:pt>
              <c:pt idx="5">
                <c:v>1950</c:v>
              </c:pt>
              <c:pt idx="6">
                <c:v>1960</c:v>
              </c:pt>
              <c:pt idx="7">
                <c:v>1970</c:v>
              </c:pt>
              <c:pt idx="8">
                <c:v>1980</c:v>
              </c:pt>
              <c:pt idx="9">
                <c:v>1990</c:v>
              </c:pt>
              <c:pt idx="10">
                <c:v>2000</c:v>
              </c:pt>
              <c:pt idx="11">
                <c:v>2010</c:v>
              </c:pt>
            </c:numLit>
          </c:cat>
          <c:val>
            <c:numLit>
              <c:formatCode>General</c:formatCode>
              <c:ptCount val="12"/>
              <c:pt idx="0">
                <c:v>39656</c:v>
              </c:pt>
              <c:pt idx="1">
                <c:v>38547</c:v>
              </c:pt>
              <c:pt idx="2">
                <c:v>41750</c:v>
              </c:pt>
              <c:pt idx="3">
                <c:v>50860</c:v>
              </c:pt>
              <c:pt idx="4">
                <c:v>64310</c:v>
              </c:pt>
              <c:pt idx="5">
                <c:v>86090</c:v>
              </c:pt>
              <c:pt idx="6">
                <c:v>102403</c:v>
              </c:pt>
              <c:pt idx="7">
                <c:v>71274</c:v>
              </c:pt>
              <c:pt idx="8">
                <c:v>115500</c:v>
              </c:pt>
              <c:pt idx="9">
                <c:v>138742</c:v>
              </c:pt>
              <c:pt idx="10">
                <c:v>239655</c:v>
              </c:pt>
              <c:pt idx="11">
                <c:v>289970</c:v>
              </c:pt>
            </c:numLit>
          </c:val>
          <c:smooth val="0"/>
          <c:extLst>
            <c:ext xmlns:c16="http://schemas.microsoft.com/office/drawing/2014/chart" uri="{C3380CC4-5D6E-409C-BE32-E72D297353CC}">
              <c16:uniqueId val="{00000001-09F6-4D38-99F2-E81105F30FD1}"/>
            </c:ext>
          </c:extLst>
        </c:ser>
        <c:ser>
          <c:idx val="2"/>
          <c:order val="2"/>
          <c:tx>
            <c:v>Non Native Hawaiian</c:v>
          </c:tx>
          <c:spPr>
            <a:ln>
              <a:solidFill>
                <a:sysClr val="windowText" lastClr="000000"/>
              </a:solidFill>
            </a:ln>
          </c:spPr>
          <c:marker>
            <c:symbol val="triangle"/>
            <c:size val="9"/>
            <c:spPr>
              <a:solidFill>
                <a:schemeClr val="bg1"/>
              </a:solidFill>
              <a:ln>
                <a:solidFill>
                  <a:sysClr val="windowText" lastClr="000000"/>
                </a:solidFill>
              </a:ln>
            </c:spPr>
          </c:marker>
          <c:cat>
            <c:numLit>
              <c:formatCode>General</c:formatCode>
              <c:ptCount val="12"/>
              <c:pt idx="0">
                <c:v>1900</c:v>
              </c:pt>
              <c:pt idx="1">
                <c:v>1910</c:v>
              </c:pt>
              <c:pt idx="2">
                <c:v>1920</c:v>
              </c:pt>
              <c:pt idx="3">
                <c:v>1930</c:v>
              </c:pt>
              <c:pt idx="4">
                <c:v>1940</c:v>
              </c:pt>
              <c:pt idx="5">
                <c:v>1950</c:v>
              </c:pt>
              <c:pt idx="6">
                <c:v>1960</c:v>
              </c:pt>
              <c:pt idx="7">
                <c:v>1970</c:v>
              </c:pt>
              <c:pt idx="8">
                <c:v>1980</c:v>
              </c:pt>
              <c:pt idx="9">
                <c:v>1990</c:v>
              </c:pt>
              <c:pt idx="10">
                <c:v>2000</c:v>
              </c:pt>
              <c:pt idx="11">
                <c:v>2010</c:v>
              </c:pt>
            </c:numLit>
          </c:cat>
          <c:val>
            <c:numLit>
              <c:formatCode>General</c:formatCode>
              <c:ptCount val="12"/>
              <c:pt idx="0">
                <c:v>114345</c:v>
              </c:pt>
              <c:pt idx="1">
                <c:v>153362</c:v>
              </c:pt>
              <c:pt idx="2">
                <c:v>214162</c:v>
              </c:pt>
              <c:pt idx="3">
                <c:v>317476</c:v>
              </c:pt>
              <c:pt idx="4">
                <c:v>359020</c:v>
              </c:pt>
              <c:pt idx="5">
                <c:v>413679</c:v>
              </c:pt>
              <c:pt idx="6">
                <c:v>530369</c:v>
              </c:pt>
              <c:pt idx="7">
                <c:v>697285</c:v>
              </c:pt>
              <c:pt idx="8">
                <c:v>849191</c:v>
              </c:pt>
              <c:pt idx="9">
                <c:v>969487</c:v>
              </c:pt>
              <c:pt idx="10">
                <c:v>971882</c:v>
              </c:pt>
              <c:pt idx="11">
                <c:v>1070331</c:v>
              </c:pt>
            </c:numLit>
          </c:val>
          <c:smooth val="0"/>
          <c:extLst>
            <c:ext xmlns:c16="http://schemas.microsoft.com/office/drawing/2014/chart" uri="{C3380CC4-5D6E-409C-BE32-E72D297353CC}">
              <c16:uniqueId val="{00000002-09F6-4D38-99F2-E81105F30FD1}"/>
            </c:ext>
          </c:extLst>
        </c:ser>
        <c:dLbls>
          <c:showLegendKey val="0"/>
          <c:showVal val="0"/>
          <c:showCatName val="0"/>
          <c:showSerName val="0"/>
          <c:showPercent val="0"/>
          <c:showBubbleSize val="0"/>
        </c:dLbls>
        <c:marker val="1"/>
        <c:smooth val="0"/>
        <c:axId val="268370304"/>
        <c:axId val="268372224"/>
      </c:lineChart>
      <c:catAx>
        <c:axId val="268370304"/>
        <c:scaling>
          <c:orientation val="minMax"/>
        </c:scaling>
        <c:delete val="0"/>
        <c:axPos val="b"/>
        <c:numFmt formatCode="General" sourceLinked="1"/>
        <c:majorTickMark val="none"/>
        <c:minorTickMark val="none"/>
        <c:tickLblPos val="nextTo"/>
        <c:crossAx val="268372224"/>
        <c:crosses val="autoZero"/>
        <c:auto val="1"/>
        <c:lblAlgn val="ctr"/>
        <c:lblOffset val="100"/>
        <c:noMultiLvlLbl val="0"/>
      </c:catAx>
      <c:valAx>
        <c:axId val="268372224"/>
        <c:scaling>
          <c:orientation val="minMax"/>
        </c:scaling>
        <c:delete val="0"/>
        <c:axPos val="l"/>
        <c:majorGridlines/>
        <c:title>
          <c:tx>
            <c:rich>
              <a:bodyPr rot="-5400000" vert="horz"/>
              <a:lstStyle/>
              <a:p>
                <a:pPr>
                  <a:defRPr/>
                </a:pPr>
                <a:r>
                  <a:rPr lang="en-US"/>
                  <a:t>Population</a:t>
                </a:r>
              </a:p>
            </c:rich>
          </c:tx>
          <c:overlay val="0"/>
        </c:title>
        <c:numFmt formatCode="#,##0" sourceLinked="0"/>
        <c:majorTickMark val="none"/>
        <c:minorTickMark val="none"/>
        <c:tickLblPos val="nextTo"/>
        <c:spPr>
          <a:ln w="9525">
            <a:noFill/>
          </a:ln>
        </c:spPr>
        <c:crossAx val="268370304"/>
        <c:crosses val="autoZero"/>
        <c:crossBetween val="between"/>
      </c:valAx>
      <c:spPr>
        <a:ln>
          <a:solidFill>
            <a:sysClr val="windowText" lastClr="000000"/>
          </a:solidFill>
        </a:ln>
      </c:spPr>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Figure 1.02  Population of the Territory and State of Hawai‘i: 1900-2020</a:t>
            </a:r>
          </a:p>
        </c:rich>
      </c:tx>
      <c:overlay val="0"/>
    </c:title>
    <c:autoTitleDeleted val="0"/>
    <c:plotArea>
      <c:layout/>
      <c:lineChart>
        <c:grouping val="standard"/>
        <c:varyColors val="0"/>
        <c:ser>
          <c:idx val="0"/>
          <c:order val="0"/>
          <c:tx>
            <c:v>Total Population</c:v>
          </c:tx>
          <c:spPr>
            <a:ln w="12700">
              <a:solidFill>
                <a:sysClr val="windowText" lastClr="000000"/>
              </a:solidFill>
            </a:ln>
          </c:spPr>
          <c:marker>
            <c:symbol val="square"/>
            <c:size val="8"/>
            <c:spPr>
              <a:solidFill>
                <a:schemeClr val="bg1"/>
              </a:solidFill>
              <a:ln w="12700">
                <a:solidFill>
                  <a:sysClr val="windowText" lastClr="000000"/>
                </a:solidFill>
              </a:ln>
            </c:spPr>
          </c:marker>
          <c:cat>
            <c:numLit>
              <c:formatCode>General</c:formatCode>
              <c:ptCount val="13"/>
              <c:pt idx="0">
                <c:v>1900</c:v>
              </c:pt>
              <c:pt idx="1">
                <c:v>1910</c:v>
              </c:pt>
              <c:pt idx="2">
                <c:v>1920</c:v>
              </c:pt>
              <c:pt idx="3">
                <c:v>1930</c:v>
              </c:pt>
              <c:pt idx="4">
                <c:v>1940</c:v>
              </c:pt>
              <c:pt idx="5">
                <c:v>1950</c:v>
              </c:pt>
              <c:pt idx="6">
                <c:v>1960</c:v>
              </c:pt>
              <c:pt idx="7">
                <c:v>1970</c:v>
              </c:pt>
              <c:pt idx="8">
                <c:v>1980</c:v>
              </c:pt>
              <c:pt idx="9">
                <c:v>1990</c:v>
              </c:pt>
              <c:pt idx="10">
                <c:v>2000</c:v>
              </c:pt>
              <c:pt idx="11">
                <c:v>2010</c:v>
              </c:pt>
              <c:pt idx="12">
                <c:v>2020</c:v>
              </c:pt>
            </c:numLit>
          </c:cat>
          <c:val>
            <c:numLit>
              <c:formatCode>General</c:formatCode>
              <c:ptCount val="13"/>
              <c:pt idx="0">
                <c:v>154001</c:v>
              </c:pt>
              <c:pt idx="1">
                <c:v>191909</c:v>
              </c:pt>
              <c:pt idx="2">
                <c:v>255912</c:v>
              </c:pt>
              <c:pt idx="3">
                <c:v>368336</c:v>
              </c:pt>
              <c:pt idx="4">
                <c:v>423330</c:v>
              </c:pt>
              <c:pt idx="5">
                <c:v>499769</c:v>
              </c:pt>
              <c:pt idx="6">
                <c:v>632772</c:v>
              </c:pt>
              <c:pt idx="7">
                <c:v>768559</c:v>
              </c:pt>
              <c:pt idx="8">
                <c:v>964691</c:v>
              </c:pt>
              <c:pt idx="9">
                <c:v>1108229</c:v>
              </c:pt>
              <c:pt idx="10">
                <c:v>1211537</c:v>
              </c:pt>
              <c:pt idx="11">
                <c:v>1360301</c:v>
              </c:pt>
              <c:pt idx="12">
                <c:v>1455271</c:v>
              </c:pt>
            </c:numLit>
          </c:val>
          <c:smooth val="0"/>
          <c:extLst>
            <c:ext xmlns:c16="http://schemas.microsoft.com/office/drawing/2014/chart" uri="{C3380CC4-5D6E-409C-BE32-E72D297353CC}">
              <c16:uniqueId val="{00000000-4AC6-4846-B5E7-C9906E54120D}"/>
            </c:ext>
          </c:extLst>
        </c:ser>
        <c:ser>
          <c:idx val="1"/>
          <c:order val="1"/>
          <c:tx>
            <c:v>Native Hawaiian</c:v>
          </c:tx>
          <c:spPr>
            <a:ln>
              <a:solidFill>
                <a:sysClr val="windowText" lastClr="000000"/>
              </a:solidFill>
              <a:prstDash val="sysDash"/>
            </a:ln>
          </c:spPr>
          <c:marker>
            <c:symbol val="circle"/>
            <c:size val="8"/>
            <c:spPr>
              <a:solidFill>
                <a:schemeClr val="tx1"/>
              </a:solidFill>
              <a:ln cmpd="sng">
                <a:solidFill>
                  <a:sysClr val="windowText" lastClr="000000"/>
                </a:solidFill>
                <a:prstDash val="solid"/>
              </a:ln>
            </c:spPr>
          </c:marker>
          <c:cat>
            <c:numLit>
              <c:formatCode>General</c:formatCode>
              <c:ptCount val="13"/>
              <c:pt idx="0">
                <c:v>1900</c:v>
              </c:pt>
              <c:pt idx="1">
                <c:v>1910</c:v>
              </c:pt>
              <c:pt idx="2">
                <c:v>1920</c:v>
              </c:pt>
              <c:pt idx="3">
                <c:v>1930</c:v>
              </c:pt>
              <c:pt idx="4">
                <c:v>1940</c:v>
              </c:pt>
              <c:pt idx="5">
                <c:v>1950</c:v>
              </c:pt>
              <c:pt idx="6">
                <c:v>1960</c:v>
              </c:pt>
              <c:pt idx="7">
                <c:v>1970</c:v>
              </c:pt>
              <c:pt idx="8">
                <c:v>1980</c:v>
              </c:pt>
              <c:pt idx="9">
                <c:v>1990</c:v>
              </c:pt>
              <c:pt idx="10">
                <c:v>2000</c:v>
              </c:pt>
              <c:pt idx="11">
                <c:v>2010</c:v>
              </c:pt>
              <c:pt idx="12">
                <c:v>2020</c:v>
              </c:pt>
            </c:numLit>
          </c:cat>
          <c:val>
            <c:numLit>
              <c:formatCode>General</c:formatCode>
              <c:ptCount val="13"/>
              <c:pt idx="0">
                <c:v>39656</c:v>
              </c:pt>
              <c:pt idx="1">
                <c:v>38547</c:v>
              </c:pt>
              <c:pt idx="2">
                <c:v>41750</c:v>
              </c:pt>
              <c:pt idx="3">
                <c:v>50860</c:v>
              </c:pt>
              <c:pt idx="4">
                <c:v>64310</c:v>
              </c:pt>
              <c:pt idx="5">
                <c:v>86090</c:v>
              </c:pt>
              <c:pt idx="6">
                <c:v>102403</c:v>
              </c:pt>
              <c:pt idx="7">
                <c:v>71274</c:v>
              </c:pt>
              <c:pt idx="8">
                <c:v>115500</c:v>
              </c:pt>
              <c:pt idx="9">
                <c:v>138742</c:v>
              </c:pt>
              <c:pt idx="10">
                <c:v>239655</c:v>
              </c:pt>
              <c:pt idx="11">
                <c:v>289970</c:v>
              </c:pt>
              <c:pt idx="12">
                <c:v>317497</c:v>
              </c:pt>
            </c:numLit>
          </c:val>
          <c:smooth val="0"/>
          <c:extLst>
            <c:ext xmlns:c16="http://schemas.microsoft.com/office/drawing/2014/chart" uri="{C3380CC4-5D6E-409C-BE32-E72D297353CC}">
              <c16:uniqueId val="{00000001-4AC6-4846-B5E7-C9906E54120D}"/>
            </c:ext>
          </c:extLst>
        </c:ser>
        <c:ser>
          <c:idx val="2"/>
          <c:order val="2"/>
          <c:tx>
            <c:v>Non Native Hawaiian</c:v>
          </c:tx>
          <c:spPr>
            <a:ln w="12700">
              <a:solidFill>
                <a:sysClr val="windowText" lastClr="000000"/>
              </a:solidFill>
            </a:ln>
          </c:spPr>
          <c:marker>
            <c:symbol val="triangle"/>
            <c:size val="9"/>
            <c:spPr>
              <a:solidFill>
                <a:schemeClr val="bg1"/>
              </a:solidFill>
              <a:ln w="12700">
                <a:solidFill>
                  <a:sysClr val="windowText" lastClr="000000"/>
                </a:solidFill>
              </a:ln>
            </c:spPr>
          </c:marker>
          <c:cat>
            <c:numLit>
              <c:formatCode>General</c:formatCode>
              <c:ptCount val="13"/>
              <c:pt idx="0">
                <c:v>1900</c:v>
              </c:pt>
              <c:pt idx="1">
                <c:v>1910</c:v>
              </c:pt>
              <c:pt idx="2">
                <c:v>1920</c:v>
              </c:pt>
              <c:pt idx="3">
                <c:v>1930</c:v>
              </c:pt>
              <c:pt idx="4">
                <c:v>1940</c:v>
              </c:pt>
              <c:pt idx="5">
                <c:v>1950</c:v>
              </c:pt>
              <c:pt idx="6">
                <c:v>1960</c:v>
              </c:pt>
              <c:pt idx="7">
                <c:v>1970</c:v>
              </c:pt>
              <c:pt idx="8">
                <c:v>1980</c:v>
              </c:pt>
              <c:pt idx="9">
                <c:v>1990</c:v>
              </c:pt>
              <c:pt idx="10">
                <c:v>2000</c:v>
              </c:pt>
              <c:pt idx="11">
                <c:v>2010</c:v>
              </c:pt>
              <c:pt idx="12">
                <c:v>2020</c:v>
              </c:pt>
            </c:numLit>
          </c:cat>
          <c:val>
            <c:numLit>
              <c:formatCode>General</c:formatCode>
              <c:ptCount val="13"/>
              <c:pt idx="0">
                <c:v>114345</c:v>
              </c:pt>
              <c:pt idx="1">
                <c:v>153362</c:v>
              </c:pt>
              <c:pt idx="2">
                <c:v>214162</c:v>
              </c:pt>
              <c:pt idx="3">
                <c:v>317476</c:v>
              </c:pt>
              <c:pt idx="4">
                <c:v>359020</c:v>
              </c:pt>
              <c:pt idx="5">
                <c:v>413679</c:v>
              </c:pt>
              <c:pt idx="6">
                <c:v>530369</c:v>
              </c:pt>
              <c:pt idx="7">
                <c:v>697285</c:v>
              </c:pt>
              <c:pt idx="8">
                <c:v>849191</c:v>
              </c:pt>
              <c:pt idx="9">
                <c:v>969487</c:v>
              </c:pt>
              <c:pt idx="10">
                <c:v>971882</c:v>
              </c:pt>
              <c:pt idx="11">
                <c:v>1070331</c:v>
              </c:pt>
              <c:pt idx="12">
                <c:v>1137774</c:v>
              </c:pt>
            </c:numLit>
          </c:val>
          <c:smooth val="0"/>
          <c:extLst>
            <c:ext xmlns:c16="http://schemas.microsoft.com/office/drawing/2014/chart" uri="{C3380CC4-5D6E-409C-BE32-E72D297353CC}">
              <c16:uniqueId val="{00000002-4AC6-4846-B5E7-C9906E54120D}"/>
            </c:ext>
          </c:extLst>
        </c:ser>
        <c:dLbls>
          <c:showLegendKey val="0"/>
          <c:showVal val="0"/>
          <c:showCatName val="0"/>
          <c:showSerName val="0"/>
          <c:showPercent val="0"/>
          <c:showBubbleSize val="0"/>
        </c:dLbls>
        <c:marker val="1"/>
        <c:smooth val="0"/>
        <c:axId val="268370304"/>
        <c:axId val="268372224"/>
      </c:lineChart>
      <c:catAx>
        <c:axId val="268370304"/>
        <c:scaling>
          <c:orientation val="minMax"/>
        </c:scaling>
        <c:delete val="0"/>
        <c:axPos val="b"/>
        <c:numFmt formatCode="General" sourceLinked="1"/>
        <c:majorTickMark val="none"/>
        <c:minorTickMark val="none"/>
        <c:tickLblPos val="nextTo"/>
        <c:txPr>
          <a:bodyPr/>
          <a:lstStyle/>
          <a:p>
            <a:pPr>
              <a:defRPr sz="900"/>
            </a:pPr>
            <a:endParaRPr lang="en-US"/>
          </a:p>
        </c:txPr>
        <c:crossAx val="268372224"/>
        <c:crosses val="autoZero"/>
        <c:auto val="1"/>
        <c:lblAlgn val="ctr"/>
        <c:lblOffset val="100"/>
        <c:noMultiLvlLbl val="0"/>
      </c:catAx>
      <c:valAx>
        <c:axId val="268372224"/>
        <c:scaling>
          <c:orientation val="minMax"/>
        </c:scaling>
        <c:delete val="0"/>
        <c:axPos val="l"/>
        <c:majorGridlines/>
        <c:title>
          <c:tx>
            <c:rich>
              <a:bodyPr rot="-5400000" vert="horz"/>
              <a:lstStyle/>
              <a:p>
                <a:pPr>
                  <a:defRPr/>
                </a:pPr>
                <a:r>
                  <a:rPr lang="en-US"/>
                  <a:t>Population</a:t>
                </a:r>
              </a:p>
            </c:rich>
          </c:tx>
          <c:overlay val="0"/>
        </c:title>
        <c:numFmt formatCode="#,##0" sourceLinked="0"/>
        <c:majorTickMark val="none"/>
        <c:minorTickMark val="none"/>
        <c:tickLblPos val="nextTo"/>
        <c:spPr>
          <a:ln w="9525">
            <a:noFill/>
          </a:ln>
        </c:spPr>
        <c:txPr>
          <a:bodyPr/>
          <a:lstStyle/>
          <a:p>
            <a:pPr>
              <a:defRPr sz="900"/>
            </a:pPr>
            <a:endParaRPr lang="en-US"/>
          </a:p>
        </c:txPr>
        <c:crossAx val="268370304"/>
        <c:crosses val="autoZero"/>
        <c:crossBetween val="between"/>
      </c:valAx>
      <c:spPr>
        <a:solidFill>
          <a:schemeClr val="bg1"/>
        </a:solidFill>
        <a:ln>
          <a:solidFill>
            <a:sysClr val="windowText" lastClr="000000"/>
          </a:solidFill>
        </a:ln>
      </c:spPr>
    </c:plotArea>
    <c:legend>
      <c:legendPos val="b"/>
      <c:overlay val="0"/>
    </c:legend>
    <c:plotVisOnly val="1"/>
    <c:dispBlanksAs val="gap"/>
    <c:showDLblsOverMax val="0"/>
  </c:chart>
  <c:spPr>
    <a:solidFill>
      <a:schemeClr val="tx2">
        <a:lumMod val="20000"/>
        <a:lumOff val="80000"/>
      </a:schemeClr>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Figure 1.04  Population of Hawai‘i by Island: U.S. Census 2010</a:t>
            </a:r>
          </a:p>
        </c:rich>
      </c:tx>
      <c:layout>
        <c:manualLayout>
          <c:xMode val="edge"/>
          <c:yMode val="edge"/>
          <c:x val="0.13706576728499154"/>
          <c:y val="2.2903882530134451E-2"/>
        </c:manualLayout>
      </c:layout>
      <c:overlay val="0"/>
    </c:title>
    <c:autoTitleDeleted val="0"/>
    <c:plotArea>
      <c:layout>
        <c:manualLayout>
          <c:layoutTarget val="inner"/>
          <c:xMode val="edge"/>
          <c:yMode val="edge"/>
          <c:x val="0.21015565094690136"/>
          <c:y val="0.2335798396288912"/>
          <c:w val="0.5415330685238714"/>
          <c:h val="0.73331392564308129"/>
        </c:manualLayout>
      </c:layout>
      <c:pieChart>
        <c:varyColors val="1"/>
        <c:ser>
          <c:idx val="0"/>
          <c:order val="0"/>
          <c:spPr>
            <a:ln>
              <a:solidFill>
                <a:sysClr val="windowText" lastClr="000000"/>
              </a:solidFill>
            </a:ln>
          </c:spPr>
          <c:dPt>
            <c:idx val="0"/>
            <c:bubble3D val="0"/>
            <c:spPr>
              <a:pattFill prst="dkVert">
                <a:fgClr>
                  <a:schemeClr val="tx1"/>
                </a:fgClr>
                <a:bgClr>
                  <a:schemeClr val="bg1"/>
                </a:bgClr>
              </a:pattFill>
              <a:ln>
                <a:solidFill>
                  <a:sysClr val="windowText" lastClr="000000"/>
                </a:solidFill>
              </a:ln>
            </c:spPr>
            <c:extLst>
              <c:ext xmlns:c16="http://schemas.microsoft.com/office/drawing/2014/chart" uri="{C3380CC4-5D6E-409C-BE32-E72D297353CC}">
                <c16:uniqueId val="{00000001-8B3C-4064-9297-3922DA3CB640}"/>
              </c:ext>
            </c:extLst>
          </c:dPt>
          <c:dPt>
            <c:idx val="1"/>
            <c:bubble3D val="0"/>
            <c:spPr>
              <a:pattFill prst="pct10">
                <a:fgClr>
                  <a:schemeClr val="tx1"/>
                </a:fgClr>
                <a:bgClr>
                  <a:schemeClr val="bg1"/>
                </a:bgClr>
              </a:pattFill>
              <a:ln>
                <a:solidFill>
                  <a:sysClr val="windowText" lastClr="000000"/>
                </a:solidFill>
              </a:ln>
            </c:spPr>
            <c:extLst>
              <c:ext xmlns:c16="http://schemas.microsoft.com/office/drawing/2014/chart" uri="{C3380CC4-5D6E-409C-BE32-E72D297353CC}">
                <c16:uniqueId val="{00000003-8B3C-4064-9297-3922DA3CB640}"/>
              </c:ext>
            </c:extLst>
          </c:dPt>
          <c:dPt>
            <c:idx val="2"/>
            <c:bubble3D val="0"/>
            <c:spPr>
              <a:pattFill prst="narHorz">
                <a:fgClr>
                  <a:schemeClr val="tx1"/>
                </a:fgClr>
                <a:bgClr>
                  <a:schemeClr val="bg1"/>
                </a:bgClr>
              </a:pattFill>
              <a:ln>
                <a:solidFill>
                  <a:sysClr val="windowText" lastClr="000000"/>
                </a:solidFill>
              </a:ln>
            </c:spPr>
            <c:extLst>
              <c:ext xmlns:c16="http://schemas.microsoft.com/office/drawing/2014/chart" uri="{C3380CC4-5D6E-409C-BE32-E72D297353CC}">
                <c16:uniqueId val="{00000005-8B3C-4064-9297-3922DA3CB640}"/>
              </c:ext>
            </c:extLst>
          </c:dPt>
          <c:dPt>
            <c:idx val="3"/>
            <c:bubble3D val="0"/>
            <c:spPr>
              <a:solidFill>
                <a:schemeClr val="bg1"/>
              </a:solidFill>
              <a:ln>
                <a:solidFill>
                  <a:sysClr val="windowText" lastClr="000000"/>
                </a:solidFill>
              </a:ln>
            </c:spPr>
            <c:extLst>
              <c:ext xmlns:c16="http://schemas.microsoft.com/office/drawing/2014/chart" uri="{C3380CC4-5D6E-409C-BE32-E72D297353CC}">
                <c16:uniqueId val="{00000007-8B3C-4064-9297-3922DA3CB640}"/>
              </c:ext>
            </c:extLst>
          </c:dPt>
          <c:dPt>
            <c:idx val="4"/>
            <c:bubble3D val="0"/>
            <c:spPr>
              <a:solidFill>
                <a:schemeClr val="tx1"/>
              </a:solidFill>
              <a:ln>
                <a:solidFill>
                  <a:sysClr val="windowText" lastClr="000000"/>
                </a:solidFill>
              </a:ln>
            </c:spPr>
            <c:extLst>
              <c:ext xmlns:c16="http://schemas.microsoft.com/office/drawing/2014/chart" uri="{C3380CC4-5D6E-409C-BE32-E72D297353CC}">
                <c16:uniqueId val="{00000009-8B3C-4064-9297-3922DA3CB640}"/>
              </c:ext>
            </c:extLst>
          </c:dPt>
          <c:dPt>
            <c:idx val="5"/>
            <c:bubble3D val="0"/>
            <c:spPr>
              <a:pattFill prst="pct70">
                <a:fgClr>
                  <a:schemeClr val="tx1"/>
                </a:fgClr>
                <a:bgClr>
                  <a:schemeClr val="bg1"/>
                </a:bgClr>
              </a:pattFill>
              <a:ln>
                <a:solidFill>
                  <a:sysClr val="windowText" lastClr="000000"/>
                </a:solidFill>
              </a:ln>
            </c:spPr>
            <c:extLst>
              <c:ext xmlns:c16="http://schemas.microsoft.com/office/drawing/2014/chart" uri="{C3380CC4-5D6E-409C-BE32-E72D297353CC}">
                <c16:uniqueId val="{0000000B-8B3C-4064-9297-3922DA3CB640}"/>
              </c:ext>
            </c:extLst>
          </c:dPt>
          <c:dLbls>
            <c:dLbl>
              <c:idx val="0"/>
              <c:numFmt formatCode="0.0%" sourceLinked="0"/>
              <c:spPr>
                <a:solidFill>
                  <a:schemeClr val="lt1"/>
                </a:solidFill>
                <a:ln w="3175"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B3C-4064-9297-3922DA3CB640}"/>
                </c:ext>
              </c:extLst>
            </c:dLbl>
            <c:dLbl>
              <c:idx val="1"/>
              <c:numFmt formatCode="0.0%" sourceLinked="0"/>
              <c:spPr>
                <a:solidFill>
                  <a:schemeClr val="lt1"/>
                </a:solidFill>
                <a:ln w="3175"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B3C-4064-9297-3922DA3CB640}"/>
                </c:ext>
              </c:extLst>
            </c:dLbl>
            <c:dLbl>
              <c:idx val="2"/>
              <c:numFmt formatCode="0.0%" sourceLinked="0"/>
              <c:spPr>
                <a:solidFill>
                  <a:schemeClr val="lt1"/>
                </a:solidFill>
                <a:ln w="3175"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B3C-4064-9297-3922DA3CB640}"/>
                </c:ext>
              </c:extLst>
            </c:dLbl>
            <c:numFmt formatCode="0.0%" sourceLinked="0"/>
            <c:spPr>
              <a:noFill/>
              <a:ln>
                <a:noFill/>
              </a:ln>
              <a:effectLst/>
            </c:spPr>
            <c:showLegendKey val="0"/>
            <c:showVal val="1"/>
            <c:showCatName val="1"/>
            <c:showSerName val="0"/>
            <c:showPercent val="1"/>
            <c:showBubbleSize val="0"/>
            <c:separator>
</c:separator>
            <c:showLeaderLines val="1"/>
            <c:extLst>
              <c:ext xmlns:c15="http://schemas.microsoft.com/office/drawing/2012/chart" uri="{CE6537A1-D6FC-4f65-9D91-7224C49458BB}"/>
            </c:extLst>
          </c:dLbls>
          <c:cat>
            <c:strLit>
              <c:ptCount val="7"/>
              <c:pt idx="0">
                <c:v>O‘ahu</c:v>
              </c:pt>
              <c:pt idx="1">
                <c:v>Hawai‘i</c:v>
              </c:pt>
              <c:pt idx="2">
                <c:v>Maui</c:v>
              </c:pt>
              <c:pt idx="3">
                <c:v>Lāna‘i</c:v>
              </c:pt>
              <c:pt idx="4">
                <c:v>Moloka‘i</c:v>
              </c:pt>
              <c:pt idx="5">
                <c:v>Kaua‘i</c:v>
              </c:pt>
              <c:pt idx="6">
                <c:v>Ni‘ihau</c:v>
              </c:pt>
            </c:strLit>
          </c:cat>
          <c:val>
            <c:numLit>
              <c:formatCode>General</c:formatCode>
              <c:ptCount val="7"/>
              <c:pt idx="0">
                <c:v>953207</c:v>
              </c:pt>
              <c:pt idx="1">
                <c:v>185079</c:v>
              </c:pt>
              <c:pt idx="2">
                <c:v>144444</c:v>
              </c:pt>
              <c:pt idx="3">
                <c:v>3135</c:v>
              </c:pt>
              <c:pt idx="4">
                <c:v>7345</c:v>
              </c:pt>
              <c:pt idx="5">
                <c:v>66921</c:v>
              </c:pt>
              <c:pt idx="6">
                <c:v>170</c:v>
              </c:pt>
            </c:numLit>
          </c:val>
          <c:extLst>
            <c:ext xmlns:c16="http://schemas.microsoft.com/office/drawing/2014/chart" uri="{C3380CC4-5D6E-409C-BE32-E72D297353CC}">
              <c16:uniqueId val="{0000000C-8B3C-4064-9297-3922DA3CB640}"/>
            </c:ext>
          </c:extLst>
        </c:ser>
        <c:dLbls>
          <c:showLegendKey val="0"/>
          <c:showVal val="0"/>
          <c:showCatName val="1"/>
          <c:showSerName val="0"/>
          <c:showPercent val="1"/>
          <c:showBubbleSize val="0"/>
          <c:showLeaderLines val="1"/>
        </c:dLbls>
        <c:firstSliceAng val="60"/>
      </c:pieChart>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Figure 1.04  Population of Hawai‘i by Island: U.S. Census 2010</a:t>
            </a:r>
          </a:p>
        </c:rich>
      </c:tx>
      <c:layout>
        <c:manualLayout>
          <c:xMode val="edge"/>
          <c:yMode val="edge"/>
          <c:x val="0.13706576728499154"/>
          <c:y val="2.2903882530134451E-2"/>
        </c:manualLayout>
      </c:layout>
      <c:overlay val="0"/>
    </c:title>
    <c:autoTitleDeleted val="0"/>
    <c:plotArea>
      <c:layout>
        <c:manualLayout>
          <c:layoutTarget val="inner"/>
          <c:xMode val="edge"/>
          <c:yMode val="edge"/>
          <c:x val="0.21015565094690136"/>
          <c:y val="0.2335798396288912"/>
          <c:w val="0.54153306852387162"/>
          <c:h val="0.73331392564308162"/>
        </c:manualLayout>
      </c:layout>
      <c:pieChart>
        <c:varyColors val="1"/>
        <c:ser>
          <c:idx val="0"/>
          <c:order val="0"/>
          <c:spPr>
            <a:ln>
              <a:solidFill>
                <a:sysClr val="windowText" lastClr="000000"/>
              </a:solidFill>
            </a:ln>
          </c:spPr>
          <c:dPt>
            <c:idx val="0"/>
            <c:bubble3D val="0"/>
            <c:spPr>
              <a:pattFill prst="dkVert">
                <a:fgClr>
                  <a:schemeClr val="tx1"/>
                </a:fgClr>
                <a:bgClr>
                  <a:schemeClr val="bg1"/>
                </a:bgClr>
              </a:pattFill>
              <a:ln>
                <a:solidFill>
                  <a:sysClr val="windowText" lastClr="000000"/>
                </a:solidFill>
              </a:ln>
            </c:spPr>
            <c:extLst>
              <c:ext xmlns:c16="http://schemas.microsoft.com/office/drawing/2014/chart" uri="{C3380CC4-5D6E-409C-BE32-E72D297353CC}">
                <c16:uniqueId val="{00000001-FDFF-42EC-B515-CD28272BDD8B}"/>
              </c:ext>
            </c:extLst>
          </c:dPt>
          <c:dPt>
            <c:idx val="1"/>
            <c:bubble3D val="0"/>
            <c:spPr>
              <a:pattFill prst="pct10">
                <a:fgClr>
                  <a:schemeClr val="tx1"/>
                </a:fgClr>
                <a:bgClr>
                  <a:schemeClr val="bg1"/>
                </a:bgClr>
              </a:pattFill>
              <a:ln>
                <a:solidFill>
                  <a:sysClr val="windowText" lastClr="000000"/>
                </a:solidFill>
              </a:ln>
            </c:spPr>
            <c:extLst>
              <c:ext xmlns:c16="http://schemas.microsoft.com/office/drawing/2014/chart" uri="{C3380CC4-5D6E-409C-BE32-E72D297353CC}">
                <c16:uniqueId val="{00000003-FDFF-42EC-B515-CD28272BDD8B}"/>
              </c:ext>
            </c:extLst>
          </c:dPt>
          <c:dPt>
            <c:idx val="2"/>
            <c:bubble3D val="0"/>
            <c:spPr>
              <a:pattFill prst="narHorz">
                <a:fgClr>
                  <a:schemeClr val="tx1"/>
                </a:fgClr>
                <a:bgClr>
                  <a:schemeClr val="bg1"/>
                </a:bgClr>
              </a:pattFill>
              <a:ln>
                <a:solidFill>
                  <a:sysClr val="windowText" lastClr="000000"/>
                </a:solidFill>
              </a:ln>
            </c:spPr>
            <c:extLst>
              <c:ext xmlns:c16="http://schemas.microsoft.com/office/drawing/2014/chart" uri="{C3380CC4-5D6E-409C-BE32-E72D297353CC}">
                <c16:uniqueId val="{00000005-FDFF-42EC-B515-CD28272BDD8B}"/>
              </c:ext>
            </c:extLst>
          </c:dPt>
          <c:dPt>
            <c:idx val="3"/>
            <c:bubble3D val="0"/>
            <c:spPr>
              <a:solidFill>
                <a:schemeClr val="bg1"/>
              </a:solidFill>
              <a:ln>
                <a:solidFill>
                  <a:sysClr val="windowText" lastClr="000000"/>
                </a:solidFill>
              </a:ln>
            </c:spPr>
            <c:extLst>
              <c:ext xmlns:c16="http://schemas.microsoft.com/office/drawing/2014/chart" uri="{C3380CC4-5D6E-409C-BE32-E72D297353CC}">
                <c16:uniqueId val="{00000007-FDFF-42EC-B515-CD28272BDD8B}"/>
              </c:ext>
            </c:extLst>
          </c:dPt>
          <c:dPt>
            <c:idx val="4"/>
            <c:bubble3D val="0"/>
            <c:spPr>
              <a:solidFill>
                <a:schemeClr val="tx1"/>
              </a:solidFill>
              <a:ln>
                <a:solidFill>
                  <a:sysClr val="windowText" lastClr="000000"/>
                </a:solidFill>
              </a:ln>
            </c:spPr>
            <c:extLst>
              <c:ext xmlns:c16="http://schemas.microsoft.com/office/drawing/2014/chart" uri="{C3380CC4-5D6E-409C-BE32-E72D297353CC}">
                <c16:uniqueId val="{00000009-FDFF-42EC-B515-CD28272BDD8B}"/>
              </c:ext>
            </c:extLst>
          </c:dPt>
          <c:dPt>
            <c:idx val="5"/>
            <c:bubble3D val="0"/>
            <c:spPr>
              <a:pattFill prst="pct70">
                <a:fgClr>
                  <a:schemeClr val="tx1"/>
                </a:fgClr>
                <a:bgClr>
                  <a:schemeClr val="bg1"/>
                </a:bgClr>
              </a:pattFill>
              <a:ln>
                <a:solidFill>
                  <a:sysClr val="windowText" lastClr="000000"/>
                </a:solidFill>
              </a:ln>
            </c:spPr>
            <c:extLst>
              <c:ext xmlns:c16="http://schemas.microsoft.com/office/drawing/2014/chart" uri="{C3380CC4-5D6E-409C-BE32-E72D297353CC}">
                <c16:uniqueId val="{0000000B-FDFF-42EC-B515-CD28272BDD8B}"/>
              </c:ext>
            </c:extLst>
          </c:dPt>
          <c:dLbls>
            <c:dLbl>
              <c:idx val="0"/>
              <c:numFmt formatCode="0.0%" sourceLinked="0"/>
              <c:spPr>
                <a:solidFill>
                  <a:schemeClr val="lt1"/>
                </a:solidFill>
                <a:ln w="3175"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DFF-42EC-B515-CD28272BDD8B}"/>
                </c:ext>
              </c:extLst>
            </c:dLbl>
            <c:dLbl>
              <c:idx val="1"/>
              <c:numFmt formatCode="0.0%" sourceLinked="0"/>
              <c:spPr>
                <a:solidFill>
                  <a:schemeClr val="lt1"/>
                </a:solidFill>
                <a:ln w="3175"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DFF-42EC-B515-CD28272BDD8B}"/>
                </c:ext>
              </c:extLst>
            </c:dLbl>
            <c:dLbl>
              <c:idx val="2"/>
              <c:numFmt formatCode="0.0%" sourceLinked="0"/>
              <c:spPr>
                <a:solidFill>
                  <a:schemeClr val="lt1"/>
                </a:solidFill>
                <a:ln w="3175"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DFF-42EC-B515-CD28272BDD8B}"/>
                </c:ext>
              </c:extLst>
            </c:dLbl>
            <c:numFmt formatCode="0.0%" sourceLinked="0"/>
            <c:spPr>
              <a:noFill/>
              <a:ln>
                <a:noFill/>
              </a:ln>
              <a:effectLst/>
            </c:spPr>
            <c:showLegendKey val="0"/>
            <c:showVal val="1"/>
            <c:showCatName val="1"/>
            <c:showSerName val="0"/>
            <c:showPercent val="1"/>
            <c:showBubbleSize val="0"/>
            <c:separator>
</c:separator>
            <c:showLeaderLines val="1"/>
            <c:extLst>
              <c:ext xmlns:c15="http://schemas.microsoft.com/office/drawing/2012/chart" uri="{CE6537A1-D6FC-4f65-9D91-7224C49458BB}"/>
            </c:extLst>
          </c:dLbls>
          <c:cat>
            <c:strLit>
              <c:ptCount val="7"/>
              <c:pt idx="0">
                <c:v>O‘ahu</c:v>
              </c:pt>
              <c:pt idx="1">
                <c:v>Hawai‘i</c:v>
              </c:pt>
              <c:pt idx="2">
                <c:v>Maui</c:v>
              </c:pt>
              <c:pt idx="3">
                <c:v>Lāna‘i</c:v>
              </c:pt>
              <c:pt idx="4">
                <c:v>Moloka‘i</c:v>
              </c:pt>
              <c:pt idx="5">
                <c:v>Kaua‘i</c:v>
              </c:pt>
              <c:pt idx="6">
                <c:v>Ni‘ihau</c:v>
              </c:pt>
            </c:strLit>
          </c:cat>
          <c:val>
            <c:numLit>
              <c:formatCode>General</c:formatCode>
              <c:ptCount val="7"/>
              <c:pt idx="0">
                <c:v>953207</c:v>
              </c:pt>
              <c:pt idx="1">
                <c:v>185079</c:v>
              </c:pt>
              <c:pt idx="2">
                <c:v>144444</c:v>
              </c:pt>
              <c:pt idx="3">
                <c:v>3135</c:v>
              </c:pt>
              <c:pt idx="4">
                <c:v>7345</c:v>
              </c:pt>
              <c:pt idx="5">
                <c:v>66921</c:v>
              </c:pt>
              <c:pt idx="6">
                <c:v>170</c:v>
              </c:pt>
            </c:numLit>
          </c:val>
          <c:extLst>
            <c:ext xmlns:c16="http://schemas.microsoft.com/office/drawing/2014/chart" uri="{C3380CC4-5D6E-409C-BE32-E72D297353CC}">
              <c16:uniqueId val="{0000000C-FDFF-42EC-B515-CD28272BDD8B}"/>
            </c:ext>
          </c:extLst>
        </c:ser>
        <c:dLbls>
          <c:showLegendKey val="0"/>
          <c:showVal val="0"/>
          <c:showCatName val="1"/>
          <c:showSerName val="0"/>
          <c:showPercent val="1"/>
          <c:showBubbleSize val="0"/>
          <c:showLeaderLines val="1"/>
        </c:dLbls>
        <c:firstSliceAng val="60"/>
      </c:pieChart>
    </c:plotArea>
    <c:plotVisOnly val="1"/>
    <c:dispBlanksAs val="zero"/>
    <c:showDLblsOverMax val="0"/>
  </c:chart>
  <c:spPr>
    <a:solidFill>
      <a:schemeClr val="tx2">
        <a:lumMod val="20000"/>
        <a:lumOff val="80000"/>
      </a:schemeClr>
    </a:solidFill>
  </c:spPr>
  <c:printSettings>
    <c:headerFooter/>
    <c:pageMargins b="0.75000000000000111" l="0.70000000000000062" r="0.70000000000000062" t="0.7500000000000011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latin typeface="+mn-lt"/>
              </a:defRPr>
            </a:pPr>
            <a:r>
              <a:rPr lang="en-US" sz="1200">
                <a:latin typeface="+mn-lt"/>
              </a:rPr>
              <a:t>Figure 1.05  Population of Hawai‘i by Race: U.S. Census 1900</a:t>
            </a:r>
            <a:r>
              <a:rPr lang="en-US" sz="1200">
                <a:latin typeface="+mn-lt"/>
                <a:cs typeface="Times New Roman"/>
              </a:rPr>
              <a:t>‑</a:t>
            </a:r>
            <a:r>
              <a:rPr lang="en-US" sz="1200">
                <a:latin typeface="+mn-lt"/>
              </a:rPr>
              <a:t>2020</a:t>
            </a:r>
          </a:p>
        </c:rich>
      </c:tx>
      <c:overlay val="0"/>
    </c:title>
    <c:autoTitleDeleted val="0"/>
    <c:plotArea>
      <c:layout/>
      <c:lineChart>
        <c:grouping val="standard"/>
        <c:varyColors val="0"/>
        <c:ser>
          <c:idx val="0"/>
          <c:order val="0"/>
          <c:tx>
            <c:v>Native Hawaiian</c:v>
          </c:tx>
          <c:spPr>
            <a:ln>
              <a:solidFill>
                <a:sysClr val="windowText" lastClr="000000"/>
              </a:solidFill>
              <a:prstDash val="sysDash"/>
            </a:ln>
          </c:spPr>
          <c:marker>
            <c:symbol val="circle"/>
            <c:size val="7"/>
            <c:spPr>
              <a:solidFill>
                <a:srgbClr val="FF0000"/>
              </a:solidFill>
              <a:ln>
                <a:solidFill>
                  <a:sysClr val="windowText" lastClr="000000"/>
                </a:solidFill>
                <a:prstDash val="solid"/>
              </a:ln>
            </c:spPr>
          </c:marker>
          <c:cat>
            <c:numLit>
              <c:formatCode>General</c:formatCode>
              <c:ptCount val="13"/>
              <c:pt idx="0">
                <c:v>1900</c:v>
              </c:pt>
              <c:pt idx="1">
                <c:v>1910</c:v>
              </c:pt>
              <c:pt idx="2">
                <c:v>1920</c:v>
              </c:pt>
              <c:pt idx="3">
                <c:v>1930</c:v>
              </c:pt>
              <c:pt idx="4">
                <c:v>1940</c:v>
              </c:pt>
              <c:pt idx="5">
                <c:v>1950</c:v>
              </c:pt>
              <c:pt idx="6">
                <c:v>1960</c:v>
              </c:pt>
              <c:pt idx="7">
                <c:v>1970</c:v>
              </c:pt>
              <c:pt idx="8">
                <c:v>1980</c:v>
              </c:pt>
              <c:pt idx="9">
                <c:v>1990</c:v>
              </c:pt>
              <c:pt idx="10">
                <c:v>2000</c:v>
              </c:pt>
              <c:pt idx="11">
                <c:v>2010</c:v>
              </c:pt>
              <c:pt idx="12">
                <c:v>2020</c:v>
              </c:pt>
            </c:numLit>
          </c:cat>
          <c:val>
            <c:numLit>
              <c:formatCode>General</c:formatCode>
              <c:ptCount val="13"/>
              <c:pt idx="0">
                <c:v>37656</c:v>
              </c:pt>
              <c:pt idx="1">
                <c:v>38547</c:v>
              </c:pt>
              <c:pt idx="2">
                <c:v>41750</c:v>
              </c:pt>
              <c:pt idx="3">
                <c:v>50860</c:v>
              </c:pt>
              <c:pt idx="4">
                <c:v>64310</c:v>
              </c:pt>
              <c:pt idx="5">
                <c:v>86090</c:v>
              </c:pt>
              <c:pt idx="6">
                <c:v>102403</c:v>
              </c:pt>
              <c:pt idx="7">
                <c:v>71274</c:v>
              </c:pt>
              <c:pt idx="8">
                <c:v>115500</c:v>
              </c:pt>
              <c:pt idx="9">
                <c:v>138742</c:v>
              </c:pt>
              <c:pt idx="10">
                <c:v>241512</c:v>
              </c:pt>
              <c:pt idx="11">
                <c:v>289970</c:v>
              </c:pt>
              <c:pt idx="12">
                <c:v>317497</c:v>
              </c:pt>
            </c:numLit>
          </c:val>
          <c:smooth val="0"/>
          <c:extLst>
            <c:ext xmlns:c16="http://schemas.microsoft.com/office/drawing/2014/chart" uri="{C3380CC4-5D6E-409C-BE32-E72D297353CC}">
              <c16:uniqueId val="{00000000-9ED5-4BA1-92ED-45D083AD485E}"/>
            </c:ext>
          </c:extLst>
        </c:ser>
        <c:ser>
          <c:idx val="1"/>
          <c:order val="1"/>
          <c:tx>
            <c:v>Caucasian</c:v>
          </c:tx>
          <c:spPr>
            <a:ln>
              <a:solidFill>
                <a:sysClr val="windowText" lastClr="000000"/>
              </a:solidFill>
            </a:ln>
          </c:spPr>
          <c:marker>
            <c:spPr>
              <a:solidFill>
                <a:schemeClr val="tx2">
                  <a:lumMod val="75000"/>
                </a:schemeClr>
              </a:solidFill>
              <a:ln>
                <a:solidFill>
                  <a:sysClr val="windowText" lastClr="000000"/>
                </a:solidFill>
              </a:ln>
            </c:spPr>
          </c:marker>
          <c:cat>
            <c:numLit>
              <c:formatCode>General</c:formatCode>
              <c:ptCount val="13"/>
              <c:pt idx="0">
                <c:v>1900</c:v>
              </c:pt>
              <c:pt idx="1">
                <c:v>1910</c:v>
              </c:pt>
              <c:pt idx="2">
                <c:v>1920</c:v>
              </c:pt>
              <c:pt idx="3">
                <c:v>1930</c:v>
              </c:pt>
              <c:pt idx="4">
                <c:v>1940</c:v>
              </c:pt>
              <c:pt idx="5">
                <c:v>1950</c:v>
              </c:pt>
              <c:pt idx="6">
                <c:v>1960</c:v>
              </c:pt>
              <c:pt idx="7">
                <c:v>1970</c:v>
              </c:pt>
              <c:pt idx="8">
                <c:v>1980</c:v>
              </c:pt>
              <c:pt idx="9">
                <c:v>1990</c:v>
              </c:pt>
              <c:pt idx="10">
                <c:v>2000</c:v>
              </c:pt>
              <c:pt idx="11">
                <c:v>2010</c:v>
              </c:pt>
              <c:pt idx="12">
                <c:v>2020</c:v>
              </c:pt>
            </c:numLit>
          </c:cat>
          <c:val>
            <c:numLit>
              <c:formatCode>General</c:formatCode>
              <c:ptCount val="13"/>
              <c:pt idx="0">
                <c:v>28819</c:v>
              </c:pt>
              <c:pt idx="1">
                <c:v>44048</c:v>
              </c:pt>
              <c:pt idx="2">
                <c:v>54742</c:v>
              </c:pt>
              <c:pt idx="3">
                <c:v>80373</c:v>
              </c:pt>
              <c:pt idx="4">
                <c:v>112087</c:v>
              </c:pt>
              <c:pt idx="5">
                <c:v>124344</c:v>
              </c:pt>
              <c:pt idx="6">
                <c:v>202230</c:v>
              </c:pt>
              <c:pt idx="7">
                <c:v>301429</c:v>
              </c:pt>
              <c:pt idx="8">
                <c:v>318770</c:v>
              </c:pt>
              <c:pt idx="9">
                <c:v>369616</c:v>
              </c:pt>
              <c:pt idx="10">
                <c:v>476812</c:v>
              </c:pt>
              <c:pt idx="11">
                <c:v>564323</c:v>
              </c:pt>
              <c:pt idx="12">
                <c:v>609215</c:v>
              </c:pt>
            </c:numLit>
          </c:val>
          <c:smooth val="0"/>
          <c:extLst>
            <c:ext xmlns:c16="http://schemas.microsoft.com/office/drawing/2014/chart" uri="{C3380CC4-5D6E-409C-BE32-E72D297353CC}">
              <c16:uniqueId val="{00000001-9ED5-4BA1-92ED-45D083AD485E}"/>
            </c:ext>
          </c:extLst>
        </c:ser>
        <c:ser>
          <c:idx val="2"/>
          <c:order val="2"/>
          <c:tx>
            <c:v>Chinese</c:v>
          </c:tx>
          <c:spPr>
            <a:ln>
              <a:solidFill>
                <a:sysClr val="windowText" lastClr="000000"/>
              </a:solidFill>
            </a:ln>
          </c:spPr>
          <c:marker>
            <c:spPr>
              <a:solidFill>
                <a:schemeClr val="accent2">
                  <a:lumMod val="75000"/>
                </a:schemeClr>
              </a:solidFill>
              <a:ln>
                <a:solidFill>
                  <a:sysClr val="windowText" lastClr="000000"/>
                </a:solidFill>
              </a:ln>
            </c:spPr>
          </c:marker>
          <c:cat>
            <c:numLit>
              <c:formatCode>General</c:formatCode>
              <c:ptCount val="13"/>
              <c:pt idx="0">
                <c:v>1900</c:v>
              </c:pt>
              <c:pt idx="1">
                <c:v>1910</c:v>
              </c:pt>
              <c:pt idx="2">
                <c:v>1920</c:v>
              </c:pt>
              <c:pt idx="3">
                <c:v>1930</c:v>
              </c:pt>
              <c:pt idx="4">
                <c:v>1940</c:v>
              </c:pt>
              <c:pt idx="5">
                <c:v>1950</c:v>
              </c:pt>
              <c:pt idx="6">
                <c:v>1960</c:v>
              </c:pt>
              <c:pt idx="7">
                <c:v>1970</c:v>
              </c:pt>
              <c:pt idx="8">
                <c:v>1980</c:v>
              </c:pt>
              <c:pt idx="9">
                <c:v>1990</c:v>
              </c:pt>
              <c:pt idx="10">
                <c:v>2000</c:v>
              </c:pt>
              <c:pt idx="11">
                <c:v>2010</c:v>
              </c:pt>
              <c:pt idx="12">
                <c:v>2020</c:v>
              </c:pt>
            </c:numLit>
          </c:cat>
          <c:val>
            <c:numLit>
              <c:formatCode>General</c:formatCode>
              <c:ptCount val="13"/>
              <c:pt idx="0">
                <c:v>25767</c:v>
              </c:pt>
              <c:pt idx="1">
                <c:v>21674</c:v>
              </c:pt>
              <c:pt idx="2">
                <c:v>23507</c:v>
              </c:pt>
              <c:pt idx="3">
                <c:v>27179</c:v>
              </c:pt>
              <c:pt idx="4">
                <c:v>28774</c:v>
              </c:pt>
              <c:pt idx="5">
                <c:v>32376</c:v>
              </c:pt>
              <c:pt idx="6">
                <c:v>38197</c:v>
              </c:pt>
              <c:pt idx="7">
                <c:v>52375</c:v>
              </c:pt>
              <c:pt idx="8">
                <c:v>56285</c:v>
              </c:pt>
              <c:pt idx="9">
                <c:v>68804</c:v>
              </c:pt>
              <c:pt idx="10">
                <c:v>170439</c:v>
              </c:pt>
              <c:pt idx="11">
                <c:v>198711</c:v>
              </c:pt>
              <c:pt idx="12">
                <c:v>214493</c:v>
              </c:pt>
            </c:numLit>
          </c:val>
          <c:smooth val="0"/>
          <c:extLst>
            <c:ext xmlns:c16="http://schemas.microsoft.com/office/drawing/2014/chart" uri="{C3380CC4-5D6E-409C-BE32-E72D297353CC}">
              <c16:uniqueId val="{00000002-9ED5-4BA1-92ED-45D083AD485E}"/>
            </c:ext>
          </c:extLst>
        </c:ser>
        <c:ser>
          <c:idx val="3"/>
          <c:order val="3"/>
          <c:tx>
            <c:v>Filipino</c:v>
          </c:tx>
          <c:spPr>
            <a:ln>
              <a:solidFill>
                <a:sysClr val="windowText" lastClr="000000"/>
              </a:solidFill>
            </a:ln>
          </c:spPr>
          <c:marker>
            <c:spPr>
              <a:solidFill>
                <a:schemeClr val="bg1"/>
              </a:solidFill>
              <a:ln>
                <a:solidFill>
                  <a:sysClr val="windowText" lastClr="000000"/>
                </a:solidFill>
              </a:ln>
            </c:spPr>
          </c:marker>
          <c:cat>
            <c:numLit>
              <c:formatCode>General</c:formatCode>
              <c:ptCount val="13"/>
              <c:pt idx="0">
                <c:v>1900</c:v>
              </c:pt>
              <c:pt idx="1">
                <c:v>1910</c:v>
              </c:pt>
              <c:pt idx="2">
                <c:v>1920</c:v>
              </c:pt>
              <c:pt idx="3">
                <c:v>1930</c:v>
              </c:pt>
              <c:pt idx="4">
                <c:v>1940</c:v>
              </c:pt>
              <c:pt idx="5">
                <c:v>1950</c:v>
              </c:pt>
              <c:pt idx="6">
                <c:v>1960</c:v>
              </c:pt>
              <c:pt idx="7">
                <c:v>1970</c:v>
              </c:pt>
              <c:pt idx="8">
                <c:v>1980</c:v>
              </c:pt>
              <c:pt idx="9">
                <c:v>1990</c:v>
              </c:pt>
              <c:pt idx="10">
                <c:v>2000</c:v>
              </c:pt>
              <c:pt idx="11">
                <c:v>2010</c:v>
              </c:pt>
              <c:pt idx="12">
                <c:v>2020</c:v>
              </c:pt>
            </c:numLit>
          </c:cat>
          <c:val>
            <c:numLit>
              <c:formatCode>General</c:formatCode>
              <c:ptCount val="13"/>
              <c:pt idx="0">
                <c:v>#N/A</c:v>
              </c:pt>
              <c:pt idx="1">
                <c:v>2361</c:v>
              </c:pt>
              <c:pt idx="2">
                <c:v>21031</c:v>
              </c:pt>
              <c:pt idx="3">
                <c:v>63052</c:v>
              </c:pt>
              <c:pt idx="4">
                <c:v>52569</c:v>
              </c:pt>
              <c:pt idx="5">
                <c:v>61062</c:v>
              </c:pt>
              <c:pt idx="6">
                <c:v>69070</c:v>
              </c:pt>
              <c:pt idx="7">
                <c:v>95353</c:v>
              </c:pt>
              <c:pt idx="8">
                <c:v>133940</c:v>
              </c:pt>
              <c:pt idx="9">
                <c:v>168682</c:v>
              </c:pt>
              <c:pt idx="10">
                <c:v>277514</c:v>
              </c:pt>
              <c:pt idx="11">
                <c:v>342095</c:v>
              </c:pt>
              <c:pt idx="12">
                <c:v>383200</c:v>
              </c:pt>
            </c:numLit>
          </c:val>
          <c:smooth val="0"/>
          <c:extLst>
            <c:ext xmlns:c16="http://schemas.microsoft.com/office/drawing/2014/chart" uri="{C3380CC4-5D6E-409C-BE32-E72D297353CC}">
              <c16:uniqueId val="{00000003-9ED5-4BA1-92ED-45D083AD485E}"/>
            </c:ext>
          </c:extLst>
        </c:ser>
        <c:ser>
          <c:idx val="4"/>
          <c:order val="4"/>
          <c:tx>
            <c:v>Korean</c:v>
          </c:tx>
          <c:spPr>
            <a:ln>
              <a:solidFill>
                <a:srgbClr val="7030A0"/>
              </a:solidFill>
              <a:prstDash val="dash"/>
            </a:ln>
          </c:spPr>
          <c:marker>
            <c:spPr>
              <a:solidFill>
                <a:schemeClr val="bg1"/>
              </a:solidFill>
              <a:ln>
                <a:solidFill>
                  <a:srgbClr val="7030A0"/>
                </a:solidFill>
                <a:prstDash val="dash"/>
              </a:ln>
            </c:spPr>
          </c:marker>
          <c:cat>
            <c:numLit>
              <c:formatCode>General</c:formatCode>
              <c:ptCount val="13"/>
              <c:pt idx="0">
                <c:v>1900</c:v>
              </c:pt>
              <c:pt idx="1">
                <c:v>1910</c:v>
              </c:pt>
              <c:pt idx="2">
                <c:v>1920</c:v>
              </c:pt>
              <c:pt idx="3">
                <c:v>1930</c:v>
              </c:pt>
              <c:pt idx="4">
                <c:v>1940</c:v>
              </c:pt>
              <c:pt idx="5">
                <c:v>1950</c:v>
              </c:pt>
              <c:pt idx="6">
                <c:v>1960</c:v>
              </c:pt>
              <c:pt idx="7">
                <c:v>1970</c:v>
              </c:pt>
              <c:pt idx="8">
                <c:v>1980</c:v>
              </c:pt>
              <c:pt idx="9">
                <c:v>1990</c:v>
              </c:pt>
              <c:pt idx="10">
                <c:v>2000</c:v>
              </c:pt>
              <c:pt idx="11">
                <c:v>2010</c:v>
              </c:pt>
              <c:pt idx="12">
                <c:v>2020</c:v>
              </c:pt>
            </c:numLit>
          </c:cat>
          <c:val>
            <c:numLit>
              <c:formatCode>General</c:formatCode>
              <c:ptCount val="13"/>
              <c:pt idx="0">
                <c:v>#N/A</c:v>
              </c:pt>
              <c:pt idx="1">
                <c:v>4533</c:v>
              </c:pt>
              <c:pt idx="2">
                <c:v>4950</c:v>
              </c:pt>
              <c:pt idx="3">
                <c:v>6461</c:v>
              </c:pt>
              <c:pt idx="4">
                <c:v>6851</c:v>
              </c:pt>
              <c:pt idx="5">
                <c:v>7030</c:v>
              </c:pt>
              <c:pt idx="6">
                <c:v>0</c:v>
              </c:pt>
              <c:pt idx="7">
                <c:v>9625</c:v>
              </c:pt>
              <c:pt idx="8">
                <c:v>17962</c:v>
              </c:pt>
              <c:pt idx="9">
                <c:v>24454</c:v>
              </c:pt>
              <c:pt idx="10">
                <c:v>41119</c:v>
              </c:pt>
              <c:pt idx="11">
                <c:v>48699</c:v>
              </c:pt>
              <c:pt idx="12">
                <c:v>52696</c:v>
              </c:pt>
            </c:numLit>
          </c:val>
          <c:smooth val="0"/>
          <c:extLst>
            <c:ext xmlns:c16="http://schemas.microsoft.com/office/drawing/2014/chart" uri="{C3380CC4-5D6E-409C-BE32-E72D297353CC}">
              <c16:uniqueId val="{00000004-9ED5-4BA1-92ED-45D083AD485E}"/>
            </c:ext>
          </c:extLst>
        </c:ser>
        <c:ser>
          <c:idx val="5"/>
          <c:order val="5"/>
          <c:tx>
            <c:v>Japanese</c:v>
          </c:tx>
          <c:spPr>
            <a:ln>
              <a:solidFill>
                <a:sysClr val="windowText" lastClr="000000"/>
              </a:solidFill>
            </a:ln>
          </c:spPr>
          <c:marker>
            <c:spPr>
              <a:solidFill>
                <a:schemeClr val="tx1"/>
              </a:solidFill>
              <a:ln>
                <a:solidFill>
                  <a:sysClr val="windowText" lastClr="000000"/>
                </a:solidFill>
              </a:ln>
            </c:spPr>
          </c:marker>
          <c:cat>
            <c:numLit>
              <c:formatCode>General</c:formatCode>
              <c:ptCount val="13"/>
              <c:pt idx="0">
                <c:v>1900</c:v>
              </c:pt>
              <c:pt idx="1">
                <c:v>1910</c:v>
              </c:pt>
              <c:pt idx="2">
                <c:v>1920</c:v>
              </c:pt>
              <c:pt idx="3">
                <c:v>1930</c:v>
              </c:pt>
              <c:pt idx="4">
                <c:v>1940</c:v>
              </c:pt>
              <c:pt idx="5">
                <c:v>1950</c:v>
              </c:pt>
              <c:pt idx="6">
                <c:v>1960</c:v>
              </c:pt>
              <c:pt idx="7">
                <c:v>1970</c:v>
              </c:pt>
              <c:pt idx="8">
                <c:v>1980</c:v>
              </c:pt>
              <c:pt idx="9">
                <c:v>1990</c:v>
              </c:pt>
              <c:pt idx="10">
                <c:v>2000</c:v>
              </c:pt>
              <c:pt idx="11">
                <c:v>2010</c:v>
              </c:pt>
              <c:pt idx="12">
                <c:v>2020</c:v>
              </c:pt>
            </c:numLit>
          </c:cat>
          <c:val>
            <c:numLit>
              <c:formatCode>General</c:formatCode>
              <c:ptCount val="13"/>
              <c:pt idx="0">
                <c:v>61111</c:v>
              </c:pt>
              <c:pt idx="1">
                <c:v>79675</c:v>
              </c:pt>
              <c:pt idx="2">
                <c:v>109274</c:v>
              </c:pt>
              <c:pt idx="3">
                <c:v>139631</c:v>
              </c:pt>
              <c:pt idx="4">
                <c:v>157905</c:v>
              </c:pt>
              <c:pt idx="5">
                <c:v>184598</c:v>
              </c:pt>
              <c:pt idx="6">
                <c:v>203455</c:v>
              </c:pt>
              <c:pt idx="7">
                <c:v>217669</c:v>
              </c:pt>
              <c:pt idx="8">
                <c:v>239748</c:v>
              </c:pt>
              <c:pt idx="9">
                <c:v>247486</c:v>
              </c:pt>
              <c:pt idx="10">
                <c:v>295875</c:v>
              </c:pt>
              <c:pt idx="11">
                <c:v>312292</c:v>
              </c:pt>
              <c:pt idx="12">
                <c:v>312668</c:v>
              </c:pt>
            </c:numLit>
          </c:val>
          <c:smooth val="0"/>
          <c:extLst>
            <c:ext xmlns:c16="http://schemas.microsoft.com/office/drawing/2014/chart" uri="{C3380CC4-5D6E-409C-BE32-E72D297353CC}">
              <c16:uniqueId val="{00000005-9ED5-4BA1-92ED-45D083AD485E}"/>
            </c:ext>
          </c:extLst>
        </c:ser>
        <c:dLbls>
          <c:showLegendKey val="0"/>
          <c:showVal val="0"/>
          <c:showCatName val="0"/>
          <c:showSerName val="0"/>
          <c:showPercent val="0"/>
          <c:showBubbleSize val="0"/>
        </c:dLbls>
        <c:marker val="1"/>
        <c:smooth val="0"/>
        <c:axId val="268842112"/>
        <c:axId val="268844032"/>
      </c:lineChart>
      <c:catAx>
        <c:axId val="268842112"/>
        <c:scaling>
          <c:orientation val="minMax"/>
        </c:scaling>
        <c:delete val="0"/>
        <c:axPos val="b"/>
        <c:numFmt formatCode="General" sourceLinked="1"/>
        <c:majorTickMark val="none"/>
        <c:minorTickMark val="none"/>
        <c:tickLblPos val="nextTo"/>
        <c:txPr>
          <a:bodyPr/>
          <a:lstStyle/>
          <a:p>
            <a:pPr>
              <a:defRPr sz="900"/>
            </a:pPr>
            <a:endParaRPr lang="en-US"/>
          </a:p>
        </c:txPr>
        <c:crossAx val="268844032"/>
        <c:crosses val="autoZero"/>
        <c:auto val="1"/>
        <c:lblAlgn val="ctr"/>
        <c:lblOffset val="100"/>
        <c:noMultiLvlLbl val="0"/>
      </c:catAx>
      <c:valAx>
        <c:axId val="268844032"/>
        <c:scaling>
          <c:orientation val="minMax"/>
        </c:scaling>
        <c:delete val="0"/>
        <c:axPos val="l"/>
        <c:majorGridlines/>
        <c:title>
          <c:tx>
            <c:rich>
              <a:bodyPr rot="-5400000" vert="horz"/>
              <a:lstStyle/>
              <a:p>
                <a:pPr>
                  <a:defRPr/>
                </a:pPr>
                <a:r>
                  <a:rPr lang="en-US"/>
                  <a:t>Population</a:t>
                </a:r>
              </a:p>
            </c:rich>
          </c:tx>
          <c:overlay val="0"/>
        </c:title>
        <c:numFmt formatCode="#,##0" sourceLinked="0"/>
        <c:majorTickMark val="none"/>
        <c:minorTickMark val="none"/>
        <c:tickLblPos val="nextTo"/>
        <c:spPr>
          <a:ln w="9525">
            <a:noFill/>
          </a:ln>
        </c:spPr>
        <c:txPr>
          <a:bodyPr/>
          <a:lstStyle/>
          <a:p>
            <a:pPr>
              <a:defRPr sz="900"/>
            </a:pPr>
            <a:endParaRPr lang="en-US"/>
          </a:p>
        </c:txPr>
        <c:crossAx val="268842112"/>
        <c:crosses val="autoZero"/>
        <c:crossBetween val="between"/>
      </c:valAx>
      <c:spPr>
        <a:solidFill>
          <a:schemeClr val="bg1"/>
        </a:solidFill>
        <a:ln>
          <a:solidFill>
            <a:sysClr val="windowText" lastClr="000000"/>
          </a:solidFill>
        </a:ln>
      </c:spPr>
    </c:plotArea>
    <c:legend>
      <c:legendPos val="b"/>
      <c:overlay val="0"/>
    </c:legend>
    <c:plotVisOnly val="1"/>
    <c:dispBlanksAs val="gap"/>
    <c:showDLblsOverMax val="0"/>
  </c:chart>
  <c:spPr>
    <a:solidFill>
      <a:schemeClr val="tx2">
        <a:lumMod val="20000"/>
        <a:lumOff val="80000"/>
      </a:schemeClr>
    </a:solidFill>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a:t>Figure 1.06  The Race Composition of the State of Hawai‘i: 2010</a:t>
            </a:r>
          </a:p>
        </c:rich>
      </c:tx>
      <c:layout>
        <c:manualLayout>
          <c:xMode val="edge"/>
          <c:yMode val="edge"/>
          <c:x val="0.16128765058061978"/>
          <c:y val="1.8857200115085116E-2"/>
        </c:manualLayout>
      </c:layout>
      <c:overlay val="0"/>
    </c:title>
    <c:autoTitleDeleted val="0"/>
    <c:plotArea>
      <c:layout/>
      <c:barChart>
        <c:barDir val="bar"/>
        <c:grouping val="clustered"/>
        <c:varyColors val="0"/>
        <c:ser>
          <c:idx val="0"/>
          <c:order val="0"/>
          <c:tx>
            <c:v>U.S. Census: 2010</c:v>
          </c:tx>
          <c:spPr>
            <a:pattFill prst="ltVert">
              <a:fgClr>
                <a:schemeClr val="tx1"/>
              </a:fgClr>
              <a:bgClr>
                <a:schemeClr val="bg1"/>
              </a:bgClr>
            </a:pattFill>
            <a:ln>
              <a:solidFill>
                <a:sysClr val="windowText" lastClr="000000"/>
              </a:solidFill>
            </a:ln>
          </c:spPr>
          <c:invertIfNegative val="0"/>
          <c:dLbls>
            <c:numFmt formatCode="0.0%" sourceLinked="0"/>
            <c:spPr>
              <a:solidFill>
                <a:schemeClr val="tx1"/>
              </a:solidFill>
              <a:ln w="25400" cap="flat" cmpd="sng" algn="ctr">
                <a:solidFill>
                  <a:sysClr val="windowText" lastClr="000000"/>
                </a:solidFill>
                <a:prstDash val="solid"/>
              </a:ln>
              <a:effectLst/>
            </c:spPr>
            <c:txPr>
              <a:bodyPr/>
              <a:lstStyle/>
              <a:p>
                <a:pPr>
                  <a:defRPr>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4"/>
              <c:pt idx="0">
                <c:v>Native Hawaiian</c:v>
              </c:pt>
              <c:pt idx="1">
                <c:v>Caucasian</c:v>
              </c:pt>
              <c:pt idx="2">
                <c:v>Filipino</c:v>
              </c:pt>
              <c:pt idx="3">
                <c:v>Japanese</c:v>
              </c:pt>
            </c:strLit>
          </c:cat>
          <c:val>
            <c:numLit>
              <c:formatCode>General</c:formatCode>
              <c:ptCount val="4"/>
              <c:pt idx="0">
                <c:v>0.21316605663011348</c:v>
              </c:pt>
              <c:pt idx="1">
                <c:v>0.4148515659401853</c:v>
              </c:pt>
              <c:pt idx="2">
                <c:v>0.2514847816769965</c:v>
              </c:pt>
              <c:pt idx="3">
                <c:v>0.2295756600928765</c:v>
              </c:pt>
            </c:numLit>
          </c:val>
          <c:extLst>
            <c:ext xmlns:c16="http://schemas.microsoft.com/office/drawing/2014/chart" uri="{C3380CC4-5D6E-409C-BE32-E72D297353CC}">
              <c16:uniqueId val="{00000000-0641-40A3-BF0B-0BACF54F18F9}"/>
            </c:ext>
          </c:extLst>
        </c:ser>
        <c:ser>
          <c:idx val="1"/>
          <c:order val="1"/>
          <c:tx>
            <c:v>Hawaii Health Survey: 2010</c:v>
          </c:tx>
          <c:spPr>
            <a:solidFill>
              <a:schemeClr val="tx1"/>
            </a:solidFill>
          </c:spPr>
          <c:invertIfNegative val="0"/>
          <c:dLbls>
            <c:numFmt formatCode="0.0%" sourceLinked="0"/>
            <c:spPr>
              <a:solidFill>
                <a:schemeClr val="lt1"/>
              </a:solidFill>
              <a:ln w="25400" cap="flat" cmpd="sng" algn="ctr">
                <a:solidFill>
                  <a:schemeClr val="bg1"/>
                </a:solidFill>
                <a:prstDash val="solid"/>
              </a:ln>
              <a:effectLst/>
            </c:spPr>
            <c:txPr>
              <a:bodyPr/>
              <a:lstStyle/>
              <a:p>
                <a:pPr>
                  <a:defRPr>
                    <a:solidFill>
                      <a:schemeClr val="dk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4"/>
              <c:pt idx="0">
                <c:v>Native Hawaiian</c:v>
              </c:pt>
              <c:pt idx="1">
                <c:v>Caucasian</c:v>
              </c:pt>
              <c:pt idx="2">
                <c:v>Filipino</c:v>
              </c:pt>
              <c:pt idx="3">
                <c:v>Japanese</c:v>
              </c:pt>
            </c:strLit>
          </c:cat>
          <c:val>
            <c:numLit>
              <c:formatCode>General</c:formatCode>
              <c:ptCount val="4"/>
              <c:pt idx="0">
                <c:v>0.22487828420300765</c:v>
              </c:pt>
              <c:pt idx="1">
                <c:v>0.21195266500646706</c:v>
              </c:pt>
              <c:pt idx="2">
                <c:v>0.16088338062971758</c:v>
              </c:pt>
              <c:pt idx="3">
                <c:v>0.22085519584564003</c:v>
              </c:pt>
            </c:numLit>
          </c:val>
          <c:extLst>
            <c:ext xmlns:c16="http://schemas.microsoft.com/office/drawing/2014/chart" uri="{C3380CC4-5D6E-409C-BE32-E72D297353CC}">
              <c16:uniqueId val="{00000001-0641-40A3-BF0B-0BACF54F18F9}"/>
            </c:ext>
          </c:extLst>
        </c:ser>
        <c:dLbls>
          <c:showLegendKey val="0"/>
          <c:showVal val="0"/>
          <c:showCatName val="0"/>
          <c:showSerName val="0"/>
          <c:showPercent val="0"/>
          <c:showBubbleSize val="0"/>
        </c:dLbls>
        <c:gapWidth val="25"/>
        <c:axId val="279275008"/>
        <c:axId val="279276544"/>
      </c:barChart>
      <c:catAx>
        <c:axId val="279275008"/>
        <c:scaling>
          <c:orientation val="minMax"/>
        </c:scaling>
        <c:delete val="0"/>
        <c:axPos val="l"/>
        <c:numFmt formatCode="General" sourceLinked="0"/>
        <c:majorTickMark val="none"/>
        <c:minorTickMark val="none"/>
        <c:tickLblPos val="nextTo"/>
        <c:crossAx val="279276544"/>
        <c:crosses val="autoZero"/>
        <c:auto val="1"/>
        <c:lblAlgn val="ctr"/>
        <c:lblOffset val="100"/>
        <c:noMultiLvlLbl val="0"/>
      </c:catAx>
      <c:valAx>
        <c:axId val="279276544"/>
        <c:scaling>
          <c:orientation val="minMax"/>
        </c:scaling>
        <c:delete val="0"/>
        <c:axPos val="b"/>
        <c:majorGridlines/>
        <c:numFmt formatCode="General" sourceLinked="1"/>
        <c:majorTickMark val="none"/>
        <c:minorTickMark val="none"/>
        <c:tickLblPos val="nextTo"/>
        <c:spPr>
          <a:ln w="9525">
            <a:noFill/>
          </a:ln>
        </c:spPr>
        <c:crossAx val="279275008"/>
        <c:crosses val="autoZero"/>
        <c:crossBetween val="between"/>
      </c:valAx>
      <c:spPr>
        <a:ln>
          <a:solidFill>
            <a:sysClr val="windowText" lastClr="000000"/>
          </a:solidFill>
        </a:ln>
      </c:spPr>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Figure 1.35a Characteristics of Native Hawaiian Families in Hawaiÿi: 2010</a:t>
            </a:r>
          </a:p>
        </c:rich>
      </c:tx>
      <c:overlay val="0"/>
    </c:title>
    <c:autoTitleDeleted val="0"/>
    <c:plotArea>
      <c:layout/>
      <c:pieChart>
        <c:varyColors val="1"/>
        <c:ser>
          <c:idx val="0"/>
          <c:order val="0"/>
          <c:spPr>
            <a:pattFill prst="pct5">
              <a:fgClr>
                <a:schemeClr val="tx1"/>
              </a:fgClr>
              <a:bgClr>
                <a:schemeClr val="bg1"/>
              </a:bgClr>
            </a:pattFill>
            <a:ln>
              <a:solidFill>
                <a:sysClr val="windowText" lastClr="000000"/>
              </a:solidFill>
            </a:ln>
          </c:spPr>
          <c:dPt>
            <c:idx val="1"/>
            <c:bubble3D val="0"/>
            <c:spPr>
              <a:pattFill prst="ltHorz">
                <a:fgClr>
                  <a:schemeClr val="tx1"/>
                </a:fgClr>
                <a:bgClr>
                  <a:schemeClr val="bg1"/>
                </a:bgClr>
              </a:pattFill>
              <a:ln>
                <a:solidFill>
                  <a:sysClr val="windowText" lastClr="000000"/>
                </a:solidFill>
              </a:ln>
            </c:spPr>
            <c:extLst>
              <c:ext xmlns:c16="http://schemas.microsoft.com/office/drawing/2014/chart" uri="{C3380CC4-5D6E-409C-BE32-E72D297353CC}">
                <c16:uniqueId val="{00000001-14A2-4132-B9E9-7E26AE5A9AE7}"/>
              </c:ext>
            </c:extLst>
          </c:dPt>
          <c:dPt>
            <c:idx val="2"/>
            <c:bubble3D val="0"/>
            <c:spPr>
              <a:solidFill>
                <a:schemeClr val="tx1"/>
              </a:solidFill>
              <a:ln>
                <a:solidFill>
                  <a:sysClr val="windowText" lastClr="000000"/>
                </a:solidFill>
              </a:ln>
            </c:spPr>
            <c:extLst>
              <c:ext xmlns:c16="http://schemas.microsoft.com/office/drawing/2014/chart" uri="{C3380CC4-5D6E-409C-BE32-E72D297353CC}">
                <c16:uniqueId val="{00000003-14A2-4132-B9E9-7E26AE5A9AE7}"/>
              </c:ext>
            </c:extLst>
          </c:dPt>
          <c:dLbls>
            <c:spPr>
              <a:solidFill>
                <a:schemeClr val="lt1"/>
              </a:solidFill>
              <a:ln w="3175"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showLegendKey val="0"/>
            <c:showVal val="1"/>
            <c:showCatName val="1"/>
            <c:showSerName val="0"/>
            <c:showPercent val="1"/>
            <c:showBubbleSize val="0"/>
            <c:separator>
</c:separator>
            <c:showLeaderLines val="1"/>
            <c:extLst>
              <c:ext xmlns:c15="http://schemas.microsoft.com/office/drawing/2012/chart" uri="{CE6537A1-D6FC-4f65-9D91-7224C49458BB}"/>
            </c:extLst>
          </c:dLbls>
          <c:cat>
            <c:strRef>
              <c:f>('01.34'!$A$16,'01.34'!$A$24,'01.34'!$A$30)</c:f>
              <c:strCache>
                <c:ptCount val="3"/>
                <c:pt idx="0">
                  <c:v>  Husband-wife family:</c:v>
                </c:pt>
                <c:pt idx="1">
                  <c:v>    Male householder, no wife present:</c:v>
                </c:pt>
                <c:pt idx="2">
                  <c:v>    Female householder, no husband present:</c:v>
                </c:pt>
              </c:strCache>
            </c:strRef>
          </c:cat>
          <c:val>
            <c:numRef>
              <c:f>('01.34'!$D$16,'01.34'!$D$24,'01.34'!$D$30)</c:f>
              <c:numCache>
                <c:formatCode>#,##0_);\(#,##0\)</c:formatCode>
                <c:ptCount val="3"/>
                <c:pt idx="0">
                  <c:v>33148</c:v>
                </c:pt>
                <c:pt idx="1">
                  <c:v>6390</c:v>
                </c:pt>
                <c:pt idx="2">
                  <c:v>14131</c:v>
                </c:pt>
              </c:numCache>
            </c:numRef>
          </c:val>
          <c:extLst>
            <c:ext xmlns:c16="http://schemas.microsoft.com/office/drawing/2014/chart" uri="{C3380CC4-5D6E-409C-BE32-E72D297353CC}">
              <c16:uniqueId val="{00000004-14A2-4132-B9E9-7E26AE5A9AE7}"/>
            </c:ext>
          </c:extLst>
        </c:ser>
        <c:dLbls>
          <c:showLegendKey val="0"/>
          <c:showVal val="0"/>
          <c:showCatName val="1"/>
          <c:showSerName val="0"/>
          <c:showPercent val="1"/>
          <c:showBubbleSize val="0"/>
          <c:showLeaderLines val="1"/>
        </c:dLbls>
        <c:firstSliceAng val="0"/>
      </c:pieChart>
    </c:plotArea>
    <c:plotVisOnly val="1"/>
    <c:dispBlanksAs val="gap"/>
    <c:showDLblsOverMax val="0"/>
  </c:chart>
  <c:spPr>
    <a:solidFill>
      <a:schemeClr val="tx2">
        <a:lumMod val="20000"/>
        <a:lumOff val="80000"/>
      </a:schemeClr>
    </a:solidFill>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600"/>
            </a:pPr>
            <a:r>
              <a:rPr lang="en-US" sz="1600" b="1" i="0" baseline="0">
                <a:effectLst/>
              </a:rPr>
              <a:t>Figure 1.35b Characteristics of Families in Hawaiÿi: 2010</a:t>
            </a:r>
            <a:endParaRPr lang="en-US" sz="1600">
              <a:effectLst/>
            </a:endParaRPr>
          </a:p>
        </c:rich>
      </c:tx>
      <c:overlay val="0"/>
    </c:title>
    <c:autoTitleDeleted val="0"/>
    <c:plotArea>
      <c:layout>
        <c:manualLayout>
          <c:layoutTarget val="inner"/>
          <c:xMode val="edge"/>
          <c:yMode val="edge"/>
          <c:x val="0.3524971032507353"/>
          <c:y val="0.1741926541926542"/>
          <c:w val="0.61353832106652861"/>
          <c:h val="0.69355247433987588"/>
        </c:manualLayout>
      </c:layout>
      <c:barChart>
        <c:barDir val="bar"/>
        <c:grouping val="clustered"/>
        <c:varyColors val="0"/>
        <c:ser>
          <c:idx val="0"/>
          <c:order val="0"/>
          <c:tx>
            <c:strRef>
              <c:f>'01.34'!$B$4:$C$4</c:f>
              <c:strCache>
                <c:ptCount val="1"/>
                <c:pt idx="0">
                  <c:v>Total Population</c:v>
                </c:pt>
              </c:strCache>
            </c:strRef>
          </c:tx>
          <c:spPr>
            <a:pattFill prst="ltVert">
              <a:fgClr>
                <a:schemeClr val="tx1"/>
              </a:fgClr>
              <a:bgClr>
                <a:schemeClr val="bg1"/>
              </a:bgClr>
            </a:pattFill>
            <a:scene3d>
              <a:camera prst="orthographicFront"/>
              <a:lightRig rig="threePt" dir="t"/>
            </a:scene3d>
          </c:spPr>
          <c:invertIfNegative val="0"/>
          <c:dLbls>
            <c:spPr>
              <a:solidFill>
                <a:schemeClr val="lt1"/>
              </a:solidFill>
              <a:ln w="3175"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('01.34'!$A$16,'01.34'!$A$24,'01.34'!$A$30)</c:f>
              <c:strCache>
                <c:ptCount val="3"/>
                <c:pt idx="0">
                  <c:v>  Husband-wife family:</c:v>
                </c:pt>
                <c:pt idx="1">
                  <c:v>    Male householder, no wife present:</c:v>
                </c:pt>
                <c:pt idx="2">
                  <c:v>    Female householder, no husband present:</c:v>
                </c:pt>
              </c:strCache>
            </c:strRef>
          </c:cat>
          <c:val>
            <c:numRef>
              <c:f>('01.34'!$C$16,'01.34'!$C$24,'01.34'!$C$30)</c:f>
              <c:numCache>
                <c:formatCode>0.0%\ </c:formatCode>
                <c:ptCount val="3"/>
                <c:pt idx="0">
                  <c:v>0.73299999999999998</c:v>
                </c:pt>
                <c:pt idx="1">
                  <c:v>8.5000000000000006E-2</c:v>
                </c:pt>
                <c:pt idx="2">
                  <c:v>0.182</c:v>
                </c:pt>
              </c:numCache>
            </c:numRef>
          </c:val>
          <c:extLst>
            <c:ext xmlns:c16="http://schemas.microsoft.com/office/drawing/2014/chart" uri="{C3380CC4-5D6E-409C-BE32-E72D297353CC}">
              <c16:uniqueId val="{00000000-BA80-4C35-B91D-97F90A7EE697}"/>
            </c:ext>
          </c:extLst>
        </c:ser>
        <c:ser>
          <c:idx val="1"/>
          <c:order val="1"/>
          <c:tx>
            <c:strRef>
              <c:f>'01.34'!$D$4:$E$4</c:f>
              <c:strCache>
                <c:ptCount val="1"/>
                <c:pt idx="0">
                  <c:v>Native Hawaiian</c:v>
                </c:pt>
              </c:strCache>
            </c:strRef>
          </c:tx>
          <c:spPr>
            <a:solidFill>
              <a:schemeClr val="tx1"/>
            </a:solidFill>
            <a:scene3d>
              <a:camera prst="orthographicFront"/>
              <a:lightRig rig="threePt" dir="t"/>
            </a:scene3d>
          </c:spPr>
          <c:invertIfNegative val="0"/>
          <c:dLbls>
            <c:spPr>
              <a:solidFill>
                <a:schemeClr val="lt1"/>
              </a:solidFill>
              <a:ln w="3175"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('01.34'!$A$16,'01.34'!$A$24,'01.34'!$A$30)</c:f>
              <c:strCache>
                <c:ptCount val="3"/>
                <c:pt idx="0">
                  <c:v>  Husband-wife family:</c:v>
                </c:pt>
                <c:pt idx="1">
                  <c:v>    Male householder, no wife present:</c:v>
                </c:pt>
                <c:pt idx="2">
                  <c:v>    Female householder, no husband present:</c:v>
                </c:pt>
              </c:strCache>
            </c:strRef>
          </c:cat>
          <c:val>
            <c:numRef>
              <c:f>('01.34'!$E$16,'01.34'!$E$24,'01.34'!$E$30)</c:f>
              <c:numCache>
                <c:formatCode>0.0%\ </c:formatCode>
                <c:ptCount val="3"/>
                <c:pt idx="0">
                  <c:v>0.61799999999999999</c:v>
                </c:pt>
                <c:pt idx="1">
                  <c:v>0.11899999999999999</c:v>
                </c:pt>
                <c:pt idx="2">
                  <c:v>0.26300000000000001</c:v>
                </c:pt>
              </c:numCache>
            </c:numRef>
          </c:val>
          <c:extLst>
            <c:ext xmlns:c16="http://schemas.microsoft.com/office/drawing/2014/chart" uri="{C3380CC4-5D6E-409C-BE32-E72D297353CC}">
              <c16:uniqueId val="{00000001-BA80-4C35-B91D-97F90A7EE697}"/>
            </c:ext>
          </c:extLst>
        </c:ser>
        <c:dLbls>
          <c:dLblPos val="inBase"/>
          <c:showLegendKey val="0"/>
          <c:showVal val="1"/>
          <c:showCatName val="0"/>
          <c:showSerName val="0"/>
          <c:showPercent val="0"/>
          <c:showBubbleSize val="0"/>
        </c:dLbls>
        <c:gapWidth val="25"/>
        <c:axId val="280185088"/>
        <c:axId val="280207360"/>
      </c:barChart>
      <c:catAx>
        <c:axId val="280185088"/>
        <c:scaling>
          <c:orientation val="minMax"/>
        </c:scaling>
        <c:delete val="0"/>
        <c:axPos val="l"/>
        <c:numFmt formatCode="General" sourceLinked="0"/>
        <c:majorTickMark val="none"/>
        <c:minorTickMark val="none"/>
        <c:tickLblPos val="nextTo"/>
        <c:crossAx val="280207360"/>
        <c:crosses val="autoZero"/>
        <c:auto val="1"/>
        <c:lblAlgn val="ctr"/>
        <c:lblOffset val="100"/>
        <c:noMultiLvlLbl val="0"/>
      </c:catAx>
      <c:valAx>
        <c:axId val="280207360"/>
        <c:scaling>
          <c:orientation val="minMax"/>
        </c:scaling>
        <c:delete val="0"/>
        <c:axPos val="b"/>
        <c:majorGridlines/>
        <c:numFmt formatCode="0.0%\ " sourceLinked="1"/>
        <c:majorTickMark val="none"/>
        <c:minorTickMark val="none"/>
        <c:tickLblPos val="nextTo"/>
        <c:spPr>
          <a:ln w="9525">
            <a:noFill/>
          </a:ln>
        </c:spPr>
        <c:crossAx val="280185088"/>
        <c:crosses val="autoZero"/>
        <c:crossBetween val="between"/>
      </c:valAx>
      <c:spPr>
        <a:ln>
          <a:solidFill>
            <a:sysClr val="windowText" lastClr="000000"/>
          </a:solidFill>
        </a:ln>
      </c:spPr>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29</xdr:row>
      <xdr:rowOff>0</xdr:rowOff>
    </xdr:from>
    <xdr:to>
      <xdr:col>12</xdr:col>
      <xdr:colOff>57150</xdr:colOff>
      <xdr:row>56</xdr:row>
      <xdr:rowOff>142875</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23</xdr:row>
      <xdr:rowOff>180974</xdr:rowOff>
    </xdr:from>
    <xdr:to>
      <xdr:col>8</xdr:col>
      <xdr:colOff>66675</xdr:colOff>
      <xdr:row>50</xdr:row>
      <xdr:rowOff>9524</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586740</xdr:colOff>
      <xdr:row>23</xdr:row>
      <xdr:rowOff>89534</xdr:rowOff>
    </xdr:from>
    <xdr:to>
      <xdr:col>8</xdr:col>
      <xdr:colOff>53340</xdr:colOff>
      <xdr:row>48</xdr:row>
      <xdr:rowOff>13334</xdr:rowOff>
    </xdr:to>
    <xdr:graphicFrame macro="">
      <xdr:nvGraphicFramePr>
        <xdr:cNvPr id="2" name="Chart 1">
          <a:extLst>
            <a:ext uri="{FF2B5EF4-FFF2-40B4-BE49-F238E27FC236}">
              <a16:creationId xmlns:a16="http://schemas.microsoft.com/office/drawing/2014/main" id="{E806E9F6-A878-4F2C-BDA8-E9E1E3573C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704849</xdr:colOff>
      <xdr:row>20</xdr:row>
      <xdr:rowOff>138111</xdr:rowOff>
    </xdr:from>
    <xdr:to>
      <xdr:col>9</xdr:col>
      <xdr:colOff>200025</xdr:colOff>
      <xdr:row>45</xdr:row>
      <xdr:rowOff>38099</xdr:rowOff>
    </xdr:to>
    <xdr:graphicFrame macro="">
      <xdr:nvGraphicFramePr>
        <xdr:cNvPr id="2" name="Chart 1">
          <a:extLst>
            <a:ext uri="{FF2B5EF4-FFF2-40B4-BE49-F238E27FC236}">
              <a16:creationId xmlns:a16="http://schemas.microsoft.com/office/drawing/2014/main" id="{F4B57F14-E365-4E14-81AA-6AF04FE201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704849</xdr:colOff>
      <xdr:row>20</xdr:row>
      <xdr:rowOff>138111</xdr:rowOff>
    </xdr:from>
    <xdr:to>
      <xdr:col>9</xdr:col>
      <xdr:colOff>146049</xdr:colOff>
      <xdr:row>43</xdr:row>
      <xdr:rowOff>163511</xdr:rowOff>
    </xdr:to>
    <xdr:graphicFrame macro="">
      <xdr:nvGraphicFramePr>
        <xdr:cNvPr id="3" name="Chart 2">
          <a:extLst>
            <a:ext uri="{FF2B5EF4-FFF2-40B4-BE49-F238E27FC236}">
              <a16:creationId xmlns:a16="http://schemas.microsoft.com/office/drawing/2014/main" id="{F8BCBFD7-85D0-4DE7-8E6E-13D68048D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685800</xdr:colOff>
      <xdr:row>18</xdr:row>
      <xdr:rowOff>112394</xdr:rowOff>
    </xdr:from>
    <xdr:to>
      <xdr:col>8</xdr:col>
      <xdr:colOff>83820</xdr:colOff>
      <xdr:row>42</xdr:row>
      <xdr:rowOff>20954</xdr:rowOff>
    </xdr:to>
    <xdr:graphicFrame macro="">
      <xdr:nvGraphicFramePr>
        <xdr:cNvPr id="2" name="Chart 1">
          <a:extLst>
            <a:ext uri="{FF2B5EF4-FFF2-40B4-BE49-F238E27FC236}">
              <a16:creationId xmlns:a16="http://schemas.microsoft.com/office/drawing/2014/main" id="{AFAA4275-4450-4DBB-A842-1A3052EE64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314325</xdr:colOff>
      <xdr:row>23</xdr:row>
      <xdr:rowOff>38100</xdr:rowOff>
    </xdr:from>
    <xdr:to>
      <xdr:col>8</xdr:col>
      <xdr:colOff>180975</xdr:colOff>
      <xdr:row>58</xdr:row>
      <xdr:rowOff>114300</xdr:rowOff>
    </xdr:to>
    <xdr:graphicFrame macro="">
      <xdr:nvGraphicFramePr>
        <xdr:cNvPr id="4" name="Chart 3">
          <a:extLst>
            <a:ext uri="{FF2B5EF4-FFF2-40B4-BE49-F238E27FC236}">
              <a16:creationId xmlns:a16="http://schemas.microsoft.com/office/drawing/2014/main" id="{00000000-0008-0000-0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342900</xdr:colOff>
      <xdr:row>19</xdr:row>
      <xdr:rowOff>38100</xdr:rowOff>
    </xdr:from>
    <xdr:to>
      <xdr:col>9</xdr:col>
      <xdr:colOff>19050</xdr:colOff>
      <xdr:row>53</xdr:row>
      <xdr:rowOff>66675</xdr:rowOff>
    </xdr:to>
    <xdr:pic>
      <xdr:nvPicPr>
        <xdr:cNvPr id="3" name="Picture 2">
          <a:extLst>
            <a:ext uri="{FF2B5EF4-FFF2-40B4-BE49-F238E27FC236}">
              <a16:creationId xmlns:a16="http://schemas.microsoft.com/office/drawing/2014/main" id="{AEC5E143-50FA-4051-8F48-54586FD30B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2900" y="4676775"/>
          <a:ext cx="8001000" cy="6181725"/>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581025</xdr:colOff>
      <xdr:row>21</xdr:row>
      <xdr:rowOff>133350</xdr:rowOff>
    </xdr:from>
    <xdr:to>
      <xdr:col>8</xdr:col>
      <xdr:colOff>68580</xdr:colOff>
      <xdr:row>56</xdr:row>
      <xdr:rowOff>156210</xdr:rowOff>
    </xdr:to>
    <xdr:pic>
      <xdr:nvPicPr>
        <xdr:cNvPr id="3" name="Picture 2">
          <a:extLst>
            <a:ext uri="{FF2B5EF4-FFF2-40B4-BE49-F238E27FC236}">
              <a16:creationId xmlns:a16="http://schemas.microsoft.com/office/drawing/2014/main" id="{376C4661-0E04-4516-ABE8-4AAC4CB234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1025" y="4895850"/>
          <a:ext cx="7858125" cy="607695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822325</xdr:colOff>
      <xdr:row>41</xdr:row>
      <xdr:rowOff>52386</xdr:rowOff>
    </xdr:from>
    <xdr:to>
      <xdr:col>5</xdr:col>
      <xdr:colOff>625475</xdr:colOff>
      <xdr:row>64</xdr:row>
      <xdr:rowOff>77786</xdr:rowOff>
    </xdr:to>
    <xdr:graphicFrame macro="">
      <xdr:nvGraphicFramePr>
        <xdr:cNvPr id="2" name="Chart 1">
          <a:extLst>
            <a:ext uri="{FF2B5EF4-FFF2-40B4-BE49-F238E27FC236}">
              <a16:creationId xmlns:a16="http://schemas.microsoft.com/office/drawing/2014/main" id="{00000000-0008-0000-1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876299</xdr:colOff>
      <xdr:row>71</xdr:row>
      <xdr:rowOff>28575</xdr:rowOff>
    </xdr:from>
    <xdr:to>
      <xdr:col>6</xdr:col>
      <xdr:colOff>685800</xdr:colOff>
      <xdr:row>96</xdr:row>
      <xdr:rowOff>85725</xdr:rowOff>
    </xdr:to>
    <xdr:graphicFrame macro="">
      <xdr:nvGraphicFramePr>
        <xdr:cNvPr id="4" name="Chart 3">
          <a:extLst>
            <a:ext uri="{FF2B5EF4-FFF2-40B4-BE49-F238E27FC236}">
              <a16:creationId xmlns:a16="http://schemas.microsoft.com/office/drawing/2014/main" id="{00000000-0008-0000-1D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oha2-my.sharepoint.com/Documents%20and%20Settings/liberatv/Local%20Settings/Temporary%20Internet%20Files/OLK4D/07-01-02%20COLA%20INDEX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ww.ers.usda.gov/data/stateexports/2004finalM.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oha2-my.sharepoint.com/Documents%20and%20Settings/MaryB/My%20Documents/C&amp;C%20Real%20Property/20ltp04%20rev_via%20Robin%20email_04052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bedt-fs\read$\DataBook\DB2010\13\13220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s"/>
      <sheetName val="COLA Indexes"/>
      <sheetName val="RPS Schedule"/>
      <sheetName val="Module1"/>
      <sheetName val="To Be Worked"/>
    </sheetNames>
    <sheetDataSet>
      <sheetData sheetId="0"/>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rections"/>
      <sheetName val="Wheat"/>
      <sheetName val="rice"/>
      <sheetName val="feedgrains"/>
      <sheetName val="soybeans"/>
      <sheetName val="sunflowerseed"/>
      <sheetName val="peanuts"/>
      <sheetName val="cotton"/>
      <sheetName val="cottonseed"/>
      <sheetName val="tobacco"/>
      <sheetName val="fruit"/>
      <sheetName val="treenuts"/>
      <sheetName val="vegetables"/>
      <sheetName val="livestock"/>
      <sheetName val="hides"/>
      <sheetName val="poultry"/>
      <sheetName val="fatsoils"/>
      <sheetName val="dairy"/>
      <sheetName val="feedsfodders"/>
      <sheetName val="seeds"/>
      <sheetName val="other"/>
      <sheetName val="comd.chart"/>
      <sheetName val="totals"/>
      <sheetName val="totbycomd."/>
      <sheetName val="16010A"/>
      <sheetName val="16021"/>
      <sheetName val="16020A"/>
      <sheetName val="16020B"/>
      <sheetName val="16010"/>
      <sheetName val="sxcomm"/>
      <sheetName val="sxh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sheetData sheetId="26"/>
      <sheetData sheetId="27"/>
      <sheetData sheetId="28"/>
      <sheetData sheetId="29"/>
      <sheetData sheetId="3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ltp04"/>
      <sheetName val="20ltp04_040528r"/>
      <sheetName val="100in04"/>
      <sheetName val="totals"/>
      <sheetName val="20in04"/>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32209u_100916_vals"/>
      <sheetName val="132209u_100916_wkg"/>
      <sheetName val="hstpov19a"/>
      <sheetName val="hstpov21"/>
      <sheetName val="Sheet1"/>
      <sheetName val=" grid"/>
      <sheetName val="2009"/>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STRAT II">
  <a:themeElements>
    <a:clrScheme name="STRAT II">
      <a:dk1>
        <a:sysClr val="windowText" lastClr="000000"/>
      </a:dk1>
      <a:lt1>
        <a:srgbClr val="FFFFFF"/>
      </a:lt1>
      <a:dk2>
        <a:srgbClr val="94B6D2"/>
      </a:dk2>
      <a:lt2>
        <a:srgbClr val="DD8047"/>
      </a:lt2>
      <a:accent1>
        <a:srgbClr val="A5AB81"/>
      </a:accent1>
      <a:accent2>
        <a:srgbClr val="D8B25C"/>
      </a:accent2>
      <a:accent3>
        <a:srgbClr val="7BA79D"/>
      </a:accent3>
      <a:accent4>
        <a:srgbClr val="9AA977"/>
      </a:accent4>
      <a:accent5>
        <a:srgbClr val="7BA8A9"/>
      </a:accent5>
      <a:accent6>
        <a:srgbClr val="907E8C"/>
      </a:accent6>
      <a:hlink>
        <a:srgbClr val="6AA07E"/>
      </a:hlink>
      <a:folHlink>
        <a:srgbClr val="A5826D"/>
      </a:folHlink>
    </a:clrScheme>
    <a:fontScheme name="Strat Plan">
      <a:majorFont>
        <a:latin typeface="HawnHelv"/>
        <a:ea typeface=""/>
        <a:cs typeface=""/>
      </a:majorFont>
      <a:minorFont>
        <a:latin typeface="HawnHelv"/>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5"/>
  <sheetViews>
    <sheetView tabSelected="1" zoomScaleNormal="100" workbookViewId="0">
      <selection activeCell="A2" sqref="A2:B2"/>
    </sheetView>
  </sheetViews>
  <sheetFormatPr defaultColWidth="9.21875" defaultRowHeight="12.75" customHeight="1"/>
  <cols>
    <col min="1" max="1" width="14.5546875" style="23" customWidth="1"/>
    <col min="2" max="2" width="87" style="23" customWidth="1"/>
    <col min="3" max="3" width="12" style="23" customWidth="1"/>
    <col min="4" max="16384" width="9.21875" style="23"/>
  </cols>
  <sheetData>
    <row r="1" spans="1:4" ht="37.950000000000003" customHeight="1">
      <c r="A1" s="358">
        <v>1</v>
      </c>
      <c r="B1" s="359" t="s">
        <v>2028</v>
      </c>
      <c r="C1" s="30"/>
    </row>
    <row r="2" spans="1:4" ht="25.05" customHeight="1">
      <c r="A2" s="2503" t="s">
        <v>498</v>
      </c>
      <c r="B2" s="2504"/>
      <c r="C2" s="30"/>
    </row>
    <row r="3" spans="1:4" ht="15.6">
      <c r="A3" s="31"/>
      <c r="B3" s="31"/>
      <c r="C3" s="30"/>
    </row>
    <row r="4" spans="1:4" ht="15.6">
      <c r="A4" s="32"/>
      <c r="B4" s="31"/>
      <c r="C4" s="30"/>
    </row>
    <row r="5" spans="1:4" ht="25.05" customHeight="1">
      <c r="A5" s="59" t="s">
        <v>497</v>
      </c>
      <c r="B5" s="60" t="s">
        <v>1</v>
      </c>
      <c r="C5" s="30"/>
    </row>
    <row r="6" spans="1:4" ht="21" customHeight="1">
      <c r="A6" s="839" t="s">
        <v>3</v>
      </c>
      <c r="B6" s="783" t="s">
        <v>4</v>
      </c>
      <c r="C6" s="30"/>
    </row>
    <row r="7" spans="1:4" ht="13.8">
      <c r="A7" s="839"/>
      <c r="B7" s="58"/>
      <c r="C7" s="30"/>
    </row>
    <row r="8" spans="1:4" ht="25.05" customHeight="1">
      <c r="A8" s="840"/>
      <c r="B8" s="61" t="s">
        <v>1695</v>
      </c>
      <c r="C8" s="30"/>
    </row>
    <row r="9" spans="1:4" ht="22.8">
      <c r="A9" s="841" t="s">
        <v>449</v>
      </c>
      <c r="B9" s="781" t="s">
        <v>496</v>
      </c>
      <c r="C9" s="652"/>
      <c r="D9" s="845"/>
    </row>
    <row r="10" spans="1:4" ht="22.8">
      <c r="A10" s="841" t="s">
        <v>450</v>
      </c>
      <c r="B10" s="1269" t="s">
        <v>2032</v>
      </c>
      <c r="C10" s="652"/>
      <c r="D10" s="845"/>
    </row>
    <row r="11" spans="1:4" ht="22.8">
      <c r="A11" s="841" t="s">
        <v>451</v>
      </c>
      <c r="B11" s="782" t="s">
        <v>489</v>
      </c>
      <c r="C11" s="652"/>
      <c r="D11" s="845"/>
    </row>
    <row r="12" spans="1:4" ht="22.8">
      <c r="A12" s="841" t="s">
        <v>1699</v>
      </c>
      <c r="B12" s="1269" t="s">
        <v>2033</v>
      </c>
      <c r="C12" s="652"/>
      <c r="D12" s="845"/>
    </row>
    <row r="13" spans="1:4" ht="22.8">
      <c r="A13" s="841" t="s">
        <v>452</v>
      </c>
      <c r="B13" s="782" t="s">
        <v>2725</v>
      </c>
      <c r="C13" s="652"/>
      <c r="D13" s="845"/>
    </row>
    <row r="14" spans="1:4" ht="22.8">
      <c r="A14" s="841" t="s">
        <v>453</v>
      </c>
      <c r="B14" s="782" t="s">
        <v>448</v>
      </c>
      <c r="C14" s="652"/>
      <c r="D14" s="845"/>
    </row>
    <row r="15" spans="1:4" ht="22.8">
      <c r="A15" s="841" t="s">
        <v>1700</v>
      </c>
      <c r="B15" s="1270" t="s">
        <v>2041</v>
      </c>
      <c r="C15" s="56"/>
      <c r="D15" s="845"/>
    </row>
    <row r="16" spans="1:4" ht="22.8">
      <c r="A16" s="841" t="s">
        <v>454</v>
      </c>
      <c r="B16" s="1271" t="s">
        <v>2040</v>
      </c>
      <c r="C16" s="652"/>
      <c r="D16" s="845"/>
    </row>
    <row r="17" spans="1:4" ht="13.8">
      <c r="A17" s="841"/>
      <c r="B17" s="33"/>
      <c r="C17" s="30"/>
    </row>
    <row r="18" spans="1:4" ht="25.05" customHeight="1">
      <c r="A18" s="840"/>
      <c r="B18" s="38" t="s">
        <v>1696</v>
      </c>
      <c r="C18" s="30"/>
    </row>
    <row r="19" spans="1:4" ht="22.8">
      <c r="A19" s="842" t="s">
        <v>455</v>
      </c>
      <c r="B19" s="780" t="s">
        <v>5</v>
      </c>
      <c r="C19" s="652"/>
      <c r="D19" s="845"/>
    </row>
    <row r="20" spans="1:4" ht="22.8">
      <c r="A20" s="842" t="s">
        <v>456</v>
      </c>
      <c r="B20" s="780" t="s">
        <v>2726</v>
      </c>
      <c r="C20" s="652"/>
      <c r="D20" s="845"/>
    </row>
    <row r="21" spans="1:4" ht="22.8">
      <c r="A21" s="842" t="s">
        <v>457</v>
      </c>
      <c r="B21" s="780" t="s">
        <v>6</v>
      </c>
      <c r="C21" s="652"/>
      <c r="D21" s="845"/>
    </row>
    <row r="22" spans="1:4" ht="22.8">
      <c r="A22" s="842" t="s">
        <v>458</v>
      </c>
      <c r="B22" s="780" t="s">
        <v>262</v>
      </c>
      <c r="C22" s="652"/>
      <c r="D22" s="845"/>
    </row>
    <row r="23" spans="1:4" ht="22.8">
      <c r="A23" s="842" t="s">
        <v>459</v>
      </c>
      <c r="B23" s="780" t="s">
        <v>7</v>
      </c>
      <c r="C23" s="652"/>
      <c r="D23" s="845"/>
    </row>
    <row r="24" spans="1:4" ht="13.8">
      <c r="A24" s="841"/>
      <c r="B24" s="34"/>
      <c r="C24" s="30"/>
    </row>
    <row r="25" spans="1:4" ht="25.05" customHeight="1">
      <c r="A25" s="840"/>
      <c r="B25" s="39" t="s">
        <v>710</v>
      </c>
      <c r="C25" s="30"/>
    </row>
    <row r="26" spans="1:4" ht="22.8">
      <c r="A26" s="842" t="s">
        <v>460</v>
      </c>
      <c r="B26" s="1272" t="s">
        <v>8</v>
      </c>
      <c r="C26" s="652"/>
      <c r="D26" s="845"/>
    </row>
    <row r="27" spans="1:4" ht="22.8">
      <c r="A27" s="842" t="s">
        <v>461</v>
      </c>
      <c r="B27" s="1272" t="s">
        <v>2727</v>
      </c>
      <c r="C27" s="652"/>
      <c r="D27" s="845"/>
    </row>
    <row r="28" spans="1:4" ht="22.8">
      <c r="A28" s="842" t="s">
        <v>462</v>
      </c>
      <c r="B28" s="1996" t="s">
        <v>2728</v>
      </c>
      <c r="C28" s="652"/>
      <c r="D28" s="845"/>
    </row>
    <row r="29" spans="1:4" ht="22.8">
      <c r="A29" s="842" t="s">
        <v>463</v>
      </c>
      <c r="B29" s="1272" t="s">
        <v>9</v>
      </c>
      <c r="C29" s="652"/>
      <c r="D29" s="845"/>
    </row>
    <row r="30" spans="1:4" ht="22.8">
      <c r="A30" s="842" t="s">
        <v>464</v>
      </c>
      <c r="B30" s="1272" t="s">
        <v>10</v>
      </c>
      <c r="C30" s="652"/>
      <c r="D30" s="845"/>
    </row>
    <row r="31" spans="1:4" ht="22.8">
      <c r="A31" s="842" t="s">
        <v>465</v>
      </c>
      <c r="B31" s="1272" t="s">
        <v>11</v>
      </c>
      <c r="C31" s="652"/>
      <c r="D31" s="845"/>
    </row>
    <row r="32" spans="1:4" ht="22.8">
      <c r="A32" s="842" t="s">
        <v>466</v>
      </c>
      <c r="B32" s="1272" t="s">
        <v>12</v>
      </c>
      <c r="C32" s="652"/>
      <c r="D32" s="845"/>
    </row>
    <row r="33" spans="1:4" ht="22.8">
      <c r="A33" s="842" t="s">
        <v>467</v>
      </c>
      <c r="B33" s="1269" t="s">
        <v>2034</v>
      </c>
      <c r="C33" s="652"/>
      <c r="D33" s="845"/>
    </row>
    <row r="34" spans="1:4" ht="22.8">
      <c r="A34" s="842" t="s">
        <v>468</v>
      </c>
      <c r="B34" s="1273" t="s">
        <v>2035</v>
      </c>
      <c r="C34" s="652"/>
      <c r="D34" s="845"/>
    </row>
    <row r="35" spans="1:4" ht="22.8">
      <c r="A35" s="842" t="s">
        <v>469</v>
      </c>
      <c r="B35" s="1269" t="s">
        <v>2036</v>
      </c>
      <c r="C35" s="652"/>
      <c r="D35" s="845"/>
    </row>
    <row r="36" spans="1:4" ht="22.8">
      <c r="A36" s="842" t="s">
        <v>470</v>
      </c>
      <c r="B36" s="1269" t="s">
        <v>2037</v>
      </c>
      <c r="C36" s="652"/>
      <c r="D36" s="845"/>
    </row>
    <row r="37" spans="1:4" ht="22.8">
      <c r="A37" s="842" t="s">
        <v>471</v>
      </c>
      <c r="B37" s="1269" t="s">
        <v>2038</v>
      </c>
      <c r="C37" s="652"/>
      <c r="D37" s="845"/>
    </row>
    <row r="38" spans="1:4" ht="22.8">
      <c r="A38" s="842" t="s">
        <v>472</v>
      </c>
      <c r="B38" s="1269" t="s">
        <v>2039</v>
      </c>
      <c r="C38" s="652"/>
      <c r="D38" s="845"/>
    </row>
    <row r="39" spans="1:4" ht="22.8">
      <c r="A39" s="842" t="s">
        <v>473</v>
      </c>
      <c r="B39" s="772" t="s">
        <v>711</v>
      </c>
      <c r="C39" s="652"/>
      <c r="D39" s="845"/>
    </row>
    <row r="40" spans="1:4" ht="22.8">
      <c r="A40" s="842" t="s">
        <v>474</v>
      </c>
      <c r="B40" s="772" t="s">
        <v>712</v>
      </c>
      <c r="C40" s="652"/>
      <c r="D40" s="845"/>
    </row>
    <row r="41" spans="1:4" ht="22.8">
      <c r="A41" s="842" t="s">
        <v>475</v>
      </c>
      <c r="B41" s="772" t="s">
        <v>713</v>
      </c>
      <c r="C41" s="652"/>
      <c r="D41" s="845"/>
    </row>
    <row r="42" spans="1:4" ht="22.8">
      <c r="A42" s="842" t="s">
        <v>476</v>
      </c>
      <c r="B42" s="772" t="s">
        <v>714</v>
      </c>
      <c r="C42" s="652"/>
      <c r="D42" s="845"/>
    </row>
    <row r="43" spans="1:4" ht="22.8">
      <c r="A43" s="842" t="s">
        <v>477</v>
      </c>
      <c r="B43" s="772" t="s">
        <v>715</v>
      </c>
      <c r="C43" s="652"/>
      <c r="D43" s="845"/>
    </row>
    <row r="44" spans="1:4" ht="22.8">
      <c r="A44" s="842" t="s">
        <v>478</v>
      </c>
      <c r="B44" s="772" t="s">
        <v>716</v>
      </c>
      <c r="C44" s="652"/>
      <c r="D44" s="845"/>
    </row>
    <row r="45" spans="1:4" ht="13.8">
      <c r="A45" s="841"/>
      <c r="B45" s="35"/>
      <c r="C45" s="30"/>
    </row>
    <row r="46" spans="1:4" ht="25.05" customHeight="1">
      <c r="A46" s="840"/>
      <c r="B46" s="40" t="s">
        <v>680</v>
      </c>
      <c r="C46" s="30"/>
    </row>
    <row r="47" spans="1:4" ht="22.8">
      <c r="A47" s="842" t="s">
        <v>479</v>
      </c>
      <c r="B47" s="776" t="s">
        <v>14</v>
      </c>
      <c r="C47" s="652"/>
      <c r="D47" s="845"/>
    </row>
    <row r="48" spans="1:4" ht="22.8">
      <c r="A48" s="842" t="s">
        <v>480</v>
      </c>
      <c r="B48" s="776" t="s">
        <v>15</v>
      </c>
      <c r="C48" s="652"/>
      <c r="D48" s="845"/>
    </row>
    <row r="49" spans="1:4" ht="22.8">
      <c r="A49" s="842" t="s">
        <v>481</v>
      </c>
      <c r="B49" s="776" t="s">
        <v>16</v>
      </c>
      <c r="C49" s="652"/>
      <c r="D49" s="845"/>
    </row>
    <row r="50" spans="1:4" ht="27.6">
      <c r="A50" s="842" t="s">
        <v>482</v>
      </c>
      <c r="B50" s="776" t="s">
        <v>17</v>
      </c>
      <c r="C50" s="652"/>
      <c r="D50" s="845"/>
    </row>
    <row r="51" spans="1:4" ht="32.4">
      <c r="A51" s="842" t="s">
        <v>483</v>
      </c>
      <c r="B51" s="776" t="s">
        <v>18</v>
      </c>
      <c r="D51" s="1242"/>
    </row>
    <row r="52" spans="1:4" ht="27.6">
      <c r="A52" s="842" t="s">
        <v>484</v>
      </c>
      <c r="B52" s="777" t="s">
        <v>699</v>
      </c>
      <c r="C52" s="652"/>
      <c r="D52" s="845"/>
    </row>
    <row r="53" spans="1:4" ht="32.4">
      <c r="A53" s="842" t="s">
        <v>485</v>
      </c>
      <c r="B53" s="778" t="s">
        <v>700</v>
      </c>
      <c r="C53" s="652"/>
      <c r="D53" s="1242"/>
    </row>
    <row r="54" spans="1:4" ht="22.8">
      <c r="A54" s="842" t="s">
        <v>486</v>
      </c>
      <c r="B54" s="779" t="s">
        <v>2009</v>
      </c>
      <c r="C54" s="56"/>
      <c r="D54" s="845"/>
    </row>
    <row r="55" spans="1:4" ht="13.8">
      <c r="A55" s="841"/>
      <c r="B55" s="54"/>
      <c r="C55" s="56"/>
    </row>
    <row r="56" spans="1:4" ht="25.05" customHeight="1">
      <c r="A56" s="843"/>
      <c r="B56" s="41" t="s">
        <v>1697</v>
      </c>
      <c r="C56" s="30"/>
    </row>
    <row r="57" spans="1:4" ht="22.8">
      <c r="A57" s="842" t="s">
        <v>487</v>
      </c>
      <c r="B57" s="775" t="s">
        <v>499</v>
      </c>
      <c r="C57" s="652"/>
      <c r="D57" s="845"/>
    </row>
    <row r="58" spans="1:4" ht="22.8">
      <c r="A58" s="842" t="s">
        <v>488</v>
      </c>
      <c r="B58" s="774" t="s">
        <v>500</v>
      </c>
      <c r="C58" s="652"/>
      <c r="D58" s="845"/>
    </row>
    <row r="59" spans="1:4" ht="22.8">
      <c r="A59" s="842" t="s">
        <v>1701</v>
      </c>
      <c r="B59" s="774" t="s">
        <v>501</v>
      </c>
      <c r="C59" s="652"/>
      <c r="D59" s="845"/>
    </row>
    <row r="60" spans="1:4" ht="22.8">
      <c r="A60" s="842" t="s">
        <v>1702</v>
      </c>
      <c r="B60" s="774" t="s">
        <v>502</v>
      </c>
      <c r="C60" s="652"/>
      <c r="D60" s="845"/>
    </row>
    <row r="61" spans="1:4" ht="13.8">
      <c r="A61" s="841"/>
      <c r="B61" s="57"/>
      <c r="C61" s="30"/>
    </row>
    <row r="62" spans="1:4" ht="25.05" customHeight="1">
      <c r="A62" s="840"/>
      <c r="B62" s="42" t="s">
        <v>681</v>
      </c>
      <c r="C62" s="30"/>
    </row>
    <row r="63" spans="1:4" ht="27.6">
      <c r="A63" s="842" t="s">
        <v>1706</v>
      </c>
      <c r="B63" s="770" t="s">
        <v>708</v>
      </c>
      <c r="C63" s="652"/>
      <c r="D63" s="845"/>
    </row>
    <row r="64" spans="1:4" ht="22.8">
      <c r="A64" s="842" t="s">
        <v>1704</v>
      </c>
      <c r="B64" s="770" t="s">
        <v>709</v>
      </c>
      <c r="C64" s="652"/>
      <c r="D64" s="845"/>
    </row>
    <row r="65" spans="1:4" ht="22.8">
      <c r="A65" s="842" t="s">
        <v>1707</v>
      </c>
      <c r="B65" s="771" t="s">
        <v>2016</v>
      </c>
      <c r="C65" s="56"/>
      <c r="D65" s="845"/>
    </row>
    <row r="66" spans="1:4" ht="22.8">
      <c r="A66" s="842" t="s">
        <v>1703</v>
      </c>
      <c r="B66" s="772" t="s">
        <v>701</v>
      </c>
      <c r="C66" s="652"/>
      <c r="D66" s="845"/>
    </row>
    <row r="67" spans="1:4" ht="13.8">
      <c r="A67" s="841"/>
      <c r="B67" s="29"/>
      <c r="C67" s="30"/>
    </row>
    <row r="68" spans="1:4" ht="25.05" customHeight="1">
      <c r="A68" s="840"/>
      <c r="B68" s="43" t="s">
        <v>1698</v>
      </c>
      <c r="C68" s="30"/>
    </row>
    <row r="69" spans="1:4" ht="32.4">
      <c r="A69" s="842" t="s">
        <v>1708</v>
      </c>
      <c r="B69" s="773" t="s">
        <v>2008</v>
      </c>
      <c r="C69" s="1242"/>
      <c r="D69" s="846"/>
    </row>
    <row r="70" spans="1:4" ht="22.8">
      <c r="A70" s="842" t="s">
        <v>1705</v>
      </c>
      <c r="B70" s="848" t="s">
        <v>2000</v>
      </c>
      <c r="C70" s="56"/>
      <c r="D70" s="845"/>
    </row>
    <row r="71" spans="1:4" ht="22.8">
      <c r="A71" s="842" t="s">
        <v>1709</v>
      </c>
      <c r="B71" s="848" t="s">
        <v>2001</v>
      </c>
      <c r="C71" s="56"/>
      <c r="D71" s="845"/>
    </row>
    <row r="72" spans="1:4" s="5" customFormat="1" ht="13.05" customHeight="1">
      <c r="A72" s="844"/>
      <c r="B72" s="36"/>
      <c r="C72" s="36"/>
    </row>
    <row r="73" spans="1:4" s="5" customFormat="1" ht="12" customHeight="1">
      <c r="A73" s="360"/>
      <c r="B73" s="37" t="s">
        <v>1717</v>
      </c>
      <c r="C73" s="36"/>
    </row>
    <row r="74" spans="1:4" s="5" customFormat="1" ht="13.8">
      <c r="A74" s="55"/>
      <c r="B74" s="36"/>
      <c r="C74" s="36"/>
    </row>
    <row r="75" spans="1:4" s="5" customFormat="1" ht="13.8">
      <c r="A75" s="36"/>
      <c r="B75" s="36"/>
      <c r="C75" s="36"/>
    </row>
  </sheetData>
  <mergeCells count="1">
    <mergeCell ref="A2:B2"/>
  </mergeCells>
  <hyperlinks>
    <hyperlink ref="A6" location="Introduction!A1" display="Introduction"/>
    <hyperlink ref="A9" location="'01.01'!A1" display="Table 1.01"/>
    <hyperlink ref="A10" location="'01.02'!A1" display="Table 1.02"/>
    <hyperlink ref="A11" location="'01.03'!A1" display="Table 1.03"/>
    <hyperlink ref="A12" location="'01.04'!A1" display="Table 1.04"/>
    <hyperlink ref="A13" location="'01.05'!A1" display="Table 1.05"/>
    <hyperlink ref="A14" location="'01.06'!A1" display="Table 1.06"/>
    <hyperlink ref="A15" location="'01.07'!A1" display="Table 1.07"/>
    <hyperlink ref="A16" location="'01.08'!A1" display="Table 1.08"/>
    <hyperlink ref="A19" location="'01.09'!A1" display="Table 1.09"/>
    <hyperlink ref="A20" location="'01.10'!A1" display="Table 1.10"/>
    <hyperlink ref="A71" location="'01.51'!A1" display="Table 1.51"/>
    <hyperlink ref="A70" location="'01.50'!A1" display="Table 1.50"/>
    <hyperlink ref="A69" location="'01.49'!A1" display="Table 1.49"/>
    <hyperlink ref="A66" location="'01.48'!A1" display="Table 1.48"/>
    <hyperlink ref="A65" location="'01.47'!A1" display="Table 1.47"/>
    <hyperlink ref="A64" location="'01.46'!A1" display="Table 1.46"/>
    <hyperlink ref="A63" location="'01.45'!A1" display="Table 1.45"/>
    <hyperlink ref="A60" location="'01.44'!A1" display="Table 1.44"/>
    <hyperlink ref="A59" location="'01.43'!A1" display="Table 1.43"/>
    <hyperlink ref="A58" location="'01.42'!A1" display="Table 1.42"/>
    <hyperlink ref="A57" location="'01.41'!A1" display="Table 1.41"/>
    <hyperlink ref="A54" location="'01.40'!A1" display="Table 1.40"/>
    <hyperlink ref="A53" location="'01.39'!A1" display="Table 1.39"/>
    <hyperlink ref="A52" location="'01.38'!A1" display="Table 1.38"/>
    <hyperlink ref="A51" location="'01.37'!A1" display="Table 1.37"/>
    <hyperlink ref="A50" location="'01.36'!A1" display="Table 1.36"/>
    <hyperlink ref="A49" location="'01.35'!A1" display="Table 1.35"/>
    <hyperlink ref="A48" location="'01.34'!A1" display="Table 1.34"/>
    <hyperlink ref="A47" location="'01.33'!A1" display="Table 1.33"/>
    <hyperlink ref="A44" location="'01.32'!A1" display="Table 1.32"/>
    <hyperlink ref="A43" location="'01.31'!A1" display="Table 1.31"/>
    <hyperlink ref="A42" location="'01.30'!A1" display="Table 1.30"/>
    <hyperlink ref="A41" location="'01.29'!A1" display="Table 1.29"/>
    <hyperlink ref="A40" location="'01.28'!A1" display="Table 1.28"/>
    <hyperlink ref="A39" location="'01.27'!A1" display="Table 1.27"/>
    <hyperlink ref="A38" location="'01.26'!A1" display="Table 1.26"/>
    <hyperlink ref="A37" location="'01.25'!A1" display="Table 1.25"/>
    <hyperlink ref="A36" location="'01.24'!A1" display="Table 1.24"/>
    <hyperlink ref="A35" location="'01.23'!A1" display="Table 1.23"/>
    <hyperlink ref="A34" location="'01.22'!A1" display="Table 1.22"/>
    <hyperlink ref="A33" location="'01.21'!A1" display="Table 1.21"/>
    <hyperlink ref="A32" location="'01.20'!A1" display="Table 1.20"/>
    <hyperlink ref="A31" location="'01.19'!A1" display="Table 1.19"/>
    <hyperlink ref="A30" location="'01.18'!A1" display="Table 1.18"/>
    <hyperlink ref="A29" location="'01.17'!A1" display="Table 1.17"/>
    <hyperlink ref="A28" location="'01.16'!A1" display="Table 1.16"/>
    <hyperlink ref="A27" location="'01.15'!A1" display="Table 1.15"/>
    <hyperlink ref="A26" location="'01.14'!A1" display="Table 1.14"/>
    <hyperlink ref="A23" location="'01.13'!A1" display="Table 1.13"/>
    <hyperlink ref="A22" location="'01.12'!A1" display="Table 1.12"/>
    <hyperlink ref="A21" location="'01.11'!A1" display="Table 1.11"/>
  </hyperlinks>
  <printOptions horizontalCentered="1"/>
  <pageMargins left="0.5" right="0.5" top="0.5" bottom="0.5" header="0.3" footer="0.3"/>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zoomScaleNormal="100" workbookViewId="0">
      <selection activeCell="P3" sqref="P3"/>
    </sheetView>
  </sheetViews>
  <sheetFormatPr defaultColWidth="9.6640625" defaultRowHeight="12.75" customHeight="1"/>
  <cols>
    <col min="1" max="1" width="24.109375" style="661" customWidth="1"/>
    <col min="2" max="15" width="10.77734375" style="661" customWidth="1"/>
    <col min="16" max="16384" width="9.6640625" style="661"/>
  </cols>
  <sheetData>
    <row r="1" spans="1:18" ht="24.6">
      <c r="A1" s="2096" t="s">
        <v>2051</v>
      </c>
      <c r="B1" s="2097"/>
      <c r="C1" s="2097"/>
      <c r="D1" s="2097"/>
      <c r="E1" s="2097"/>
      <c r="F1" s="2097"/>
      <c r="G1" s="2097"/>
      <c r="H1" s="2097"/>
      <c r="I1" s="2097"/>
      <c r="J1" s="2097"/>
      <c r="K1" s="2097"/>
      <c r="L1" s="2097"/>
      <c r="M1" s="2097"/>
      <c r="N1" s="2097"/>
      <c r="O1" s="2097"/>
      <c r="P1" s="1304"/>
    </row>
    <row r="2" spans="1:18" ht="13.2">
      <c r="A2" s="299"/>
      <c r="B2" s="23"/>
      <c r="C2" s="23"/>
      <c r="D2" s="23"/>
      <c r="E2" s="23"/>
      <c r="F2" s="23"/>
      <c r="G2" s="23"/>
      <c r="H2" s="23"/>
      <c r="I2" s="23"/>
      <c r="J2" s="23"/>
      <c r="K2" s="23"/>
      <c r="L2" s="23"/>
      <c r="M2" s="23"/>
      <c r="N2" s="23"/>
      <c r="O2" s="23"/>
    </row>
    <row r="3" spans="1:18" ht="17.399999999999999" customHeight="1">
      <c r="A3" s="2111" t="s">
        <v>75</v>
      </c>
      <c r="B3" s="2114" t="s">
        <v>90</v>
      </c>
      <c r="C3" s="2115"/>
      <c r="D3" s="2098" t="s">
        <v>91</v>
      </c>
      <c r="E3" s="2099"/>
      <c r="F3" s="2099"/>
      <c r="G3" s="2099"/>
      <c r="H3" s="2099"/>
      <c r="I3" s="2099"/>
      <c r="J3" s="2099"/>
      <c r="K3" s="2099"/>
      <c r="L3" s="2099"/>
      <c r="M3" s="2099"/>
      <c r="N3" s="2099"/>
      <c r="O3" s="2100"/>
      <c r="P3" s="1305"/>
    </row>
    <row r="4" spans="1:18" ht="20.399999999999999">
      <c r="A4" s="2112"/>
      <c r="B4" s="2079"/>
      <c r="C4" s="2081"/>
      <c r="D4" s="2101" t="s">
        <v>68</v>
      </c>
      <c r="E4" s="2102"/>
      <c r="F4" s="2102"/>
      <c r="G4" s="2101" t="s">
        <v>2052</v>
      </c>
      <c r="H4" s="2102"/>
      <c r="I4" s="2102"/>
      <c r="J4" s="2101" t="s">
        <v>92</v>
      </c>
      <c r="K4" s="2102"/>
      <c r="L4" s="2102"/>
      <c r="M4" s="2101" t="s">
        <v>52</v>
      </c>
      <c r="N4" s="2102"/>
      <c r="O4" s="2103"/>
      <c r="P4" s="1305"/>
    </row>
    <row r="5" spans="1:18" ht="20.399999999999999">
      <c r="A5" s="2113"/>
      <c r="B5" s="62" t="s">
        <v>25</v>
      </c>
      <c r="C5" s="305" t="s">
        <v>2053</v>
      </c>
      <c r="D5" s="62" t="s">
        <v>25</v>
      </c>
      <c r="E5" s="1359" t="s">
        <v>2054</v>
      </c>
      <c r="F5" s="305" t="s">
        <v>2053</v>
      </c>
      <c r="G5" s="62" t="s">
        <v>25</v>
      </c>
      <c r="H5" s="1359" t="s">
        <v>2054</v>
      </c>
      <c r="I5" s="305" t="s">
        <v>2053</v>
      </c>
      <c r="J5" s="62" t="s">
        <v>25</v>
      </c>
      <c r="K5" s="1359" t="s">
        <v>2054</v>
      </c>
      <c r="L5" s="305" t="s">
        <v>2053</v>
      </c>
      <c r="M5" s="62" t="s">
        <v>25</v>
      </c>
      <c r="N5" s="1359" t="s">
        <v>2054</v>
      </c>
      <c r="O5" s="64" t="s">
        <v>2053</v>
      </c>
      <c r="P5" s="1305"/>
    </row>
    <row r="6" spans="1:18" ht="15.6">
      <c r="A6" s="857" t="s">
        <v>93</v>
      </c>
      <c r="B6" s="1360">
        <v>609215</v>
      </c>
      <c r="C6" s="878">
        <f t="shared" ref="C6:C15" si="0">B6/1455271</f>
        <v>0.41862649637077903</v>
      </c>
      <c r="D6" s="1360">
        <v>112533</v>
      </c>
      <c r="E6" s="1361">
        <f>D6/B6</f>
        <v>0.18471803878762014</v>
      </c>
      <c r="F6" s="878">
        <f>D6/200629</f>
        <v>0.56090096646048182</v>
      </c>
      <c r="G6" s="1360">
        <v>84334</v>
      </c>
      <c r="H6" s="1361">
        <f>G6/B6</f>
        <v>0.13843060331738385</v>
      </c>
      <c r="I6" s="878">
        <f>G6/164836</f>
        <v>0.51162367444004953</v>
      </c>
      <c r="J6" s="1360">
        <v>38507</v>
      </c>
      <c r="K6" s="1361">
        <f>J6/B6</f>
        <v>6.3207570397971161E-2</v>
      </c>
      <c r="L6" s="878">
        <f>J6/73298</f>
        <v>0.52534857704166549</v>
      </c>
      <c r="M6" s="1360">
        <v>373841</v>
      </c>
      <c r="N6" s="1361">
        <f>M6/B6</f>
        <v>0.61364378749702486</v>
      </c>
      <c r="O6" s="1362">
        <f>M6/1016508</f>
        <v>0.36776985522986538</v>
      </c>
      <c r="P6" s="1363"/>
      <c r="Q6" s="5"/>
      <c r="R6" s="1364"/>
    </row>
    <row r="7" spans="1:18" ht="15.6">
      <c r="A7" s="858" t="s">
        <v>2055</v>
      </c>
      <c r="B7" s="1333">
        <v>317497</v>
      </c>
      <c r="C7" s="881">
        <f t="shared" si="0"/>
        <v>0.21817036139660587</v>
      </c>
      <c r="D7" s="1333">
        <v>59320</v>
      </c>
      <c r="E7" s="1365">
        <f t="shared" ref="E7:E15" si="1">D7/B7</f>
        <v>0.18683641105270285</v>
      </c>
      <c r="F7" s="881">
        <f t="shared" ref="F7:F15" si="2">D7/200629</f>
        <v>0.29567011748052374</v>
      </c>
      <c r="G7" s="1366">
        <v>39617</v>
      </c>
      <c r="H7" s="1365">
        <f t="shared" ref="H7:H15" si="3">G7/B7</f>
        <v>0.12477913177132383</v>
      </c>
      <c r="I7" s="881">
        <f t="shared" ref="I7:I15" si="4">G7/164836</f>
        <v>0.24034191560096096</v>
      </c>
      <c r="J7" s="1333">
        <v>18096</v>
      </c>
      <c r="K7" s="1365">
        <f t="shared" ref="K7:K15" si="5">J7/B7</f>
        <v>5.6995814133676853E-2</v>
      </c>
      <c r="L7" s="881">
        <f t="shared" ref="L7:L15" si="6">J7/73298</f>
        <v>0.24688258888373488</v>
      </c>
      <c r="M7" s="1333">
        <v>200455</v>
      </c>
      <c r="N7" s="1365">
        <f t="shared" ref="N7:N15" si="7">M7/B7</f>
        <v>0.63136029631776047</v>
      </c>
      <c r="O7" s="1367">
        <f t="shared" ref="O7:O15" si="8">M7/1016508</f>
        <v>0.19719962853219059</v>
      </c>
      <c r="P7" s="1363"/>
      <c r="Q7" s="5"/>
    </row>
    <row r="8" spans="1:18" ht="15.6">
      <c r="A8" s="857" t="s">
        <v>77</v>
      </c>
      <c r="B8" s="1368">
        <v>214493</v>
      </c>
      <c r="C8" s="878">
        <f t="shared" si="0"/>
        <v>0.14739041731746183</v>
      </c>
      <c r="D8" s="1368">
        <v>22746</v>
      </c>
      <c r="E8" s="1369">
        <f t="shared" si="1"/>
        <v>0.10604541873161362</v>
      </c>
      <c r="F8" s="878">
        <f t="shared" si="2"/>
        <v>0.11337344052953462</v>
      </c>
      <c r="G8" s="1368">
        <v>14438</v>
      </c>
      <c r="H8" s="1369">
        <f t="shared" si="3"/>
        <v>6.7312219979206778E-2</v>
      </c>
      <c r="I8" s="878">
        <f t="shared" si="4"/>
        <v>8.7590089543546315E-2</v>
      </c>
      <c r="J8" s="1368">
        <v>7207</v>
      </c>
      <c r="K8" s="1369">
        <f t="shared" si="5"/>
        <v>3.3600164107919606E-2</v>
      </c>
      <c r="L8" s="878">
        <f t="shared" si="6"/>
        <v>9.8324647330077217E-2</v>
      </c>
      <c r="M8" s="1368">
        <v>170144</v>
      </c>
      <c r="N8" s="1369">
        <f t="shared" si="7"/>
        <v>0.79323800776715325</v>
      </c>
      <c r="O8" s="1362">
        <f t="shared" si="8"/>
        <v>0.16738087649088843</v>
      </c>
      <c r="P8" s="1363"/>
      <c r="Q8" s="5"/>
    </row>
    <row r="9" spans="1:18" ht="15.6">
      <c r="A9" s="858" t="s">
        <v>78</v>
      </c>
      <c r="B9" s="1370">
        <v>383200</v>
      </c>
      <c r="C9" s="881">
        <f t="shared" si="0"/>
        <v>0.26331865336421878</v>
      </c>
      <c r="D9" s="1370">
        <v>41744</v>
      </c>
      <c r="E9" s="1365">
        <f t="shared" si="1"/>
        <v>0.10893528183716075</v>
      </c>
      <c r="F9" s="881">
        <f t="shared" si="2"/>
        <v>0.20806563358238339</v>
      </c>
      <c r="G9" s="1370">
        <v>46814</v>
      </c>
      <c r="H9" s="1365">
        <f t="shared" si="3"/>
        <v>0.12216597077244259</v>
      </c>
      <c r="I9" s="881">
        <f t="shared" si="4"/>
        <v>0.28400349438229511</v>
      </c>
      <c r="J9" s="1370">
        <v>23392</v>
      </c>
      <c r="K9" s="1365">
        <f t="shared" si="5"/>
        <v>6.1043841336116914E-2</v>
      </c>
      <c r="L9" s="881">
        <f t="shared" si="6"/>
        <v>0.3191355835084177</v>
      </c>
      <c r="M9" s="1370">
        <v>271235</v>
      </c>
      <c r="N9" s="1365">
        <f t="shared" si="7"/>
        <v>0.7078157620041754</v>
      </c>
      <c r="O9" s="1367">
        <f t="shared" si="8"/>
        <v>0.26683016759336869</v>
      </c>
      <c r="P9" s="1363"/>
      <c r="Q9" s="5"/>
    </row>
    <row r="10" spans="1:18" ht="15.6">
      <c r="A10" s="857" t="s">
        <v>80</v>
      </c>
      <c r="B10" s="1368">
        <v>312668</v>
      </c>
      <c r="C10" s="878">
        <f t="shared" si="0"/>
        <v>0.21485207909729528</v>
      </c>
      <c r="D10" s="1368">
        <v>33855</v>
      </c>
      <c r="E10" s="1369">
        <f t="shared" si="1"/>
        <v>0.10827778986017117</v>
      </c>
      <c r="F10" s="878">
        <f t="shared" si="2"/>
        <v>0.16874429917908179</v>
      </c>
      <c r="G10" s="1368">
        <v>21316</v>
      </c>
      <c r="H10" s="1369">
        <f t="shared" si="3"/>
        <v>6.8174549362262846E-2</v>
      </c>
      <c r="I10" s="878">
        <f t="shared" si="4"/>
        <v>0.12931641146351525</v>
      </c>
      <c r="J10" s="1368">
        <v>12806</v>
      </c>
      <c r="K10" s="1369">
        <f t="shared" si="5"/>
        <v>4.0957181419269004E-2</v>
      </c>
      <c r="L10" s="878">
        <f t="shared" si="6"/>
        <v>0.17471145188136103</v>
      </c>
      <c r="M10" s="1368">
        <v>244700</v>
      </c>
      <c r="N10" s="1369">
        <f t="shared" si="7"/>
        <v>0.78261926388373615</v>
      </c>
      <c r="O10" s="1362">
        <f t="shared" si="8"/>
        <v>0.24072609364609035</v>
      </c>
      <c r="P10" s="1363"/>
      <c r="Q10" s="5"/>
    </row>
    <row r="11" spans="1:18" ht="15.6">
      <c r="A11" s="1371" t="s">
        <v>79</v>
      </c>
      <c r="B11" s="1370">
        <v>52696</v>
      </c>
      <c r="C11" s="881">
        <f t="shared" si="0"/>
        <v>3.6210437781004363E-2</v>
      </c>
      <c r="D11" s="1370">
        <v>3610</v>
      </c>
      <c r="E11" s="1365">
        <f t="shared" si="1"/>
        <v>6.8506148474267503E-2</v>
      </c>
      <c r="F11" s="881">
        <f t="shared" si="2"/>
        <v>1.7993410723275299E-2</v>
      </c>
      <c r="G11" s="1370">
        <v>3075</v>
      </c>
      <c r="H11" s="1365">
        <f t="shared" si="3"/>
        <v>5.8353575223925917E-2</v>
      </c>
      <c r="I11" s="881">
        <f t="shared" si="4"/>
        <v>1.8654905481812225E-2</v>
      </c>
      <c r="J11" s="1370">
        <v>12806</v>
      </c>
      <c r="K11" s="1365">
        <f t="shared" si="5"/>
        <v>0.24301654774555945</v>
      </c>
      <c r="L11" s="881">
        <f t="shared" si="6"/>
        <v>0.17471145188136103</v>
      </c>
      <c r="M11" s="1370">
        <v>45174</v>
      </c>
      <c r="N11" s="1365">
        <f t="shared" si="7"/>
        <v>0.85725671777744039</v>
      </c>
      <c r="O11" s="1367">
        <f t="shared" si="8"/>
        <v>4.4440378236078812E-2</v>
      </c>
      <c r="P11" s="1363"/>
      <c r="Q11" s="5"/>
    </row>
    <row r="12" spans="1:18" ht="15.6">
      <c r="A12" s="1372" t="s">
        <v>85</v>
      </c>
      <c r="B12" s="1368">
        <v>40817</v>
      </c>
      <c r="C12" s="878">
        <f t="shared" si="0"/>
        <v>2.8047696958161058E-2</v>
      </c>
      <c r="D12" s="1368">
        <v>2594</v>
      </c>
      <c r="E12" s="1369">
        <f t="shared" si="1"/>
        <v>6.3551951392802022E-2</v>
      </c>
      <c r="F12" s="878">
        <f t="shared" si="2"/>
        <v>1.292933723439782E-2</v>
      </c>
      <c r="G12" s="1368">
        <v>1730</v>
      </c>
      <c r="H12" s="1369">
        <f t="shared" si="3"/>
        <v>4.2384300659039129E-2</v>
      </c>
      <c r="I12" s="878">
        <f t="shared" si="4"/>
        <v>1.0495280157247204E-2</v>
      </c>
      <c r="J12" s="1368">
        <v>530</v>
      </c>
      <c r="K12" s="1369">
        <f t="shared" si="5"/>
        <v>1.2984785751035108E-2</v>
      </c>
      <c r="L12" s="878">
        <f t="shared" si="6"/>
        <v>7.2307566372888758E-3</v>
      </c>
      <c r="M12" s="1368">
        <v>35965</v>
      </c>
      <c r="N12" s="1369">
        <f t="shared" si="7"/>
        <v>0.88112796138863714</v>
      </c>
      <c r="O12" s="1362">
        <f t="shared" si="8"/>
        <v>3.5380931581453369E-2</v>
      </c>
      <c r="P12" s="1363"/>
      <c r="Q12" s="5"/>
    </row>
    <row r="13" spans="1:18" ht="15.6">
      <c r="A13" s="1373" t="s">
        <v>1460</v>
      </c>
      <c r="B13" s="1370">
        <v>39608</v>
      </c>
      <c r="C13" s="881">
        <f t="shared" si="0"/>
        <v>2.7216923858167999E-2</v>
      </c>
      <c r="D13" s="1370">
        <v>6742</v>
      </c>
      <c r="E13" s="1365">
        <f t="shared" si="1"/>
        <v>0.17021813774994951</v>
      </c>
      <c r="F13" s="881">
        <f t="shared" si="2"/>
        <v>3.3604314431114148E-2</v>
      </c>
      <c r="G13" s="1370">
        <v>3569</v>
      </c>
      <c r="H13" s="1365">
        <f t="shared" si="3"/>
        <v>9.010805897798424E-2</v>
      </c>
      <c r="I13" s="881">
        <f t="shared" si="4"/>
        <v>2.1651823630760271E-2</v>
      </c>
      <c r="J13" s="1370">
        <v>1181</v>
      </c>
      <c r="K13" s="1365">
        <f t="shared" si="5"/>
        <v>2.9817208644718238E-2</v>
      </c>
      <c r="L13" s="881">
        <f t="shared" si="6"/>
        <v>1.6112308657807852E-2</v>
      </c>
      <c r="M13" s="1370">
        <v>28217</v>
      </c>
      <c r="N13" s="1365">
        <f t="shared" si="7"/>
        <v>0.71240658452837813</v>
      </c>
      <c r="O13" s="1367">
        <f t="shared" si="8"/>
        <v>2.7758758416067557E-2</v>
      </c>
      <c r="P13" s="1363"/>
      <c r="Q13" s="5"/>
    </row>
    <row r="14" spans="1:18" ht="16.2" thickBot="1">
      <c r="A14" s="1372" t="s">
        <v>86</v>
      </c>
      <c r="B14" s="1374">
        <v>16452</v>
      </c>
      <c r="C14" s="1309">
        <f t="shared" si="0"/>
        <v>1.1305110869384466E-2</v>
      </c>
      <c r="D14" s="1375">
        <v>725</v>
      </c>
      <c r="E14" s="1376">
        <f t="shared" si="1"/>
        <v>4.4067590566496471E-2</v>
      </c>
      <c r="F14" s="1309">
        <f t="shared" si="2"/>
        <v>3.6136351175552884E-3</v>
      </c>
      <c r="G14" s="1374">
        <v>857</v>
      </c>
      <c r="H14" s="1376">
        <f t="shared" si="3"/>
        <v>5.2090931193775836E-2</v>
      </c>
      <c r="I14" s="1309">
        <f t="shared" si="4"/>
        <v>5.1991069911912447E-3</v>
      </c>
      <c r="J14" s="1374">
        <v>220</v>
      </c>
      <c r="K14" s="1376">
        <f t="shared" si="5"/>
        <v>1.337223437879893E-2</v>
      </c>
      <c r="L14" s="1309">
        <f t="shared" si="6"/>
        <v>3.0014461513274576E-3</v>
      </c>
      <c r="M14" s="1374">
        <v>14669</v>
      </c>
      <c r="N14" s="1376">
        <f t="shared" si="7"/>
        <v>0.89162411864818869</v>
      </c>
      <c r="O14" s="1377">
        <f t="shared" si="8"/>
        <v>1.4430776737615444E-2</v>
      </c>
      <c r="P14" s="1363"/>
      <c r="Q14" s="5"/>
    </row>
    <row r="15" spans="1:18" ht="15.6">
      <c r="A15" s="1378" t="s">
        <v>33</v>
      </c>
      <c r="B15" s="1379">
        <v>1455271</v>
      </c>
      <c r="C15" s="1315">
        <f t="shared" si="0"/>
        <v>1</v>
      </c>
      <c r="D15" s="1380">
        <v>200629</v>
      </c>
      <c r="E15" s="1381">
        <f t="shared" si="1"/>
        <v>0.13786366937841818</v>
      </c>
      <c r="F15" s="1315">
        <f t="shared" si="2"/>
        <v>1</v>
      </c>
      <c r="G15" s="1380">
        <v>164836</v>
      </c>
      <c r="H15" s="1381">
        <f t="shared" si="3"/>
        <v>0.1132682503808569</v>
      </c>
      <c r="I15" s="1315">
        <f t="shared" si="4"/>
        <v>1</v>
      </c>
      <c r="J15" s="1380">
        <v>73298</v>
      </c>
      <c r="K15" s="1381">
        <f t="shared" si="5"/>
        <v>5.0367251185518026E-2</v>
      </c>
      <c r="L15" s="1315">
        <f t="shared" si="6"/>
        <v>1</v>
      </c>
      <c r="M15" s="1380">
        <v>1016508</v>
      </c>
      <c r="N15" s="1381">
        <f t="shared" si="7"/>
        <v>0.69850082905520694</v>
      </c>
      <c r="O15" s="1382">
        <f t="shared" si="8"/>
        <v>1</v>
      </c>
      <c r="P15" s="1363"/>
      <c r="Q15" s="5"/>
    </row>
    <row r="16" spans="1:18" ht="48" customHeight="1">
      <c r="A16" s="2104" t="s">
        <v>2056</v>
      </c>
      <c r="B16" s="2105"/>
      <c r="C16" s="2105"/>
      <c r="D16" s="2105"/>
      <c r="E16" s="2105"/>
      <c r="F16" s="2105"/>
      <c r="G16" s="2105"/>
      <c r="H16" s="2105"/>
      <c r="I16" s="2105"/>
      <c r="J16" s="2105"/>
      <c r="K16" s="2105"/>
      <c r="L16" s="2105"/>
      <c r="M16" s="2105"/>
      <c r="N16" s="2105"/>
      <c r="O16" s="2106"/>
    </row>
    <row r="17" spans="1:17" ht="14.4">
      <c r="A17" s="2107" t="s">
        <v>2057</v>
      </c>
      <c r="B17" s="2108"/>
      <c r="C17" s="2108"/>
      <c r="D17" s="2108"/>
      <c r="E17" s="2108"/>
      <c r="F17" s="2108"/>
      <c r="G17" s="2108"/>
      <c r="H17" s="2108"/>
      <c r="I17" s="2108"/>
      <c r="J17" s="2108"/>
      <c r="K17" s="2108"/>
      <c r="L17" s="2108"/>
      <c r="M17" s="2108"/>
      <c r="N17" s="2108"/>
      <c r="O17" s="2109"/>
    </row>
    <row r="18" spans="1:17" ht="13.2">
      <c r="A18" s="1246"/>
      <c r="B18" s="23"/>
      <c r="C18" s="23"/>
      <c r="D18" s="23"/>
      <c r="E18" s="23"/>
      <c r="F18" s="23"/>
      <c r="G18" s="23"/>
      <c r="H18" s="23"/>
      <c r="I18" s="23"/>
      <c r="J18" s="23"/>
      <c r="K18" s="23"/>
      <c r="L18" s="23"/>
      <c r="M18" s="23"/>
      <c r="N18" s="23"/>
      <c r="O18" s="23"/>
    </row>
    <row r="19" spans="1:17" ht="13.2">
      <c r="A19" s="2110" t="s">
        <v>2058</v>
      </c>
      <c r="B19" s="2110"/>
      <c r="C19" s="2110"/>
      <c r="D19" s="2110"/>
      <c r="E19" s="2110"/>
      <c r="F19" s="2110"/>
      <c r="G19" s="2110"/>
      <c r="H19" s="2110"/>
      <c r="I19" s="2110"/>
      <c r="J19" s="2110"/>
      <c r="K19" s="2110"/>
      <c r="L19" s="2110"/>
      <c r="M19" s="2110"/>
      <c r="N19" s="2110"/>
      <c r="O19" s="2110"/>
    </row>
    <row r="20" spans="1:17" ht="13.2"/>
    <row r="22" spans="1:17" ht="12.75" customHeight="1">
      <c r="A22" s="2096" t="s">
        <v>2059</v>
      </c>
      <c r="B22" s="2097"/>
      <c r="C22" s="2097"/>
      <c r="D22" s="2097"/>
      <c r="E22" s="2097"/>
      <c r="F22" s="2097"/>
      <c r="G22" s="2097"/>
      <c r="H22" s="2097"/>
      <c r="I22" s="2097"/>
      <c r="J22" s="2097"/>
      <c r="K22" s="2097"/>
      <c r="L22" s="2097"/>
      <c r="M22" s="2097"/>
      <c r="N22" s="2097"/>
      <c r="O22" s="2097"/>
      <c r="P22" s="1304"/>
    </row>
    <row r="23" spans="1:17" ht="12.75" customHeight="1">
      <c r="A23" s="299"/>
      <c r="B23" s="23"/>
      <c r="C23" s="23"/>
      <c r="D23" s="23"/>
      <c r="E23" s="23"/>
      <c r="F23" s="23"/>
      <c r="G23" s="23"/>
      <c r="H23" s="23"/>
      <c r="I23" s="23"/>
      <c r="J23" s="23"/>
      <c r="K23" s="23"/>
      <c r="L23" s="23"/>
      <c r="M23" s="23"/>
      <c r="N23" s="23"/>
      <c r="O23" s="23"/>
    </row>
    <row r="24" spans="1:17" ht="12.75" customHeight="1">
      <c r="A24" s="2111" t="s">
        <v>75</v>
      </c>
      <c r="B24" s="2114" t="s">
        <v>90</v>
      </c>
      <c r="C24" s="2115"/>
      <c r="D24" s="2098" t="s">
        <v>91</v>
      </c>
      <c r="E24" s="2099"/>
      <c r="F24" s="2099"/>
      <c r="G24" s="2099"/>
      <c r="H24" s="2099"/>
      <c r="I24" s="2099"/>
      <c r="J24" s="2099"/>
      <c r="K24" s="2099"/>
      <c r="L24" s="2099"/>
      <c r="M24" s="2099"/>
      <c r="N24" s="2099"/>
      <c r="O24" s="2100"/>
      <c r="P24" s="1305"/>
    </row>
    <row r="25" spans="1:17" ht="12.75" customHeight="1">
      <c r="A25" s="2112"/>
      <c r="B25" s="2079"/>
      <c r="C25" s="2081"/>
      <c r="D25" s="2101" t="s">
        <v>68</v>
      </c>
      <c r="E25" s="2102"/>
      <c r="F25" s="2102"/>
      <c r="G25" s="2101" t="s">
        <v>2052</v>
      </c>
      <c r="H25" s="2102"/>
      <c r="I25" s="2102"/>
      <c r="J25" s="2101" t="s">
        <v>92</v>
      </c>
      <c r="K25" s="2102"/>
      <c r="L25" s="2102"/>
      <c r="M25" s="2101" t="s">
        <v>52</v>
      </c>
      <c r="N25" s="2102"/>
      <c r="O25" s="2103"/>
      <c r="P25" s="1305"/>
    </row>
    <row r="26" spans="1:17" ht="12.75" customHeight="1">
      <c r="A26" s="2113"/>
      <c r="B26" s="62" t="s">
        <v>25</v>
      </c>
      <c r="C26" s="305" t="s">
        <v>26</v>
      </c>
      <c r="D26" s="62" t="s">
        <v>25</v>
      </c>
      <c r="E26" s="1359" t="s">
        <v>2054</v>
      </c>
      <c r="F26" s="305" t="s">
        <v>26</v>
      </c>
      <c r="G26" s="62" t="s">
        <v>25</v>
      </c>
      <c r="H26" s="1359" t="s">
        <v>2054</v>
      </c>
      <c r="I26" s="305" t="s">
        <v>26</v>
      </c>
      <c r="J26" s="62" t="s">
        <v>25</v>
      </c>
      <c r="K26" s="1359" t="s">
        <v>2054</v>
      </c>
      <c r="L26" s="305" t="s">
        <v>26</v>
      </c>
      <c r="M26" s="62" t="s">
        <v>25</v>
      </c>
      <c r="N26" s="1359" t="s">
        <v>2054</v>
      </c>
      <c r="O26" s="64" t="s">
        <v>26</v>
      </c>
      <c r="P26" s="1305"/>
    </row>
    <row r="27" spans="1:17" ht="12.75" customHeight="1">
      <c r="A27" s="1383" t="s">
        <v>93</v>
      </c>
      <c r="B27" s="902">
        <v>564323</v>
      </c>
      <c r="C27" s="1318">
        <v>0.41499999999999998</v>
      </c>
      <c r="D27" s="902">
        <v>101344</v>
      </c>
      <c r="E27" s="1361">
        <f>D27/B27</f>
        <v>0.17958509576962131</v>
      </c>
      <c r="F27" s="1318">
        <v>0.54800000000000004</v>
      </c>
      <c r="G27" s="902">
        <v>78123</v>
      </c>
      <c r="H27" s="1361">
        <f>G27/B27</f>
        <v>0.13843667545005253</v>
      </c>
      <c r="I27" s="1318">
        <v>0.504</v>
      </c>
      <c r="J27" s="902">
        <v>34166</v>
      </c>
      <c r="K27" s="1361">
        <f>J27/B27</f>
        <v>6.054334131339676E-2</v>
      </c>
      <c r="L27" s="1318">
        <v>0.50900000000000001</v>
      </c>
      <c r="M27" s="902">
        <v>350690</v>
      </c>
      <c r="N27" s="1361">
        <f>M27/B27</f>
        <v>0.62143488746692943</v>
      </c>
      <c r="O27" s="1362">
        <v>0.36799999999999999</v>
      </c>
      <c r="P27" s="1363"/>
      <c r="Q27" s="5"/>
    </row>
    <row r="28" spans="1:17" ht="12.75" customHeight="1">
      <c r="A28" s="1384" t="s">
        <v>2055</v>
      </c>
      <c r="B28" s="905">
        <v>289970</v>
      </c>
      <c r="C28" s="1321">
        <v>0.21299999999999999</v>
      </c>
      <c r="D28" s="905">
        <v>54919</v>
      </c>
      <c r="E28" s="1365">
        <f t="shared" ref="E28:E36" si="9">D28/B28</f>
        <v>0.18939545470221059</v>
      </c>
      <c r="F28" s="1321">
        <v>0.29699999999999999</v>
      </c>
      <c r="G28" s="905">
        <v>36804</v>
      </c>
      <c r="H28" s="1365">
        <f t="shared" ref="H28:H36" si="10">G28/B28</f>
        <v>0.12692347484222505</v>
      </c>
      <c r="I28" s="1321">
        <v>0.23799999999999999</v>
      </c>
      <c r="J28" s="905">
        <v>16127</v>
      </c>
      <c r="K28" s="1365">
        <f t="shared" ref="K28:K36" si="11">J28/B28</f>
        <v>5.5616098217056938E-2</v>
      </c>
      <c r="L28" s="1321">
        <v>0.24</v>
      </c>
      <c r="M28" s="905">
        <v>182120</v>
      </c>
      <c r="N28" s="1365">
        <f t="shared" ref="N28:N36" si="12">M28/B28</f>
        <v>0.62806497223850744</v>
      </c>
      <c r="O28" s="1367">
        <v>0.191</v>
      </c>
      <c r="P28" s="1363"/>
      <c r="Q28" s="5"/>
    </row>
    <row r="29" spans="1:17" ht="12.75" customHeight="1">
      <c r="A29" s="1383" t="s">
        <v>77</v>
      </c>
      <c r="B29" s="902">
        <v>199751</v>
      </c>
      <c r="C29" s="1318">
        <v>0.14699999999999999</v>
      </c>
      <c r="D29" s="902">
        <v>22634</v>
      </c>
      <c r="E29" s="1369">
        <f t="shared" si="9"/>
        <v>0.11331107228499482</v>
      </c>
      <c r="F29" s="1318">
        <v>0.122</v>
      </c>
      <c r="G29" s="902">
        <v>14321</v>
      </c>
      <c r="H29" s="1369">
        <f t="shared" si="10"/>
        <v>7.1694259352894349E-2</v>
      </c>
      <c r="I29" s="1318">
        <v>9.1999999999999998E-2</v>
      </c>
      <c r="J29" s="902">
        <v>6171</v>
      </c>
      <c r="K29" s="1369">
        <f t="shared" si="11"/>
        <v>3.0893462360638994E-2</v>
      </c>
      <c r="L29" s="1318">
        <v>9.1999999999999998E-2</v>
      </c>
      <c r="M29" s="902">
        <v>156625</v>
      </c>
      <c r="N29" s="1369">
        <f t="shared" si="12"/>
        <v>0.78410120600147182</v>
      </c>
      <c r="O29" s="1362">
        <v>0.16400000000000001</v>
      </c>
      <c r="P29" s="1363"/>
      <c r="Q29" s="5"/>
    </row>
    <row r="30" spans="1:17" ht="12.75" customHeight="1">
      <c r="A30" s="1384" t="s">
        <v>78</v>
      </c>
      <c r="B30" s="905">
        <v>342095</v>
      </c>
      <c r="C30" s="1321">
        <v>0.251</v>
      </c>
      <c r="D30" s="905">
        <v>40878</v>
      </c>
      <c r="E30" s="1365">
        <f t="shared" si="9"/>
        <v>0.11949312325523612</v>
      </c>
      <c r="F30" s="1321">
        <v>0.221</v>
      </c>
      <c r="G30" s="905">
        <v>44900</v>
      </c>
      <c r="H30" s="1365">
        <f t="shared" si="10"/>
        <v>0.13125009134889432</v>
      </c>
      <c r="I30" s="1321">
        <v>0.28999999999999998</v>
      </c>
      <c r="J30" s="905">
        <v>21423</v>
      </c>
      <c r="K30" s="1365">
        <f t="shared" si="11"/>
        <v>6.2622955611745273E-2</v>
      </c>
      <c r="L30" s="1321">
        <v>0.31900000000000001</v>
      </c>
      <c r="M30" s="905">
        <v>234894</v>
      </c>
      <c r="N30" s="1365">
        <f t="shared" si="12"/>
        <v>0.68663382978412424</v>
      </c>
      <c r="O30" s="1367">
        <v>0.246</v>
      </c>
      <c r="P30" s="1363"/>
      <c r="Q30" s="5"/>
    </row>
    <row r="31" spans="1:17" ht="12.75" customHeight="1">
      <c r="A31" s="1383" t="s">
        <v>80</v>
      </c>
      <c r="B31" s="902">
        <v>312292</v>
      </c>
      <c r="C31" s="1318">
        <v>0.23</v>
      </c>
      <c r="D31" s="902">
        <v>35586</v>
      </c>
      <c r="E31" s="1369">
        <f t="shared" si="9"/>
        <v>0.11395104581609519</v>
      </c>
      <c r="F31" s="1318">
        <v>0.192</v>
      </c>
      <c r="G31" s="902">
        <v>22809</v>
      </c>
      <c r="H31" s="1369">
        <f t="shared" si="10"/>
        <v>7.3037413702560422E-2</v>
      </c>
      <c r="I31" s="1318">
        <v>0.14699999999999999</v>
      </c>
      <c r="J31" s="902">
        <v>12607</v>
      </c>
      <c r="K31" s="1369">
        <f t="shared" si="11"/>
        <v>4.0369269785969539E-2</v>
      </c>
      <c r="L31" s="1318">
        <v>0.188</v>
      </c>
      <c r="M31" s="902">
        <v>241290</v>
      </c>
      <c r="N31" s="1369">
        <f t="shared" si="12"/>
        <v>0.77264227069537483</v>
      </c>
      <c r="O31" s="1362">
        <v>0.253</v>
      </c>
      <c r="P31" s="1363"/>
      <c r="Q31" s="5"/>
    </row>
    <row r="32" spans="1:17" ht="12.75" customHeight="1">
      <c r="A32" s="1385" t="s">
        <v>79</v>
      </c>
      <c r="B32" s="1386">
        <v>48699</v>
      </c>
      <c r="C32" s="1387">
        <f>B32/1360301</f>
        <v>3.5800164816463413E-2</v>
      </c>
      <c r="D32" s="1386">
        <v>3511</v>
      </c>
      <c r="E32" s="1388">
        <f t="shared" si="9"/>
        <v>7.2095936261524871E-2</v>
      </c>
      <c r="F32" s="1389">
        <f t="shared" ref="F32:F35" si="13">D32/185079</f>
        <v>1.897027755715127E-2</v>
      </c>
      <c r="G32" s="1390">
        <v>2788</v>
      </c>
      <c r="H32" s="1391">
        <f t="shared" si="10"/>
        <v>5.7249635516129695E-2</v>
      </c>
      <c r="I32" s="1392">
        <f t="shared" ref="I32:I35" si="14">G32/154834</f>
        <v>1.8006381027422916E-2</v>
      </c>
      <c r="J32" s="1393">
        <v>711</v>
      </c>
      <c r="K32" s="1394">
        <f t="shared" si="11"/>
        <v>1.4599889114766217E-2</v>
      </c>
      <c r="L32" s="1395">
        <f t="shared" ref="L32:L35" si="15">J32/67091</f>
        <v>1.0597546615790494E-2</v>
      </c>
      <c r="M32" s="1396">
        <v>41689</v>
      </c>
      <c r="N32" s="1397">
        <f t="shared" si="12"/>
        <v>0.85605453910757923</v>
      </c>
      <c r="O32" s="1398">
        <f t="shared" ref="O32:O35" si="16">M32/953207</f>
        <v>4.3735516000197226E-2</v>
      </c>
      <c r="P32" s="1363"/>
      <c r="Q32" s="5"/>
    </row>
    <row r="33" spans="1:17" ht="12.75" customHeight="1">
      <c r="A33" s="1399" t="s">
        <v>85</v>
      </c>
      <c r="B33" s="1400">
        <v>37463</v>
      </c>
      <c r="C33" s="1401">
        <f>B33/1360301</f>
        <v>2.754022822889934E-2</v>
      </c>
      <c r="D33" s="1400">
        <v>2253</v>
      </c>
      <c r="E33" s="1402">
        <f t="shared" si="9"/>
        <v>6.0139337479646587E-2</v>
      </c>
      <c r="F33" s="1403">
        <f>D33/185079</f>
        <v>1.2173180101470183E-2</v>
      </c>
      <c r="G33" s="1404">
        <v>1479</v>
      </c>
      <c r="H33" s="1405">
        <f t="shared" si="10"/>
        <v>3.9478952566532312E-2</v>
      </c>
      <c r="I33" s="1406">
        <f t="shared" si="14"/>
        <v>9.552165545035329E-3</v>
      </c>
      <c r="J33" s="1407">
        <v>452</v>
      </c>
      <c r="K33" s="1408">
        <f t="shared" si="11"/>
        <v>1.2065237701198515E-2</v>
      </c>
      <c r="L33" s="1409">
        <f t="shared" si="15"/>
        <v>6.7371182423872052E-3</v>
      </c>
      <c r="M33" s="1410">
        <v>33272</v>
      </c>
      <c r="N33" s="1411">
        <f t="shared" si="12"/>
        <v>0.88812962122627659</v>
      </c>
      <c r="O33" s="1412">
        <f t="shared" si="16"/>
        <v>3.4905324866477058E-2</v>
      </c>
      <c r="P33" s="1363"/>
      <c r="Q33" s="5"/>
    </row>
    <row r="34" spans="1:17" ht="12.75" customHeight="1">
      <c r="A34" s="1413" t="s">
        <v>1460</v>
      </c>
      <c r="B34" s="1414">
        <v>30984</v>
      </c>
      <c r="C34" s="1415">
        <f>B34/1360301</f>
        <v>2.2777311786141449E-2</v>
      </c>
      <c r="D34" s="1414">
        <v>5512</v>
      </c>
      <c r="E34" s="1416">
        <f t="shared" si="9"/>
        <v>0.17789827007487735</v>
      </c>
      <c r="F34" s="1417">
        <f t="shared" si="13"/>
        <v>2.9781876928230647E-2</v>
      </c>
      <c r="G34" s="1418">
        <v>2880</v>
      </c>
      <c r="H34" s="1419">
        <f t="shared" si="10"/>
        <v>9.295120061967467E-2</v>
      </c>
      <c r="I34" s="1420">
        <f t="shared" si="14"/>
        <v>1.8600565767208754E-2</v>
      </c>
      <c r="J34" s="1421">
        <v>646</v>
      </c>
      <c r="K34" s="1422">
        <f t="shared" si="11"/>
        <v>2.0849470694552025E-2</v>
      </c>
      <c r="L34" s="1423">
        <f t="shared" si="15"/>
        <v>9.6287132402259612E-3</v>
      </c>
      <c r="M34" s="1424">
        <v>21945</v>
      </c>
      <c r="N34" s="1425">
        <f t="shared" si="12"/>
        <v>0.7082687838884586</v>
      </c>
      <c r="O34" s="1426">
        <f t="shared" si="16"/>
        <v>2.3022281624033393E-2</v>
      </c>
      <c r="P34" s="1363"/>
      <c r="Q34" s="5"/>
    </row>
    <row r="35" spans="1:17" ht="12.75" customHeight="1" thickBot="1">
      <c r="A35" s="1427" t="s">
        <v>86</v>
      </c>
      <c r="B35" s="1428">
        <v>13266</v>
      </c>
      <c r="C35" s="1429">
        <f>B35/1360301</f>
        <v>9.7522533615721808E-3</v>
      </c>
      <c r="D35" s="1428">
        <v>496</v>
      </c>
      <c r="E35" s="1430">
        <f t="shared" si="9"/>
        <v>3.7388813508216497E-2</v>
      </c>
      <c r="F35" s="1429">
        <f t="shared" si="13"/>
        <v>2.6799366756898404E-3</v>
      </c>
      <c r="G35" s="1428">
        <v>650</v>
      </c>
      <c r="H35" s="1376">
        <f t="shared" si="10"/>
        <v>4.8997437057138549E-2</v>
      </c>
      <c r="I35" s="1429">
        <f t="shared" si="14"/>
        <v>4.1980443571825307E-3</v>
      </c>
      <c r="J35" s="1428">
        <v>135</v>
      </c>
      <c r="K35" s="1376">
        <f t="shared" si="11"/>
        <v>1.0176390773405699E-2</v>
      </c>
      <c r="L35" s="1429">
        <f t="shared" si="15"/>
        <v>2.0121923954032582E-3</v>
      </c>
      <c r="M35" s="1428">
        <v>11985</v>
      </c>
      <c r="N35" s="1431">
        <f t="shared" si="12"/>
        <v>0.90343735866123931</v>
      </c>
      <c r="O35" s="1432">
        <f t="shared" si="16"/>
        <v>1.2573344509639563E-2</v>
      </c>
      <c r="P35" s="1363"/>
      <c r="Q35" s="5"/>
    </row>
    <row r="36" spans="1:17" ht="12.75" customHeight="1">
      <c r="A36" s="1378" t="s">
        <v>33</v>
      </c>
      <c r="B36" s="1433">
        <v>1360301</v>
      </c>
      <c r="C36" s="1434">
        <v>1</v>
      </c>
      <c r="D36" s="1313">
        <v>185079</v>
      </c>
      <c r="E36" s="1381">
        <f t="shared" si="9"/>
        <v>0.13605738729884048</v>
      </c>
      <c r="F36" s="1312">
        <v>0.13600000000000001</v>
      </c>
      <c r="G36" s="1313">
        <v>154924</v>
      </c>
      <c r="H36" s="1381">
        <f t="shared" si="10"/>
        <v>0.11388949945637032</v>
      </c>
      <c r="I36" s="1312">
        <v>0.114</v>
      </c>
      <c r="J36" s="1313">
        <v>67091</v>
      </c>
      <c r="K36" s="1381">
        <f t="shared" si="11"/>
        <v>4.9320701815260007E-2</v>
      </c>
      <c r="L36" s="1312">
        <v>4.9000000000000002E-2</v>
      </c>
      <c r="M36" s="1313">
        <v>953207</v>
      </c>
      <c r="N36" s="1381">
        <f t="shared" si="12"/>
        <v>0.70073241142952924</v>
      </c>
      <c r="O36" s="1382">
        <v>0.70099999999999996</v>
      </c>
      <c r="P36" s="1363"/>
      <c r="Q36" s="5"/>
    </row>
    <row r="37" spans="1:17" ht="12.75" customHeight="1">
      <c r="A37" s="2116" t="s">
        <v>2056</v>
      </c>
      <c r="B37" s="2117"/>
      <c r="C37" s="2117"/>
      <c r="D37" s="2117"/>
      <c r="E37" s="2117"/>
      <c r="F37" s="2117"/>
      <c r="G37" s="2117"/>
      <c r="H37" s="2117"/>
      <c r="I37" s="2117"/>
      <c r="J37" s="2117"/>
      <c r="K37" s="2117"/>
      <c r="L37" s="2117"/>
      <c r="M37" s="2117"/>
      <c r="N37" s="2117"/>
      <c r="O37" s="2118"/>
    </row>
    <row r="38" spans="1:17" ht="12.75" customHeight="1">
      <c r="A38" s="2107" t="s">
        <v>2057</v>
      </c>
      <c r="B38" s="2108"/>
      <c r="C38" s="2108"/>
      <c r="D38" s="2108"/>
      <c r="E38" s="2108"/>
      <c r="F38" s="2108"/>
      <c r="G38" s="2108"/>
      <c r="H38" s="2108"/>
      <c r="I38" s="2108"/>
      <c r="J38" s="2108"/>
      <c r="K38" s="2108"/>
      <c r="L38" s="2108"/>
      <c r="M38" s="2108"/>
      <c r="N38" s="2108"/>
      <c r="O38" s="2109"/>
    </row>
    <row r="39" spans="1:17" ht="12.75" customHeight="1">
      <c r="A39" s="1246"/>
      <c r="B39" s="23"/>
      <c r="C39" s="23"/>
      <c r="D39" s="23"/>
      <c r="E39" s="23"/>
      <c r="F39" s="23"/>
      <c r="G39" s="23"/>
      <c r="H39" s="23"/>
      <c r="I39" s="23"/>
      <c r="J39" s="23"/>
      <c r="K39" s="23"/>
      <c r="L39" s="23"/>
      <c r="M39" s="23"/>
      <c r="N39" s="23"/>
      <c r="O39" s="23"/>
    </row>
    <row r="40" spans="1:17" ht="12.75" customHeight="1">
      <c r="A40" s="2110" t="s">
        <v>2060</v>
      </c>
      <c r="B40" s="2110"/>
      <c r="C40" s="2110"/>
      <c r="D40" s="2110"/>
      <c r="E40" s="2110"/>
      <c r="F40" s="2110"/>
      <c r="G40" s="2110"/>
      <c r="H40" s="2110"/>
      <c r="I40" s="2110"/>
      <c r="J40" s="2110"/>
      <c r="K40" s="2110"/>
      <c r="L40" s="2110"/>
      <c r="M40" s="2110"/>
      <c r="N40" s="2110"/>
      <c r="O40" s="2110"/>
    </row>
  </sheetData>
  <mergeCells count="22">
    <mergeCell ref="A37:O37"/>
    <mergeCell ref="A38:O38"/>
    <mergeCell ref="A40:O40"/>
    <mergeCell ref="A24:A26"/>
    <mergeCell ref="B24:C25"/>
    <mergeCell ref="D24:O24"/>
    <mergeCell ref="D25:F25"/>
    <mergeCell ref="G25:I25"/>
    <mergeCell ref="J25:L25"/>
    <mergeCell ref="M25:O25"/>
    <mergeCell ref="A16:O16"/>
    <mergeCell ref="A17:O17"/>
    <mergeCell ref="A19:O19"/>
    <mergeCell ref="A22:O22"/>
    <mergeCell ref="A3:A5"/>
    <mergeCell ref="B3:C4"/>
    <mergeCell ref="A1:O1"/>
    <mergeCell ref="D3:O3"/>
    <mergeCell ref="D4:F4"/>
    <mergeCell ref="G4:I4"/>
    <mergeCell ref="J4:L4"/>
    <mergeCell ref="M4:O4"/>
  </mergeCells>
  <printOptions horizontalCentered="1"/>
  <pageMargins left="1" right="1" top="1" bottom="1" header="0.5" footer="0.5"/>
  <pageSetup orientation="portrait" r:id="rId1"/>
  <headerFooter alignWithMargins="0">
    <oddFooter>&amp;L&amp;"Arial,Italic"&amp;9      The State of Hawaii Data Book 2015&amp;R&amp;9http://dbedt.hawaii.gov/</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5"/>
  <sheetViews>
    <sheetView showWhiteSpace="0" zoomScaleNormal="100" workbookViewId="0">
      <selection activeCell="L4" sqref="L4"/>
    </sheetView>
  </sheetViews>
  <sheetFormatPr defaultColWidth="8.77734375" defaultRowHeight="12.75" customHeight="1"/>
  <cols>
    <col min="1" max="1" width="31.5546875" style="23" customWidth="1"/>
    <col min="2" max="2" width="13.44140625" style="23" customWidth="1"/>
    <col min="3" max="7" width="8.77734375" style="23" customWidth="1"/>
    <col min="8" max="8" width="12.5546875" style="23" customWidth="1"/>
    <col min="9" max="11" width="9.77734375" style="23" customWidth="1"/>
    <col min="12" max="12" width="8.77734375" style="23"/>
    <col min="13" max="13" width="8.77734375" style="5"/>
    <col min="14" max="16384" width="8.77734375" style="23"/>
  </cols>
  <sheetData>
    <row r="1" spans="1:14" ht="24.6">
      <c r="A1" s="2119" t="s">
        <v>1754</v>
      </c>
      <c r="B1" s="2119"/>
      <c r="C1" s="2119"/>
      <c r="D1" s="2119"/>
      <c r="E1" s="2119"/>
      <c r="F1" s="2119"/>
      <c r="G1" s="2119"/>
      <c r="H1" s="2119"/>
      <c r="I1" s="2119"/>
      <c r="J1" s="2119"/>
      <c r="K1" s="2119"/>
      <c r="L1" s="648"/>
    </row>
    <row r="2" spans="1:14" ht="13.8">
      <c r="A2" s="99"/>
      <c r="B2" s="99"/>
      <c r="C2" s="99"/>
      <c r="D2" s="99"/>
      <c r="E2" s="99"/>
      <c r="F2" s="99"/>
      <c r="G2" s="99"/>
      <c r="H2" s="99"/>
      <c r="I2" s="99"/>
      <c r="J2" s="99"/>
      <c r="K2" s="99"/>
    </row>
    <row r="3" spans="1:14" ht="20.25" customHeight="1">
      <c r="A3" s="2121" t="s">
        <v>13</v>
      </c>
      <c r="B3" s="2135" t="s">
        <v>101</v>
      </c>
      <c r="C3" s="2127" t="s">
        <v>75</v>
      </c>
      <c r="D3" s="2128"/>
      <c r="E3" s="2128"/>
      <c r="F3" s="2128"/>
      <c r="G3" s="2128"/>
      <c r="H3" s="2128"/>
      <c r="I3" s="2128"/>
      <c r="J3" s="2129"/>
      <c r="K3" s="2132" t="s">
        <v>102</v>
      </c>
    </row>
    <row r="4" spans="1:14" ht="20.25" customHeight="1">
      <c r="A4" s="2122"/>
      <c r="B4" s="2136"/>
      <c r="C4" s="2124" t="s">
        <v>103</v>
      </c>
      <c r="D4" s="2125"/>
      <c r="E4" s="2125"/>
      <c r="F4" s="2125"/>
      <c r="G4" s="2125"/>
      <c r="H4" s="2125"/>
      <c r="I4" s="2126"/>
      <c r="J4" s="2130" t="s">
        <v>104</v>
      </c>
      <c r="K4" s="2133"/>
    </row>
    <row r="5" spans="1:14" ht="135.75" customHeight="1">
      <c r="A5" s="2123"/>
      <c r="B5" s="2137"/>
      <c r="C5" s="100" t="s">
        <v>33</v>
      </c>
      <c r="D5" s="101" t="s">
        <v>93</v>
      </c>
      <c r="E5" s="101" t="s">
        <v>105</v>
      </c>
      <c r="F5" s="101" t="s">
        <v>106</v>
      </c>
      <c r="G5" s="101" t="s">
        <v>107</v>
      </c>
      <c r="H5" s="101" t="s">
        <v>108</v>
      </c>
      <c r="I5" s="102" t="s">
        <v>109</v>
      </c>
      <c r="J5" s="2131"/>
      <c r="K5" s="2134"/>
    </row>
    <row r="6" spans="1:14" ht="14.4" thickBot="1">
      <c r="A6" s="103" t="s">
        <v>110</v>
      </c>
      <c r="B6" s="104"/>
      <c r="C6" s="105"/>
      <c r="D6" s="106"/>
      <c r="E6" s="106"/>
      <c r="F6" s="106"/>
      <c r="G6" s="106"/>
      <c r="H6" s="106"/>
      <c r="I6" s="106"/>
      <c r="J6" s="106"/>
      <c r="K6" s="106"/>
    </row>
    <row r="7" spans="1:14" ht="13.8">
      <c r="A7" s="347" t="s">
        <v>111</v>
      </c>
      <c r="B7" s="404">
        <v>3</v>
      </c>
      <c r="C7" s="405">
        <v>1</v>
      </c>
      <c r="D7" s="406">
        <v>0</v>
      </c>
      <c r="E7" s="406">
        <v>0</v>
      </c>
      <c r="F7" s="406">
        <v>0</v>
      </c>
      <c r="G7" s="406">
        <v>1</v>
      </c>
      <c r="H7" s="406">
        <v>0</v>
      </c>
      <c r="I7" s="406">
        <v>0</v>
      </c>
      <c r="J7" s="406">
        <v>2</v>
      </c>
      <c r="K7" s="406">
        <v>0</v>
      </c>
    </row>
    <row r="8" spans="1:14" ht="13.8">
      <c r="A8" s="351" t="s">
        <v>112</v>
      </c>
      <c r="B8" s="407">
        <v>0</v>
      </c>
      <c r="C8" s="408">
        <v>0</v>
      </c>
      <c r="D8" s="409">
        <v>0</v>
      </c>
      <c r="E8" s="409">
        <v>0</v>
      </c>
      <c r="F8" s="409">
        <v>0</v>
      </c>
      <c r="G8" s="409">
        <v>0</v>
      </c>
      <c r="H8" s="409">
        <v>0</v>
      </c>
      <c r="I8" s="409">
        <v>0</v>
      </c>
      <c r="J8" s="409">
        <v>0</v>
      </c>
      <c r="K8" s="409">
        <v>0</v>
      </c>
    </row>
    <row r="9" spans="1:14" ht="14.4" thickBot="1">
      <c r="A9" s="109" t="s">
        <v>113</v>
      </c>
      <c r="B9" s="410">
        <v>6</v>
      </c>
      <c r="C9" s="411">
        <v>6</v>
      </c>
      <c r="D9" s="412">
        <v>5</v>
      </c>
      <c r="E9" s="412">
        <v>0</v>
      </c>
      <c r="F9" s="412">
        <v>0</v>
      </c>
      <c r="G9" s="412">
        <v>0</v>
      </c>
      <c r="H9" s="412">
        <v>1</v>
      </c>
      <c r="I9" s="412">
        <v>0</v>
      </c>
      <c r="J9" s="412">
        <v>0</v>
      </c>
      <c r="K9" s="412">
        <v>0</v>
      </c>
    </row>
    <row r="10" spans="1:14" ht="13.8">
      <c r="A10" s="352" t="s">
        <v>114</v>
      </c>
      <c r="B10" s="413">
        <v>14</v>
      </c>
      <c r="C10" s="414">
        <v>7</v>
      </c>
      <c r="D10" s="415">
        <v>1</v>
      </c>
      <c r="E10" s="415">
        <v>1</v>
      </c>
      <c r="F10" s="415">
        <v>0</v>
      </c>
      <c r="G10" s="415">
        <v>0</v>
      </c>
      <c r="H10" s="415">
        <v>5</v>
      </c>
      <c r="I10" s="415">
        <v>0</v>
      </c>
      <c r="J10" s="415">
        <v>7</v>
      </c>
      <c r="K10" s="415">
        <v>1</v>
      </c>
      <c r="N10" s="214"/>
    </row>
    <row r="11" spans="1:14" ht="13.8">
      <c r="A11" s="109" t="s">
        <v>115</v>
      </c>
      <c r="B11" s="410">
        <v>46</v>
      </c>
      <c r="C11" s="411">
        <v>34</v>
      </c>
      <c r="D11" s="412">
        <v>3</v>
      </c>
      <c r="E11" s="412">
        <v>0</v>
      </c>
      <c r="F11" s="412">
        <v>1</v>
      </c>
      <c r="G11" s="412">
        <v>15</v>
      </c>
      <c r="H11" s="412">
        <v>14</v>
      </c>
      <c r="I11" s="412">
        <v>1</v>
      </c>
      <c r="J11" s="412">
        <v>12</v>
      </c>
      <c r="K11" s="412">
        <v>5</v>
      </c>
    </row>
    <row r="12" spans="1:14" ht="13.8">
      <c r="A12" s="352" t="s">
        <v>116</v>
      </c>
      <c r="B12" s="413">
        <v>0</v>
      </c>
      <c r="C12" s="414">
        <v>0</v>
      </c>
      <c r="D12" s="415">
        <v>0</v>
      </c>
      <c r="E12" s="415">
        <v>0</v>
      </c>
      <c r="F12" s="415">
        <v>0</v>
      </c>
      <c r="G12" s="415">
        <v>0</v>
      </c>
      <c r="H12" s="415">
        <v>0</v>
      </c>
      <c r="I12" s="415">
        <v>0</v>
      </c>
      <c r="J12" s="415">
        <v>0</v>
      </c>
      <c r="K12" s="415">
        <v>0</v>
      </c>
    </row>
    <row r="13" spans="1:14" ht="13.8">
      <c r="A13" s="109" t="s">
        <v>117</v>
      </c>
      <c r="B13" s="410">
        <v>111</v>
      </c>
      <c r="C13" s="411">
        <v>42</v>
      </c>
      <c r="D13" s="412">
        <v>7</v>
      </c>
      <c r="E13" s="412">
        <v>0</v>
      </c>
      <c r="F13" s="412">
        <v>1</v>
      </c>
      <c r="G13" s="412">
        <v>10</v>
      </c>
      <c r="H13" s="412">
        <v>23</v>
      </c>
      <c r="I13" s="412">
        <v>1</v>
      </c>
      <c r="J13" s="412">
        <v>69</v>
      </c>
      <c r="K13" s="412">
        <v>21</v>
      </c>
    </row>
    <row r="14" spans="1:14" ht="13.8">
      <c r="A14" s="352" t="s">
        <v>118</v>
      </c>
      <c r="B14" s="413">
        <v>407</v>
      </c>
      <c r="C14" s="414">
        <v>194</v>
      </c>
      <c r="D14" s="415">
        <v>34</v>
      </c>
      <c r="E14" s="415">
        <v>0</v>
      </c>
      <c r="F14" s="415">
        <v>0</v>
      </c>
      <c r="G14" s="415">
        <v>10</v>
      </c>
      <c r="H14" s="415">
        <v>150</v>
      </c>
      <c r="I14" s="415">
        <v>0</v>
      </c>
      <c r="J14" s="415">
        <v>213</v>
      </c>
      <c r="K14" s="415">
        <v>26</v>
      </c>
    </row>
    <row r="15" spans="1:14" ht="13.8">
      <c r="A15" s="109" t="s">
        <v>119</v>
      </c>
      <c r="B15" s="410">
        <v>0</v>
      </c>
      <c r="C15" s="411">
        <v>0</v>
      </c>
      <c r="D15" s="412">
        <v>0</v>
      </c>
      <c r="E15" s="412">
        <v>0</v>
      </c>
      <c r="F15" s="412">
        <v>0</v>
      </c>
      <c r="G15" s="412">
        <v>0</v>
      </c>
      <c r="H15" s="412">
        <v>0</v>
      </c>
      <c r="I15" s="412">
        <v>0</v>
      </c>
      <c r="J15" s="412">
        <v>0</v>
      </c>
      <c r="K15" s="412">
        <v>0</v>
      </c>
    </row>
    <row r="16" spans="1:14" ht="13.8">
      <c r="A16" s="352" t="s">
        <v>120</v>
      </c>
      <c r="B16" s="413">
        <v>759</v>
      </c>
      <c r="C16" s="414">
        <v>352</v>
      </c>
      <c r="D16" s="415">
        <v>48</v>
      </c>
      <c r="E16" s="415">
        <v>1</v>
      </c>
      <c r="F16" s="415">
        <v>2</v>
      </c>
      <c r="G16" s="415">
        <v>39</v>
      </c>
      <c r="H16" s="415">
        <v>252</v>
      </c>
      <c r="I16" s="415">
        <v>10</v>
      </c>
      <c r="J16" s="415">
        <v>407</v>
      </c>
      <c r="K16" s="415">
        <v>86</v>
      </c>
    </row>
    <row r="17" spans="1:11" ht="13.8">
      <c r="A17" s="109" t="s">
        <v>121</v>
      </c>
      <c r="B17" s="410">
        <v>1584</v>
      </c>
      <c r="C17" s="411">
        <v>913</v>
      </c>
      <c r="D17" s="412">
        <v>54</v>
      </c>
      <c r="E17" s="412">
        <v>1</v>
      </c>
      <c r="F17" s="412">
        <v>3</v>
      </c>
      <c r="G17" s="412">
        <v>60</v>
      </c>
      <c r="H17" s="412">
        <v>794</v>
      </c>
      <c r="I17" s="412">
        <v>1</v>
      </c>
      <c r="J17" s="412">
        <v>671</v>
      </c>
      <c r="K17" s="412">
        <v>148</v>
      </c>
    </row>
    <row r="18" spans="1:11" ht="13.8">
      <c r="A18" s="352" t="s">
        <v>122</v>
      </c>
      <c r="B18" s="413">
        <v>0</v>
      </c>
      <c r="C18" s="414">
        <v>0</v>
      </c>
      <c r="D18" s="415">
        <v>0</v>
      </c>
      <c r="E18" s="415">
        <v>0</v>
      </c>
      <c r="F18" s="415">
        <v>0</v>
      </c>
      <c r="G18" s="415">
        <v>0</v>
      </c>
      <c r="H18" s="415">
        <v>0</v>
      </c>
      <c r="I18" s="415">
        <v>0</v>
      </c>
      <c r="J18" s="415">
        <v>0</v>
      </c>
      <c r="K18" s="415">
        <v>0</v>
      </c>
    </row>
    <row r="19" spans="1:11" ht="13.8">
      <c r="A19" s="109" t="s">
        <v>123</v>
      </c>
      <c r="B19" s="410">
        <v>0</v>
      </c>
      <c r="C19" s="411">
        <v>0</v>
      </c>
      <c r="D19" s="412">
        <v>0</v>
      </c>
      <c r="E19" s="412">
        <v>0</v>
      </c>
      <c r="F19" s="412">
        <v>0</v>
      </c>
      <c r="G19" s="412">
        <v>0</v>
      </c>
      <c r="H19" s="412">
        <v>0</v>
      </c>
      <c r="I19" s="412">
        <v>0</v>
      </c>
      <c r="J19" s="412">
        <v>0</v>
      </c>
      <c r="K19" s="412">
        <v>0</v>
      </c>
    </row>
    <row r="20" spans="1:11" ht="13.8">
      <c r="A20" s="352" t="s">
        <v>124</v>
      </c>
      <c r="B20" s="413">
        <v>64</v>
      </c>
      <c r="C20" s="414">
        <v>41</v>
      </c>
      <c r="D20" s="415">
        <v>3</v>
      </c>
      <c r="E20" s="415">
        <v>0</v>
      </c>
      <c r="F20" s="415">
        <v>0</v>
      </c>
      <c r="G20" s="415">
        <v>10</v>
      </c>
      <c r="H20" s="415">
        <v>28</v>
      </c>
      <c r="I20" s="415">
        <v>0</v>
      </c>
      <c r="J20" s="415">
        <v>23</v>
      </c>
      <c r="K20" s="415">
        <v>6</v>
      </c>
    </row>
    <row r="21" spans="1:11" ht="13.8">
      <c r="A21" s="109" t="s">
        <v>125</v>
      </c>
      <c r="B21" s="410">
        <v>113</v>
      </c>
      <c r="C21" s="411">
        <v>77</v>
      </c>
      <c r="D21" s="412">
        <v>15</v>
      </c>
      <c r="E21" s="412">
        <v>0</v>
      </c>
      <c r="F21" s="412">
        <v>0</v>
      </c>
      <c r="G21" s="412">
        <v>7</v>
      </c>
      <c r="H21" s="412">
        <v>49</v>
      </c>
      <c r="I21" s="412">
        <v>6</v>
      </c>
      <c r="J21" s="412">
        <v>36</v>
      </c>
      <c r="K21" s="412">
        <v>16</v>
      </c>
    </row>
    <row r="22" spans="1:11" ht="13.8">
      <c r="A22" s="352" t="s">
        <v>126</v>
      </c>
      <c r="B22" s="413">
        <v>0</v>
      </c>
      <c r="C22" s="414">
        <v>0</v>
      </c>
      <c r="D22" s="415">
        <v>0</v>
      </c>
      <c r="E22" s="415">
        <v>0</v>
      </c>
      <c r="F22" s="415">
        <v>0</v>
      </c>
      <c r="G22" s="415">
        <v>0</v>
      </c>
      <c r="H22" s="415">
        <v>0</v>
      </c>
      <c r="I22" s="415">
        <v>0</v>
      </c>
      <c r="J22" s="415">
        <v>0</v>
      </c>
      <c r="K22" s="415">
        <v>0</v>
      </c>
    </row>
    <row r="23" spans="1:11" ht="13.8">
      <c r="A23" s="109" t="s">
        <v>127</v>
      </c>
      <c r="B23" s="410">
        <v>664</v>
      </c>
      <c r="C23" s="411">
        <v>366</v>
      </c>
      <c r="D23" s="412">
        <v>50</v>
      </c>
      <c r="E23" s="412">
        <v>1</v>
      </c>
      <c r="F23" s="412">
        <v>1</v>
      </c>
      <c r="G23" s="412">
        <v>36</v>
      </c>
      <c r="H23" s="412">
        <v>276</v>
      </c>
      <c r="I23" s="412">
        <v>2</v>
      </c>
      <c r="J23" s="412">
        <v>298</v>
      </c>
      <c r="K23" s="412">
        <v>68</v>
      </c>
    </row>
    <row r="24" spans="1:11" ht="13.8">
      <c r="A24" s="352" t="s">
        <v>128</v>
      </c>
      <c r="B24" s="413">
        <v>1091</v>
      </c>
      <c r="C24" s="414">
        <v>555</v>
      </c>
      <c r="D24" s="415">
        <v>40</v>
      </c>
      <c r="E24" s="415">
        <v>1</v>
      </c>
      <c r="F24" s="415">
        <v>3</v>
      </c>
      <c r="G24" s="415">
        <v>42</v>
      </c>
      <c r="H24" s="415">
        <v>469</v>
      </c>
      <c r="I24" s="415">
        <v>0</v>
      </c>
      <c r="J24" s="415">
        <v>536</v>
      </c>
      <c r="K24" s="415">
        <v>76</v>
      </c>
    </row>
    <row r="25" spans="1:11" ht="13.8">
      <c r="A25" s="109" t="s">
        <v>129</v>
      </c>
      <c r="B25" s="410">
        <v>0</v>
      </c>
      <c r="C25" s="411">
        <v>0</v>
      </c>
      <c r="D25" s="412">
        <v>0</v>
      </c>
      <c r="E25" s="412">
        <v>0</v>
      </c>
      <c r="F25" s="412">
        <v>0</v>
      </c>
      <c r="G25" s="412">
        <v>0</v>
      </c>
      <c r="H25" s="412">
        <v>0</v>
      </c>
      <c r="I25" s="412">
        <v>0</v>
      </c>
      <c r="J25" s="412">
        <v>0</v>
      </c>
      <c r="K25" s="412">
        <v>0</v>
      </c>
    </row>
    <row r="26" spans="1:11" ht="13.8">
      <c r="A26" s="352" t="s">
        <v>130</v>
      </c>
      <c r="B26" s="413">
        <v>46</v>
      </c>
      <c r="C26" s="414">
        <v>35</v>
      </c>
      <c r="D26" s="415">
        <v>1</v>
      </c>
      <c r="E26" s="415">
        <v>0</v>
      </c>
      <c r="F26" s="415">
        <v>0</v>
      </c>
      <c r="G26" s="415">
        <v>4</v>
      </c>
      <c r="H26" s="415">
        <v>30</v>
      </c>
      <c r="I26" s="415">
        <v>0</v>
      </c>
      <c r="J26" s="415">
        <v>11</v>
      </c>
      <c r="K26" s="415">
        <v>0</v>
      </c>
    </row>
    <row r="27" spans="1:11" ht="13.8">
      <c r="A27" s="109" t="s">
        <v>131</v>
      </c>
      <c r="B27" s="410">
        <v>21</v>
      </c>
      <c r="C27" s="411">
        <v>11</v>
      </c>
      <c r="D27" s="412">
        <v>0</v>
      </c>
      <c r="E27" s="412">
        <v>0</v>
      </c>
      <c r="F27" s="412">
        <v>0</v>
      </c>
      <c r="G27" s="412">
        <v>8</v>
      </c>
      <c r="H27" s="412">
        <v>2</v>
      </c>
      <c r="I27" s="412">
        <v>1</v>
      </c>
      <c r="J27" s="412">
        <v>10</v>
      </c>
      <c r="K27" s="412">
        <v>1</v>
      </c>
    </row>
    <row r="28" spans="1:11" ht="13.8">
      <c r="A28" s="352" t="s">
        <v>132</v>
      </c>
      <c r="B28" s="413">
        <v>898</v>
      </c>
      <c r="C28" s="414">
        <v>499</v>
      </c>
      <c r="D28" s="415">
        <v>65</v>
      </c>
      <c r="E28" s="415">
        <v>2</v>
      </c>
      <c r="F28" s="415">
        <v>2</v>
      </c>
      <c r="G28" s="415">
        <v>35</v>
      </c>
      <c r="H28" s="415">
        <v>395</v>
      </c>
      <c r="I28" s="415">
        <v>0</v>
      </c>
      <c r="J28" s="415">
        <v>399</v>
      </c>
      <c r="K28" s="415">
        <v>87</v>
      </c>
    </row>
    <row r="29" spans="1:11" ht="13.8">
      <c r="A29" s="109" t="s">
        <v>133</v>
      </c>
      <c r="B29" s="410">
        <v>0</v>
      </c>
      <c r="C29" s="411">
        <v>0</v>
      </c>
      <c r="D29" s="412">
        <v>0</v>
      </c>
      <c r="E29" s="412">
        <v>0</v>
      </c>
      <c r="F29" s="412">
        <v>0</v>
      </c>
      <c r="G29" s="412">
        <v>0</v>
      </c>
      <c r="H29" s="412">
        <v>0</v>
      </c>
      <c r="I29" s="412">
        <v>0</v>
      </c>
      <c r="J29" s="412">
        <v>0</v>
      </c>
      <c r="K29" s="412">
        <v>0</v>
      </c>
    </row>
    <row r="30" spans="1:11" ht="13.8">
      <c r="A30" s="352" t="s">
        <v>134</v>
      </c>
      <c r="B30" s="413">
        <v>0</v>
      </c>
      <c r="C30" s="414">
        <v>0</v>
      </c>
      <c r="D30" s="415">
        <v>0</v>
      </c>
      <c r="E30" s="415">
        <v>0</v>
      </c>
      <c r="F30" s="415">
        <v>0</v>
      </c>
      <c r="G30" s="415">
        <v>0</v>
      </c>
      <c r="H30" s="415">
        <v>0</v>
      </c>
      <c r="I30" s="415">
        <v>0</v>
      </c>
      <c r="J30" s="415">
        <v>0</v>
      </c>
      <c r="K30" s="415">
        <v>0</v>
      </c>
    </row>
    <row r="31" spans="1:11" ht="13.8">
      <c r="A31" s="109" t="s">
        <v>135</v>
      </c>
      <c r="B31" s="410">
        <v>0</v>
      </c>
      <c r="C31" s="411">
        <v>0</v>
      </c>
      <c r="D31" s="412">
        <v>0</v>
      </c>
      <c r="E31" s="412">
        <v>0</v>
      </c>
      <c r="F31" s="412">
        <v>0</v>
      </c>
      <c r="G31" s="412">
        <v>0</v>
      </c>
      <c r="H31" s="412">
        <v>0</v>
      </c>
      <c r="I31" s="412">
        <v>0</v>
      </c>
      <c r="J31" s="412">
        <v>0</v>
      </c>
      <c r="K31" s="412">
        <v>0</v>
      </c>
    </row>
    <row r="32" spans="1:11" ht="13.8">
      <c r="A32" s="352" t="s">
        <v>136</v>
      </c>
      <c r="B32" s="413">
        <v>2</v>
      </c>
      <c r="C32" s="414">
        <v>0</v>
      </c>
      <c r="D32" s="415">
        <v>0</v>
      </c>
      <c r="E32" s="415">
        <v>0</v>
      </c>
      <c r="F32" s="415">
        <v>0</v>
      </c>
      <c r="G32" s="415">
        <v>0</v>
      </c>
      <c r="H32" s="415">
        <v>0</v>
      </c>
      <c r="I32" s="415">
        <v>0</v>
      </c>
      <c r="J32" s="415">
        <v>2</v>
      </c>
      <c r="K32" s="415">
        <v>0</v>
      </c>
    </row>
    <row r="33" spans="1:11" ht="13.8">
      <c r="A33" s="109" t="s">
        <v>137</v>
      </c>
      <c r="B33" s="410">
        <v>6</v>
      </c>
      <c r="C33" s="411">
        <v>6</v>
      </c>
      <c r="D33" s="412">
        <v>3</v>
      </c>
      <c r="E33" s="412">
        <v>0</v>
      </c>
      <c r="F33" s="412">
        <v>0</v>
      </c>
      <c r="G33" s="412">
        <v>1</v>
      </c>
      <c r="H33" s="412">
        <v>0</v>
      </c>
      <c r="I33" s="412">
        <v>2</v>
      </c>
      <c r="J33" s="412">
        <v>0</v>
      </c>
      <c r="K33" s="412">
        <v>2</v>
      </c>
    </row>
    <row r="34" spans="1:11" ht="13.8">
      <c r="A34" s="107"/>
      <c r="B34" s="410"/>
      <c r="C34" s="411"/>
      <c r="D34" s="412"/>
      <c r="E34" s="412"/>
      <c r="F34" s="412"/>
      <c r="G34" s="412"/>
      <c r="H34" s="412"/>
      <c r="I34" s="412"/>
      <c r="J34" s="412"/>
      <c r="K34" s="412"/>
    </row>
    <row r="35" spans="1:11" ht="14.4" thickBot="1">
      <c r="A35" s="108" t="s">
        <v>138</v>
      </c>
      <c r="B35" s="416"/>
      <c r="C35" s="417"/>
      <c r="D35" s="418"/>
      <c r="E35" s="418"/>
      <c r="F35" s="418"/>
      <c r="G35" s="418"/>
      <c r="H35" s="418"/>
      <c r="I35" s="418"/>
      <c r="J35" s="418"/>
      <c r="K35" s="418"/>
    </row>
    <row r="36" spans="1:11" ht="13.8">
      <c r="A36" s="348" t="s">
        <v>139</v>
      </c>
      <c r="B36" s="419">
        <v>257</v>
      </c>
      <c r="C36" s="420">
        <v>171</v>
      </c>
      <c r="D36" s="421">
        <v>44</v>
      </c>
      <c r="E36" s="421">
        <v>1</v>
      </c>
      <c r="F36" s="421">
        <v>7</v>
      </c>
      <c r="G36" s="421">
        <v>15</v>
      </c>
      <c r="H36" s="421">
        <v>103</v>
      </c>
      <c r="I36" s="421">
        <v>1</v>
      </c>
      <c r="J36" s="421">
        <v>86</v>
      </c>
      <c r="K36" s="421">
        <v>25</v>
      </c>
    </row>
    <row r="37" spans="1:11" ht="13.8">
      <c r="A37" s="352" t="s">
        <v>140</v>
      </c>
      <c r="B37" s="413">
        <v>1566</v>
      </c>
      <c r="C37" s="414">
        <v>936</v>
      </c>
      <c r="D37" s="415">
        <v>163</v>
      </c>
      <c r="E37" s="415">
        <v>3</v>
      </c>
      <c r="F37" s="415">
        <v>5</v>
      </c>
      <c r="G37" s="415">
        <v>90</v>
      </c>
      <c r="H37" s="415">
        <v>672</v>
      </c>
      <c r="I37" s="415">
        <v>3</v>
      </c>
      <c r="J37" s="415">
        <v>630</v>
      </c>
      <c r="K37" s="415">
        <v>159</v>
      </c>
    </row>
    <row r="38" spans="1:11" ht="13.8">
      <c r="A38" s="109" t="s">
        <v>141</v>
      </c>
      <c r="B38" s="410">
        <v>25</v>
      </c>
      <c r="C38" s="411">
        <v>20</v>
      </c>
      <c r="D38" s="412">
        <v>4</v>
      </c>
      <c r="E38" s="412">
        <v>0</v>
      </c>
      <c r="F38" s="412">
        <v>3</v>
      </c>
      <c r="G38" s="412">
        <v>12</v>
      </c>
      <c r="H38" s="412">
        <v>1</v>
      </c>
      <c r="I38" s="412">
        <v>0</v>
      </c>
      <c r="J38" s="412">
        <v>5</v>
      </c>
      <c r="K38" s="412">
        <v>3</v>
      </c>
    </row>
    <row r="39" spans="1:11" ht="13.8">
      <c r="A39" s="352" t="s">
        <v>142</v>
      </c>
      <c r="B39" s="413">
        <v>0</v>
      </c>
      <c r="C39" s="414">
        <v>0</v>
      </c>
      <c r="D39" s="415">
        <v>0</v>
      </c>
      <c r="E39" s="415">
        <v>0</v>
      </c>
      <c r="F39" s="415">
        <v>0</v>
      </c>
      <c r="G39" s="415">
        <v>0</v>
      </c>
      <c r="H39" s="415">
        <v>0</v>
      </c>
      <c r="I39" s="415">
        <v>0</v>
      </c>
      <c r="J39" s="415">
        <v>0</v>
      </c>
      <c r="K39" s="415">
        <v>0</v>
      </c>
    </row>
    <row r="40" spans="1:11" ht="13.8">
      <c r="A40" s="109" t="s">
        <v>143</v>
      </c>
      <c r="B40" s="410">
        <v>483</v>
      </c>
      <c r="C40" s="411">
        <v>277</v>
      </c>
      <c r="D40" s="412">
        <v>21</v>
      </c>
      <c r="E40" s="412">
        <v>0</v>
      </c>
      <c r="F40" s="412">
        <v>0</v>
      </c>
      <c r="G40" s="412">
        <v>24</v>
      </c>
      <c r="H40" s="412">
        <v>231</v>
      </c>
      <c r="I40" s="412">
        <v>1</v>
      </c>
      <c r="J40" s="412">
        <v>206</v>
      </c>
      <c r="K40" s="412">
        <v>25</v>
      </c>
    </row>
    <row r="41" spans="1:11" ht="13.8">
      <c r="A41" s="352" t="s">
        <v>144</v>
      </c>
      <c r="B41" s="413">
        <v>6</v>
      </c>
      <c r="C41" s="414">
        <v>6</v>
      </c>
      <c r="D41" s="415">
        <v>5</v>
      </c>
      <c r="E41" s="415">
        <v>0</v>
      </c>
      <c r="F41" s="415">
        <v>0</v>
      </c>
      <c r="G41" s="415">
        <v>0</v>
      </c>
      <c r="H41" s="415">
        <v>1</v>
      </c>
      <c r="I41" s="415">
        <v>0</v>
      </c>
      <c r="J41" s="415">
        <v>0</v>
      </c>
      <c r="K41" s="415">
        <v>0</v>
      </c>
    </row>
    <row r="42" spans="1:11" ht="13.8">
      <c r="A42" s="109" t="s">
        <v>145</v>
      </c>
      <c r="B42" s="410">
        <v>17</v>
      </c>
      <c r="C42" s="411">
        <v>15</v>
      </c>
      <c r="D42" s="412">
        <v>5</v>
      </c>
      <c r="E42" s="412">
        <v>4</v>
      </c>
      <c r="F42" s="412">
        <v>0</v>
      </c>
      <c r="G42" s="412">
        <v>1</v>
      </c>
      <c r="H42" s="412">
        <v>5</v>
      </c>
      <c r="I42" s="412">
        <v>0</v>
      </c>
      <c r="J42" s="412">
        <v>2</v>
      </c>
      <c r="K42" s="412">
        <v>1</v>
      </c>
    </row>
    <row r="43" spans="1:11" ht="13.8">
      <c r="A43" s="352" t="s">
        <v>64</v>
      </c>
      <c r="B43" s="413">
        <v>0</v>
      </c>
      <c r="C43" s="414">
        <v>0</v>
      </c>
      <c r="D43" s="415">
        <v>0</v>
      </c>
      <c r="E43" s="415">
        <v>0</v>
      </c>
      <c r="F43" s="415">
        <v>0</v>
      </c>
      <c r="G43" s="415">
        <v>0</v>
      </c>
      <c r="H43" s="415">
        <v>0</v>
      </c>
      <c r="I43" s="415">
        <v>0</v>
      </c>
      <c r="J43" s="415">
        <v>0</v>
      </c>
      <c r="K43" s="415">
        <v>0</v>
      </c>
    </row>
    <row r="44" spans="1:11" ht="13.8">
      <c r="A44" s="109"/>
      <c r="B44" s="410"/>
      <c r="C44" s="411"/>
      <c r="D44" s="412"/>
      <c r="E44" s="412"/>
      <c r="F44" s="412"/>
      <c r="G44" s="412"/>
      <c r="H44" s="412"/>
      <c r="I44" s="412"/>
      <c r="J44" s="412"/>
      <c r="K44" s="412"/>
    </row>
    <row r="45" spans="1:11" ht="14.4" thickBot="1">
      <c r="A45" s="108" t="s">
        <v>146</v>
      </c>
      <c r="B45" s="416"/>
      <c r="C45" s="417"/>
      <c r="D45" s="418"/>
      <c r="E45" s="418"/>
      <c r="F45" s="418"/>
      <c r="G45" s="418"/>
      <c r="H45" s="418"/>
      <c r="I45" s="418"/>
      <c r="J45" s="418"/>
      <c r="K45" s="418"/>
    </row>
    <row r="46" spans="1:11" ht="13.8">
      <c r="A46" s="348" t="s">
        <v>147</v>
      </c>
      <c r="B46" s="419">
        <v>85</v>
      </c>
      <c r="C46" s="420">
        <v>31</v>
      </c>
      <c r="D46" s="421">
        <v>6</v>
      </c>
      <c r="E46" s="421">
        <v>0</v>
      </c>
      <c r="F46" s="421">
        <v>0</v>
      </c>
      <c r="G46" s="421">
        <v>7</v>
      </c>
      <c r="H46" s="421">
        <v>18</v>
      </c>
      <c r="I46" s="421">
        <v>0</v>
      </c>
      <c r="J46" s="421">
        <v>54</v>
      </c>
      <c r="K46" s="421">
        <v>3</v>
      </c>
    </row>
    <row r="47" spans="1:11" ht="13.8">
      <c r="A47" s="109"/>
      <c r="B47" s="410"/>
      <c r="C47" s="411"/>
      <c r="D47" s="412"/>
      <c r="E47" s="412"/>
      <c r="F47" s="412"/>
      <c r="G47" s="412"/>
      <c r="H47" s="412"/>
      <c r="I47" s="412"/>
      <c r="J47" s="412"/>
      <c r="K47" s="412"/>
    </row>
    <row r="48" spans="1:11" ht="14.4" thickBot="1">
      <c r="A48" s="108" t="s">
        <v>69</v>
      </c>
      <c r="B48" s="416"/>
      <c r="C48" s="417"/>
      <c r="D48" s="418"/>
      <c r="E48" s="418"/>
      <c r="F48" s="418"/>
      <c r="G48" s="418"/>
      <c r="H48" s="418"/>
      <c r="I48" s="418"/>
      <c r="J48" s="418"/>
      <c r="K48" s="418"/>
    </row>
    <row r="49" spans="1:11" ht="13.8">
      <c r="A49" s="348" t="s">
        <v>148</v>
      </c>
      <c r="B49" s="419">
        <v>0</v>
      </c>
      <c r="C49" s="420">
        <v>0</v>
      </c>
      <c r="D49" s="421">
        <v>0</v>
      </c>
      <c r="E49" s="421">
        <v>0</v>
      </c>
      <c r="F49" s="421">
        <v>0</v>
      </c>
      <c r="G49" s="421">
        <v>0</v>
      </c>
      <c r="H49" s="421">
        <v>0</v>
      </c>
      <c r="I49" s="421">
        <v>0</v>
      </c>
      <c r="J49" s="421">
        <v>0</v>
      </c>
      <c r="K49" s="421">
        <v>0</v>
      </c>
    </row>
    <row r="50" spans="1:11" ht="13.8">
      <c r="A50" s="352" t="s">
        <v>149</v>
      </c>
      <c r="B50" s="413">
        <v>3</v>
      </c>
      <c r="C50" s="414">
        <v>3</v>
      </c>
      <c r="D50" s="415">
        <v>0</v>
      </c>
      <c r="E50" s="415">
        <v>0</v>
      </c>
      <c r="F50" s="415">
        <v>0</v>
      </c>
      <c r="G50" s="415">
        <v>0</v>
      </c>
      <c r="H50" s="415">
        <v>3</v>
      </c>
      <c r="I50" s="415">
        <v>0</v>
      </c>
      <c r="J50" s="415">
        <v>0</v>
      </c>
      <c r="K50" s="415">
        <v>0</v>
      </c>
    </row>
    <row r="51" spans="1:11" ht="13.8">
      <c r="A51" s="109" t="s">
        <v>150</v>
      </c>
      <c r="B51" s="410">
        <v>17</v>
      </c>
      <c r="C51" s="411">
        <v>11</v>
      </c>
      <c r="D51" s="412">
        <v>4</v>
      </c>
      <c r="E51" s="412">
        <v>0</v>
      </c>
      <c r="F51" s="412">
        <v>0</v>
      </c>
      <c r="G51" s="412">
        <v>1</v>
      </c>
      <c r="H51" s="412">
        <v>6</v>
      </c>
      <c r="I51" s="412">
        <v>0</v>
      </c>
      <c r="J51" s="412">
        <v>6</v>
      </c>
      <c r="K51" s="412">
        <v>0</v>
      </c>
    </row>
    <row r="52" spans="1:11" ht="13.8">
      <c r="A52" s="352" t="s">
        <v>151</v>
      </c>
      <c r="B52" s="413">
        <v>24</v>
      </c>
      <c r="C52" s="414">
        <v>21</v>
      </c>
      <c r="D52" s="415">
        <v>13</v>
      </c>
      <c r="E52" s="415">
        <v>0</v>
      </c>
      <c r="F52" s="415">
        <v>0</v>
      </c>
      <c r="G52" s="415">
        <v>6</v>
      </c>
      <c r="H52" s="415">
        <v>2</v>
      </c>
      <c r="I52" s="415">
        <v>0</v>
      </c>
      <c r="J52" s="415">
        <v>3</v>
      </c>
      <c r="K52" s="415">
        <v>1</v>
      </c>
    </row>
    <row r="53" spans="1:11" ht="13.8">
      <c r="A53" s="109" t="s">
        <v>152</v>
      </c>
      <c r="B53" s="410">
        <v>328</v>
      </c>
      <c r="C53" s="411">
        <v>190</v>
      </c>
      <c r="D53" s="412">
        <v>23</v>
      </c>
      <c r="E53" s="412">
        <v>0</v>
      </c>
      <c r="F53" s="412">
        <v>0</v>
      </c>
      <c r="G53" s="412">
        <v>7</v>
      </c>
      <c r="H53" s="412">
        <v>160</v>
      </c>
      <c r="I53" s="412">
        <v>0</v>
      </c>
      <c r="J53" s="412">
        <v>138</v>
      </c>
      <c r="K53" s="412">
        <v>12</v>
      </c>
    </row>
    <row r="54" spans="1:11" ht="13.8">
      <c r="A54" s="352" t="s">
        <v>153</v>
      </c>
      <c r="B54" s="413">
        <v>818</v>
      </c>
      <c r="C54" s="414">
        <v>501</v>
      </c>
      <c r="D54" s="415">
        <v>31</v>
      </c>
      <c r="E54" s="415">
        <v>1</v>
      </c>
      <c r="F54" s="415">
        <v>0</v>
      </c>
      <c r="G54" s="415">
        <v>49</v>
      </c>
      <c r="H54" s="415">
        <v>419</v>
      </c>
      <c r="I54" s="415">
        <v>1</v>
      </c>
      <c r="J54" s="415">
        <v>317</v>
      </c>
      <c r="K54" s="415">
        <v>82</v>
      </c>
    </row>
    <row r="55" spans="1:11" ht="13.8">
      <c r="A55" s="109" t="s">
        <v>154</v>
      </c>
      <c r="B55" s="410">
        <v>0</v>
      </c>
      <c r="C55" s="411">
        <v>0</v>
      </c>
      <c r="D55" s="412">
        <v>0</v>
      </c>
      <c r="E55" s="412">
        <v>0</v>
      </c>
      <c r="F55" s="412">
        <v>0</v>
      </c>
      <c r="G55" s="412">
        <v>0</v>
      </c>
      <c r="H55" s="412">
        <v>0</v>
      </c>
      <c r="I55" s="412">
        <v>0</v>
      </c>
      <c r="J55" s="412">
        <v>0</v>
      </c>
      <c r="K55" s="412">
        <v>0</v>
      </c>
    </row>
    <row r="56" spans="1:11" ht="13.8">
      <c r="A56" s="352" t="s">
        <v>155</v>
      </c>
      <c r="B56" s="413">
        <v>0</v>
      </c>
      <c r="C56" s="414">
        <v>0</v>
      </c>
      <c r="D56" s="415">
        <v>0</v>
      </c>
      <c r="E56" s="415">
        <v>0</v>
      </c>
      <c r="F56" s="415">
        <v>0</v>
      </c>
      <c r="G56" s="415">
        <v>0</v>
      </c>
      <c r="H56" s="415">
        <v>0</v>
      </c>
      <c r="I56" s="415">
        <v>0</v>
      </c>
      <c r="J56" s="415">
        <v>0</v>
      </c>
      <c r="K56" s="415">
        <v>0</v>
      </c>
    </row>
    <row r="57" spans="1:11" ht="13.8">
      <c r="A57" s="109" t="s">
        <v>156</v>
      </c>
      <c r="B57" s="410">
        <v>1330</v>
      </c>
      <c r="C57" s="411">
        <v>721</v>
      </c>
      <c r="D57" s="412">
        <v>72</v>
      </c>
      <c r="E57" s="412">
        <v>7</v>
      </c>
      <c r="F57" s="412">
        <v>4</v>
      </c>
      <c r="G57" s="412">
        <v>72</v>
      </c>
      <c r="H57" s="412">
        <v>559</v>
      </c>
      <c r="I57" s="412">
        <v>7</v>
      </c>
      <c r="J57" s="412">
        <v>609</v>
      </c>
      <c r="K57" s="412">
        <v>154</v>
      </c>
    </row>
    <row r="58" spans="1:11" ht="13.8">
      <c r="A58" s="352" t="s">
        <v>157</v>
      </c>
      <c r="B58" s="413">
        <v>0</v>
      </c>
      <c r="C58" s="414">
        <v>0</v>
      </c>
      <c r="D58" s="415">
        <v>0</v>
      </c>
      <c r="E58" s="415">
        <v>0</v>
      </c>
      <c r="F58" s="415">
        <v>0</v>
      </c>
      <c r="G58" s="415">
        <v>0</v>
      </c>
      <c r="H58" s="415">
        <v>0</v>
      </c>
      <c r="I58" s="415">
        <v>0</v>
      </c>
      <c r="J58" s="415">
        <v>0</v>
      </c>
      <c r="K58" s="415">
        <v>0</v>
      </c>
    </row>
    <row r="59" spans="1:11" ht="13.8">
      <c r="A59" s="109" t="s">
        <v>158</v>
      </c>
      <c r="B59" s="410">
        <v>904</v>
      </c>
      <c r="C59" s="411">
        <v>485</v>
      </c>
      <c r="D59" s="412">
        <v>67</v>
      </c>
      <c r="E59" s="412">
        <v>4</v>
      </c>
      <c r="F59" s="412">
        <v>2</v>
      </c>
      <c r="G59" s="412">
        <v>35</v>
      </c>
      <c r="H59" s="412">
        <v>372</v>
      </c>
      <c r="I59" s="412">
        <v>5</v>
      </c>
      <c r="J59" s="412">
        <v>419</v>
      </c>
      <c r="K59" s="412">
        <v>90</v>
      </c>
    </row>
    <row r="60" spans="1:11" ht="13.8">
      <c r="A60" s="349"/>
      <c r="B60" s="410"/>
      <c r="C60" s="411"/>
      <c r="D60" s="412"/>
      <c r="E60" s="412"/>
      <c r="F60" s="412"/>
      <c r="G60" s="412"/>
      <c r="H60" s="412"/>
      <c r="I60" s="412"/>
      <c r="J60" s="412"/>
      <c r="K60" s="412"/>
    </row>
    <row r="61" spans="1:11" ht="14.4" thickBot="1">
      <c r="A61" s="108" t="s">
        <v>159</v>
      </c>
      <c r="B61" s="416"/>
      <c r="C61" s="417"/>
      <c r="D61" s="418"/>
      <c r="E61" s="418"/>
      <c r="F61" s="418"/>
      <c r="G61" s="418"/>
      <c r="H61" s="418"/>
      <c r="I61" s="418"/>
      <c r="J61" s="418"/>
      <c r="K61" s="418"/>
    </row>
    <row r="62" spans="1:11" ht="13.8">
      <c r="A62" s="348" t="s">
        <v>160</v>
      </c>
      <c r="B62" s="419">
        <v>1292</v>
      </c>
      <c r="C62" s="420">
        <v>692</v>
      </c>
      <c r="D62" s="421">
        <v>59</v>
      </c>
      <c r="E62" s="421">
        <v>6</v>
      </c>
      <c r="F62" s="421">
        <v>1</v>
      </c>
      <c r="G62" s="421">
        <v>45</v>
      </c>
      <c r="H62" s="421">
        <v>577</v>
      </c>
      <c r="I62" s="421">
        <v>4</v>
      </c>
      <c r="J62" s="421">
        <v>600</v>
      </c>
      <c r="K62" s="421">
        <v>84</v>
      </c>
    </row>
    <row r="63" spans="1:11" ht="13.8">
      <c r="A63" s="352" t="s">
        <v>161</v>
      </c>
      <c r="B63" s="413">
        <v>300</v>
      </c>
      <c r="C63" s="414">
        <v>165</v>
      </c>
      <c r="D63" s="415">
        <v>14</v>
      </c>
      <c r="E63" s="415">
        <v>0</v>
      </c>
      <c r="F63" s="415">
        <v>1</v>
      </c>
      <c r="G63" s="415">
        <v>24</v>
      </c>
      <c r="H63" s="415">
        <v>126</v>
      </c>
      <c r="I63" s="415">
        <v>0</v>
      </c>
      <c r="J63" s="415">
        <v>135</v>
      </c>
      <c r="K63" s="415">
        <v>17</v>
      </c>
    </row>
    <row r="64" spans="1:11" ht="13.8">
      <c r="A64" s="109" t="s">
        <v>162</v>
      </c>
      <c r="B64" s="410">
        <v>90</v>
      </c>
      <c r="C64" s="411">
        <v>76</v>
      </c>
      <c r="D64" s="412">
        <v>24</v>
      </c>
      <c r="E64" s="412">
        <v>0</v>
      </c>
      <c r="F64" s="412">
        <v>0</v>
      </c>
      <c r="G64" s="412">
        <v>7</v>
      </c>
      <c r="H64" s="412">
        <v>44</v>
      </c>
      <c r="I64" s="412">
        <v>1</v>
      </c>
      <c r="J64" s="412">
        <v>14</v>
      </c>
      <c r="K64" s="412">
        <v>1</v>
      </c>
    </row>
    <row r="65" spans="1:11" ht="13.8">
      <c r="A65" s="352" t="s">
        <v>163</v>
      </c>
      <c r="B65" s="413">
        <v>85</v>
      </c>
      <c r="C65" s="414">
        <v>40</v>
      </c>
      <c r="D65" s="415">
        <v>2</v>
      </c>
      <c r="E65" s="415">
        <v>0</v>
      </c>
      <c r="F65" s="415">
        <v>0</v>
      </c>
      <c r="G65" s="415">
        <v>1</v>
      </c>
      <c r="H65" s="415">
        <v>37</v>
      </c>
      <c r="I65" s="415">
        <v>0</v>
      </c>
      <c r="J65" s="415">
        <v>45</v>
      </c>
      <c r="K65" s="415">
        <v>0</v>
      </c>
    </row>
    <row r="66" spans="1:11" ht="13.8">
      <c r="A66" s="109" t="s">
        <v>164</v>
      </c>
      <c r="B66" s="410">
        <v>141</v>
      </c>
      <c r="C66" s="411">
        <v>83</v>
      </c>
      <c r="D66" s="412">
        <v>6</v>
      </c>
      <c r="E66" s="412">
        <v>0</v>
      </c>
      <c r="F66" s="412">
        <v>0</v>
      </c>
      <c r="G66" s="412">
        <v>0</v>
      </c>
      <c r="H66" s="412">
        <v>77</v>
      </c>
      <c r="I66" s="412">
        <v>0</v>
      </c>
      <c r="J66" s="412">
        <v>58</v>
      </c>
      <c r="K66" s="412">
        <v>1</v>
      </c>
    </row>
    <row r="67" spans="1:11" ht="13.8">
      <c r="A67" s="352" t="s">
        <v>165</v>
      </c>
      <c r="B67" s="413">
        <v>2</v>
      </c>
      <c r="C67" s="414">
        <v>2</v>
      </c>
      <c r="D67" s="415">
        <v>2</v>
      </c>
      <c r="E67" s="415">
        <v>0</v>
      </c>
      <c r="F67" s="415">
        <v>0</v>
      </c>
      <c r="G67" s="415">
        <v>0</v>
      </c>
      <c r="H67" s="415">
        <v>0</v>
      </c>
      <c r="I67" s="415">
        <v>0</v>
      </c>
      <c r="J67" s="415">
        <v>0</v>
      </c>
      <c r="K67" s="415">
        <v>0</v>
      </c>
    </row>
    <row r="68" spans="1:11" ht="13.8">
      <c r="A68" s="109"/>
      <c r="B68" s="410"/>
      <c r="C68" s="411"/>
      <c r="D68" s="412"/>
      <c r="E68" s="412"/>
      <c r="F68" s="412"/>
      <c r="G68" s="412"/>
      <c r="H68" s="412"/>
      <c r="I68" s="412"/>
      <c r="J68" s="412"/>
      <c r="K68" s="412"/>
    </row>
    <row r="69" spans="1:11" ht="14.4" thickBot="1">
      <c r="A69" s="108" t="s">
        <v>166</v>
      </c>
      <c r="B69" s="416"/>
      <c r="C69" s="417"/>
      <c r="D69" s="418"/>
      <c r="E69" s="418"/>
      <c r="F69" s="418"/>
      <c r="G69" s="418"/>
      <c r="H69" s="418"/>
      <c r="I69" s="418"/>
      <c r="J69" s="418"/>
      <c r="K69" s="418"/>
    </row>
    <row r="70" spans="1:11" ht="13.8">
      <c r="A70" s="348" t="s">
        <v>167</v>
      </c>
      <c r="B70" s="419">
        <v>0</v>
      </c>
      <c r="C70" s="420">
        <v>0</v>
      </c>
      <c r="D70" s="421">
        <v>0</v>
      </c>
      <c r="E70" s="421">
        <v>0</v>
      </c>
      <c r="F70" s="421">
        <v>0</v>
      </c>
      <c r="G70" s="421">
        <v>0</v>
      </c>
      <c r="H70" s="421">
        <v>0</v>
      </c>
      <c r="I70" s="421">
        <v>0</v>
      </c>
      <c r="J70" s="421">
        <v>0</v>
      </c>
      <c r="K70" s="421">
        <v>0</v>
      </c>
    </row>
    <row r="71" spans="1:11" ht="13.8">
      <c r="A71" s="352" t="s">
        <v>168</v>
      </c>
      <c r="B71" s="413">
        <v>0</v>
      </c>
      <c r="C71" s="414">
        <v>0</v>
      </c>
      <c r="D71" s="415">
        <v>0</v>
      </c>
      <c r="E71" s="415">
        <v>0</v>
      </c>
      <c r="F71" s="415">
        <v>0</v>
      </c>
      <c r="G71" s="415">
        <v>0</v>
      </c>
      <c r="H71" s="415">
        <v>0</v>
      </c>
      <c r="I71" s="415">
        <v>0</v>
      </c>
      <c r="J71" s="415">
        <v>0</v>
      </c>
      <c r="K71" s="415">
        <v>0</v>
      </c>
    </row>
    <row r="72" spans="1:11" ht="13.8">
      <c r="A72" s="109" t="s">
        <v>169</v>
      </c>
      <c r="B72" s="410">
        <v>13</v>
      </c>
      <c r="C72" s="411">
        <v>11</v>
      </c>
      <c r="D72" s="412">
        <v>2</v>
      </c>
      <c r="E72" s="412">
        <v>1</v>
      </c>
      <c r="F72" s="412">
        <v>0</v>
      </c>
      <c r="G72" s="412">
        <v>3</v>
      </c>
      <c r="H72" s="412">
        <v>5</v>
      </c>
      <c r="I72" s="412">
        <v>0</v>
      </c>
      <c r="J72" s="412">
        <v>2</v>
      </c>
      <c r="K72" s="412">
        <v>3</v>
      </c>
    </row>
    <row r="73" spans="1:11" ht="13.8">
      <c r="A73" s="352" t="s">
        <v>170</v>
      </c>
      <c r="B73" s="413">
        <v>0</v>
      </c>
      <c r="C73" s="414">
        <v>0</v>
      </c>
      <c r="D73" s="415">
        <v>0</v>
      </c>
      <c r="E73" s="415">
        <v>0</v>
      </c>
      <c r="F73" s="415">
        <v>0</v>
      </c>
      <c r="G73" s="415">
        <v>0</v>
      </c>
      <c r="H73" s="415">
        <v>0</v>
      </c>
      <c r="I73" s="415">
        <v>0</v>
      </c>
      <c r="J73" s="415">
        <v>0</v>
      </c>
      <c r="K73" s="415">
        <v>0</v>
      </c>
    </row>
    <row r="74" spans="1:11" ht="13.8">
      <c r="A74" s="109" t="s">
        <v>171</v>
      </c>
      <c r="B74" s="410">
        <v>10</v>
      </c>
      <c r="C74" s="411">
        <v>5</v>
      </c>
      <c r="D74" s="412">
        <v>1</v>
      </c>
      <c r="E74" s="412">
        <v>0</v>
      </c>
      <c r="F74" s="412">
        <v>0</v>
      </c>
      <c r="G74" s="412">
        <v>3</v>
      </c>
      <c r="H74" s="412">
        <v>1</v>
      </c>
      <c r="I74" s="412">
        <v>0</v>
      </c>
      <c r="J74" s="412">
        <v>5</v>
      </c>
      <c r="K74" s="412">
        <v>1</v>
      </c>
    </row>
    <row r="75" spans="1:11" ht="13.8">
      <c r="A75" s="352" t="s">
        <v>172</v>
      </c>
      <c r="B75" s="413">
        <v>319</v>
      </c>
      <c r="C75" s="414">
        <v>154</v>
      </c>
      <c r="D75" s="415">
        <v>16</v>
      </c>
      <c r="E75" s="415">
        <v>0</v>
      </c>
      <c r="F75" s="415">
        <v>2</v>
      </c>
      <c r="G75" s="415">
        <v>41</v>
      </c>
      <c r="H75" s="415">
        <v>94</v>
      </c>
      <c r="I75" s="415">
        <v>1</v>
      </c>
      <c r="J75" s="415">
        <v>165</v>
      </c>
      <c r="K75" s="415">
        <v>33</v>
      </c>
    </row>
    <row r="76" spans="1:11" ht="13.8">
      <c r="A76" s="109" t="s">
        <v>173</v>
      </c>
      <c r="B76" s="410">
        <v>0</v>
      </c>
      <c r="C76" s="411">
        <v>0</v>
      </c>
      <c r="D76" s="412">
        <v>0</v>
      </c>
      <c r="E76" s="412">
        <v>0</v>
      </c>
      <c r="F76" s="412">
        <v>0</v>
      </c>
      <c r="G76" s="412">
        <v>0</v>
      </c>
      <c r="H76" s="412">
        <v>0</v>
      </c>
      <c r="I76" s="412">
        <v>0</v>
      </c>
      <c r="J76" s="412">
        <v>0</v>
      </c>
      <c r="K76" s="412">
        <v>0</v>
      </c>
    </row>
    <row r="77" spans="1:11" ht="13.8">
      <c r="A77" s="352" t="s">
        <v>174</v>
      </c>
      <c r="B77" s="413">
        <v>0</v>
      </c>
      <c r="C77" s="414">
        <v>0</v>
      </c>
      <c r="D77" s="415">
        <v>0</v>
      </c>
      <c r="E77" s="415">
        <v>0</v>
      </c>
      <c r="F77" s="415">
        <v>0</v>
      </c>
      <c r="G77" s="415">
        <v>0</v>
      </c>
      <c r="H77" s="415">
        <v>0</v>
      </c>
      <c r="I77" s="415">
        <v>0</v>
      </c>
      <c r="J77" s="415">
        <v>0</v>
      </c>
      <c r="K77" s="415">
        <v>0</v>
      </c>
    </row>
    <row r="78" spans="1:11" ht="13.8">
      <c r="A78" s="109" t="s">
        <v>175</v>
      </c>
      <c r="B78" s="410">
        <v>1387</v>
      </c>
      <c r="C78" s="411">
        <v>675</v>
      </c>
      <c r="D78" s="412">
        <v>40</v>
      </c>
      <c r="E78" s="412">
        <v>7</v>
      </c>
      <c r="F78" s="412">
        <v>0</v>
      </c>
      <c r="G78" s="412">
        <v>60</v>
      </c>
      <c r="H78" s="412">
        <v>552</v>
      </c>
      <c r="I78" s="412">
        <v>16</v>
      </c>
      <c r="J78" s="412">
        <v>712</v>
      </c>
      <c r="K78" s="412">
        <v>226</v>
      </c>
    </row>
    <row r="79" spans="1:11" ht="13.8">
      <c r="A79" s="352" t="s">
        <v>176</v>
      </c>
      <c r="B79" s="413">
        <v>261</v>
      </c>
      <c r="C79" s="414">
        <v>156</v>
      </c>
      <c r="D79" s="415">
        <v>4</v>
      </c>
      <c r="E79" s="415">
        <v>0</v>
      </c>
      <c r="F79" s="415">
        <v>1</v>
      </c>
      <c r="G79" s="415">
        <v>16</v>
      </c>
      <c r="H79" s="415">
        <v>135</v>
      </c>
      <c r="I79" s="415">
        <v>0</v>
      </c>
      <c r="J79" s="415">
        <v>105</v>
      </c>
      <c r="K79" s="415">
        <v>12</v>
      </c>
    </row>
    <row r="80" spans="1:11" ht="13.8">
      <c r="A80" s="109" t="s">
        <v>177</v>
      </c>
      <c r="B80" s="410">
        <v>58</v>
      </c>
      <c r="C80" s="411">
        <v>26</v>
      </c>
      <c r="D80" s="412">
        <v>5</v>
      </c>
      <c r="E80" s="412">
        <v>1</v>
      </c>
      <c r="F80" s="412">
        <v>0</v>
      </c>
      <c r="G80" s="412">
        <v>2</v>
      </c>
      <c r="H80" s="412">
        <v>18</v>
      </c>
      <c r="I80" s="412">
        <v>0</v>
      </c>
      <c r="J80" s="412">
        <v>32</v>
      </c>
      <c r="K80" s="412">
        <v>4</v>
      </c>
    </row>
    <row r="81" spans="1:11" ht="13.8">
      <c r="A81" s="352" t="s">
        <v>178</v>
      </c>
      <c r="B81" s="413">
        <v>323</v>
      </c>
      <c r="C81" s="414">
        <v>172</v>
      </c>
      <c r="D81" s="415">
        <v>13</v>
      </c>
      <c r="E81" s="415">
        <v>3</v>
      </c>
      <c r="F81" s="415">
        <v>0</v>
      </c>
      <c r="G81" s="415">
        <v>16</v>
      </c>
      <c r="H81" s="415">
        <v>137</v>
      </c>
      <c r="I81" s="415">
        <v>3</v>
      </c>
      <c r="J81" s="415">
        <v>151</v>
      </c>
      <c r="K81" s="415">
        <v>61</v>
      </c>
    </row>
    <row r="82" spans="1:11" ht="13.8">
      <c r="A82" s="109" t="s">
        <v>179</v>
      </c>
      <c r="B82" s="410">
        <v>4</v>
      </c>
      <c r="C82" s="411">
        <v>0</v>
      </c>
      <c r="D82" s="412">
        <v>0</v>
      </c>
      <c r="E82" s="412">
        <v>0</v>
      </c>
      <c r="F82" s="412">
        <v>0</v>
      </c>
      <c r="G82" s="412">
        <v>0</v>
      </c>
      <c r="H82" s="412">
        <v>0</v>
      </c>
      <c r="I82" s="412">
        <v>0</v>
      </c>
      <c r="J82" s="412">
        <v>4</v>
      </c>
      <c r="K82" s="412">
        <v>3</v>
      </c>
    </row>
    <row r="83" spans="1:11" ht="13.8">
      <c r="A83" s="352" t="s">
        <v>180</v>
      </c>
      <c r="B83" s="413">
        <v>1178</v>
      </c>
      <c r="C83" s="414">
        <v>553</v>
      </c>
      <c r="D83" s="415">
        <v>29</v>
      </c>
      <c r="E83" s="415">
        <v>2</v>
      </c>
      <c r="F83" s="415">
        <v>0</v>
      </c>
      <c r="G83" s="415">
        <v>102</v>
      </c>
      <c r="H83" s="415">
        <v>416</v>
      </c>
      <c r="I83" s="415">
        <v>4</v>
      </c>
      <c r="J83" s="415">
        <v>625</v>
      </c>
      <c r="K83" s="415">
        <v>79</v>
      </c>
    </row>
    <row r="84" spans="1:11" ht="13.8">
      <c r="A84" s="109" t="s">
        <v>181</v>
      </c>
      <c r="B84" s="410">
        <v>5370</v>
      </c>
      <c r="C84" s="411">
        <v>2997</v>
      </c>
      <c r="D84" s="412">
        <v>143</v>
      </c>
      <c r="E84" s="412">
        <v>13</v>
      </c>
      <c r="F84" s="412">
        <v>3</v>
      </c>
      <c r="G84" s="412">
        <v>183</v>
      </c>
      <c r="H84" s="412">
        <v>2639</v>
      </c>
      <c r="I84" s="412">
        <v>16</v>
      </c>
      <c r="J84" s="412">
        <v>2373</v>
      </c>
      <c r="K84" s="412">
        <v>457</v>
      </c>
    </row>
    <row r="85" spans="1:11" ht="13.8">
      <c r="A85" s="352" t="s">
        <v>182</v>
      </c>
      <c r="B85" s="413">
        <v>1215</v>
      </c>
      <c r="C85" s="414">
        <v>667</v>
      </c>
      <c r="D85" s="415">
        <v>29</v>
      </c>
      <c r="E85" s="415">
        <v>2</v>
      </c>
      <c r="F85" s="415">
        <v>1</v>
      </c>
      <c r="G85" s="415">
        <v>83</v>
      </c>
      <c r="H85" s="415">
        <v>546</v>
      </c>
      <c r="I85" s="415">
        <v>6</v>
      </c>
      <c r="J85" s="415">
        <v>548</v>
      </c>
      <c r="K85" s="415">
        <v>88</v>
      </c>
    </row>
    <row r="86" spans="1:11" ht="13.8">
      <c r="A86" s="109" t="s">
        <v>183</v>
      </c>
      <c r="B86" s="410">
        <v>99</v>
      </c>
      <c r="C86" s="411">
        <v>92</v>
      </c>
      <c r="D86" s="412">
        <v>61</v>
      </c>
      <c r="E86" s="412">
        <v>12</v>
      </c>
      <c r="F86" s="412">
        <v>0</v>
      </c>
      <c r="G86" s="412">
        <v>8</v>
      </c>
      <c r="H86" s="412">
        <v>0</v>
      </c>
      <c r="I86" s="412">
        <v>11</v>
      </c>
      <c r="J86" s="412">
        <v>7</v>
      </c>
      <c r="K86" s="412">
        <v>17</v>
      </c>
    </row>
    <row r="87" spans="1:11" ht="13.8">
      <c r="A87" s="352" t="s">
        <v>184</v>
      </c>
      <c r="B87" s="413">
        <v>1128</v>
      </c>
      <c r="C87" s="414">
        <v>592</v>
      </c>
      <c r="D87" s="415">
        <v>47</v>
      </c>
      <c r="E87" s="415">
        <v>2</v>
      </c>
      <c r="F87" s="415">
        <v>3</v>
      </c>
      <c r="G87" s="415">
        <v>54</v>
      </c>
      <c r="H87" s="415">
        <v>485</v>
      </c>
      <c r="I87" s="415">
        <v>1</v>
      </c>
      <c r="J87" s="415">
        <v>536</v>
      </c>
      <c r="K87" s="415">
        <v>101</v>
      </c>
    </row>
    <row r="88" spans="1:11" ht="13.8">
      <c r="A88" s="109" t="s">
        <v>185</v>
      </c>
      <c r="B88" s="410">
        <v>27</v>
      </c>
      <c r="C88" s="411">
        <v>16</v>
      </c>
      <c r="D88" s="412">
        <v>5</v>
      </c>
      <c r="E88" s="412">
        <v>0</v>
      </c>
      <c r="F88" s="412">
        <v>0</v>
      </c>
      <c r="G88" s="412">
        <v>5</v>
      </c>
      <c r="H88" s="412">
        <v>5</v>
      </c>
      <c r="I88" s="412">
        <v>1</v>
      </c>
      <c r="J88" s="412">
        <v>11</v>
      </c>
      <c r="K88" s="412">
        <v>2</v>
      </c>
    </row>
    <row r="89" spans="1:11" ht="13.8">
      <c r="A89" s="352" t="s">
        <v>186</v>
      </c>
      <c r="B89" s="413">
        <v>2201</v>
      </c>
      <c r="C89" s="414">
        <v>1237</v>
      </c>
      <c r="D89" s="415">
        <v>67</v>
      </c>
      <c r="E89" s="415">
        <v>10</v>
      </c>
      <c r="F89" s="415">
        <v>2</v>
      </c>
      <c r="G89" s="415">
        <v>90</v>
      </c>
      <c r="H89" s="415">
        <v>1065</v>
      </c>
      <c r="I89" s="415">
        <v>3</v>
      </c>
      <c r="J89" s="415">
        <v>964</v>
      </c>
      <c r="K89" s="415">
        <v>279</v>
      </c>
    </row>
    <row r="90" spans="1:11" ht="13.8">
      <c r="A90" s="109" t="s">
        <v>187</v>
      </c>
      <c r="B90" s="410">
        <v>609</v>
      </c>
      <c r="C90" s="411">
        <v>342</v>
      </c>
      <c r="D90" s="412">
        <v>15</v>
      </c>
      <c r="E90" s="412">
        <v>4</v>
      </c>
      <c r="F90" s="412">
        <v>0</v>
      </c>
      <c r="G90" s="412">
        <v>21</v>
      </c>
      <c r="H90" s="412">
        <v>302</v>
      </c>
      <c r="I90" s="412">
        <v>0</v>
      </c>
      <c r="J90" s="412">
        <v>267</v>
      </c>
      <c r="K90" s="412">
        <v>56</v>
      </c>
    </row>
    <row r="91" spans="1:11" ht="13.8">
      <c r="A91" s="352" t="s">
        <v>188</v>
      </c>
      <c r="B91" s="413">
        <v>3048</v>
      </c>
      <c r="C91" s="414">
        <v>1694</v>
      </c>
      <c r="D91" s="415">
        <v>77</v>
      </c>
      <c r="E91" s="415">
        <v>7</v>
      </c>
      <c r="F91" s="415">
        <v>1</v>
      </c>
      <c r="G91" s="415">
        <v>100</v>
      </c>
      <c r="H91" s="415">
        <v>1499</v>
      </c>
      <c r="I91" s="415">
        <v>10</v>
      </c>
      <c r="J91" s="415">
        <v>1354</v>
      </c>
      <c r="K91" s="415">
        <v>242</v>
      </c>
    </row>
    <row r="92" spans="1:11" ht="14.4" thickBot="1">
      <c r="A92" s="350"/>
      <c r="B92" s="422"/>
      <c r="C92" s="423"/>
      <c r="D92" s="423"/>
      <c r="E92" s="423"/>
      <c r="F92" s="423"/>
      <c r="G92" s="423"/>
      <c r="H92" s="423"/>
      <c r="I92" s="423"/>
      <c r="J92" s="423"/>
      <c r="K92" s="423"/>
    </row>
    <row r="93" spans="1:11" ht="13.8">
      <c r="A93" s="110" t="s">
        <v>33</v>
      </c>
      <c r="B93" s="424">
        <v>30858</v>
      </c>
      <c r="C93" s="425">
        <v>16974</v>
      </c>
      <c r="D93" s="426">
        <v>1448</v>
      </c>
      <c r="E93" s="426">
        <v>97</v>
      </c>
      <c r="F93" s="426">
        <v>49</v>
      </c>
      <c r="G93" s="426">
        <v>1461</v>
      </c>
      <c r="H93" s="426">
        <v>13800</v>
      </c>
      <c r="I93" s="426">
        <v>119</v>
      </c>
      <c r="J93" s="426">
        <v>13884</v>
      </c>
      <c r="K93" s="426">
        <v>2865</v>
      </c>
    </row>
    <row r="94" spans="1:11" ht="13.8">
      <c r="A94" s="111"/>
      <c r="B94" s="195"/>
      <c r="C94" s="195"/>
      <c r="D94" s="195"/>
      <c r="E94" s="195"/>
      <c r="F94" s="195"/>
      <c r="G94" s="195"/>
      <c r="H94" s="195"/>
      <c r="I94" s="195"/>
      <c r="J94" s="195"/>
      <c r="K94" s="195"/>
    </row>
    <row r="95" spans="1:11" ht="13.8">
      <c r="A95" s="2120" t="s">
        <v>1681</v>
      </c>
      <c r="B95" s="2120"/>
      <c r="C95" s="2120"/>
      <c r="D95" s="2120"/>
      <c r="E95" s="2120"/>
      <c r="F95" s="2120"/>
      <c r="G95" s="2120"/>
      <c r="H95" s="2120"/>
      <c r="I95" s="2120"/>
      <c r="J95" s="2120"/>
      <c r="K95" s="2120"/>
    </row>
  </sheetData>
  <mergeCells count="8">
    <mergeCell ref="A1:K1"/>
    <mergeCell ref="A95:K95"/>
    <mergeCell ref="A3:A5"/>
    <mergeCell ref="C4:I4"/>
    <mergeCell ref="C3:J3"/>
    <mergeCell ref="J4:J5"/>
    <mergeCell ref="K3:K5"/>
    <mergeCell ref="B3:B5"/>
  </mergeCells>
  <printOptions horizontalCentered="1"/>
  <pageMargins left="1" right="1" top="1" bottom="1" header="0.5" footer="0.5"/>
  <pageSetup orientation="portrait" horizontalDpi="1200" verticalDpi="1200" r:id="rId1"/>
  <headerFooter alignWithMargins="0">
    <oddFooter>&amp;L&amp;"Arial,Italic"&amp;9      The State of Hawaii Data Book 2015&amp;R&amp;"Arial,Regular"&amp;9      http://dbedt.hawaii.gov/</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4"/>
  <sheetViews>
    <sheetView zoomScaleNormal="100" workbookViewId="0">
      <selection sqref="A1:L1"/>
    </sheetView>
  </sheetViews>
  <sheetFormatPr defaultColWidth="8.77734375" defaultRowHeight="12.75" customHeight="1"/>
  <cols>
    <col min="1" max="1" width="32.21875" style="23" customWidth="1"/>
    <col min="2" max="2" width="13.5546875" style="23" customWidth="1"/>
    <col min="3" max="12" width="9.6640625" style="23" customWidth="1"/>
    <col min="13" max="13" width="8.77734375" style="23"/>
    <col min="14" max="14" width="32.21875" style="23" customWidth="1"/>
    <col min="15" max="15" width="13.5546875" style="23" customWidth="1"/>
    <col min="16" max="26" width="8.77734375" style="23"/>
    <col min="27" max="27" width="8.77734375" style="5"/>
    <col min="28" max="16384" width="8.77734375" style="23"/>
  </cols>
  <sheetData>
    <row r="1" spans="1:27" ht="24.6">
      <c r="A1" s="2142" t="s">
        <v>2061</v>
      </c>
      <c r="B1" s="2142"/>
      <c r="C1" s="2142"/>
      <c r="D1" s="2142"/>
      <c r="E1" s="2142"/>
      <c r="F1" s="2142"/>
      <c r="G1" s="2142"/>
      <c r="H1" s="2142"/>
      <c r="I1" s="2142"/>
      <c r="J1" s="2142"/>
      <c r="K1" s="2142"/>
      <c r="L1" s="2142"/>
      <c r="M1" s="1800"/>
      <c r="N1" s="2142" t="s">
        <v>2062</v>
      </c>
      <c r="O1" s="2142"/>
      <c r="P1" s="2142"/>
      <c r="Q1" s="2142"/>
      <c r="R1" s="2142"/>
      <c r="S1" s="2142"/>
      <c r="T1" s="2142"/>
      <c r="U1" s="2142"/>
      <c r="V1" s="2142"/>
      <c r="W1" s="2142"/>
      <c r="X1" s="2142"/>
      <c r="Y1" s="2142"/>
      <c r="Z1" s="648"/>
    </row>
    <row r="2" spans="1:27" ht="13.8">
      <c r="A2" s="112"/>
      <c r="B2" s="112"/>
      <c r="C2" s="112"/>
      <c r="D2" s="112"/>
      <c r="E2" s="112"/>
      <c r="F2" s="112"/>
      <c r="G2" s="112"/>
      <c r="H2" s="112"/>
      <c r="I2" s="112"/>
      <c r="J2" s="112"/>
      <c r="K2" s="112"/>
      <c r="L2" s="112"/>
      <c r="N2" s="112"/>
      <c r="O2" s="112"/>
      <c r="P2" s="112"/>
      <c r="Q2" s="112"/>
      <c r="R2" s="112"/>
      <c r="S2" s="112"/>
      <c r="T2" s="112"/>
      <c r="U2" s="112"/>
      <c r="V2" s="112"/>
      <c r="W2" s="112"/>
      <c r="X2" s="112"/>
      <c r="Y2" s="112"/>
    </row>
    <row r="3" spans="1:27" ht="20.399999999999999">
      <c r="A3" s="2143" t="s">
        <v>189</v>
      </c>
      <c r="B3" s="2145" t="s">
        <v>190</v>
      </c>
      <c r="C3" s="2138" t="s">
        <v>191</v>
      </c>
      <c r="D3" s="2139"/>
      <c r="E3" s="2138" t="s">
        <v>192</v>
      </c>
      <c r="F3" s="2139"/>
      <c r="G3" s="2138" t="s">
        <v>193</v>
      </c>
      <c r="H3" s="2139"/>
      <c r="I3" s="2138" t="s">
        <v>194</v>
      </c>
      <c r="J3" s="2139"/>
      <c r="K3" s="2138" t="s">
        <v>2063</v>
      </c>
      <c r="L3" s="2147"/>
      <c r="M3" s="1435"/>
      <c r="N3" s="2143" t="s">
        <v>189</v>
      </c>
      <c r="O3" s="2145" t="s">
        <v>190</v>
      </c>
      <c r="P3" s="2138" t="s">
        <v>191</v>
      </c>
      <c r="Q3" s="2139"/>
      <c r="R3" s="2138" t="s">
        <v>192</v>
      </c>
      <c r="S3" s="2139"/>
      <c r="T3" s="2138" t="s">
        <v>193</v>
      </c>
      <c r="U3" s="2139"/>
      <c r="V3" s="2138" t="s">
        <v>194</v>
      </c>
      <c r="W3" s="2139"/>
      <c r="X3" s="2138" t="s">
        <v>2063</v>
      </c>
      <c r="Y3" s="2147"/>
      <c r="AA3" s="206"/>
    </row>
    <row r="4" spans="1:27" ht="20.399999999999999">
      <c r="A4" s="2144"/>
      <c r="B4" s="2146"/>
      <c r="C4" s="1436" t="s">
        <v>25</v>
      </c>
      <c r="D4" s="1437" t="s">
        <v>26</v>
      </c>
      <c r="E4" s="1436" t="s">
        <v>25</v>
      </c>
      <c r="F4" s="1437" t="s">
        <v>26</v>
      </c>
      <c r="G4" s="1436" t="s">
        <v>25</v>
      </c>
      <c r="H4" s="1437" t="s">
        <v>26</v>
      </c>
      <c r="I4" s="1436" t="s">
        <v>25</v>
      </c>
      <c r="J4" s="1437" t="s">
        <v>26</v>
      </c>
      <c r="K4" s="1436" t="s">
        <v>25</v>
      </c>
      <c r="L4" s="1438" t="s">
        <v>26</v>
      </c>
      <c r="M4" s="1435"/>
      <c r="N4" s="2144"/>
      <c r="O4" s="2146"/>
      <c r="P4" s="1436" t="s">
        <v>25</v>
      </c>
      <c r="Q4" s="1437" t="s">
        <v>26</v>
      </c>
      <c r="R4" s="1436" t="s">
        <v>25</v>
      </c>
      <c r="S4" s="1437" t="s">
        <v>26</v>
      </c>
      <c r="T4" s="1436" t="s">
        <v>25</v>
      </c>
      <c r="U4" s="1437" t="s">
        <v>26</v>
      </c>
      <c r="V4" s="1436" t="s">
        <v>25</v>
      </c>
      <c r="W4" s="1437" t="s">
        <v>26</v>
      </c>
      <c r="X4" s="1436" t="s">
        <v>25</v>
      </c>
      <c r="Y4" s="1438" t="s">
        <v>26</v>
      </c>
      <c r="AA4" s="206"/>
    </row>
    <row r="5" spans="1:27" ht="14.4" thickBot="1">
      <c r="A5" s="1439" t="s">
        <v>110</v>
      </c>
      <c r="B5" s="1440">
        <f>SUM(B6:B32)</f>
        <v>6269</v>
      </c>
      <c r="C5" s="1441">
        <v>1567</v>
      </c>
      <c r="D5" s="1442">
        <f>C5/B5</f>
        <v>0.24996012123145636</v>
      </c>
      <c r="E5" s="430">
        <v>590</v>
      </c>
      <c r="F5" s="1442">
        <f>E5/B5</f>
        <v>9.4113893762960601E-2</v>
      </c>
      <c r="G5" s="430">
        <v>1488</v>
      </c>
      <c r="H5" s="1442">
        <f>G5/B5</f>
        <v>0.23735843037167012</v>
      </c>
      <c r="I5" s="430">
        <v>1589</v>
      </c>
      <c r="J5" s="1442">
        <f>I5/B5</f>
        <v>0.25346945286329559</v>
      </c>
      <c r="K5" s="430">
        <v>1035</v>
      </c>
      <c r="L5" s="1443">
        <f>K5/B5</f>
        <v>0.16509810177061732</v>
      </c>
      <c r="N5" s="113" t="s">
        <v>110</v>
      </c>
      <c r="O5" s="114"/>
      <c r="P5" s="115"/>
      <c r="Q5" s="116"/>
      <c r="R5" s="115"/>
      <c r="S5" s="116"/>
      <c r="T5" s="115"/>
      <c r="U5" s="116"/>
      <c r="V5" s="115"/>
      <c r="W5" s="116"/>
      <c r="X5" s="115"/>
      <c r="Y5" s="1444"/>
    </row>
    <row r="6" spans="1:27" ht="13.8">
      <c r="A6" s="1445" t="s">
        <v>111</v>
      </c>
      <c r="B6" s="1446">
        <v>2</v>
      </c>
      <c r="C6" s="1447">
        <v>0</v>
      </c>
      <c r="D6" s="1448">
        <v>0</v>
      </c>
      <c r="E6" s="1449">
        <v>2</v>
      </c>
      <c r="F6" s="1448">
        <v>1</v>
      </c>
      <c r="G6" s="1449">
        <v>0</v>
      </c>
      <c r="H6" s="1448">
        <v>0</v>
      </c>
      <c r="I6" s="1449">
        <v>0</v>
      </c>
      <c r="J6" s="1448">
        <v>0</v>
      </c>
      <c r="K6" s="1449">
        <v>0</v>
      </c>
      <c r="L6" s="1450">
        <v>0</v>
      </c>
      <c r="N6" s="1451" t="s">
        <v>111</v>
      </c>
      <c r="O6" s="427">
        <v>3</v>
      </c>
      <c r="P6" s="428">
        <v>0</v>
      </c>
      <c r="Q6" s="1452">
        <v>0</v>
      </c>
      <c r="R6" s="428">
        <v>1</v>
      </c>
      <c r="S6" s="1452">
        <v>33.299999999999997</v>
      </c>
      <c r="T6" s="428">
        <v>0</v>
      </c>
      <c r="U6" s="1452">
        <v>0</v>
      </c>
      <c r="V6" s="428">
        <v>2</v>
      </c>
      <c r="W6" s="1452">
        <v>66.7</v>
      </c>
      <c r="X6" s="428">
        <v>0</v>
      </c>
      <c r="Y6" s="1453">
        <v>0</v>
      </c>
    </row>
    <row r="7" spans="1:27" ht="13.8">
      <c r="A7" s="1454" t="s">
        <v>2064</v>
      </c>
      <c r="B7" s="1455">
        <v>5</v>
      </c>
      <c r="C7" s="1456">
        <v>1</v>
      </c>
      <c r="D7" s="1457">
        <v>0.2</v>
      </c>
      <c r="E7" s="1458">
        <v>0</v>
      </c>
      <c r="F7" s="1457">
        <v>0</v>
      </c>
      <c r="G7" s="1458">
        <v>2</v>
      </c>
      <c r="H7" s="1457">
        <v>0.4</v>
      </c>
      <c r="I7" s="1458">
        <v>2</v>
      </c>
      <c r="J7" s="1457">
        <v>0.4</v>
      </c>
      <c r="K7" s="1458">
        <v>0</v>
      </c>
      <c r="L7" s="1459">
        <v>0</v>
      </c>
      <c r="N7" s="1460" t="s">
        <v>195</v>
      </c>
      <c r="O7" s="1461">
        <v>6</v>
      </c>
      <c r="P7" s="1462">
        <v>0</v>
      </c>
      <c r="Q7" s="1463">
        <v>0</v>
      </c>
      <c r="R7" s="1462">
        <v>0</v>
      </c>
      <c r="S7" s="1463">
        <v>0</v>
      </c>
      <c r="T7" s="1462">
        <v>0</v>
      </c>
      <c r="U7" s="1463">
        <v>0</v>
      </c>
      <c r="V7" s="1462">
        <v>5</v>
      </c>
      <c r="W7" s="1463">
        <v>83.3</v>
      </c>
      <c r="X7" s="1462">
        <v>1</v>
      </c>
      <c r="Y7" s="1464">
        <v>16.7</v>
      </c>
    </row>
    <row r="8" spans="1:27" ht="13.8">
      <c r="A8" s="1465" t="s">
        <v>195</v>
      </c>
      <c r="B8" s="1466">
        <v>0</v>
      </c>
      <c r="C8" s="1467">
        <v>0</v>
      </c>
      <c r="D8" s="1468"/>
      <c r="E8" s="1449">
        <v>0</v>
      </c>
      <c r="F8" s="1468"/>
      <c r="G8" s="1449">
        <v>0</v>
      </c>
      <c r="H8" s="1468"/>
      <c r="I8" s="1449">
        <v>0</v>
      </c>
      <c r="J8" s="1468"/>
      <c r="K8" s="1449">
        <v>0</v>
      </c>
      <c r="L8" s="1469"/>
      <c r="N8" s="1451" t="s">
        <v>196</v>
      </c>
      <c r="O8" s="427">
        <v>14</v>
      </c>
      <c r="P8" s="428">
        <v>3</v>
      </c>
      <c r="Q8" s="1452">
        <v>21.4</v>
      </c>
      <c r="R8" s="428">
        <v>0</v>
      </c>
      <c r="S8" s="1452">
        <v>0</v>
      </c>
      <c r="T8" s="428">
        <v>6</v>
      </c>
      <c r="U8" s="1452">
        <v>42.9</v>
      </c>
      <c r="V8" s="428">
        <v>2</v>
      </c>
      <c r="W8" s="1452">
        <v>14.3</v>
      </c>
      <c r="X8" s="428">
        <v>3</v>
      </c>
      <c r="Y8" s="1453">
        <v>21.4</v>
      </c>
    </row>
    <row r="9" spans="1:27" ht="13.8">
      <c r="A9" s="1470" t="s">
        <v>196</v>
      </c>
      <c r="B9" s="1455">
        <v>6</v>
      </c>
      <c r="C9" s="1456">
        <v>0</v>
      </c>
      <c r="D9" s="1457">
        <v>0</v>
      </c>
      <c r="E9" s="1458">
        <v>0</v>
      </c>
      <c r="F9" s="1457">
        <v>0</v>
      </c>
      <c r="G9" s="1458">
        <v>0</v>
      </c>
      <c r="H9" s="1457">
        <v>0</v>
      </c>
      <c r="I9" s="1458">
        <v>4</v>
      </c>
      <c r="J9" s="1457">
        <v>0.66666666666666663</v>
      </c>
      <c r="K9" s="1458">
        <v>2</v>
      </c>
      <c r="L9" s="1459">
        <v>0.33333333333333331</v>
      </c>
      <c r="N9" s="1460" t="s">
        <v>115</v>
      </c>
      <c r="O9" s="1461">
        <v>46</v>
      </c>
      <c r="P9" s="1462">
        <v>15</v>
      </c>
      <c r="Q9" s="1463">
        <v>32.6</v>
      </c>
      <c r="R9" s="1462">
        <v>1</v>
      </c>
      <c r="S9" s="1463">
        <v>2.2000000000000002</v>
      </c>
      <c r="T9" s="1462">
        <v>8</v>
      </c>
      <c r="U9" s="1463">
        <v>17.399999999999999</v>
      </c>
      <c r="V9" s="1462">
        <v>15</v>
      </c>
      <c r="W9" s="1463">
        <v>32.6</v>
      </c>
      <c r="X9" s="1462">
        <v>7</v>
      </c>
      <c r="Y9" s="1464">
        <v>15.2</v>
      </c>
    </row>
    <row r="10" spans="1:27" ht="13.8">
      <c r="A10" s="1471" t="s">
        <v>115</v>
      </c>
      <c r="B10" s="1466">
        <v>55</v>
      </c>
      <c r="C10" s="1467">
        <v>15</v>
      </c>
      <c r="D10" s="1468">
        <v>0.27272727272727271</v>
      </c>
      <c r="E10" s="1449">
        <v>9</v>
      </c>
      <c r="F10" s="1468">
        <v>0.16363636363636364</v>
      </c>
      <c r="G10" s="1449">
        <v>11</v>
      </c>
      <c r="H10" s="1468">
        <v>0.2</v>
      </c>
      <c r="I10" s="1449">
        <v>14</v>
      </c>
      <c r="J10" s="1468">
        <v>0.25454545454545452</v>
      </c>
      <c r="K10" s="1449">
        <v>6</v>
      </c>
      <c r="L10" s="1469">
        <v>0.10909090909090909</v>
      </c>
      <c r="N10" s="1472" t="s">
        <v>197</v>
      </c>
      <c r="O10" s="1473">
        <v>111</v>
      </c>
      <c r="P10" s="1474">
        <v>30</v>
      </c>
      <c r="Q10" s="1475">
        <v>27</v>
      </c>
      <c r="R10" s="1474">
        <v>10</v>
      </c>
      <c r="S10" s="1475">
        <v>9</v>
      </c>
      <c r="T10" s="1474">
        <v>36</v>
      </c>
      <c r="U10" s="1475">
        <v>32.4</v>
      </c>
      <c r="V10" s="1474">
        <v>24</v>
      </c>
      <c r="W10" s="1475">
        <v>21.6</v>
      </c>
      <c r="X10" s="1474">
        <v>11</v>
      </c>
      <c r="Y10" s="1476">
        <v>9.9</v>
      </c>
    </row>
    <row r="11" spans="1:27" ht="13.8">
      <c r="A11" s="1454" t="s">
        <v>2065</v>
      </c>
      <c r="B11" s="1455">
        <v>0</v>
      </c>
      <c r="C11" s="1456">
        <v>0</v>
      </c>
      <c r="D11" s="1457"/>
      <c r="E11" s="1458">
        <v>0</v>
      </c>
      <c r="F11" s="1457"/>
      <c r="G11" s="1458">
        <v>0</v>
      </c>
      <c r="H11" s="1457"/>
      <c r="I11" s="1458">
        <v>0</v>
      </c>
      <c r="J11" s="1457"/>
      <c r="K11" s="1458">
        <v>0</v>
      </c>
      <c r="L11" s="1459"/>
      <c r="N11" s="1460" t="s">
        <v>198</v>
      </c>
      <c r="O11" s="1461">
        <v>407</v>
      </c>
      <c r="P11" s="1462">
        <v>106</v>
      </c>
      <c r="Q11" s="1463">
        <v>26</v>
      </c>
      <c r="R11" s="1462">
        <v>36</v>
      </c>
      <c r="S11" s="1463">
        <v>8.8000000000000007</v>
      </c>
      <c r="T11" s="1462">
        <v>103</v>
      </c>
      <c r="U11" s="1463">
        <v>25.3</v>
      </c>
      <c r="V11" s="1462">
        <v>119</v>
      </c>
      <c r="W11" s="1463">
        <v>29.2</v>
      </c>
      <c r="X11" s="1462">
        <v>43</v>
      </c>
      <c r="Y11" s="1464">
        <v>10.6</v>
      </c>
    </row>
    <row r="12" spans="1:27" ht="13.8">
      <c r="A12" s="1465" t="s">
        <v>197</v>
      </c>
      <c r="B12" s="1466">
        <v>119</v>
      </c>
      <c r="C12" s="1467">
        <v>30</v>
      </c>
      <c r="D12" s="1468">
        <v>0.25210084033613445</v>
      </c>
      <c r="E12" s="1449">
        <v>10</v>
      </c>
      <c r="F12" s="1468">
        <v>8.4033613445378158E-2</v>
      </c>
      <c r="G12" s="1449">
        <v>30</v>
      </c>
      <c r="H12" s="1468">
        <v>0.25210084033613445</v>
      </c>
      <c r="I12" s="1449">
        <v>34</v>
      </c>
      <c r="J12" s="1468">
        <v>0.2857142857142857</v>
      </c>
      <c r="K12" s="1449">
        <v>15</v>
      </c>
      <c r="L12" s="1469">
        <v>0.12605042016806722</v>
      </c>
      <c r="N12" s="1472" t="s">
        <v>199</v>
      </c>
      <c r="O12" s="1473">
        <v>759</v>
      </c>
      <c r="P12" s="1474">
        <v>221</v>
      </c>
      <c r="Q12" s="1475">
        <v>29.1</v>
      </c>
      <c r="R12" s="1474">
        <v>75</v>
      </c>
      <c r="S12" s="1475">
        <v>9.9</v>
      </c>
      <c r="T12" s="1474">
        <v>184</v>
      </c>
      <c r="U12" s="1475">
        <v>24.2</v>
      </c>
      <c r="V12" s="1474">
        <v>205</v>
      </c>
      <c r="W12" s="1475">
        <v>27</v>
      </c>
      <c r="X12" s="1474">
        <v>74</v>
      </c>
      <c r="Y12" s="1476">
        <v>9.6999999999999993</v>
      </c>
    </row>
    <row r="13" spans="1:27" ht="13.8">
      <c r="A13" s="1470" t="s">
        <v>198</v>
      </c>
      <c r="B13" s="1455">
        <v>500</v>
      </c>
      <c r="C13" s="1456">
        <v>111</v>
      </c>
      <c r="D13" s="1457">
        <v>0.222</v>
      </c>
      <c r="E13" s="1458">
        <v>45</v>
      </c>
      <c r="F13" s="1457">
        <v>0.09</v>
      </c>
      <c r="G13" s="1458">
        <v>125</v>
      </c>
      <c r="H13" s="1457">
        <v>0.25</v>
      </c>
      <c r="I13" s="1458">
        <v>127</v>
      </c>
      <c r="J13" s="1457">
        <v>0.254</v>
      </c>
      <c r="K13" s="1458">
        <v>92</v>
      </c>
      <c r="L13" s="1459">
        <v>0.184</v>
      </c>
      <c r="N13" s="1460" t="s">
        <v>121</v>
      </c>
      <c r="O13" s="1461">
        <v>1584</v>
      </c>
      <c r="P13" s="1462">
        <v>442</v>
      </c>
      <c r="Q13" s="1463">
        <v>27.9</v>
      </c>
      <c r="R13" s="1462">
        <v>173</v>
      </c>
      <c r="S13" s="1463">
        <v>10.9</v>
      </c>
      <c r="T13" s="1462">
        <v>363</v>
      </c>
      <c r="U13" s="1463">
        <v>22.9</v>
      </c>
      <c r="V13" s="1462">
        <v>441</v>
      </c>
      <c r="W13" s="1463">
        <v>27.8</v>
      </c>
      <c r="X13" s="1462">
        <v>165</v>
      </c>
      <c r="Y13" s="1464">
        <v>10.4</v>
      </c>
    </row>
    <row r="14" spans="1:27" ht="13.8">
      <c r="A14" s="1471" t="s">
        <v>119</v>
      </c>
      <c r="B14" s="1466">
        <v>0</v>
      </c>
      <c r="C14" s="1467">
        <v>0</v>
      </c>
      <c r="D14" s="1468"/>
      <c r="E14" s="1449">
        <v>0</v>
      </c>
      <c r="F14" s="1468"/>
      <c r="G14" s="1449">
        <v>0</v>
      </c>
      <c r="H14" s="1468"/>
      <c r="I14" s="1449">
        <v>0</v>
      </c>
      <c r="J14" s="1468"/>
      <c r="K14" s="1449">
        <v>0</v>
      </c>
      <c r="L14" s="1469"/>
      <c r="N14" s="1472" t="s">
        <v>124</v>
      </c>
      <c r="O14" s="1473">
        <v>64</v>
      </c>
      <c r="P14" s="1474">
        <v>13</v>
      </c>
      <c r="Q14" s="1475">
        <v>20.3</v>
      </c>
      <c r="R14" s="1474">
        <v>7</v>
      </c>
      <c r="S14" s="1475">
        <v>10.9</v>
      </c>
      <c r="T14" s="1474">
        <v>10</v>
      </c>
      <c r="U14" s="1475">
        <v>15.6</v>
      </c>
      <c r="V14" s="1474">
        <v>25</v>
      </c>
      <c r="W14" s="1475">
        <v>39.1</v>
      </c>
      <c r="X14" s="1474">
        <v>9</v>
      </c>
      <c r="Y14" s="1476">
        <v>14.1</v>
      </c>
    </row>
    <row r="15" spans="1:27" ht="13.8">
      <c r="A15" s="1470" t="s">
        <v>199</v>
      </c>
      <c r="B15" s="1455">
        <v>990</v>
      </c>
      <c r="C15" s="1456">
        <v>282</v>
      </c>
      <c r="D15" s="1457">
        <v>0.28484848484848485</v>
      </c>
      <c r="E15" s="1458">
        <v>90</v>
      </c>
      <c r="F15" s="1457">
        <v>9.0909090909090912E-2</v>
      </c>
      <c r="G15" s="1458">
        <v>222</v>
      </c>
      <c r="H15" s="1457">
        <v>0.22424242424242424</v>
      </c>
      <c r="I15" s="1458">
        <v>257</v>
      </c>
      <c r="J15" s="1457">
        <v>0.2595959595959596</v>
      </c>
      <c r="K15" s="1458">
        <v>139</v>
      </c>
      <c r="L15" s="1459">
        <v>0.14040404040404039</v>
      </c>
      <c r="N15" s="1460" t="s">
        <v>200</v>
      </c>
      <c r="O15" s="1461">
        <v>113</v>
      </c>
      <c r="P15" s="1462">
        <v>24</v>
      </c>
      <c r="Q15" s="1463">
        <v>21.2</v>
      </c>
      <c r="R15" s="1462">
        <v>15</v>
      </c>
      <c r="S15" s="1463">
        <v>13.3</v>
      </c>
      <c r="T15" s="1462">
        <v>28</v>
      </c>
      <c r="U15" s="1463">
        <v>24.8</v>
      </c>
      <c r="V15" s="1462">
        <v>36</v>
      </c>
      <c r="W15" s="1463">
        <v>31.9</v>
      </c>
      <c r="X15" s="1462">
        <v>10</v>
      </c>
      <c r="Y15" s="1464">
        <v>8.8000000000000007</v>
      </c>
    </row>
    <row r="16" spans="1:27" ht="13.8">
      <c r="A16" s="1465" t="s">
        <v>121</v>
      </c>
      <c r="B16" s="1466">
        <v>1617</v>
      </c>
      <c r="C16" s="1467">
        <v>422</v>
      </c>
      <c r="D16" s="1468">
        <v>0.26097711811997526</v>
      </c>
      <c r="E16" s="1449">
        <v>154</v>
      </c>
      <c r="F16" s="1468">
        <v>9.5238095238095233E-2</v>
      </c>
      <c r="G16" s="1449">
        <v>385</v>
      </c>
      <c r="H16" s="1468">
        <v>0.23809523809523808</v>
      </c>
      <c r="I16" s="1449">
        <v>392</v>
      </c>
      <c r="J16" s="1468">
        <v>0.24242424242424243</v>
      </c>
      <c r="K16" s="1449">
        <v>264</v>
      </c>
      <c r="L16" s="1469">
        <v>0.16326530612244897</v>
      </c>
      <c r="N16" s="1472" t="s">
        <v>127</v>
      </c>
      <c r="O16" s="1473">
        <v>664</v>
      </c>
      <c r="P16" s="1474">
        <v>222</v>
      </c>
      <c r="Q16" s="1475">
        <v>33.4</v>
      </c>
      <c r="R16" s="1474">
        <v>61</v>
      </c>
      <c r="S16" s="1475">
        <v>9.1999999999999993</v>
      </c>
      <c r="T16" s="1474">
        <v>157</v>
      </c>
      <c r="U16" s="1475">
        <v>23.6</v>
      </c>
      <c r="V16" s="1474">
        <v>161</v>
      </c>
      <c r="W16" s="1475">
        <v>24.2</v>
      </c>
      <c r="X16" s="1474">
        <v>63</v>
      </c>
      <c r="Y16" s="1476">
        <v>9.5</v>
      </c>
    </row>
    <row r="17" spans="1:25" ht="13.8">
      <c r="A17" s="1454" t="s">
        <v>122</v>
      </c>
      <c r="B17" s="1455">
        <v>17</v>
      </c>
      <c r="C17" s="1456">
        <v>8</v>
      </c>
      <c r="D17" s="1457">
        <v>0.47058823529411764</v>
      </c>
      <c r="E17" s="1458">
        <v>1</v>
      </c>
      <c r="F17" s="1457">
        <v>5.8823529411764705E-2</v>
      </c>
      <c r="G17" s="1458">
        <v>2</v>
      </c>
      <c r="H17" s="1457">
        <v>0.11764705882352941</v>
      </c>
      <c r="I17" s="1458">
        <v>2</v>
      </c>
      <c r="J17" s="1457">
        <v>0.11764705882352941</v>
      </c>
      <c r="K17" s="1458">
        <v>4</v>
      </c>
      <c r="L17" s="1459">
        <v>0.23529411764705882</v>
      </c>
      <c r="N17" s="1460" t="s">
        <v>128</v>
      </c>
      <c r="O17" s="1461">
        <v>1091</v>
      </c>
      <c r="P17" s="1462">
        <v>325</v>
      </c>
      <c r="Q17" s="1463">
        <v>29.8</v>
      </c>
      <c r="R17" s="1462">
        <v>110</v>
      </c>
      <c r="S17" s="1463">
        <v>10.1</v>
      </c>
      <c r="T17" s="1462">
        <v>255</v>
      </c>
      <c r="U17" s="1463">
        <v>23.4</v>
      </c>
      <c r="V17" s="1462">
        <v>274</v>
      </c>
      <c r="W17" s="1463">
        <v>25.1</v>
      </c>
      <c r="X17" s="1462">
        <v>127</v>
      </c>
      <c r="Y17" s="1464">
        <v>11.6</v>
      </c>
    </row>
    <row r="18" spans="1:25" ht="13.8">
      <c r="A18" s="1471" t="s">
        <v>123</v>
      </c>
      <c r="B18" s="1466">
        <v>0</v>
      </c>
      <c r="C18" s="1467">
        <v>0</v>
      </c>
      <c r="D18" s="1468"/>
      <c r="E18" s="1449">
        <v>0</v>
      </c>
      <c r="F18" s="1468"/>
      <c r="G18" s="1449">
        <v>0</v>
      </c>
      <c r="H18" s="1468"/>
      <c r="I18" s="1449">
        <v>0</v>
      </c>
      <c r="J18" s="1468"/>
      <c r="K18" s="1449">
        <v>0</v>
      </c>
      <c r="L18" s="1469"/>
      <c r="N18" s="1472" t="s">
        <v>130</v>
      </c>
      <c r="O18" s="1473">
        <v>46</v>
      </c>
      <c r="P18" s="1474">
        <v>11</v>
      </c>
      <c r="Q18" s="1475">
        <v>23.9</v>
      </c>
      <c r="R18" s="1474">
        <v>1</v>
      </c>
      <c r="S18" s="1475">
        <v>2.2000000000000002</v>
      </c>
      <c r="T18" s="1474">
        <v>13</v>
      </c>
      <c r="U18" s="1475">
        <v>28.3</v>
      </c>
      <c r="V18" s="1474">
        <v>12</v>
      </c>
      <c r="W18" s="1475">
        <v>26.1</v>
      </c>
      <c r="X18" s="1474">
        <v>9</v>
      </c>
      <c r="Y18" s="1476">
        <v>19.600000000000001</v>
      </c>
    </row>
    <row r="19" spans="1:25" ht="13.8">
      <c r="A19" s="1470" t="s">
        <v>124</v>
      </c>
      <c r="B19" s="1455">
        <v>73</v>
      </c>
      <c r="C19" s="1456">
        <v>9</v>
      </c>
      <c r="D19" s="1457">
        <v>0.12328767123287671</v>
      </c>
      <c r="E19" s="1458">
        <v>4</v>
      </c>
      <c r="F19" s="1457">
        <v>5.4794520547945202E-2</v>
      </c>
      <c r="G19" s="1458">
        <v>13</v>
      </c>
      <c r="H19" s="1457">
        <v>0.17808219178082191</v>
      </c>
      <c r="I19" s="1458">
        <v>29</v>
      </c>
      <c r="J19" s="1457">
        <v>0.39726027397260272</v>
      </c>
      <c r="K19" s="1458">
        <v>18</v>
      </c>
      <c r="L19" s="1459">
        <v>0.24657534246575341</v>
      </c>
      <c r="N19" s="1460" t="s">
        <v>131</v>
      </c>
      <c r="O19" s="1461">
        <v>21</v>
      </c>
      <c r="P19" s="1462">
        <v>7</v>
      </c>
      <c r="Q19" s="1463">
        <v>33.299999999999997</v>
      </c>
      <c r="R19" s="1462">
        <v>1</v>
      </c>
      <c r="S19" s="1463">
        <v>4.8</v>
      </c>
      <c r="T19" s="1462">
        <v>6</v>
      </c>
      <c r="U19" s="1463">
        <v>28.6</v>
      </c>
      <c r="V19" s="1462">
        <v>6</v>
      </c>
      <c r="W19" s="1463">
        <v>28.6</v>
      </c>
      <c r="X19" s="1462">
        <v>1</v>
      </c>
      <c r="Y19" s="1464">
        <v>4.8</v>
      </c>
    </row>
    <row r="20" spans="1:25" ht="13.8">
      <c r="A20" s="1465" t="s">
        <v>200</v>
      </c>
      <c r="B20" s="1466">
        <v>106</v>
      </c>
      <c r="C20" s="1467">
        <v>23</v>
      </c>
      <c r="D20" s="1468">
        <v>0.21698113207547171</v>
      </c>
      <c r="E20" s="1449">
        <v>9</v>
      </c>
      <c r="F20" s="1468">
        <v>8.4905660377358486E-2</v>
      </c>
      <c r="G20" s="1449">
        <v>27</v>
      </c>
      <c r="H20" s="1468">
        <v>0.25471698113207547</v>
      </c>
      <c r="I20" s="1449">
        <v>28</v>
      </c>
      <c r="J20" s="1468">
        <v>0.26415094339622641</v>
      </c>
      <c r="K20" s="1449">
        <v>19</v>
      </c>
      <c r="L20" s="1469">
        <v>0.17924528301886791</v>
      </c>
      <c r="N20" s="1472" t="s">
        <v>201</v>
      </c>
      <c r="O20" s="1473">
        <v>898</v>
      </c>
      <c r="P20" s="1474">
        <v>260</v>
      </c>
      <c r="Q20" s="1475">
        <v>29</v>
      </c>
      <c r="R20" s="1474">
        <v>61</v>
      </c>
      <c r="S20" s="1475">
        <v>6.8</v>
      </c>
      <c r="T20" s="1474">
        <v>232</v>
      </c>
      <c r="U20" s="1475">
        <v>25.8</v>
      </c>
      <c r="V20" s="1474">
        <v>208</v>
      </c>
      <c r="W20" s="1475">
        <v>23.2</v>
      </c>
      <c r="X20" s="1474">
        <v>137</v>
      </c>
      <c r="Y20" s="1476">
        <v>15.3</v>
      </c>
    </row>
    <row r="21" spans="1:25" ht="13.8">
      <c r="A21" s="1454" t="s">
        <v>126</v>
      </c>
      <c r="B21" s="1455">
        <v>7</v>
      </c>
      <c r="C21" s="1456">
        <v>2</v>
      </c>
      <c r="D21" s="1457">
        <v>0.2857142857142857</v>
      </c>
      <c r="E21" s="1458">
        <v>0</v>
      </c>
      <c r="F21" s="1457">
        <v>0</v>
      </c>
      <c r="G21" s="1458">
        <v>0</v>
      </c>
      <c r="H21" s="1457">
        <v>0</v>
      </c>
      <c r="I21" s="1458">
        <v>5</v>
      </c>
      <c r="J21" s="1457">
        <v>0.7142857142857143</v>
      </c>
      <c r="K21" s="1458">
        <v>0</v>
      </c>
      <c r="L21" s="1459">
        <v>0</v>
      </c>
      <c r="N21" s="1460" t="s">
        <v>136</v>
      </c>
      <c r="O21" s="1461">
        <v>2</v>
      </c>
      <c r="P21" s="1462">
        <v>0</v>
      </c>
      <c r="Q21" s="1463">
        <v>0</v>
      </c>
      <c r="R21" s="1462">
        <v>0</v>
      </c>
      <c r="S21" s="1463">
        <v>0</v>
      </c>
      <c r="T21" s="1462">
        <v>1</v>
      </c>
      <c r="U21" s="1463">
        <v>50</v>
      </c>
      <c r="V21" s="1462">
        <v>1</v>
      </c>
      <c r="W21" s="1463">
        <v>50</v>
      </c>
      <c r="X21" s="1462">
        <v>0</v>
      </c>
      <c r="Y21" s="1464">
        <v>0</v>
      </c>
    </row>
    <row r="22" spans="1:25" ht="13.8">
      <c r="A22" s="1465" t="s">
        <v>127</v>
      </c>
      <c r="B22" s="1466">
        <v>670</v>
      </c>
      <c r="C22" s="1467">
        <v>165</v>
      </c>
      <c r="D22" s="1468">
        <v>0.2462686567164179</v>
      </c>
      <c r="E22" s="1449">
        <v>62</v>
      </c>
      <c r="F22" s="1468">
        <v>9.2537313432835819E-2</v>
      </c>
      <c r="G22" s="1449">
        <v>171</v>
      </c>
      <c r="H22" s="1468">
        <v>0.25522388059701495</v>
      </c>
      <c r="I22" s="1449">
        <v>156</v>
      </c>
      <c r="J22" s="1468">
        <v>0.23283582089552238</v>
      </c>
      <c r="K22" s="1449">
        <v>116</v>
      </c>
      <c r="L22" s="1469">
        <v>0.17313432835820897</v>
      </c>
      <c r="N22" s="1472" t="s">
        <v>137</v>
      </c>
      <c r="O22" s="1473">
        <v>6</v>
      </c>
      <c r="P22" s="1474">
        <v>0</v>
      </c>
      <c r="Q22" s="1475">
        <v>0</v>
      </c>
      <c r="R22" s="1474">
        <v>0</v>
      </c>
      <c r="S22" s="1475">
        <v>0</v>
      </c>
      <c r="T22" s="1474">
        <v>1</v>
      </c>
      <c r="U22" s="1475">
        <v>16.7</v>
      </c>
      <c r="V22" s="1474">
        <v>3</v>
      </c>
      <c r="W22" s="1475">
        <v>50</v>
      </c>
      <c r="X22" s="1474">
        <v>2</v>
      </c>
      <c r="Y22" s="1476">
        <v>33.299999999999997</v>
      </c>
    </row>
    <row r="23" spans="1:25" ht="13.8">
      <c r="A23" s="1470" t="s">
        <v>128</v>
      </c>
      <c r="B23" s="1455">
        <v>1054</v>
      </c>
      <c r="C23" s="1456">
        <v>257</v>
      </c>
      <c r="D23" s="1457">
        <v>0.24383301707779886</v>
      </c>
      <c r="E23" s="1458">
        <v>113</v>
      </c>
      <c r="F23" s="1457">
        <v>0.10721062618595825</v>
      </c>
      <c r="G23" s="1458">
        <v>241</v>
      </c>
      <c r="H23" s="1457">
        <v>0.22865275142314989</v>
      </c>
      <c r="I23" s="1458">
        <v>268</v>
      </c>
      <c r="J23" s="1457">
        <v>0.25426944971537002</v>
      </c>
      <c r="K23" s="1458">
        <v>175</v>
      </c>
      <c r="L23" s="1459">
        <v>0.16603415559772297</v>
      </c>
      <c r="N23" s="117"/>
      <c r="O23" s="1473"/>
      <c r="P23" s="1474"/>
      <c r="Q23" s="1475"/>
      <c r="R23" s="1474"/>
      <c r="S23" s="1475"/>
      <c r="T23" s="1474"/>
      <c r="U23" s="1475"/>
      <c r="V23" s="1474"/>
      <c r="W23" s="1475"/>
      <c r="X23" s="1474"/>
      <c r="Y23" s="1476"/>
    </row>
    <row r="24" spans="1:25" ht="14.4" thickBot="1">
      <c r="A24" s="1471" t="s">
        <v>129</v>
      </c>
      <c r="B24" s="1466">
        <v>5</v>
      </c>
      <c r="C24" s="1467">
        <v>4</v>
      </c>
      <c r="D24" s="1468">
        <v>0.8</v>
      </c>
      <c r="E24" s="1449">
        <v>0</v>
      </c>
      <c r="F24" s="1468">
        <v>0</v>
      </c>
      <c r="G24" s="1449">
        <v>0</v>
      </c>
      <c r="H24" s="1468">
        <v>0</v>
      </c>
      <c r="I24" s="1449">
        <v>1</v>
      </c>
      <c r="J24" s="1468">
        <v>0.2</v>
      </c>
      <c r="K24" s="1449">
        <v>0</v>
      </c>
      <c r="L24" s="1469">
        <v>0</v>
      </c>
      <c r="N24" s="1477" t="s">
        <v>138</v>
      </c>
      <c r="O24" s="429"/>
      <c r="P24" s="430"/>
      <c r="Q24" s="433"/>
      <c r="R24" s="430"/>
      <c r="S24" s="433"/>
      <c r="T24" s="430"/>
      <c r="U24" s="433"/>
      <c r="V24" s="430"/>
      <c r="W24" s="433"/>
      <c r="X24" s="430"/>
      <c r="Y24" s="1478"/>
    </row>
    <row r="25" spans="1:25" ht="13.8">
      <c r="A25" s="1479" t="s">
        <v>130</v>
      </c>
      <c r="B25" s="1480">
        <v>59</v>
      </c>
      <c r="C25" s="1481">
        <v>28</v>
      </c>
      <c r="D25" s="1482">
        <v>0.47457627118644069</v>
      </c>
      <c r="E25" s="1458">
        <v>2</v>
      </c>
      <c r="F25" s="1482">
        <v>3.3898305084745763E-2</v>
      </c>
      <c r="G25" s="1458">
        <v>12</v>
      </c>
      <c r="H25" s="1482">
        <v>0.20338983050847459</v>
      </c>
      <c r="I25" s="1458">
        <v>10</v>
      </c>
      <c r="J25" s="1482">
        <v>0.16949152542372881</v>
      </c>
      <c r="K25" s="1458">
        <v>7</v>
      </c>
      <c r="L25" s="1483">
        <v>0.11864406779661017</v>
      </c>
      <c r="N25" s="1451" t="s">
        <v>139</v>
      </c>
      <c r="O25" s="427">
        <v>257</v>
      </c>
      <c r="P25" s="428">
        <v>57</v>
      </c>
      <c r="Q25" s="1452">
        <v>22.2</v>
      </c>
      <c r="R25" s="428">
        <v>27</v>
      </c>
      <c r="S25" s="1452">
        <v>10.5</v>
      </c>
      <c r="T25" s="428">
        <v>71</v>
      </c>
      <c r="U25" s="1452">
        <v>27.6</v>
      </c>
      <c r="V25" s="428">
        <v>68</v>
      </c>
      <c r="W25" s="1452">
        <v>26.5</v>
      </c>
      <c r="X25" s="428">
        <v>34</v>
      </c>
      <c r="Y25" s="1453">
        <v>13.2</v>
      </c>
    </row>
    <row r="26" spans="1:25" ht="13.8">
      <c r="A26" s="1484" t="s">
        <v>131</v>
      </c>
      <c r="B26" s="1485">
        <v>17</v>
      </c>
      <c r="C26" s="1486">
        <v>3</v>
      </c>
      <c r="D26" s="1487">
        <v>0.17647058823529413</v>
      </c>
      <c r="E26" s="1449">
        <v>2</v>
      </c>
      <c r="F26" s="1487">
        <v>0.11764705882352941</v>
      </c>
      <c r="G26" s="1449">
        <v>7</v>
      </c>
      <c r="H26" s="1487">
        <v>0.41176470588235292</v>
      </c>
      <c r="I26" s="1449">
        <v>1</v>
      </c>
      <c r="J26" s="1487">
        <v>5.8823529411764705E-2</v>
      </c>
      <c r="K26" s="1449">
        <v>4</v>
      </c>
      <c r="L26" s="1488">
        <v>0.23529411764705882</v>
      </c>
      <c r="N26" s="1489" t="s">
        <v>140</v>
      </c>
      <c r="O26" s="1490">
        <v>1566</v>
      </c>
      <c r="P26" s="1491">
        <v>406</v>
      </c>
      <c r="Q26" s="1492">
        <v>25.9</v>
      </c>
      <c r="R26" s="1491">
        <v>177</v>
      </c>
      <c r="S26" s="1492">
        <v>11.3</v>
      </c>
      <c r="T26" s="1491">
        <v>392</v>
      </c>
      <c r="U26" s="1492">
        <v>25</v>
      </c>
      <c r="V26" s="1491">
        <v>403</v>
      </c>
      <c r="W26" s="1492">
        <v>25.7</v>
      </c>
      <c r="X26" s="1491">
        <v>188</v>
      </c>
      <c r="Y26" s="1493">
        <v>12</v>
      </c>
    </row>
    <row r="27" spans="1:25" ht="13.8">
      <c r="A27" s="1479" t="s">
        <v>201</v>
      </c>
      <c r="B27" s="1480">
        <v>936</v>
      </c>
      <c r="C27" s="1481">
        <v>205</v>
      </c>
      <c r="D27" s="1482">
        <v>0.21901709401709402</v>
      </c>
      <c r="E27" s="1458">
        <v>82</v>
      </c>
      <c r="F27" s="1482">
        <v>8.7606837606837601E-2</v>
      </c>
      <c r="G27" s="1458">
        <v>231</v>
      </c>
      <c r="H27" s="1482">
        <v>0.24679487179487181</v>
      </c>
      <c r="I27" s="1458">
        <v>250</v>
      </c>
      <c r="J27" s="1482">
        <v>0.26709401709401709</v>
      </c>
      <c r="K27" s="1458">
        <v>168</v>
      </c>
      <c r="L27" s="1483">
        <v>0.17948717948717949</v>
      </c>
      <c r="N27" s="1494" t="s">
        <v>202</v>
      </c>
      <c r="O27" s="1495">
        <v>25</v>
      </c>
      <c r="P27" s="1496">
        <v>7</v>
      </c>
      <c r="Q27" s="1497">
        <v>28</v>
      </c>
      <c r="R27" s="1496">
        <v>5</v>
      </c>
      <c r="S27" s="1497">
        <v>20</v>
      </c>
      <c r="T27" s="1496">
        <v>6</v>
      </c>
      <c r="U27" s="1497">
        <v>24</v>
      </c>
      <c r="V27" s="1496">
        <v>3</v>
      </c>
      <c r="W27" s="1497">
        <v>12</v>
      </c>
      <c r="X27" s="1496">
        <v>4</v>
      </c>
      <c r="Y27" s="1498">
        <v>16</v>
      </c>
    </row>
    <row r="28" spans="1:25" ht="13.8">
      <c r="A28" s="1499" t="s">
        <v>133</v>
      </c>
      <c r="B28" s="1485">
        <v>0</v>
      </c>
      <c r="C28" s="1486">
        <v>0</v>
      </c>
      <c r="D28" s="1487"/>
      <c r="E28" s="1449">
        <v>0</v>
      </c>
      <c r="F28" s="1487"/>
      <c r="G28" s="1449">
        <v>0</v>
      </c>
      <c r="H28" s="1487"/>
      <c r="I28" s="1449">
        <v>0</v>
      </c>
      <c r="J28" s="1487"/>
      <c r="K28" s="1449">
        <v>0</v>
      </c>
      <c r="L28" s="1488"/>
      <c r="N28" s="1489" t="s">
        <v>143</v>
      </c>
      <c r="O28" s="1490">
        <v>483</v>
      </c>
      <c r="P28" s="1491">
        <v>154</v>
      </c>
      <c r="Q28" s="1492">
        <v>31.9</v>
      </c>
      <c r="R28" s="1491">
        <v>43</v>
      </c>
      <c r="S28" s="1492">
        <v>8.9</v>
      </c>
      <c r="T28" s="1491">
        <v>135</v>
      </c>
      <c r="U28" s="1492">
        <v>28</v>
      </c>
      <c r="V28" s="1491">
        <v>114</v>
      </c>
      <c r="W28" s="1492">
        <v>23.6</v>
      </c>
      <c r="X28" s="1491">
        <v>37</v>
      </c>
      <c r="Y28" s="1493">
        <v>7.7</v>
      </c>
    </row>
    <row r="29" spans="1:25" ht="13.8">
      <c r="A29" s="1500" t="s">
        <v>2066</v>
      </c>
      <c r="B29" s="1480">
        <v>14</v>
      </c>
      <c r="C29" s="1481">
        <v>2</v>
      </c>
      <c r="D29" s="1482">
        <v>0.14285714285714285</v>
      </c>
      <c r="E29" s="1458">
        <v>1</v>
      </c>
      <c r="F29" s="1482">
        <v>7.1428571428571425E-2</v>
      </c>
      <c r="G29" s="1458">
        <v>0</v>
      </c>
      <c r="H29" s="1482">
        <v>0</v>
      </c>
      <c r="I29" s="1458">
        <v>7</v>
      </c>
      <c r="J29" s="1482">
        <v>0.5</v>
      </c>
      <c r="K29" s="1458">
        <v>4</v>
      </c>
      <c r="L29" s="1483">
        <v>0.2857142857142857</v>
      </c>
      <c r="N29" s="1494" t="s">
        <v>203</v>
      </c>
      <c r="O29" s="1495">
        <v>6</v>
      </c>
      <c r="P29" s="1496">
        <v>2</v>
      </c>
      <c r="Q29" s="1497">
        <v>33.299999999999997</v>
      </c>
      <c r="R29" s="1496">
        <v>0</v>
      </c>
      <c r="S29" s="1497">
        <v>0</v>
      </c>
      <c r="T29" s="1496">
        <v>2</v>
      </c>
      <c r="U29" s="1497">
        <v>33.299999999999997</v>
      </c>
      <c r="V29" s="1496">
        <v>2</v>
      </c>
      <c r="W29" s="1497">
        <v>33.299999999999997</v>
      </c>
      <c r="X29" s="1496">
        <v>0</v>
      </c>
      <c r="Y29" s="1498">
        <v>0</v>
      </c>
    </row>
    <row r="30" spans="1:25" ht="13.8">
      <c r="A30" s="1499" t="s">
        <v>135</v>
      </c>
      <c r="B30" s="1485">
        <v>0</v>
      </c>
      <c r="C30" s="1486">
        <v>0</v>
      </c>
      <c r="D30" s="1487"/>
      <c r="E30" s="1449">
        <v>0</v>
      </c>
      <c r="F30" s="1487"/>
      <c r="G30" s="1449">
        <v>0</v>
      </c>
      <c r="H30" s="1487"/>
      <c r="I30" s="1449">
        <v>0</v>
      </c>
      <c r="J30" s="1487"/>
      <c r="K30" s="1449">
        <v>0</v>
      </c>
      <c r="L30" s="1488"/>
      <c r="N30" s="1489" t="s">
        <v>145</v>
      </c>
      <c r="O30" s="1490">
        <v>17</v>
      </c>
      <c r="P30" s="1491">
        <v>6</v>
      </c>
      <c r="Q30" s="1492">
        <v>35.299999999999997</v>
      </c>
      <c r="R30" s="1491">
        <v>0</v>
      </c>
      <c r="S30" s="1492">
        <v>0</v>
      </c>
      <c r="T30" s="1491">
        <v>4</v>
      </c>
      <c r="U30" s="1492">
        <v>23.5</v>
      </c>
      <c r="V30" s="1491">
        <v>6</v>
      </c>
      <c r="W30" s="1492">
        <v>35.299999999999997</v>
      </c>
      <c r="X30" s="1491">
        <v>1</v>
      </c>
      <c r="Y30" s="1493">
        <v>5.9</v>
      </c>
    </row>
    <row r="31" spans="1:25" ht="13.8">
      <c r="A31" s="1479" t="s">
        <v>136</v>
      </c>
      <c r="B31" s="1480">
        <v>0</v>
      </c>
      <c r="C31" s="1481">
        <v>0</v>
      </c>
      <c r="D31" s="1482"/>
      <c r="E31" s="1458">
        <v>0</v>
      </c>
      <c r="F31" s="1482"/>
      <c r="G31" s="1458">
        <v>0</v>
      </c>
      <c r="H31" s="1482"/>
      <c r="I31" s="1458">
        <v>0</v>
      </c>
      <c r="J31" s="1482"/>
      <c r="K31" s="1458">
        <v>0</v>
      </c>
      <c r="L31" s="1483"/>
      <c r="N31" s="117"/>
      <c r="O31" s="1495"/>
      <c r="P31" s="1496"/>
      <c r="Q31" s="1497"/>
      <c r="R31" s="1496"/>
      <c r="S31" s="1497"/>
      <c r="T31" s="1496"/>
      <c r="U31" s="1497"/>
      <c r="V31" s="1496"/>
      <c r="W31" s="1497"/>
      <c r="X31" s="1496"/>
      <c r="Y31" s="1498"/>
    </row>
    <row r="32" spans="1:25" ht="14.4" thickBot="1">
      <c r="A32" s="1484" t="s">
        <v>137</v>
      </c>
      <c r="B32" s="1485">
        <v>17</v>
      </c>
      <c r="C32" s="1486">
        <v>0</v>
      </c>
      <c r="D32" s="1487">
        <v>0</v>
      </c>
      <c r="E32" s="1449">
        <v>4</v>
      </c>
      <c r="F32" s="1487">
        <v>0.23529411764705882</v>
      </c>
      <c r="G32" s="1449">
        <v>9</v>
      </c>
      <c r="H32" s="1487">
        <v>0.52941176470588236</v>
      </c>
      <c r="I32" s="1449">
        <v>2</v>
      </c>
      <c r="J32" s="1487">
        <v>0.11764705882352941</v>
      </c>
      <c r="K32" s="1449">
        <v>2</v>
      </c>
      <c r="L32" s="1488">
        <v>0.11764705882352941</v>
      </c>
      <c r="N32" s="1501" t="s">
        <v>146</v>
      </c>
      <c r="O32" s="429"/>
      <c r="P32" s="430"/>
      <c r="Q32" s="433"/>
      <c r="R32" s="430"/>
      <c r="S32" s="433"/>
      <c r="T32" s="430"/>
      <c r="U32" s="433"/>
      <c r="V32" s="430"/>
      <c r="W32" s="433"/>
      <c r="X32" s="430"/>
      <c r="Y32" s="1478"/>
    </row>
    <row r="33" spans="1:25" ht="13.8">
      <c r="A33" s="1502"/>
      <c r="B33" s="1503"/>
      <c r="C33" s="1504"/>
      <c r="D33" s="1505"/>
      <c r="E33" s="1504"/>
      <c r="F33" s="1505"/>
      <c r="G33" s="1504"/>
      <c r="H33" s="1505"/>
      <c r="I33" s="1504"/>
      <c r="J33" s="1505"/>
      <c r="K33" s="1504"/>
      <c r="L33" s="1506"/>
      <c r="N33" s="1451" t="s">
        <v>147</v>
      </c>
      <c r="O33" s="427">
        <v>85</v>
      </c>
      <c r="P33" s="428">
        <v>27</v>
      </c>
      <c r="Q33" s="1452">
        <v>31.8</v>
      </c>
      <c r="R33" s="428">
        <v>6</v>
      </c>
      <c r="S33" s="1452">
        <v>7.1</v>
      </c>
      <c r="T33" s="428">
        <v>23</v>
      </c>
      <c r="U33" s="1452">
        <v>27.1</v>
      </c>
      <c r="V33" s="428">
        <v>23</v>
      </c>
      <c r="W33" s="1452">
        <v>27.1</v>
      </c>
      <c r="X33" s="428">
        <v>6</v>
      </c>
      <c r="Y33" s="1453">
        <v>7.1</v>
      </c>
    </row>
    <row r="34" spans="1:25" ht="14.4" thickBot="1">
      <c r="A34" s="1507" t="s">
        <v>138</v>
      </c>
      <c r="B34" s="1508">
        <f>SUM(B35:B42)</f>
        <v>2576</v>
      </c>
      <c r="C34" s="1509">
        <v>650</v>
      </c>
      <c r="D34" s="1510">
        <f>C34/B34</f>
        <v>0.25232919254658387</v>
      </c>
      <c r="E34" s="1509">
        <v>238</v>
      </c>
      <c r="F34" s="1510">
        <f>E34/B34</f>
        <v>9.2391304347826081E-2</v>
      </c>
      <c r="G34" s="1509">
        <v>644</v>
      </c>
      <c r="H34" s="1510">
        <f>G34/B34</f>
        <v>0.25</v>
      </c>
      <c r="I34" s="1509">
        <v>651</v>
      </c>
      <c r="J34" s="1510">
        <f>I34/B34</f>
        <v>0.25271739130434784</v>
      </c>
      <c r="K34" s="1509">
        <v>393</v>
      </c>
      <c r="L34" s="1511">
        <f>K34/B34</f>
        <v>0.15256211180124224</v>
      </c>
      <c r="N34" s="117"/>
      <c r="O34" s="1512"/>
      <c r="P34" s="1513"/>
      <c r="Q34" s="1514"/>
      <c r="R34" s="1513"/>
      <c r="S34" s="1514"/>
      <c r="T34" s="1513"/>
      <c r="U34" s="1514"/>
      <c r="V34" s="1513"/>
      <c r="W34" s="1514"/>
      <c r="X34" s="1513"/>
      <c r="Y34" s="1506"/>
    </row>
    <row r="35" spans="1:25" ht="14.4" thickBot="1">
      <c r="A35" s="1445" t="s">
        <v>139</v>
      </c>
      <c r="B35" s="1515">
        <v>228</v>
      </c>
      <c r="C35" s="1516">
        <v>48</v>
      </c>
      <c r="D35" s="1517">
        <v>0.21052631578947367</v>
      </c>
      <c r="E35" s="1518">
        <v>26</v>
      </c>
      <c r="F35" s="1517">
        <v>0.11403508771929824</v>
      </c>
      <c r="G35" s="1518">
        <v>43</v>
      </c>
      <c r="H35" s="1517">
        <v>0.18859649122807018</v>
      </c>
      <c r="I35" s="1518">
        <v>62</v>
      </c>
      <c r="J35" s="1517">
        <v>0.27192982456140352</v>
      </c>
      <c r="K35" s="1518">
        <v>49</v>
      </c>
      <c r="L35" s="1519">
        <v>0.21491228070175439</v>
      </c>
      <c r="N35" s="1520" t="s">
        <v>69</v>
      </c>
      <c r="O35" s="1521"/>
      <c r="P35" s="1522"/>
      <c r="Q35" s="1523"/>
      <c r="R35" s="1522"/>
      <c r="S35" s="1523"/>
      <c r="T35" s="1522"/>
      <c r="U35" s="1523"/>
      <c r="V35" s="1522"/>
      <c r="W35" s="1523"/>
      <c r="X35" s="1522"/>
      <c r="Y35" s="1524"/>
    </row>
    <row r="36" spans="1:25" ht="13.8">
      <c r="A36" s="1525" t="s">
        <v>140</v>
      </c>
      <c r="B36" s="1526">
        <v>1659</v>
      </c>
      <c r="C36" s="1527">
        <v>447</v>
      </c>
      <c r="D36" s="1528">
        <v>0.26943942133815552</v>
      </c>
      <c r="E36" s="1529">
        <v>145</v>
      </c>
      <c r="F36" s="1528">
        <v>8.7402049427365888E-2</v>
      </c>
      <c r="G36" s="1529">
        <v>405</v>
      </c>
      <c r="H36" s="1528">
        <v>0.24412296564195299</v>
      </c>
      <c r="I36" s="1529">
        <v>404</v>
      </c>
      <c r="J36" s="1528">
        <v>0.24352019288728149</v>
      </c>
      <c r="K36" s="1529">
        <v>258</v>
      </c>
      <c r="L36" s="1391">
        <v>0.15551537070524413</v>
      </c>
      <c r="N36" s="1451" t="s">
        <v>149</v>
      </c>
      <c r="O36" s="427">
        <v>3</v>
      </c>
      <c r="P36" s="428">
        <v>0</v>
      </c>
      <c r="Q36" s="1452">
        <v>0</v>
      </c>
      <c r="R36" s="428">
        <v>0</v>
      </c>
      <c r="S36" s="1452">
        <v>0</v>
      </c>
      <c r="T36" s="428">
        <v>0</v>
      </c>
      <c r="U36" s="1452">
        <v>0</v>
      </c>
      <c r="V36" s="428">
        <v>2</v>
      </c>
      <c r="W36" s="1452">
        <v>66.7</v>
      </c>
      <c r="X36" s="428">
        <v>1</v>
      </c>
      <c r="Y36" s="1453">
        <v>33.299999999999997</v>
      </c>
    </row>
    <row r="37" spans="1:25" ht="13.8">
      <c r="A37" s="1502" t="s">
        <v>202</v>
      </c>
      <c r="B37" s="1530">
        <v>35</v>
      </c>
      <c r="C37" s="1531">
        <v>14</v>
      </c>
      <c r="D37" s="1532">
        <v>0.4</v>
      </c>
      <c r="E37" s="1449">
        <v>3</v>
      </c>
      <c r="F37" s="1532">
        <v>8.5714285714285715E-2</v>
      </c>
      <c r="G37" s="1449">
        <v>9</v>
      </c>
      <c r="H37" s="1532">
        <v>0.25714285714285712</v>
      </c>
      <c r="I37" s="1449">
        <v>7</v>
      </c>
      <c r="J37" s="1532">
        <v>0.2</v>
      </c>
      <c r="K37" s="1449">
        <v>2</v>
      </c>
      <c r="L37" s="1533">
        <v>5.7142857142857141E-2</v>
      </c>
      <c r="N37" s="1534" t="s">
        <v>150</v>
      </c>
      <c r="O37" s="1535">
        <v>17</v>
      </c>
      <c r="P37" s="1536">
        <v>3</v>
      </c>
      <c r="Q37" s="1537">
        <v>17.600000000000001</v>
      </c>
      <c r="R37" s="1536">
        <v>0</v>
      </c>
      <c r="S37" s="1537">
        <v>0</v>
      </c>
      <c r="T37" s="1536">
        <v>7</v>
      </c>
      <c r="U37" s="1537">
        <v>41.2</v>
      </c>
      <c r="V37" s="1536">
        <v>6</v>
      </c>
      <c r="W37" s="1537">
        <v>35.299999999999997</v>
      </c>
      <c r="X37" s="1536">
        <v>1</v>
      </c>
      <c r="Y37" s="1538">
        <v>5.9</v>
      </c>
    </row>
    <row r="38" spans="1:25" ht="13.8">
      <c r="A38" s="1539" t="s">
        <v>142</v>
      </c>
      <c r="B38" s="1540">
        <v>0</v>
      </c>
      <c r="C38" s="1541">
        <v>0</v>
      </c>
      <c r="D38" s="1542"/>
      <c r="E38" s="1458">
        <v>0</v>
      </c>
      <c r="F38" s="1542"/>
      <c r="G38" s="1458">
        <v>0</v>
      </c>
      <c r="H38" s="1542"/>
      <c r="I38" s="1458">
        <v>0</v>
      </c>
      <c r="J38" s="1542"/>
      <c r="K38" s="1458">
        <v>0</v>
      </c>
      <c r="L38" s="1543"/>
      <c r="N38" s="1544" t="s">
        <v>151</v>
      </c>
      <c r="O38" s="1545">
        <v>24</v>
      </c>
      <c r="P38" s="1546">
        <v>4</v>
      </c>
      <c r="Q38" s="1514">
        <v>16.7</v>
      </c>
      <c r="R38" s="1546">
        <v>0</v>
      </c>
      <c r="S38" s="1514">
        <v>0</v>
      </c>
      <c r="T38" s="1546">
        <v>5</v>
      </c>
      <c r="U38" s="1514">
        <v>20.8</v>
      </c>
      <c r="V38" s="1546">
        <v>7</v>
      </c>
      <c r="W38" s="1514">
        <v>29.2</v>
      </c>
      <c r="X38" s="1546">
        <v>8</v>
      </c>
      <c r="Y38" s="1506">
        <v>33.299999999999997</v>
      </c>
    </row>
    <row r="39" spans="1:25" ht="13.8">
      <c r="A39" s="1502" t="s">
        <v>143</v>
      </c>
      <c r="B39" s="1530">
        <v>491</v>
      </c>
      <c r="C39" s="1531">
        <v>135</v>
      </c>
      <c r="D39" s="1532">
        <v>0.27494908350305497</v>
      </c>
      <c r="E39" s="1449">
        <v>57</v>
      </c>
      <c r="F39" s="1532">
        <v>0.11608961303462322</v>
      </c>
      <c r="G39" s="1449">
        <v>112</v>
      </c>
      <c r="H39" s="1532">
        <v>0.22810590631364563</v>
      </c>
      <c r="I39" s="1449">
        <v>114</v>
      </c>
      <c r="J39" s="1532">
        <v>0.23217922606924643</v>
      </c>
      <c r="K39" s="1449">
        <v>73</v>
      </c>
      <c r="L39" s="1533">
        <v>0.14867617107942974</v>
      </c>
      <c r="N39" s="1534" t="s">
        <v>152</v>
      </c>
      <c r="O39" s="1535">
        <v>328</v>
      </c>
      <c r="P39" s="1536">
        <v>104</v>
      </c>
      <c r="Q39" s="1537">
        <v>31.7</v>
      </c>
      <c r="R39" s="1536">
        <v>20</v>
      </c>
      <c r="S39" s="1537">
        <v>6.1</v>
      </c>
      <c r="T39" s="1536">
        <v>93</v>
      </c>
      <c r="U39" s="1537">
        <v>28.4</v>
      </c>
      <c r="V39" s="1536">
        <v>83</v>
      </c>
      <c r="W39" s="1537">
        <v>25.3</v>
      </c>
      <c r="X39" s="1536">
        <v>28</v>
      </c>
      <c r="Y39" s="1538">
        <v>8.5</v>
      </c>
    </row>
    <row r="40" spans="1:25" ht="13.8">
      <c r="A40" s="1525" t="s">
        <v>203</v>
      </c>
      <c r="B40" s="1547">
        <v>13</v>
      </c>
      <c r="C40" s="1541">
        <v>3</v>
      </c>
      <c r="D40" s="1542">
        <v>0.23076923076923078</v>
      </c>
      <c r="E40" s="1458">
        <v>0</v>
      </c>
      <c r="F40" s="1542">
        <v>0</v>
      </c>
      <c r="G40" s="1458">
        <v>4</v>
      </c>
      <c r="H40" s="1542">
        <v>0.30769230769230771</v>
      </c>
      <c r="I40" s="1458">
        <v>3</v>
      </c>
      <c r="J40" s="1542">
        <v>0.23076923076923078</v>
      </c>
      <c r="K40" s="1458">
        <v>3</v>
      </c>
      <c r="L40" s="1543">
        <v>0.23076923076923078</v>
      </c>
      <c r="N40" s="1544" t="s">
        <v>153</v>
      </c>
      <c r="O40" s="1545">
        <v>818</v>
      </c>
      <c r="P40" s="1546">
        <v>261</v>
      </c>
      <c r="Q40" s="1514">
        <v>31.9</v>
      </c>
      <c r="R40" s="1546">
        <v>95</v>
      </c>
      <c r="S40" s="1514">
        <v>11.6</v>
      </c>
      <c r="T40" s="1546">
        <v>187</v>
      </c>
      <c r="U40" s="1514">
        <v>22.9</v>
      </c>
      <c r="V40" s="1546">
        <v>176</v>
      </c>
      <c r="W40" s="1514">
        <v>21.5</v>
      </c>
      <c r="X40" s="1546">
        <v>99</v>
      </c>
      <c r="Y40" s="1506">
        <v>12.1</v>
      </c>
    </row>
    <row r="41" spans="1:25" ht="13.8">
      <c r="A41" s="1502" t="s">
        <v>145</v>
      </c>
      <c r="B41" s="1548">
        <v>150</v>
      </c>
      <c r="C41" s="1531">
        <v>3</v>
      </c>
      <c r="D41" s="1532">
        <v>0.02</v>
      </c>
      <c r="E41" s="1449">
        <v>7</v>
      </c>
      <c r="F41" s="1532">
        <v>4.6666666666666669E-2</v>
      </c>
      <c r="G41" s="1449">
        <v>71</v>
      </c>
      <c r="H41" s="1532">
        <v>0.47333333333333333</v>
      </c>
      <c r="I41" s="1449">
        <v>61</v>
      </c>
      <c r="J41" s="1532">
        <v>0.40666666666666668</v>
      </c>
      <c r="K41" s="1449">
        <v>8</v>
      </c>
      <c r="L41" s="1533">
        <v>5.3333333333333337E-2</v>
      </c>
      <c r="N41" s="1534" t="s">
        <v>156</v>
      </c>
      <c r="O41" s="1535">
        <v>1330</v>
      </c>
      <c r="P41" s="1536">
        <v>400</v>
      </c>
      <c r="Q41" s="1537">
        <v>30.1</v>
      </c>
      <c r="R41" s="1536">
        <v>128</v>
      </c>
      <c r="S41" s="1537">
        <v>9.6</v>
      </c>
      <c r="T41" s="1536">
        <v>348</v>
      </c>
      <c r="U41" s="1537">
        <v>26.2</v>
      </c>
      <c r="V41" s="1536">
        <v>344</v>
      </c>
      <c r="W41" s="1537">
        <v>25.9</v>
      </c>
      <c r="X41" s="1536">
        <v>110</v>
      </c>
      <c r="Y41" s="1538">
        <v>8.3000000000000007</v>
      </c>
    </row>
    <row r="42" spans="1:25" ht="13.8">
      <c r="A42" s="1539" t="s">
        <v>64</v>
      </c>
      <c r="B42" s="1540">
        <v>0</v>
      </c>
      <c r="C42" s="1541">
        <v>0</v>
      </c>
      <c r="D42" s="1542"/>
      <c r="E42" s="1458">
        <v>0</v>
      </c>
      <c r="F42" s="1542"/>
      <c r="G42" s="1458">
        <v>0</v>
      </c>
      <c r="H42" s="1542"/>
      <c r="I42" s="1458">
        <v>0</v>
      </c>
      <c r="J42" s="1542"/>
      <c r="K42" s="1458">
        <v>0</v>
      </c>
      <c r="L42" s="1543"/>
      <c r="N42" s="1544" t="s">
        <v>158</v>
      </c>
      <c r="O42" s="1545">
        <v>904</v>
      </c>
      <c r="P42" s="1546">
        <v>290</v>
      </c>
      <c r="Q42" s="1514">
        <v>32.1</v>
      </c>
      <c r="R42" s="1546">
        <v>83</v>
      </c>
      <c r="S42" s="1514">
        <v>9.1999999999999993</v>
      </c>
      <c r="T42" s="1546">
        <v>252</v>
      </c>
      <c r="U42" s="1514">
        <v>27.9</v>
      </c>
      <c r="V42" s="1546">
        <v>218</v>
      </c>
      <c r="W42" s="1514">
        <v>24.1</v>
      </c>
      <c r="X42" s="1546">
        <v>61</v>
      </c>
      <c r="Y42" s="1506">
        <v>6.7</v>
      </c>
    </row>
    <row r="43" spans="1:25" ht="13.8">
      <c r="A43" s="1502"/>
      <c r="B43" s="1549"/>
      <c r="C43" s="1504"/>
      <c r="D43" s="1505"/>
      <c r="E43" s="1504"/>
      <c r="F43" s="1505"/>
      <c r="G43" s="1504"/>
      <c r="H43" s="1505"/>
      <c r="I43" s="1504"/>
      <c r="J43" s="1505"/>
      <c r="K43" s="1504"/>
      <c r="L43" s="1506"/>
      <c r="N43" s="117"/>
      <c r="O43" s="1545"/>
      <c r="P43" s="1546"/>
      <c r="Q43" s="1514"/>
      <c r="R43" s="1546"/>
      <c r="S43" s="1514"/>
      <c r="T43" s="1546"/>
      <c r="U43" s="1514"/>
      <c r="V43" s="1546"/>
      <c r="W43" s="1514"/>
      <c r="X43" s="1546"/>
      <c r="Y43" s="1506"/>
    </row>
    <row r="44" spans="1:25" ht="14.4" thickBot="1">
      <c r="A44" s="1550" t="s">
        <v>146</v>
      </c>
      <c r="B44" s="1551">
        <f>B45</f>
        <v>117</v>
      </c>
      <c r="C44" s="1552">
        <v>35</v>
      </c>
      <c r="D44" s="1553">
        <v>0.29914529914529914</v>
      </c>
      <c r="E44" s="1554">
        <v>9</v>
      </c>
      <c r="F44" s="1553">
        <v>7.6923076923076927E-2</v>
      </c>
      <c r="G44" s="1554">
        <v>37</v>
      </c>
      <c r="H44" s="1553">
        <v>0.31623931623931623</v>
      </c>
      <c r="I44" s="1554">
        <v>25</v>
      </c>
      <c r="J44" s="1553">
        <v>0.21367521367521367</v>
      </c>
      <c r="K44" s="1554">
        <v>11</v>
      </c>
      <c r="L44" s="1555">
        <v>9.4017094017094016E-2</v>
      </c>
      <c r="N44" s="1556" t="s">
        <v>159</v>
      </c>
      <c r="O44" s="1557"/>
      <c r="P44" s="1558"/>
      <c r="Q44" s="1559"/>
      <c r="R44" s="1558"/>
      <c r="S44" s="1559"/>
      <c r="T44" s="1558"/>
      <c r="U44" s="1559"/>
      <c r="V44" s="1558"/>
      <c r="W44" s="1559"/>
      <c r="X44" s="1558"/>
      <c r="Y44" s="1560"/>
    </row>
    <row r="45" spans="1:25" ht="13.8">
      <c r="A45" s="1445" t="s">
        <v>147</v>
      </c>
      <c r="B45" s="1515">
        <v>117</v>
      </c>
      <c r="C45" s="1278">
        <v>35</v>
      </c>
      <c r="D45" s="1561">
        <v>0.29914529914529914</v>
      </c>
      <c r="E45" s="1562">
        <v>9</v>
      </c>
      <c r="F45" s="1561">
        <v>7.6923076923076927E-2</v>
      </c>
      <c r="G45" s="1562">
        <v>37</v>
      </c>
      <c r="H45" s="1561">
        <v>0.31623931623931623</v>
      </c>
      <c r="I45" s="1562">
        <v>25</v>
      </c>
      <c r="J45" s="1561">
        <v>0.21367521367521367</v>
      </c>
      <c r="K45" s="1562">
        <v>11</v>
      </c>
      <c r="L45" s="1563">
        <v>9.4017094017094016E-2</v>
      </c>
      <c r="N45" s="1451" t="s">
        <v>160</v>
      </c>
      <c r="O45" s="427">
        <v>1292</v>
      </c>
      <c r="P45" s="428">
        <v>422</v>
      </c>
      <c r="Q45" s="1452">
        <v>32.700000000000003</v>
      </c>
      <c r="R45" s="428">
        <v>129</v>
      </c>
      <c r="S45" s="1452">
        <v>10</v>
      </c>
      <c r="T45" s="428">
        <v>290</v>
      </c>
      <c r="U45" s="1452">
        <v>22.4</v>
      </c>
      <c r="V45" s="428">
        <v>303</v>
      </c>
      <c r="W45" s="1452">
        <v>23.5</v>
      </c>
      <c r="X45" s="428">
        <v>148</v>
      </c>
      <c r="Y45" s="1453">
        <v>11.5</v>
      </c>
    </row>
    <row r="46" spans="1:25" ht="13.8">
      <c r="A46" s="1502"/>
      <c r="B46" s="1549"/>
      <c r="C46" s="1504"/>
      <c r="D46" s="1505"/>
      <c r="E46" s="1504"/>
      <c r="F46" s="1505"/>
      <c r="G46" s="1504"/>
      <c r="H46" s="1505"/>
      <c r="I46" s="1504"/>
      <c r="J46" s="1505"/>
      <c r="K46" s="1504"/>
      <c r="L46" s="1506"/>
      <c r="N46" s="1534" t="s">
        <v>204</v>
      </c>
      <c r="O46" s="1535">
        <v>300</v>
      </c>
      <c r="P46" s="1536">
        <v>77</v>
      </c>
      <c r="Q46" s="1537">
        <v>25.7</v>
      </c>
      <c r="R46" s="1536">
        <v>23</v>
      </c>
      <c r="S46" s="1537">
        <v>7.7</v>
      </c>
      <c r="T46" s="1536">
        <v>69</v>
      </c>
      <c r="U46" s="1537">
        <v>23</v>
      </c>
      <c r="V46" s="1536">
        <v>78</v>
      </c>
      <c r="W46" s="1537">
        <v>26</v>
      </c>
      <c r="X46" s="1536">
        <v>53</v>
      </c>
      <c r="Y46" s="1538">
        <v>17.7</v>
      </c>
    </row>
    <row r="47" spans="1:25" ht="14.4" thickBot="1">
      <c r="A47" s="1564" t="s">
        <v>69</v>
      </c>
      <c r="B47" s="1551">
        <f>SUM(B48:B58)</f>
        <v>3980</v>
      </c>
      <c r="C47" s="1565">
        <v>1133</v>
      </c>
      <c r="D47" s="1566">
        <f>C47/B47</f>
        <v>0.28467336683417083</v>
      </c>
      <c r="E47" s="1565">
        <v>366</v>
      </c>
      <c r="F47" s="1566">
        <f>E47/B47</f>
        <v>9.1959798994974876E-2</v>
      </c>
      <c r="G47" s="1565">
        <v>941</v>
      </c>
      <c r="H47" s="1566">
        <f>G47/B47</f>
        <v>0.2364321608040201</v>
      </c>
      <c r="I47" s="1565">
        <v>1075</v>
      </c>
      <c r="J47" s="1566">
        <f>I47/B47</f>
        <v>0.27010050251256279</v>
      </c>
      <c r="K47" s="1565">
        <v>465</v>
      </c>
      <c r="L47" s="1567">
        <f>K47/B47</f>
        <v>0.11683417085427136</v>
      </c>
      <c r="N47" s="1544" t="s">
        <v>162</v>
      </c>
      <c r="O47" s="1545">
        <v>90</v>
      </c>
      <c r="P47" s="1546">
        <v>0</v>
      </c>
      <c r="Q47" s="1514">
        <v>0</v>
      </c>
      <c r="R47" s="1546">
        <v>3</v>
      </c>
      <c r="S47" s="1514">
        <v>3.3</v>
      </c>
      <c r="T47" s="1546">
        <v>24</v>
      </c>
      <c r="U47" s="1514">
        <v>26.7</v>
      </c>
      <c r="V47" s="1546">
        <v>37</v>
      </c>
      <c r="W47" s="1514">
        <v>41.1</v>
      </c>
      <c r="X47" s="1546">
        <v>26</v>
      </c>
      <c r="Y47" s="1506">
        <v>28.9</v>
      </c>
    </row>
    <row r="48" spans="1:25" ht="13.8">
      <c r="A48" s="1568" t="s">
        <v>2067</v>
      </c>
      <c r="B48" s="1569">
        <v>2</v>
      </c>
      <c r="C48" s="1531">
        <v>2</v>
      </c>
      <c r="D48" s="1532">
        <v>1</v>
      </c>
      <c r="E48" s="1449">
        <v>0</v>
      </c>
      <c r="F48" s="1532">
        <v>0</v>
      </c>
      <c r="G48" s="1449">
        <v>0</v>
      </c>
      <c r="H48" s="1532">
        <v>0</v>
      </c>
      <c r="I48" s="1449">
        <v>0</v>
      </c>
      <c r="J48" s="1532">
        <v>0</v>
      </c>
      <c r="K48" s="1449">
        <v>0</v>
      </c>
      <c r="L48" s="1533">
        <v>0</v>
      </c>
      <c r="N48" s="1534" t="s">
        <v>205</v>
      </c>
      <c r="O48" s="1535">
        <v>85</v>
      </c>
      <c r="P48" s="1536">
        <v>24</v>
      </c>
      <c r="Q48" s="1537">
        <v>28.2</v>
      </c>
      <c r="R48" s="1536">
        <v>13</v>
      </c>
      <c r="S48" s="1537">
        <v>15.3</v>
      </c>
      <c r="T48" s="1536">
        <v>16</v>
      </c>
      <c r="U48" s="1537">
        <v>18.8</v>
      </c>
      <c r="V48" s="1536">
        <v>22</v>
      </c>
      <c r="W48" s="1537">
        <v>25.9</v>
      </c>
      <c r="X48" s="1536">
        <v>10</v>
      </c>
      <c r="Y48" s="1538">
        <v>11.8</v>
      </c>
    </row>
    <row r="49" spans="1:25" ht="13.8">
      <c r="A49" s="1525" t="s">
        <v>149</v>
      </c>
      <c r="B49" s="1547">
        <v>34</v>
      </c>
      <c r="C49" s="1541">
        <v>7</v>
      </c>
      <c r="D49" s="1542">
        <v>0.20588235294117646</v>
      </c>
      <c r="E49" s="1458">
        <v>2</v>
      </c>
      <c r="F49" s="1542">
        <v>5.8823529411764705E-2</v>
      </c>
      <c r="G49" s="1458">
        <v>10</v>
      </c>
      <c r="H49" s="1542">
        <v>0.29411764705882354</v>
      </c>
      <c r="I49" s="1458">
        <v>6</v>
      </c>
      <c r="J49" s="1542">
        <v>0.17647058823529413</v>
      </c>
      <c r="K49" s="1458">
        <v>9</v>
      </c>
      <c r="L49" s="1543">
        <v>0.26470588235294118</v>
      </c>
      <c r="N49" s="1544" t="s">
        <v>206</v>
      </c>
      <c r="O49" s="1545">
        <v>141</v>
      </c>
      <c r="P49" s="1546">
        <v>30</v>
      </c>
      <c r="Q49" s="1514">
        <v>21.3</v>
      </c>
      <c r="R49" s="1546">
        <v>19</v>
      </c>
      <c r="S49" s="1514">
        <v>13.5</v>
      </c>
      <c r="T49" s="1546">
        <v>27</v>
      </c>
      <c r="U49" s="1514">
        <v>19.100000000000001</v>
      </c>
      <c r="V49" s="1546">
        <v>42</v>
      </c>
      <c r="W49" s="1514">
        <v>29.8</v>
      </c>
      <c r="X49" s="1546">
        <v>23</v>
      </c>
      <c r="Y49" s="1506">
        <v>16.3</v>
      </c>
    </row>
    <row r="50" spans="1:25" ht="13.8">
      <c r="A50" s="1502" t="s">
        <v>2068</v>
      </c>
      <c r="B50" s="1530">
        <v>7</v>
      </c>
      <c r="C50" s="1531">
        <v>3</v>
      </c>
      <c r="D50" s="1532">
        <v>0.42857142857142855</v>
      </c>
      <c r="E50" s="1449">
        <v>0</v>
      </c>
      <c r="F50" s="1532">
        <v>0</v>
      </c>
      <c r="G50" s="1449">
        <v>0</v>
      </c>
      <c r="H50" s="1532">
        <v>0</v>
      </c>
      <c r="I50" s="1449">
        <v>2</v>
      </c>
      <c r="J50" s="1532">
        <v>0.2857142857142857</v>
      </c>
      <c r="K50" s="1449">
        <v>2</v>
      </c>
      <c r="L50" s="1533">
        <v>0.2857142857142857</v>
      </c>
      <c r="N50" s="1534" t="s">
        <v>165</v>
      </c>
      <c r="O50" s="1535">
        <v>2</v>
      </c>
      <c r="P50" s="1536">
        <v>0</v>
      </c>
      <c r="Q50" s="1537">
        <v>0</v>
      </c>
      <c r="R50" s="1536">
        <v>0</v>
      </c>
      <c r="S50" s="1537">
        <v>0</v>
      </c>
      <c r="T50" s="1536">
        <v>0</v>
      </c>
      <c r="U50" s="1537">
        <v>0</v>
      </c>
      <c r="V50" s="1536">
        <v>2</v>
      </c>
      <c r="W50" s="1537">
        <v>100</v>
      </c>
      <c r="X50" s="1536">
        <v>0</v>
      </c>
      <c r="Y50" s="1538">
        <v>0</v>
      </c>
    </row>
    <row r="51" spans="1:25" ht="13.8">
      <c r="A51" s="1525" t="s">
        <v>151</v>
      </c>
      <c r="B51" s="1526">
        <v>113</v>
      </c>
      <c r="C51" s="1541">
        <v>35</v>
      </c>
      <c r="D51" s="1542">
        <v>0.30973451327433627</v>
      </c>
      <c r="E51" s="1458">
        <v>4</v>
      </c>
      <c r="F51" s="1542">
        <v>3.5398230088495575E-2</v>
      </c>
      <c r="G51" s="1458">
        <v>18</v>
      </c>
      <c r="H51" s="1542">
        <v>0.15929203539823009</v>
      </c>
      <c r="I51" s="1458">
        <v>41</v>
      </c>
      <c r="J51" s="1542">
        <v>0.36283185840707965</v>
      </c>
      <c r="K51" s="1458">
        <v>15</v>
      </c>
      <c r="L51" s="1543">
        <v>0.13274336283185842</v>
      </c>
      <c r="N51" s="346"/>
      <c r="O51" s="1545"/>
      <c r="P51" s="1546"/>
      <c r="Q51" s="1514"/>
      <c r="R51" s="1546"/>
      <c r="S51" s="1514"/>
      <c r="T51" s="1546"/>
      <c r="U51" s="1514"/>
      <c r="V51" s="1546"/>
      <c r="W51" s="1514"/>
      <c r="X51" s="1546"/>
      <c r="Y51" s="1506"/>
    </row>
    <row r="52" spans="1:25" ht="14.4" thickBot="1">
      <c r="A52" s="1502" t="s">
        <v>152</v>
      </c>
      <c r="B52" s="1530">
        <v>422</v>
      </c>
      <c r="C52" s="1531">
        <v>125</v>
      </c>
      <c r="D52" s="1532">
        <v>0.29620853080568721</v>
      </c>
      <c r="E52" s="1449">
        <v>42</v>
      </c>
      <c r="F52" s="1532">
        <v>9.9526066350710901E-2</v>
      </c>
      <c r="G52" s="1449">
        <v>102</v>
      </c>
      <c r="H52" s="1532">
        <v>0.24170616113744076</v>
      </c>
      <c r="I52" s="1449">
        <v>99</v>
      </c>
      <c r="J52" s="1532">
        <v>0.23459715639810427</v>
      </c>
      <c r="K52" s="1449">
        <v>54</v>
      </c>
      <c r="L52" s="1533">
        <v>0.12796208530805686</v>
      </c>
      <c r="N52" s="1556" t="s">
        <v>166</v>
      </c>
      <c r="O52" s="1557"/>
      <c r="P52" s="1558"/>
      <c r="Q52" s="1559"/>
      <c r="R52" s="1558"/>
      <c r="S52" s="1559"/>
      <c r="T52" s="1558"/>
      <c r="U52" s="1559"/>
      <c r="V52" s="1558"/>
      <c r="W52" s="1559"/>
      <c r="X52" s="1558"/>
      <c r="Y52" s="1560"/>
    </row>
    <row r="53" spans="1:25" ht="13.8">
      <c r="A53" s="1525" t="s">
        <v>153</v>
      </c>
      <c r="B53" s="1526">
        <v>729</v>
      </c>
      <c r="C53" s="1541">
        <v>196</v>
      </c>
      <c r="D53" s="1542">
        <v>0.26886145404663925</v>
      </c>
      <c r="E53" s="1458">
        <v>80</v>
      </c>
      <c r="F53" s="1542">
        <v>0.10973936899862825</v>
      </c>
      <c r="G53" s="1458">
        <v>175</v>
      </c>
      <c r="H53" s="1542">
        <v>0.24005486968449932</v>
      </c>
      <c r="I53" s="1458">
        <v>176</v>
      </c>
      <c r="J53" s="1542">
        <v>0.24142661179698216</v>
      </c>
      <c r="K53" s="1458">
        <v>102</v>
      </c>
      <c r="L53" s="1543">
        <v>0.13991769547325103</v>
      </c>
      <c r="N53" s="1451" t="s">
        <v>207</v>
      </c>
      <c r="O53" s="427">
        <v>13</v>
      </c>
      <c r="P53" s="428">
        <v>2</v>
      </c>
      <c r="Q53" s="1452">
        <v>15.4</v>
      </c>
      <c r="R53" s="428">
        <v>1</v>
      </c>
      <c r="S53" s="1452">
        <v>7.7</v>
      </c>
      <c r="T53" s="428">
        <v>5</v>
      </c>
      <c r="U53" s="1452">
        <v>38.5</v>
      </c>
      <c r="V53" s="428">
        <v>5</v>
      </c>
      <c r="W53" s="1452">
        <v>38.5</v>
      </c>
      <c r="X53" s="428">
        <v>0</v>
      </c>
      <c r="Y53" s="1453">
        <v>0</v>
      </c>
    </row>
    <row r="54" spans="1:25" ht="13.8">
      <c r="A54" s="1570" t="s">
        <v>154</v>
      </c>
      <c r="B54" s="1571">
        <v>0</v>
      </c>
      <c r="C54" s="1531">
        <v>0</v>
      </c>
      <c r="D54" s="1532"/>
      <c r="E54" s="1449">
        <v>0</v>
      </c>
      <c r="F54" s="1532"/>
      <c r="G54" s="1449">
        <v>0</v>
      </c>
      <c r="H54" s="1532"/>
      <c r="I54" s="1449">
        <v>0</v>
      </c>
      <c r="J54" s="1532"/>
      <c r="K54" s="1449">
        <v>0</v>
      </c>
      <c r="L54" s="1533"/>
      <c r="N54" s="1534" t="s">
        <v>208</v>
      </c>
      <c r="O54" s="1535">
        <v>10</v>
      </c>
      <c r="P54" s="1536">
        <v>9</v>
      </c>
      <c r="Q54" s="1537">
        <v>90</v>
      </c>
      <c r="R54" s="1536">
        <v>1</v>
      </c>
      <c r="S54" s="1537">
        <v>10</v>
      </c>
      <c r="T54" s="1536">
        <v>0</v>
      </c>
      <c r="U54" s="1537">
        <v>0</v>
      </c>
      <c r="V54" s="1536">
        <v>0</v>
      </c>
      <c r="W54" s="1537">
        <v>0</v>
      </c>
      <c r="X54" s="1536">
        <v>0</v>
      </c>
      <c r="Y54" s="1538">
        <v>0</v>
      </c>
    </row>
    <row r="55" spans="1:25" ht="13.8">
      <c r="A55" s="1539" t="s">
        <v>155</v>
      </c>
      <c r="B55" s="1547">
        <v>1</v>
      </c>
      <c r="C55" s="1541">
        <v>0</v>
      </c>
      <c r="D55" s="1542">
        <v>0</v>
      </c>
      <c r="E55" s="1458">
        <v>0</v>
      </c>
      <c r="F55" s="1542">
        <v>0</v>
      </c>
      <c r="G55" s="1458">
        <v>1</v>
      </c>
      <c r="H55" s="1542">
        <v>1</v>
      </c>
      <c r="I55" s="1458">
        <v>0</v>
      </c>
      <c r="J55" s="1542">
        <v>0</v>
      </c>
      <c r="K55" s="1458">
        <v>0</v>
      </c>
      <c r="L55" s="1543">
        <v>0</v>
      </c>
      <c r="N55" s="1544" t="s">
        <v>209</v>
      </c>
      <c r="O55" s="1545">
        <v>319</v>
      </c>
      <c r="P55" s="1546">
        <v>72</v>
      </c>
      <c r="Q55" s="1514">
        <v>22.6</v>
      </c>
      <c r="R55" s="1546">
        <v>26</v>
      </c>
      <c r="S55" s="1514">
        <v>8.1999999999999993</v>
      </c>
      <c r="T55" s="1546">
        <v>75</v>
      </c>
      <c r="U55" s="1514">
        <v>23.5</v>
      </c>
      <c r="V55" s="1546">
        <v>122</v>
      </c>
      <c r="W55" s="1514">
        <v>38.200000000000003</v>
      </c>
      <c r="X55" s="1546">
        <v>24</v>
      </c>
      <c r="Y55" s="1506">
        <v>7.5</v>
      </c>
    </row>
    <row r="56" spans="1:25" ht="13.8">
      <c r="A56" s="1502" t="s">
        <v>156</v>
      </c>
      <c r="B56" s="1530">
        <v>1441</v>
      </c>
      <c r="C56" s="1531">
        <v>404</v>
      </c>
      <c r="D56" s="1532">
        <v>0.28036086051353226</v>
      </c>
      <c r="E56" s="1449">
        <v>139</v>
      </c>
      <c r="F56" s="1532">
        <v>9.6460791117279662E-2</v>
      </c>
      <c r="G56" s="1449">
        <v>347</v>
      </c>
      <c r="H56" s="1532">
        <v>0.24080499653018736</v>
      </c>
      <c r="I56" s="1449">
        <v>410</v>
      </c>
      <c r="J56" s="1532">
        <v>0.28452463566967384</v>
      </c>
      <c r="K56" s="1449">
        <v>141</v>
      </c>
      <c r="L56" s="1533">
        <v>9.784871616932686E-2</v>
      </c>
      <c r="N56" s="1534" t="s">
        <v>175</v>
      </c>
      <c r="O56" s="1535">
        <v>1387</v>
      </c>
      <c r="P56" s="1536">
        <v>493</v>
      </c>
      <c r="Q56" s="1537">
        <v>35.5</v>
      </c>
      <c r="R56" s="1536">
        <v>134</v>
      </c>
      <c r="S56" s="1537">
        <v>9.6999999999999993</v>
      </c>
      <c r="T56" s="1536">
        <v>415</v>
      </c>
      <c r="U56" s="1537">
        <v>29.9</v>
      </c>
      <c r="V56" s="1536">
        <v>265</v>
      </c>
      <c r="W56" s="1537">
        <v>19.100000000000001</v>
      </c>
      <c r="X56" s="1536">
        <v>80</v>
      </c>
      <c r="Y56" s="1538">
        <v>5.8</v>
      </c>
    </row>
    <row r="57" spans="1:25" ht="13.8">
      <c r="A57" s="1539" t="s">
        <v>2069</v>
      </c>
      <c r="B57" s="1540">
        <v>0</v>
      </c>
      <c r="C57" s="1541">
        <v>0</v>
      </c>
      <c r="D57" s="1542"/>
      <c r="E57" s="1458">
        <v>0</v>
      </c>
      <c r="F57" s="1542"/>
      <c r="G57" s="1458">
        <v>0</v>
      </c>
      <c r="H57" s="1542"/>
      <c r="I57" s="1458">
        <v>0</v>
      </c>
      <c r="J57" s="1542"/>
      <c r="K57" s="1458">
        <v>0</v>
      </c>
      <c r="L57" s="1543"/>
      <c r="N57" s="1544" t="s">
        <v>176</v>
      </c>
      <c r="O57" s="1545">
        <v>261</v>
      </c>
      <c r="P57" s="1546">
        <v>64</v>
      </c>
      <c r="Q57" s="1514">
        <v>24.5</v>
      </c>
      <c r="R57" s="1546">
        <v>33</v>
      </c>
      <c r="S57" s="1514">
        <v>12.6</v>
      </c>
      <c r="T57" s="1546">
        <v>61</v>
      </c>
      <c r="U57" s="1514">
        <v>23.4</v>
      </c>
      <c r="V57" s="1546">
        <v>64</v>
      </c>
      <c r="W57" s="1514">
        <v>24.5</v>
      </c>
      <c r="X57" s="1546">
        <v>39</v>
      </c>
      <c r="Y57" s="1506">
        <v>14.9</v>
      </c>
    </row>
    <row r="58" spans="1:25" ht="13.8">
      <c r="A58" s="1502" t="s">
        <v>158</v>
      </c>
      <c r="B58" s="1530">
        <v>1231</v>
      </c>
      <c r="C58" s="1531">
        <v>361</v>
      </c>
      <c r="D58" s="1532">
        <v>0.29325751421608448</v>
      </c>
      <c r="E58" s="1449">
        <v>99</v>
      </c>
      <c r="F58" s="1532">
        <v>8.0422420796100735E-2</v>
      </c>
      <c r="G58" s="1449">
        <v>288</v>
      </c>
      <c r="H58" s="1532">
        <v>0.23395613322502032</v>
      </c>
      <c r="I58" s="1449">
        <v>341</v>
      </c>
      <c r="J58" s="1532">
        <v>0.27701056051990253</v>
      </c>
      <c r="K58" s="1449">
        <v>142</v>
      </c>
      <c r="L58" s="1533">
        <v>0.11535337124289195</v>
      </c>
      <c r="N58" s="1534" t="s">
        <v>177</v>
      </c>
      <c r="O58" s="1535">
        <v>58</v>
      </c>
      <c r="P58" s="1536">
        <v>22</v>
      </c>
      <c r="Q58" s="1537">
        <v>37.9</v>
      </c>
      <c r="R58" s="1536">
        <v>6</v>
      </c>
      <c r="S58" s="1537">
        <v>10.3</v>
      </c>
      <c r="T58" s="1536">
        <v>15</v>
      </c>
      <c r="U58" s="1537">
        <v>25.9</v>
      </c>
      <c r="V58" s="1536">
        <v>13</v>
      </c>
      <c r="W58" s="1537">
        <v>22.4</v>
      </c>
      <c r="X58" s="1536">
        <v>2</v>
      </c>
      <c r="Y58" s="1538">
        <v>3.4</v>
      </c>
    </row>
    <row r="59" spans="1:25" ht="13.8">
      <c r="A59" s="1502"/>
      <c r="B59" s="1549"/>
      <c r="C59" s="1504"/>
      <c r="D59" s="1505"/>
      <c r="E59" s="1504"/>
      <c r="F59" s="1505"/>
      <c r="G59" s="1504"/>
      <c r="H59" s="1505"/>
      <c r="I59" s="1504"/>
      <c r="J59" s="1505"/>
      <c r="K59" s="1504"/>
      <c r="L59" s="1506"/>
      <c r="N59" s="1544" t="s">
        <v>210</v>
      </c>
      <c r="O59" s="1545">
        <v>323</v>
      </c>
      <c r="P59" s="1546">
        <v>184</v>
      </c>
      <c r="Q59" s="1514">
        <v>57</v>
      </c>
      <c r="R59" s="1546">
        <v>42</v>
      </c>
      <c r="S59" s="1514">
        <v>13</v>
      </c>
      <c r="T59" s="1546">
        <v>64</v>
      </c>
      <c r="U59" s="1514">
        <v>19.8</v>
      </c>
      <c r="V59" s="1546">
        <v>28</v>
      </c>
      <c r="W59" s="1514">
        <v>8.6999999999999993</v>
      </c>
      <c r="X59" s="1546">
        <v>5</v>
      </c>
      <c r="Y59" s="1506">
        <v>1.5</v>
      </c>
    </row>
    <row r="60" spans="1:25" ht="14.4" thickBot="1">
      <c r="A60" s="1564" t="s">
        <v>159</v>
      </c>
      <c r="B60" s="1551">
        <f>SUM(B61:B66)</f>
        <v>2070</v>
      </c>
      <c r="C60" s="1565">
        <v>521</v>
      </c>
      <c r="D60" s="1572">
        <f>C60/B60</f>
        <v>0.25169082125603864</v>
      </c>
      <c r="E60" s="1558">
        <v>180</v>
      </c>
      <c r="F60" s="1572">
        <f>E60/B60</f>
        <v>8.6956521739130432E-2</v>
      </c>
      <c r="G60" s="1558">
        <v>454</v>
      </c>
      <c r="H60" s="1572">
        <f>G60/B60</f>
        <v>0.21932367149758455</v>
      </c>
      <c r="I60" s="1558">
        <v>535</v>
      </c>
      <c r="J60" s="1572">
        <f>I60/B60</f>
        <v>0.25845410628019322</v>
      </c>
      <c r="K60" s="1558">
        <v>380</v>
      </c>
      <c r="L60" s="1573">
        <f>K60/B60</f>
        <v>0.18357487922705315</v>
      </c>
      <c r="N60" s="1574" t="s">
        <v>179</v>
      </c>
      <c r="O60" s="1575">
        <v>4</v>
      </c>
      <c r="P60" s="1576">
        <v>2</v>
      </c>
      <c r="Q60" s="1577">
        <v>50</v>
      </c>
      <c r="R60" s="1576">
        <v>0</v>
      </c>
      <c r="S60" s="1577">
        <v>0</v>
      </c>
      <c r="T60" s="1576">
        <v>2</v>
      </c>
      <c r="U60" s="1577">
        <v>50</v>
      </c>
      <c r="V60" s="1576">
        <v>0</v>
      </c>
      <c r="W60" s="1577">
        <v>0</v>
      </c>
      <c r="X60" s="1576">
        <v>0</v>
      </c>
      <c r="Y60" s="1578">
        <v>0</v>
      </c>
    </row>
    <row r="61" spans="1:25" ht="13.8">
      <c r="A61" s="1445" t="s">
        <v>160</v>
      </c>
      <c r="B61" s="1515">
        <v>1370</v>
      </c>
      <c r="C61" s="1531">
        <v>375</v>
      </c>
      <c r="D61" s="1532">
        <v>0.27372262773722628</v>
      </c>
      <c r="E61" s="1449">
        <v>127</v>
      </c>
      <c r="F61" s="1532">
        <v>9.27007299270073E-2</v>
      </c>
      <c r="G61" s="1449">
        <v>286</v>
      </c>
      <c r="H61" s="1532">
        <v>0.20875912408759123</v>
      </c>
      <c r="I61" s="1449">
        <v>353</v>
      </c>
      <c r="J61" s="1532">
        <v>0.25766423357664231</v>
      </c>
      <c r="K61" s="1449">
        <v>229</v>
      </c>
      <c r="L61" s="1533">
        <v>0.16715328467153284</v>
      </c>
      <c r="N61" s="1544" t="s">
        <v>211</v>
      </c>
      <c r="O61" s="1545">
        <v>1178</v>
      </c>
      <c r="P61" s="1546">
        <v>448</v>
      </c>
      <c r="Q61" s="1514">
        <v>38</v>
      </c>
      <c r="R61" s="1546">
        <v>122</v>
      </c>
      <c r="S61" s="1514">
        <v>10.4</v>
      </c>
      <c r="T61" s="1546">
        <v>328</v>
      </c>
      <c r="U61" s="1514">
        <v>27.8</v>
      </c>
      <c r="V61" s="1546">
        <v>218</v>
      </c>
      <c r="W61" s="1514">
        <v>18.5</v>
      </c>
      <c r="X61" s="1546">
        <v>62</v>
      </c>
      <c r="Y61" s="1506">
        <v>5.3</v>
      </c>
    </row>
    <row r="62" spans="1:25" ht="13.8">
      <c r="A62" s="1525" t="s">
        <v>204</v>
      </c>
      <c r="B62" s="1526">
        <v>383</v>
      </c>
      <c r="C62" s="1541">
        <v>86</v>
      </c>
      <c r="D62" s="1542">
        <v>0.22454308093994779</v>
      </c>
      <c r="E62" s="1458">
        <v>34</v>
      </c>
      <c r="F62" s="1542">
        <v>8.877284595300261E-2</v>
      </c>
      <c r="G62" s="1458">
        <v>93</v>
      </c>
      <c r="H62" s="1542">
        <v>0.24281984334203655</v>
      </c>
      <c r="I62" s="1458">
        <v>88</v>
      </c>
      <c r="J62" s="1542">
        <v>0.2297650130548303</v>
      </c>
      <c r="K62" s="1458">
        <v>82</v>
      </c>
      <c r="L62" s="1543">
        <v>0.21409921671018275</v>
      </c>
      <c r="N62" s="1534" t="s">
        <v>212</v>
      </c>
      <c r="O62" s="1535">
        <v>5370</v>
      </c>
      <c r="P62" s="1536">
        <v>1670</v>
      </c>
      <c r="Q62" s="1537">
        <v>31.1</v>
      </c>
      <c r="R62" s="1536">
        <v>584</v>
      </c>
      <c r="S62" s="1537">
        <v>10.9</v>
      </c>
      <c r="T62" s="1536">
        <v>1372</v>
      </c>
      <c r="U62" s="1537">
        <v>25.5</v>
      </c>
      <c r="V62" s="1536">
        <v>1242</v>
      </c>
      <c r="W62" s="1537">
        <v>23.1</v>
      </c>
      <c r="X62" s="1536">
        <v>502</v>
      </c>
      <c r="Y62" s="1538">
        <v>9.3000000000000007</v>
      </c>
    </row>
    <row r="63" spans="1:25" ht="13.8">
      <c r="A63" s="1502" t="s">
        <v>162</v>
      </c>
      <c r="B63" s="1530">
        <v>82</v>
      </c>
      <c r="C63" s="1531">
        <v>10</v>
      </c>
      <c r="D63" s="1532">
        <v>0.12195121951219512</v>
      </c>
      <c r="E63" s="1449">
        <v>3</v>
      </c>
      <c r="F63" s="1532">
        <v>3.6585365853658534E-2</v>
      </c>
      <c r="G63" s="1449">
        <v>18</v>
      </c>
      <c r="H63" s="1532">
        <v>0.21951219512195122</v>
      </c>
      <c r="I63" s="1449">
        <v>32</v>
      </c>
      <c r="J63" s="1532">
        <v>0.3902439024390244</v>
      </c>
      <c r="K63" s="1449">
        <v>19</v>
      </c>
      <c r="L63" s="1533">
        <v>0.23170731707317074</v>
      </c>
      <c r="N63" s="1544" t="s">
        <v>213</v>
      </c>
      <c r="O63" s="1545">
        <v>1215</v>
      </c>
      <c r="P63" s="1546">
        <v>319</v>
      </c>
      <c r="Q63" s="1514">
        <v>26.3</v>
      </c>
      <c r="R63" s="1546">
        <v>134</v>
      </c>
      <c r="S63" s="1514">
        <v>11</v>
      </c>
      <c r="T63" s="1546">
        <v>296</v>
      </c>
      <c r="U63" s="1514">
        <v>24.4</v>
      </c>
      <c r="V63" s="1546">
        <v>308</v>
      </c>
      <c r="W63" s="1514">
        <v>25.3</v>
      </c>
      <c r="X63" s="1546">
        <v>158</v>
      </c>
      <c r="Y63" s="1506">
        <v>13</v>
      </c>
    </row>
    <row r="64" spans="1:25" ht="13.8">
      <c r="A64" s="1525" t="s">
        <v>205</v>
      </c>
      <c r="B64" s="1526">
        <v>81</v>
      </c>
      <c r="C64" s="1541">
        <v>17</v>
      </c>
      <c r="D64" s="1542">
        <v>0.20987654320987653</v>
      </c>
      <c r="E64" s="1458">
        <v>8</v>
      </c>
      <c r="F64" s="1542">
        <v>9.8765432098765427E-2</v>
      </c>
      <c r="G64" s="1458">
        <v>11</v>
      </c>
      <c r="H64" s="1542">
        <v>0.13580246913580246</v>
      </c>
      <c r="I64" s="1458">
        <v>28</v>
      </c>
      <c r="J64" s="1542">
        <v>0.34567901234567899</v>
      </c>
      <c r="K64" s="1458">
        <v>17</v>
      </c>
      <c r="L64" s="1543">
        <v>0.20987654320987653</v>
      </c>
      <c r="N64" s="1534" t="s">
        <v>183</v>
      </c>
      <c r="O64" s="1535">
        <v>99</v>
      </c>
      <c r="P64" s="1536">
        <v>45</v>
      </c>
      <c r="Q64" s="1537">
        <v>45.5</v>
      </c>
      <c r="R64" s="1536">
        <v>4</v>
      </c>
      <c r="S64" s="1537">
        <v>4</v>
      </c>
      <c r="T64" s="1536">
        <v>43</v>
      </c>
      <c r="U64" s="1537">
        <v>43.4</v>
      </c>
      <c r="V64" s="1536">
        <v>4</v>
      </c>
      <c r="W64" s="1537">
        <v>4</v>
      </c>
      <c r="X64" s="1536">
        <v>3</v>
      </c>
      <c r="Y64" s="1538">
        <v>3</v>
      </c>
    </row>
    <row r="65" spans="1:25" ht="13.8">
      <c r="A65" s="1502" t="s">
        <v>206</v>
      </c>
      <c r="B65" s="1530">
        <v>154</v>
      </c>
      <c r="C65" s="1531">
        <v>33</v>
      </c>
      <c r="D65" s="1532">
        <v>0.21428571428571427</v>
      </c>
      <c r="E65" s="1449">
        <v>8</v>
      </c>
      <c r="F65" s="1532">
        <v>5.1948051948051951E-2</v>
      </c>
      <c r="G65" s="1449">
        <v>46</v>
      </c>
      <c r="H65" s="1532">
        <v>0.29870129870129869</v>
      </c>
      <c r="I65" s="1449">
        <v>34</v>
      </c>
      <c r="J65" s="1532">
        <v>0.22077922077922077</v>
      </c>
      <c r="K65" s="1449">
        <v>33</v>
      </c>
      <c r="L65" s="1533">
        <v>0.21428571428571427</v>
      </c>
      <c r="N65" s="1544" t="s">
        <v>184</v>
      </c>
      <c r="O65" s="1545">
        <v>1128</v>
      </c>
      <c r="P65" s="1546">
        <v>315</v>
      </c>
      <c r="Q65" s="1514">
        <v>27.9</v>
      </c>
      <c r="R65" s="1546">
        <v>130</v>
      </c>
      <c r="S65" s="1514">
        <v>11.5</v>
      </c>
      <c r="T65" s="1546">
        <v>252</v>
      </c>
      <c r="U65" s="1514">
        <v>22.3</v>
      </c>
      <c r="V65" s="1546">
        <v>325</v>
      </c>
      <c r="W65" s="1514">
        <v>28.8</v>
      </c>
      <c r="X65" s="1546">
        <v>106</v>
      </c>
      <c r="Y65" s="1506">
        <v>9.4</v>
      </c>
    </row>
    <row r="66" spans="1:25" ht="13.8">
      <c r="A66" s="1525" t="s">
        <v>165</v>
      </c>
      <c r="B66" s="1540">
        <v>0</v>
      </c>
      <c r="C66" s="1541">
        <v>0</v>
      </c>
      <c r="D66" s="1542"/>
      <c r="E66" s="1458">
        <v>0</v>
      </c>
      <c r="F66" s="1542"/>
      <c r="G66" s="1458">
        <v>0</v>
      </c>
      <c r="H66" s="1542"/>
      <c r="I66" s="1458">
        <v>0</v>
      </c>
      <c r="J66" s="1542"/>
      <c r="K66" s="1458">
        <v>0</v>
      </c>
      <c r="L66" s="1543"/>
      <c r="N66" s="1534" t="s">
        <v>185</v>
      </c>
      <c r="O66" s="1535">
        <v>27</v>
      </c>
      <c r="P66" s="1536">
        <v>7</v>
      </c>
      <c r="Q66" s="1537">
        <v>25.9</v>
      </c>
      <c r="R66" s="1536">
        <v>3</v>
      </c>
      <c r="S66" s="1537">
        <v>11.1</v>
      </c>
      <c r="T66" s="1536">
        <v>5</v>
      </c>
      <c r="U66" s="1537">
        <v>18.5</v>
      </c>
      <c r="V66" s="1536">
        <v>9</v>
      </c>
      <c r="W66" s="1537">
        <v>33.299999999999997</v>
      </c>
      <c r="X66" s="1536">
        <v>3</v>
      </c>
      <c r="Y66" s="1538">
        <v>11.1</v>
      </c>
    </row>
    <row r="67" spans="1:25" ht="13.8">
      <c r="A67" s="1579"/>
      <c r="B67" s="1549"/>
      <c r="C67" s="1504"/>
      <c r="D67" s="1505"/>
      <c r="E67" s="1504"/>
      <c r="F67" s="1505"/>
      <c r="G67" s="1504"/>
      <c r="H67" s="1505"/>
      <c r="I67" s="1504"/>
      <c r="J67" s="1505"/>
      <c r="K67" s="1504"/>
      <c r="L67" s="1506"/>
      <c r="N67" s="1544" t="s">
        <v>186</v>
      </c>
      <c r="O67" s="1545">
        <v>2201</v>
      </c>
      <c r="P67" s="1546">
        <v>703</v>
      </c>
      <c r="Q67" s="1514">
        <v>31.9</v>
      </c>
      <c r="R67" s="1546">
        <v>229</v>
      </c>
      <c r="S67" s="1514">
        <v>10.4</v>
      </c>
      <c r="T67" s="1546">
        <v>603</v>
      </c>
      <c r="U67" s="1514">
        <v>27.4</v>
      </c>
      <c r="V67" s="1546">
        <v>475</v>
      </c>
      <c r="W67" s="1514">
        <v>21.6</v>
      </c>
      <c r="X67" s="1546">
        <v>191</v>
      </c>
      <c r="Y67" s="1506">
        <v>8.6999999999999993</v>
      </c>
    </row>
    <row r="68" spans="1:25" ht="14.4" thickBot="1">
      <c r="A68" s="1580" t="s">
        <v>166</v>
      </c>
      <c r="B68" s="1581">
        <v>19344</v>
      </c>
      <c r="C68" s="1565">
        <v>5223</v>
      </c>
      <c r="D68" s="1582">
        <f>C68/B68</f>
        <v>0.27000620347394538</v>
      </c>
      <c r="E68" s="1558">
        <v>1885</v>
      </c>
      <c r="F68" s="1582">
        <f>E68/B68</f>
        <v>9.7446236559139782E-2</v>
      </c>
      <c r="G68" s="1558">
        <v>4759</v>
      </c>
      <c r="H68" s="1582">
        <f>G68/B68</f>
        <v>0.24601943755169561</v>
      </c>
      <c r="I68" s="1558">
        <v>4844</v>
      </c>
      <c r="J68" s="1582">
        <f>I68/B68</f>
        <v>0.25041356492969397</v>
      </c>
      <c r="K68" s="1558">
        <v>2633</v>
      </c>
      <c r="L68" s="1573">
        <f>K68/B68</f>
        <v>0.13611455748552523</v>
      </c>
      <c r="N68" s="1534" t="s">
        <v>187</v>
      </c>
      <c r="O68" s="1535">
        <v>609</v>
      </c>
      <c r="P68" s="1536">
        <v>168</v>
      </c>
      <c r="Q68" s="1537">
        <v>27.6</v>
      </c>
      <c r="R68" s="1536">
        <v>62</v>
      </c>
      <c r="S68" s="1537">
        <v>10.199999999999999</v>
      </c>
      <c r="T68" s="1536">
        <v>154</v>
      </c>
      <c r="U68" s="1537">
        <v>25.3</v>
      </c>
      <c r="V68" s="1536">
        <v>150</v>
      </c>
      <c r="W68" s="1537">
        <v>24.6</v>
      </c>
      <c r="X68" s="1536">
        <v>75</v>
      </c>
      <c r="Y68" s="1538">
        <v>12.3</v>
      </c>
    </row>
    <row r="69" spans="1:25" ht="13.8">
      <c r="A69" s="1568" t="s">
        <v>167</v>
      </c>
      <c r="B69" s="1446">
        <v>789</v>
      </c>
      <c r="C69" s="1531">
        <v>271</v>
      </c>
      <c r="D69" s="1448">
        <v>0.34347275031685676</v>
      </c>
      <c r="E69" s="1449">
        <v>75</v>
      </c>
      <c r="F69" s="1448">
        <v>9.5057034220532313E-2</v>
      </c>
      <c r="G69" s="1449">
        <v>221</v>
      </c>
      <c r="H69" s="1448">
        <v>0.28010139416983526</v>
      </c>
      <c r="I69" s="1449">
        <v>180</v>
      </c>
      <c r="J69" s="1448">
        <v>0.22813688212927757</v>
      </c>
      <c r="K69" s="1449">
        <v>42</v>
      </c>
      <c r="L69" s="1533">
        <v>5.3231939163498096E-2</v>
      </c>
      <c r="N69" s="1544" t="s">
        <v>214</v>
      </c>
      <c r="O69" s="1545">
        <v>3048</v>
      </c>
      <c r="P69" s="1546">
        <v>788</v>
      </c>
      <c r="Q69" s="1514">
        <v>25.9</v>
      </c>
      <c r="R69" s="1546">
        <v>269</v>
      </c>
      <c r="S69" s="1514">
        <v>8.8000000000000007</v>
      </c>
      <c r="T69" s="1546">
        <v>706</v>
      </c>
      <c r="U69" s="1514">
        <v>23.2</v>
      </c>
      <c r="V69" s="1546">
        <v>843</v>
      </c>
      <c r="W69" s="1514">
        <v>27.7</v>
      </c>
      <c r="X69" s="1546">
        <v>442</v>
      </c>
      <c r="Y69" s="1506">
        <v>14.5</v>
      </c>
    </row>
    <row r="70" spans="1:25" ht="14.4" thickBot="1">
      <c r="A70" s="1539" t="s">
        <v>851</v>
      </c>
      <c r="B70" s="1540">
        <v>0</v>
      </c>
      <c r="C70" s="1541">
        <v>0</v>
      </c>
      <c r="D70" s="1542"/>
      <c r="E70" s="1458">
        <v>0</v>
      </c>
      <c r="F70" s="1542"/>
      <c r="G70" s="1458">
        <v>0</v>
      </c>
      <c r="H70" s="1542"/>
      <c r="I70" s="1458">
        <v>0</v>
      </c>
      <c r="J70" s="1542"/>
      <c r="K70" s="1458">
        <v>0</v>
      </c>
      <c r="L70" s="1543"/>
      <c r="N70" s="1544"/>
      <c r="O70" s="1583"/>
      <c r="P70" s="1584"/>
      <c r="Q70" s="1585"/>
      <c r="R70" s="1584"/>
      <c r="S70" s="1585"/>
      <c r="T70" s="1584"/>
      <c r="U70" s="1585"/>
      <c r="V70" s="1584"/>
      <c r="W70" s="1585"/>
      <c r="X70" s="1584"/>
      <c r="Y70" s="1586"/>
    </row>
    <row r="71" spans="1:25" ht="13.8">
      <c r="A71" s="1502" t="s">
        <v>207</v>
      </c>
      <c r="B71" s="1571">
        <v>1</v>
      </c>
      <c r="C71" s="1531">
        <v>0</v>
      </c>
      <c r="D71" s="1532">
        <v>0</v>
      </c>
      <c r="E71" s="1449">
        <v>0</v>
      </c>
      <c r="F71" s="1532">
        <v>0</v>
      </c>
      <c r="G71" s="1449">
        <v>1</v>
      </c>
      <c r="H71" s="1532">
        <v>1</v>
      </c>
      <c r="I71" s="1449">
        <v>0</v>
      </c>
      <c r="J71" s="1532">
        <v>0</v>
      </c>
      <c r="K71" s="1449">
        <v>0</v>
      </c>
      <c r="L71" s="1533">
        <v>0</v>
      </c>
      <c r="N71" s="1587" t="s">
        <v>33</v>
      </c>
      <c r="O71" s="431">
        <v>30849</v>
      </c>
      <c r="P71" s="432">
        <v>9264</v>
      </c>
      <c r="Q71" s="1588">
        <v>30.030146844306138</v>
      </c>
      <c r="R71" s="432">
        <v>3102</v>
      </c>
      <c r="S71" s="1588">
        <v>10.055431294369347</v>
      </c>
      <c r="T71" s="432">
        <v>7750</v>
      </c>
      <c r="U71" s="1588">
        <v>25.122370255113619</v>
      </c>
      <c r="V71" s="432">
        <v>7542</v>
      </c>
      <c r="W71" s="1588">
        <v>24.448118253427989</v>
      </c>
      <c r="X71" s="432">
        <v>3191</v>
      </c>
      <c r="Y71" s="1589">
        <v>10.34393335278291</v>
      </c>
    </row>
    <row r="72" spans="1:25" ht="13.8">
      <c r="A72" s="1539" t="s">
        <v>170</v>
      </c>
      <c r="B72" s="1540">
        <v>318</v>
      </c>
      <c r="C72" s="1541">
        <v>89</v>
      </c>
      <c r="D72" s="1542">
        <v>0.27987421383647798</v>
      </c>
      <c r="E72" s="1458">
        <v>25</v>
      </c>
      <c r="F72" s="1542">
        <v>7.8616352201257858E-2</v>
      </c>
      <c r="G72" s="1458">
        <v>90</v>
      </c>
      <c r="H72" s="1542">
        <v>0.28301886792452829</v>
      </c>
      <c r="I72" s="1458">
        <v>85</v>
      </c>
      <c r="J72" s="1542">
        <v>0.26729559748427673</v>
      </c>
      <c r="K72" s="1458">
        <v>29</v>
      </c>
      <c r="L72" s="1543">
        <v>9.1194968553459113E-2</v>
      </c>
    </row>
    <row r="73" spans="1:25" ht="13.8">
      <c r="A73" s="1502" t="s">
        <v>208</v>
      </c>
      <c r="B73" s="1571">
        <v>8</v>
      </c>
      <c r="C73" s="1531">
        <v>8</v>
      </c>
      <c r="D73" s="1532">
        <v>1</v>
      </c>
      <c r="E73" s="1449">
        <v>0</v>
      </c>
      <c r="F73" s="1532">
        <v>0</v>
      </c>
      <c r="G73" s="1449">
        <v>0</v>
      </c>
      <c r="H73" s="1532">
        <v>0</v>
      </c>
      <c r="I73" s="1449">
        <v>0</v>
      </c>
      <c r="J73" s="1532">
        <v>0</v>
      </c>
      <c r="K73" s="1449">
        <v>0</v>
      </c>
      <c r="L73" s="1533">
        <v>0</v>
      </c>
      <c r="N73" s="2140" t="s">
        <v>215</v>
      </c>
      <c r="O73" s="2140"/>
      <c r="P73" s="2140"/>
      <c r="Q73" s="2140"/>
      <c r="R73" s="2140"/>
      <c r="S73" s="2140"/>
      <c r="T73" s="2140"/>
      <c r="U73" s="2140"/>
      <c r="V73" s="2140"/>
      <c r="W73" s="2140"/>
      <c r="X73" s="2140"/>
      <c r="Y73" s="2140"/>
    </row>
    <row r="74" spans="1:25" ht="13.8">
      <c r="A74" s="1525" t="s">
        <v>209</v>
      </c>
      <c r="B74" s="1540">
        <v>308</v>
      </c>
      <c r="C74" s="1541">
        <v>55</v>
      </c>
      <c r="D74" s="1542">
        <v>0.17857142857142858</v>
      </c>
      <c r="E74" s="1458">
        <v>26</v>
      </c>
      <c r="F74" s="1542">
        <v>8.4415584415584416E-2</v>
      </c>
      <c r="G74" s="1458">
        <v>62</v>
      </c>
      <c r="H74" s="1542">
        <v>0.20129870129870131</v>
      </c>
      <c r="I74" s="1458">
        <v>114</v>
      </c>
      <c r="J74" s="1542">
        <v>0.37012987012987014</v>
      </c>
      <c r="K74" s="1458">
        <v>51</v>
      </c>
      <c r="L74" s="1543">
        <v>0.16558441558441558</v>
      </c>
      <c r="N74" s="2140" t="s">
        <v>216</v>
      </c>
      <c r="O74" s="2140"/>
      <c r="P74" s="2140"/>
      <c r="Q74" s="2140"/>
      <c r="R74" s="2140"/>
      <c r="S74" s="2140"/>
      <c r="T74" s="2140"/>
      <c r="U74" s="2140"/>
      <c r="V74" s="2140"/>
      <c r="W74" s="2140"/>
      <c r="X74" s="2140"/>
      <c r="Y74" s="2140"/>
    </row>
    <row r="75" spans="1:25" ht="13.8">
      <c r="A75" s="1570" t="s">
        <v>173</v>
      </c>
      <c r="B75" s="1571">
        <v>1566</v>
      </c>
      <c r="C75" s="1531">
        <v>487</v>
      </c>
      <c r="D75" s="1532">
        <v>0.31098339719029372</v>
      </c>
      <c r="E75" s="1449">
        <v>151</v>
      </c>
      <c r="F75" s="1532">
        <v>9.6424010217113665E-2</v>
      </c>
      <c r="G75" s="1449">
        <v>420</v>
      </c>
      <c r="H75" s="1532">
        <v>0.26819923371647508</v>
      </c>
      <c r="I75" s="1449">
        <v>352</v>
      </c>
      <c r="J75" s="1532">
        <v>0.2247765006385696</v>
      </c>
      <c r="K75" s="1449">
        <v>156</v>
      </c>
      <c r="L75" s="1533">
        <v>9.9616858237547887E-2</v>
      </c>
    </row>
    <row r="76" spans="1:25" ht="13.8">
      <c r="A76" s="1539" t="s">
        <v>174</v>
      </c>
      <c r="B76" s="1540">
        <v>0</v>
      </c>
      <c r="C76" s="1541">
        <v>0</v>
      </c>
      <c r="D76" s="1542"/>
      <c r="E76" s="1458">
        <v>0</v>
      </c>
      <c r="F76" s="1542"/>
      <c r="G76" s="1458">
        <v>0</v>
      </c>
      <c r="H76" s="1542"/>
      <c r="I76" s="1458">
        <v>0</v>
      </c>
      <c r="J76" s="1542"/>
      <c r="K76" s="1458">
        <v>0</v>
      </c>
      <c r="L76" s="1543"/>
      <c r="N76" s="2141" t="s">
        <v>1681</v>
      </c>
      <c r="O76" s="2141"/>
      <c r="P76" s="2141"/>
      <c r="Q76" s="2141"/>
      <c r="R76" s="2141"/>
      <c r="S76" s="2141"/>
      <c r="T76" s="2141"/>
      <c r="U76" s="2141"/>
      <c r="V76" s="2141"/>
      <c r="W76" s="2141"/>
      <c r="X76" s="2141"/>
      <c r="Y76" s="2141"/>
    </row>
    <row r="77" spans="1:25" ht="13.8">
      <c r="A77" s="1502" t="s">
        <v>175</v>
      </c>
      <c r="B77" s="1571">
        <v>1332</v>
      </c>
      <c r="C77" s="1531">
        <v>388</v>
      </c>
      <c r="D77" s="1532">
        <v>0.29129129129129128</v>
      </c>
      <c r="E77" s="1449">
        <v>132</v>
      </c>
      <c r="F77" s="1532">
        <v>9.90990990990991E-2</v>
      </c>
      <c r="G77" s="1449">
        <v>327</v>
      </c>
      <c r="H77" s="1532">
        <v>0.24549549549549549</v>
      </c>
      <c r="I77" s="1449">
        <v>358</v>
      </c>
      <c r="J77" s="1532">
        <v>0.26876876876876876</v>
      </c>
      <c r="K77" s="1449">
        <v>127</v>
      </c>
      <c r="L77" s="1533">
        <v>9.5345345345345348E-2</v>
      </c>
    </row>
    <row r="78" spans="1:25" ht="13.8">
      <c r="A78" s="1525" t="s">
        <v>176</v>
      </c>
      <c r="B78" s="1540">
        <v>245</v>
      </c>
      <c r="C78" s="1541">
        <v>51</v>
      </c>
      <c r="D78" s="1542">
        <v>0.20816326530612245</v>
      </c>
      <c r="E78" s="1458">
        <v>34</v>
      </c>
      <c r="F78" s="1542">
        <v>0.13877551020408163</v>
      </c>
      <c r="G78" s="1458">
        <v>63</v>
      </c>
      <c r="H78" s="1542">
        <v>0.25714285714285712</v>
      </c>
      <c r="I78" s="1458">
        <v>57</v>
      </c>
      <c r="J78" s="1542">
        <v>0.23265306122448978</v>
      </c>
      <c r="K78" s="1458">
        <v>40</v>
      </c>
      <c r="L78" s="1543">
        <v>0.16326530612244897</v>
      </c>
    </row>
    <row r="79" spans="1:25" ht="13.8">
      <c r="A79" s="1502" t="s">
        <v>177</v>
      </c>
      <c r="B79" s="1571">
        <v>54</v>
      </c>
      <c r="C79" s="1531">
        <v>13</v>
      </c>
      <c r="D79" s="1532">
        <v>0.24074074074074073</v>
      </c>
      <c r="E79" s="1449">
        <v>2</v>
      </c>
      <c r="F79" s="1532">
        <v>3.7037037037037035E-2</v>
      </c>
      <c r="G79" s="1449">
        <v>10</v>
      </c>
      <c r="H79" s="1532">
        <v>0.18518518518518517</v>
      </c>
      <c r="I79" s="1449">
        <v>19</v>
      </c>
      <c r="J79" s="1532">
        <v>0.35185185185185186</v>
      </c>
      <c r="K79" s="1449">
        <v>10</v>
      </c>
      <c r="L79" s="1533">
        <v>0.18518518518518517</v>
      </c>
    </row>
    <row r="80" spans="1:25" ht="13.8">
      <c r="A80" s="1525" t="s">
        <v>2070</v>
      </c>
      <c r="B80" s="1526">
        <v>8</v>
      </c>
      <c r="C80" s="1541">
        <v>5</v>
      </c>
      <c r="D80" s="1542">
        <v>0.625</v>
      </c>
      <c r="E80" s="1458">
        <v>1</v>
      </c>
      <c r="F80" s="1542">
        <v>0.125</v>
      </c>
      <c r="G80" s="1458">
        <v>1</v>
      </c>
      <c r="H80" s="1542">
        <v>0.125</v>
      </c>
      <c r="I80" s="1458">
        <v>0</v>
      </c>
      <c r="J80" s="1542">
        <v>0</v>
      </c>
      <c r="K80" s="1458">
        <v>1</v>
      </c>
      <c r="L80" s="1543">
        <v>0.125</v>
      </c>
    </row>
    <row r="81" spans="1:12" ht="13.8">
      <c r="A81" s="1502" t="s">
        <v>179</v>
      </c>
      <c r="B81" s="1571">
        <v>0</v>
      </c>
      <c r="C81" s="1531">
        <v>0</v>
      </c>
      <c r="D81" s="1532"/>
      <c r="E81" s="1449">
        <v>0</v>
      </c>
      <c r="F81" s="1532"/>
      <c r="G81" s="1449">
        <v>0</v>
      </c>
      <c r="H81" s="1532"/>
      <c r="I81" s="1449">
        <v>0</v>
      </c>
      <c r="J81" s="1532"/>
      <c r="K81" s="1449">
        <v>0</v>
      </c>
      <c r="L81" s="1533"/>
    </row>
    <row r="82" spans="1:12" ht="13.8">
      <c r="A82" s="1525" t="s">
        <v>211</v>
      </c>
      <c r="B82" s="1526">
        <v>1020</v>
      </c>
      <c r="C82" s="1541">
        <v>284</v>
      </c>
      <c r="D82" s="1542">
        <v>0.27843137254901962</v>
      </c>
      <c r="E82" s="1458">
        <v>124</v>
      </c>
      <c r="F82" s="1542">
        <v>0.12156862745098039</v>
      </c>
      <c r="G82" s="1458">
        <v>266</v>
      </c>
      <c r="H82" s="1542">
        <v>0.26078431372549021</v>
      </c>
      <c r="I82" s="1458">
        <v>237</v>
      </c>
      <c r="J82" s="1542">
        <v>0.2323529411764706</v>
      </c>
      <c r="K82" s="1458">
        <v>109</v>
      </c>
      <c r="L82" s="1543">
        <v>0.10686274509803921</v>
      </c>
    </row>
    <row r="83" spans="1:12" ht="13.8">
      <c r="A83" s="1502" t="s">
        <v>212</v>
      </c>
      <c r="B83" s="1530">
        <v>5135</v>
      </c>
      <c r="C83" s="1531">
        <v>1402</v>
      </c>
      <c r="D83" s="1532">
        <v>0.27302823758519962</v>
      </c>
      <c r="E83" s="1449">
        <v>490</v>
      </c>
      <c r="F83" s="1532">
        <v>9.5423563777994158E-2</v>
      </c>
      <c r="G83" s="1449">
        <v>1301</v>
      </c>
      <c r="H83" s="1532">
        <v>0.25335929892891917</v>
      </c>
      <c r="I83" s="1449">
        <v>1284</v>
      </c>
      <c r="J83" s="1532">
        <v>0.25004868549172349</v>
      </c>
      <c r="K83" s="1449">
        <v>658</v>
      </c>
      <c r="L83" s="1533">
        <v>0.12814021421616359</v>
      </c>
    </row>
    <row r="84" spans="1:12" ht="13.8">
      <c r="A84" s="1525" t="s">
        <v>213</v>
      </c>
      <c r="B84" s="1526">
        <v>1091</v>
      </c>
      <c r="C84" s="1541">
        <v>246</v>
      </c>
      <c r="D84" s="1542">
        <v>0.22548120989917506</v>
      </c>
      <c r="E84" s="1458">
        <v>100</v>
      </c>
      <c r="F84" s="1542">
        <v>9.1659028414298807E-2</v>
      </c>
      <c r="G84" s="1458">
        <v>256</v>
      </c>
      <c r="H84" s="1542">
        <v>0.23464711274060496</v>
      </c>
      <c r="I84" s="1458">
        <v>283</v>
      </c>
      <c r="J84" s="1542">
        <v>0.25939505041246563</v>
      </c>
      <c r="K84" s="1458">
        <v>206</v>
      </c>
      <c r="L84" s="1543">
        <v>0.18881759853345553</v>
      </c>
    </row>
    <row r="85" spans="1:12" ht="13.8">
      <c r="A85" s="1502" t="s">
        <v>183</v>
      </c>
      <c r="B85" s="1530">
        <v>3</v>
      </c>
      <c r="C85" s="1531">
        <v>1</v>
      </c>
      <c r="D85" s="1532">
        <v>0.33333333333333331</v>
      </c>
      <c r="E85" s="1449">
        <v>0</v>
      </c>
      <c r="F85" s="1532">
        <v>0</v>
      </c>
      <c r="G85" s="1449">
        <v>2</v>
      </c>
      <c r="H85" s="1532">
        <v>0.66666666666666663</v>
      </c>
      <c r="I85" s="1449">
        <v>0</v>
      </c>
      <c r="J85" s="1532">
        <v>0</v>
      </c>
      <c r="K85" s="1449">
        <v>0</v>
      </c>
      <c r="L85" s="1533">
        <v>0</v>
      </c>
    </row>
    <row r="86" spans="1:12" ht="13.8">
      <c r="A86" s="1525" t="s">
        <v>184</v>
      </c>
      <c r="B86" s="1526">
        <v>1068</v>
      </c>
      <c r="C86" s="1541">
        <v>285</v>
      </c>
      <c r="D86" s="1542">
        <v>0.26685393258426965</v>
      </c>
      <c r="E86" s="1458">
        <v>108</v>
      </c>
      <c r="F86" s="1542">
        <v>0.10112359550561797</v>
      </c>
      <c r="G86" s="1458">
        <v>224</v>
      </c>
      <c r="H86" s="1542">
        <v>0.20973782771535582</v>
      </c>
      <c r="I86" s="1458">
        <v>284</v>
      </c>
      <c r="J86" s="1542">
        <v>0.26591760299625467</v>
      </c>
      <c r="K86" s="1458">
        <v>167</v>
      </c>
      <c r="L86" s="1543">
        <v>0.15636704119850187</v>
      </c>
    </row>
    <row r="87" spans="1:12" ht="13.8">
      <c r="A87" s="1502" t="s">
        <v>185</v>
      </c>
      <c r="B87" s="1530">
        <v>29</v>
      </c>
      <c r="C87" s="1531">
        <v>5</v>
      </c>
      <c r="D87" s="1532">
        <v>0.17241379310344829</v>
      </c>
      <c r="E87" s="1449">
        <v>5</v>
      </c>
      <c r="F87" s="1532">
        <v>0.17241379310344829</v>
      </c>
      <c r="G87" s="1449">
        <v>7</v>
      </c>
      <c r="H87" s="1532">
        <v>0.2413793103448276</v>
      </c>
      <c r="I87" s="1449">
        <v>8</v>
      </c>
      <c r="J87" s="1532">
        <v>0.27586206896551724</v>
      </c>
      <c r="K87" s="1449">
        <v>4</v>
      </c>
      <c r="L87" s="1533">
        <v>0.13793103448275862</v>
      </c>
    </row>
    <row r="88" spans="1:12" ht="13.8">
      <c r="A88" s="1525" t="s">
        <v>186</v>
      </c>
      <c r="B88" s="1526">
        <v>2114</v>
      </c>
      <c r="C88" s="1541">
        <v>615</v>
      </c>
      <c r="D88" s="1542">
        <v>0.29091769157994324</v>
      </c>
      <c r="E88" s="1458">
        <v>238</v>
      </c>
      <c r="F88" s="1542">
        <v>0.11258278145695365</v>
      </c>
      <c r="G88" s="1458">
        <v>498</v>
      </c>
      <c r="H88" s="1542">
        <v>0.23557237464522232</v>
      </c>
      <c r="I88" s="1458">
        <v>460</v>
      </c>
      <c r="J88" s="1542">
        <v>0.21759697256385999</v>
      </c>
      <c r="K88" s="1458">
        <v>303</v>
      </c>
      <c r="L88" s="1543">
        <v>0.14333017975402082</v>
      </c>
    </row>
    <row r="89" spans="1:12" ht="13.8">
      <c r="A89" s="1502" t="s">
        <v>187</v>
      </c>
      <c r="B89" s="1530">
        <v>616</v>
      </c>
      <c r="C89" s="1531">
        <v>161</v>
      </c>
      <c r="D89" s="1532">
        <v>0.26136363636363635</v>
      </c>
      <c r="E89" s="1449">
        <v>53</v>
      </c>
      <c r="F89" s="1532">
        <v>8.603896103896104E-2</v>
      </c>
      <c r="G89" s="1449">
        <v>148</v>
      </c>
      <c r="H89" s="1532">
        <v>0.24025974025974026</v>
      </c>
      <c r="I89" s="1449">
        <v>179</v>
      </c>
      <c r="J89" s="1532">
        <v>0.29058441558441561</v>
      </c>
      <c r="K89" s="1449">
        <v>75</v>
      </c>
      <c r="L89" s="1533">
        <v>0.12175324675324675</v>
      </c>
    </row>
    <row r="90" spans="1:12" ht="13.8">
      <c r="A90" s="1525" t="s">
        <v>214</v>
      </c>
      <c r="B90" s="1526">
        <v>3639</v>
      </c>
      <c r="C90" s="1541">
        <v>857</v>
      </c>
      <c r="D90" s="1542">
        <v>0.23550425941192635</v>
      </c>
      <c r="E90" s="1458">
        <v>321</v>
      </c>
      <c r="F90" s="1542">
        <v>8.8211046990931574E-2</v>
      </c>
      <c r="G90" s="1458">
        <v>862</v>
      </c>
      <c r="H90" s="1542">
        <v>0.23687826325913713</v>
      </c>
      <c r="I90" s="1458">
        <v>944</v>
      </c>
      <c r="J90" s="1542">
        <v>0.25941192635339377</v>
      </c>
      <c r="K90" s="1458">
        <v>655</v>
      </c>
      <c r="L90" s="1543">
        <v>0.17999450398461117</v>
      </c>
    </row>
    <row r="91" spans="1:12" ht="14.4" thickBot="1">
      <c r="A91" s="1502"/>
      <c r="B91" s="1590"/>
      <c r="C91" s="1584"/>
      <c r="D91" s="1585"/>
      <c r="E91" s="1584"/>
      <c r="F91" s="1585"/>
      <c r="G91" s="1584"/>
      <c r="H91" s="1585"/>
      <c r="I91" s="1584"/>
      <c r="J91" s="1585"/>
      <c r="K91" s="1584"/>
      <c r="L91" s="1586"/>
    </row>
    <row r="92" spans="1:12" ht="13.8">
      <c r="A92" s="1587" t="s">
        <v>33</v>
      </c>
      <c r="B92" s="1591">
        <f>B5+B34+B44+B47+B60+B68</f>
        <v>34356</v>
      </c>
      <c r="C92" s="1592">
        <v>9129</v>
      </c>
      <c r="D92" s="1593">
        <f>C92/B92</f>
        <v>0.26571777855396439</v>
      </c>
      <c r="E92" s="1592">
        <v>3268</v>
      </c>
      <c r="F92" s="1593">
        <f>E92/B92</f>
        <v>9.5121667248806607E-2</v>
      </c>
      <c r="G92" s="1592">
        <v>8323</v>
      </c>
      <c r="H92" s="1593">
        <f>G92/B92</f>
        <v>0.24225753871230643</v>
      </c>
      <c r="I92" s="1592">
        <v>8719</v>
      </c>
      <c r="J92" s="1593">
        <f>I92/B92</f>
        <v>0.2537839096518803</v>
      </c>
      <c r="K92" s="1592">
        <v>4917</v>
      </c>
      <c r="L92" s="1594">
        <f>K92/B92</f>
        <v>0.14311910583304227</v>
      </c>
    </row>
    <row r="94" spans="1:12" ht="13.8">
      <c r="A94" s="2141" t="s">
        <v>2071</v>
      </c>
      <c r="B94" s="2141"/>
      <c r="C94" s="2141"/>
      <c r="D94" s="2141"/>
      <c r="E94" s="2141"/>
      <c r="F94" s="2141"/>
      <c r="G94" s="2141"/>
      <c r="H94" s="2141"/>
      <c r="I94" s="2141"/>
      <c r="J94" s="2141"/>
      <c r="K94" s="2141"/>
      <c r="L94" s="2141"/>
    </row>
  </sheetData>
  <mergeCells count="20">
    <mergeCell ref="A94:L94"/>
    <mergeCell ref="N1:Y1"/>
    <mergeCell ref="N3:N4"/>
    <mergeCell ref="O3:O4"/>
    <mergeCell ref="P3:Q3"/>
    <mergeCell ref="R3:S3"/>
    <mergeCell ref="T3:U3"/>
    <mergeCell ref="V3:W3"/>
    <mergeCell ref="X3:Y3"/>
    <mergeCell ref="A1:L1"/>
    <mergeCell ref="I3:J3"/>
    <mergeCell ref="K3:L3"/>
    <mergeCell ref="B3:B4"/>
    <mergeCell ref="A3:A4"/>
    <mergeCell ref="C3:D3"/>
    <mergeCell ref="E3:F3"/>
    <mergeCell ref="G3:H3"/>
    <mergeCell ref="N73:Y73"/>
    <mergeCell ref="N74:Y74"/>
    <mergeCell ref="N76:Y76"/>
  </mergeCells>
  <printOptions horizontalCentered="1"/>
  <pageMargins left="1" right="1" top="1" bottom="1" header="0.5" footer="0.5"/>
  <pageSetup orientation="portrait" r:id="rId1"/>
  <headerFooter alignWithMargins="0">
    <oddFooter>&amp;L&amp;"Arial,Italic"&amp;9      The State of Hawaii Data Book 2015&amp;R&amp;9http://dbedt.hawaii.gov/</oddFooter>
  </headerFooter>
  <rowBreaks count="1" manualBreakCount="1">
    <brk id="38"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zoomScaleNormal="100" workbookViewId="0">
      <selection activeCell="L3" sqref="L3:L5"/>
    </sheetView>
  </sheetViews>
  <sheetFormatPr defaultColWidth="8.77734375" defaultRowHeight="12.75" customHeight="1"/>
  <cols>
    <col min="1" max="1" width="31.5546875" style="14" customWidth="1"/>
    <col min="2" max="2" width="12.21875" style="14" customWidth="1"/>
    <col min="3" max="3" width="8.77734375" style="14"/>
    <col min="4" max="4" width="11.77734375" style="14" customWidth="1"/>
    <col min="5" max="7" width="8.77734375" style="14"/>
    <col min="8" max="8" width="12.44140625" style="14" customWidth="1"/>
    <col min="9" max="9" width="11.77734375" style="14" customWidth="1"/>
    <col min="10" max="12" width="8.77734375" style="14"/>
    <col min="13" max="13" width="8.77734375" style="4"/>
    <col min="14" max="16384" width="8.77734375" style="14"/>
  </cols>
  <sheetData>
    <row r="1" spans="1:13" ht="24.6">
      <c r="A1" s="2148" t="s">
        <v>1755</v>
      </c>
      <c r="B1" s="2148"/>
      <c r="C1" s="2148"/>
      <c r="D1" s="2148"/>
      <c r="E1" s="2148"/>
      <c r="F1" s="2148"/>
      <c r="G1" s="2148"/>
      <c r="H1" s="2148"/>
      <c r="I1" s="2148"/>
      <c r="J1" s="2148"/>
      <c r="K1" s="2148"/>
      <c r="L1" s="648"/>
    </row>
    <row r="2" spans="1:13" ht="13.8">
      <c r="A2" s="118"/>
      <c r="B2" s="118"/>
      <c r="C2" s="118"/>
      <c r="D2" s="118"/>
      <c r="E2" s="118"/>
      <c r="F2" s="118"/>
      <c r="G2" s="118"/>
      <c r="H2" s="118"/>
      <c r="I2" s="118"/>
      <c r="J2" s="118"/>
      <c r="K2" s="118"/>
    </row>
    <row r="3" spans="1:13" ht="20.399999999999999">
      <c r="A3" s="2160" t="s">
        <v>189</v>
      </c>
      <c r="B3" s="2163" t="s">
        <v>218</v>
      </c>
      <c r="C3" s="2166" t="s">
        <v>219</v>
      </c>
      <c r="D3" s="2167"/>
      <c r="E3" s="2166" t="s">
        <v>220</v>
      </c>
      <c r="F3" s="2167"/>
      <c r="G3" s="2166" t="s">
        <v>221</v>
      </c>
      <c r="H3" s="2168"/>
      <c r="I3" s="2167"/>
      <c r="J3" s="2166" t="s">
        <v>222</v>
      </c>
      <c r="K3" s="2169"/>
      <c r="L3" s="1435"/>
      <c r="M3" s="206"/>
    </row>
    <row r="4" spans="1:13" ht="20.399999999999999">
      <c r="A4" s="2161"/>
      <c r="B4" s="2164"/>
      <c r="C4" s="2157" t="s">
        <v>33</v>
      </c>
      <c r="D4" s="2151" t="s">
        <v>223</v>
      </c>
      <c r="E4" s="2157" t="s">
        <v>224</v>
      </c>
      <c r="F4" s="2151" t="s">
        <v>225</v>
      </c>
      <c r="G4" s="2157" t="s">
        <v>33</v>
      </c>
      <c r="H4" s="2149" t="s">
        <v>226</v>
      </c>
      <c r="I4" s="2151" t="s">
        <v>227</v>
      </c>
      <c r="J4" s="2157" t="s">
        <v>228</v>
      </c>
      <c r="K4" s="2158"/>
      <c r="L4" s="1435"/>
      <c r="M4" s="206"/>
    </row>
    <row r="5" spans="1:13" ht="20.399999999999999">
      <c r="A5" s="2162"/>
      <c r="B5" s="2165"/>
      <c r="C5" s="2159"/>
      <c r="D5" s="2152"/>
      <c r="E5" s="2159"/>
      <c r="F5" s="2152"/>
      <c r="G5" s="2159"/>
      <c r="H5" s="2150"/>
      <c r="I5" s="2152"/>
      <c r="J5" s="196" t="s">
        <v>224</v>
      </c>
      <c r="K5" s="134" t="s">
        <v>225</v>
      </c>
      <c r="L5" s="1435"/>
      <c r="M5" s="206"/>
    </row>
    <row r="6" spans="1:13" ht="14.4" thickBot="1">
      <c r="A6" s="119" t="s">
        <v>110</v>
      </c>
      <c r="B6" s="120"/>
      <c r="C6" s="121"/>
      <c r="D6" s="122"/>
      <c r="E6" s="121"/>
      <c r="F6" s="122"/>
      <c r="G6" s="121"/>
      <c r="H6" s="123"/>
      <c r="I6" s="122"/>
      <c r="J6" s="124"/>
      <c r="K6" s="125"/>
    </row>
    <row r="7" spans="1:13" ht="13.8">
      <c r="A7" s="342" t="s">
        <v>111</v>
      </c>
      <c r="B7" s="434">
        <v>3</v>
      </c>
      <c r="C7" s="435">
        <v>2</v>
      </c>
      <c r="D7" s="436">
        <v>1</v>
      </c>
      <c r="E7" s="435">
        <v>2</v>
      </c>
      <c r="F7" s="436">
        <v>1</v>
      </c>
      <c r="G7" s="435">
        <v>1</v>
      </c>
      <c r="H7" s="437">
        <v>0</v>
      </c>
      <c r="I7" s="436">
        <v>1</v>
      </c>
      <c r="J7" s="622">
        <v>0</v>
      </c>
      <c r="K7" s="623">
        <v>0</v>
      </c>
    </row>
    <row r="8" spans="1:13" ht="13.8">
      <c r="A8" s="345" t="s">
        <v>229</v>
      </c>
      <c r="B8" s="438">
        <v>1</v>
      </c>
      <c r="C8" s="439">
        <v>0</v>
      </c>
      <c r="D8" s="440">
        <v>0</v>
      </c>
      <c r="E8" s="439">
        <v>0</v>
      </c>
      <c r="F8" s="440">
        <v>0</v>
      </c>
      <c r="G8" s="439">
        <v>1</v>
      </c>
      <c r="H8" s="441">
        <v>0</v>
      </c>
      <c r="I8" s="440">
        <v>1</v>
      </c>
      <c r="J8" s="624">
        <v>0</v>
      </c>
      <c r="K8" s="625">
        <v>0</v>
      </c>
    </row>
    <row r="9" spans="1:13" ht="13.8">
      <c r="A9" s="342" t="s">
        <v>114</v>
      </c>
      <c r="B9" s="434">
        <v>9</v>
      </c>
      <c r="C9" s="435">
        <v>7</v>
      </c>
      <c r="D9" s="436">
        <v>5</v>
      </c>
      <c r="E9" s="435">
        <v>11</v>
      </c>
      <c r="F9" s="436">
        <v>3</v>
      </c>
      <c r="G9" s="435">
        <v>2</v>
      </c>
      <c r="H9" s="437">
        <v>0</v>
      </c>
      <c r="I9" s="436">
        <v>0</v>
      </c>
      <c r="J9" s="622">
        <v>0</v>
      </c>
      <c r="K9" s="623">
        <v>0</v>
      </c>
    </row>
    <row r="10" spans="1:13" ht="13.8">
      <c r="A10" s="345" t="s">
        <v>115</v>
      </c>
      <c r="B10" s="438">
        <v>18</v>
      </c>
      <c r="C10" s="439">
        <v>15</v>
      </c>
      <c r="D10" s="440">
        <v>12</v>
      </c>
      <c r="E10" s="439">
        <v>36</v>
      </c>
      <c r="F10" s="440">
        <v>10</v>
      </c>
      <c r="G10" s="439">
        <v>3</v>
      </c>
      <c r="H10" s="441">
        <v>0</v>
      </c>
      <c r="I10" s="440">
        <v>2</v>
      </c>
      <c r="J10" s="624">
        <v>0</v>
      </c>
      <c r="K10" s="625">
        <v>0</v>
      </c>
    </row>
    <row r="11" spans="1:13" ht="13.8">
      <c r="A11" s="343" t="s">
        <v>197</v>
      </c>
      <c r="B11" s="442">
        <v>40</v>
      </c>
      <c r="C11" s="443">
        <v>35</v>
      </c>
      <c r="D11" s="444">
        <v>33</v>
      </c>
      <c r="E11" s="443">
        <v>106</v>
      </c>
      <c r="F11" s="444">
        <v>5</v>
      </c>
      <c r="G11" s="443">
        <v>5</v>
      </c>
      <c r="H11" s="445">
        <v>1</v>
      </c>
      <c r="I11" s="444">
        <v>0</v>
      </c>
      <c r="J11" s="626">
        <v>10.8</v>
      </c>
      <c r="K11" s="627">
        <v>33.299999999999997</v>
      </c>
    </row>
    <row r="12" spans="1:13" ht="13.8">
      <c r="A12" s="345" t="s">
        <v>198</v>
      </c>
      <c r="B12" s="438">
        <v>147</v>
      </c>
      <c r="C12" s="439">
        <v>131</v>
      </c>
      <c r="D12" s="440">
        <v>119</v>
      </c>
      <c r="E12" s="439">
        <v>366</v>
      </c>
      <c r="F12" s="440">
        <v>39</v>
      </c>
      <c r="G12" s="439">
        <v>16</v>
      </c>
      <c r="H12" s="441">
        <v>1</v>
      </c>
      <c r="I12" s="440">
        <v>9</v>
      </c>
      <c r="J12" s="624">
        <v>0</v>
      </c>
      <c r="K12" s="625">
        <v>0</v>
      </c>
    </row>
    <row r="13" spans="1:13" ht="13.8">
      <c r="A13" s="343" t="s">
        <v>120</v>
      </c>
      <c r="B13" s="442">
        <v>225</v>
      </c>
      <c r="C13" s="443">
        <v>219</v>
      </c>
      <c r="D13" s="444">
        <v>203</v>
      </c>
      <c r="E13" s="443">
        <v>694</v>
      </c>
      <c r="F13" s="444">
        <v>65</v>
      </c>
      <c r="G13" s="443">
        <v>6</v>
      </c>
      <c r="H13" s="445">
        <v>0</v>
      </c>
      <c r="I13" s="444">
        <v>2</v>
      </c>
      <c r="J13" s="626">
        <v>0.5</v>
      </c>
      <c r="K13" s="627">
        <v>0</v>
      </c>
    </row>
    <row r="14" spans="1:13" ht="13.8">
      <c r="A14" s="345" t="s">
        <v>121</v>
      </c>
      <c r="B14" s="438">
        <v>432</v>
      </c>
      <c r="C14" s="439">
        <v>407</v>
      </c>
      <c r="D14" s="440">
        <v>379</v>
      </c>
      <c r="E14" s="439">
        <v>1506</v>
      </c>
      <c r="F14" s="440">
        <v>76</v>
      </c>
      <c r="G14" s="439">
        <v>25</v>
      </c>
      <c r="H14" s="441">
        <v>1</v>
      </c>
      <c r="I14" s="440">
        <v>3</v>
      </c>
      <c r="J14" s="624">
        <v>1.3</v>
      </c>
      <c r="K14" s="625">
        <v>3.4</v>
      </c>
    </row>
    <row r="15" spans="1:13" ht="13.8">
      <c r="A15" s="343" t="s">
        <v>124</v>
      </c>
      <c r="B15" s="442">
        <v>29</v>
      </c>
      <c r="C15" s="443">
        <v>22</v>
      </c>
      <c r="D15" s="444">
        <v>21</v>
      </c>
      <c r="E15" s="443">
        <v>62</v>
      </c>
      <c r="F15" s="444">
        <v>2</v>
      </c>
      <c r="G15" s="443">
        <v>7</v>
      </c>
      <c r="H15" s="445">
        <v>0</v>
      </c>
      <c r="I15" s="444">
        <v>0</v>
      </c>
      <c r="J15" s="626">
        <v>17.899999999999999</v>
      </c>
      <c r="K15" s="627">
        <v>0</v>
      </c>
    </row>
    <row r="16" spans="1:13" ht="13.8">
      <c r="A16" s="345" t="s">
        <v>200</v>
      </c>
      <c r="B16" s="438">
        <v>48</v>
      </c>
      <c r="C16" s="439">
        <v>41</v>
      </c>
      <c r="D16" s="440">
        <v>31</v>
      </c>
      <c r="E16" s="439">
        <v>78</v>
      </c>
      <c r="F16" s="440">
        <v>35</v>
      </c>
      <c r="G16" s="439">
        <v>7</v>
      </c>
      <c r="H16" s="441">
        <v>1</v>
      </c>
      <c r="I16" s="440">
        <v>4</v>
      </c>
      <c r="J16" s="624">
        <v>0</v>
      </c>
      <c r="K16" s="625">
        <v>9.1</v>
      </c>
    </row>
    <row r="17" spans="1:11" ht="13.8">
      <c r="A17" s="343" t="s">
        <v>230</v>
      </c>
      <c r="B17" s="442">
        <v>187</v>
      </c>
      <c r="C17" s="443">
        <v>172</v>
      </c>
      <c r="D17" s="444">
        <v>145</v>
      </c>
      <c r="E17" s="443">
        <v>574</v>
      </c>
      <c r="F17" s="444">
        <v>90</v>
      </c>
      <c r="G17" s="443">
        <v>15</v>
      </c>
      <c r="H17" s="445">
        <v>0</v>
      </c>
      <c r="I17" s="444">
        <v>9</v>
      </c>
      <c r="J17" s="626">
        <v>0</v>
      </c>
      <c r="K17" s="627">
        <v>0</v>
      </c>
    </row>
    <row r="18" spans="1:11" ht="13.8">
      <c r="A18" s="345" t="s">
        <v>231</v>
      </c>
      <c r="B18" s="438">
        <v>290</v>
      </c>
      <c r="C18" s="439">
        <v>289</v>
      </c>
      <c r="D18" s="440">
        <v>262</v>
      </c>
      <c r="E18" s="439">
        <v>1003</v>
      </c>
      <c r="F18" s="440">
        <v>88</v>
      </c>
      <c r="G18" s="439">
        <v>1</v>
      </c>
      <c r="H18" s="441">
        <v>0</v>
      </c>
      <c r="I18" s="440">
        <v>0</v>
      </c>
      <c r="J18" s="624">
        <v>0</v>
      </c>
      <c r="K18" s="625">
        <v>0</v>
      </c>
    </row>
    <row r="19" spans="1:11" ht="13.8">
      <c r="A19" s="343" t="s">
        <v>129</v>
      </c>
      <c r="B19" s="442">
        <v>1</v>
      </c>
      <c r="C19" s="443">
        <v>0</v>
      </c>
      <c r="D19" s="444">
        <v>0</v>
      </c>
      <c r="E19" s="443">
        <v>0</v>
      </c>
      <c r="F19" s="444">
        <v>0</v>
      </c>
      <c r="G19" s="443">
        <v>1</v>
      </c>
      <c r="H19" s="445">
        <v>0</v>
      </c>
      <c r="I19" s="444">
        <v>1</v>
      </c>
      <c r="J19" s="626">
        <v>0</v>
      </c>
      <c r="K19" s="627">
        <v>0</v>
      </c>
    </row>
    <row r="20" spans="1:11" ht="13.8">
      <c r="A20" s="345" t="s">
        <v>130</v>
      </c>
      <c r="B20" s="438">
        <v>17</v>
      </c>
      <c r="C20" s="439">
        <v>17</v>
      </c>
      <c r="D20" s="440">
        <v>13</v>
      </c>
      <c r="E20" s="439">
        <v>30</v>
      </c>
      <c r="F20" s="440">
        <v>16</v>
      </c>
      <c r="G20" s="439">
        <v>0</v>
      </c>
      <c r="H20" s="441">
        <v>0</v>
      </c>
      <c r="I20" s="440">
        <v>0</v>
      </c>
      <c r="J20" s="624">
        <v>0</v>
      </c>
      <c r="K20" s="625">
        <v>0</v>
      </c>
    </row>
    <row r="21" spans="1:11" ht="13.8">
      <c r="A21" s="343" t="s">
        <v>131</v>
      </c>
      <c r="B21" s="442">
        <v>4</v>
      </c>
      <c r="C21" s="443">
        <v>4</v>
      </c>
      <c r="D21" s="444">
        <v>4</v>
      </c>
      <c r="E21" s="443">
        <v>21</v>
      </c>
      <c r="F21" s="444">
        <v>0</v>
      </c>
      <c r="G21" s="443">
        <v>0</v>
      </c>
      <c r="H21" s="445">
        <v>0</v>
      </c>
      <c r="I21" s="444">
        <v>0</v>
      </c>
      <c r="J21" s="626">
        <v>0</v>
      </c>
      <c r="K21" s="627">
        <v>0</v>
      </c>
    </row>
    <row r="22" spans="1:11" ht="13.8">
      <c r="A22" s="345" t="s">
        <v>201</v>
      </c>
      <c r="B22" s="438">
        <v>282</v>
      </c>
      <c r="C22" s="439">
        <v>259</v>
      </c>
      <c r="D22" s="440">
        <v>230</v>
      </c>
      <c r="E22" s="439">
        <v>815</v>
      </c>
      <c r="F22" s="440">
        <v>83</v>
      </c>
      <c r="G22" s="439">
        <v>23</v>
      </c>
      <c r="H22" s="441">
        <v>0</v>
      </c>
      <c r="I22" s="440">
        <v>16</v>
      </c>
      <c r="J22" s="624">
        <v>0.4</v>
      </c>
      <c r="K22" s="625">
        <v>0</v>
      </c>
    </row>
    <row r="23" spans="1:11" ht="13.8">
      <c r="A23" s="343" t="s">
        <v>133</v>
      </c>
      <c r="B23" s="442">
        <v>2</v>
      </c>
      <c r="C23" s="443">
        <v>0</v>
      </c>
      <c r="D23" s="444">
        <v>0</v>
      </c>
      <c r="E23" s="443">
        <v>0</v>
      </c>
      <c r="F23" s="444">
        <v>0</v>
      </c>
      <c r="G23" s="443">
        <v>2</v>
      </c>
      <c r="H23" s="445">
        <v>0</v>
      </c>
      <c r="I23" s="444">
        <v>0</v>
      </c>
      <c r="J23" s="626">
        <v>0</v>
      </c>
      <c r="K23" s="627">
        <v>0</v>
      </c>
    </row>
    <row r="24" spans="1:11" ht="13.8">
      <c r="A24" s="345" t="s">
        <v>134</v>
      </c>
      <c r="B24" s="438">
        <v>1</v>
      </c>
      <c r="C24" s="439">
        <v>0</v>
      </c>
      <c r="D24" s="440">
        <v>0</v>
      </c>
      <c r="E24" s="439">
        <v>0</v>
      </c>
      <c r="F24" s="440">
        <v>0</v>
      </c>
      <c r="G24" s="439">
        <v>1</v>
      </c>
      <c r="H24" s="441">
        <v>0</v>
      </c>
      <c r="I24" s="440">
        <v>0</v>
      </c>
      <c r="J24" s="624">
        <v>100</v>
      </c>
      <c r="K24" s="625">
        <v>0</v>
      </c>
    </row>
    <row r="25" spans="1:11" ht="13.8">
      <c r="A25" s="343" t="s">
        <v>136</v>
      </c>
      <c r="B25" s="442">
        <v>1</v>
      </c>
      <c r="C25" s="443">
        <v>1</v>
      </c>
      <c r="D25" s="444">
        <v>0</v>
      </c>
      <c r="E25" s="443">
        <v>0</v>
      </c>
      <c r="F25" s="444">
        <v>2</v>
      </c>
      <c r="G25" s="443">
        <v>0</v>
      </c>
      <c r="H25" s="445">
        <v>0</v>
      </c>
      <c r="I25" s="444">
        <v>0</v>
      </c>
      <c r="J25" s="626">
        <v>0</v>
      </c>
      <c r="K25" s="627">
        <v>0</v>
      </c>
    </row>
    <row r="26" spans="1:11" ht="13.8">
      <c r="A26" s="345" t="s">
        <v>137</v>
      </c>
      <c r="B26" s="438">
        <v>3</v>
      </c>
      <c r="C26" s="439">
        <v>3</v>
      </c>
      <c r="D26" s="440">
        <v>3</v>
      </c>
      <c r="E26" s="439">
        <v>6</v>
      </c>
      <c r="F26" s="440">
        <v>0</v>
      </c>
      <c r="G26" s="439">
        <v>0</v>
      </c>
      <c r="H26" s="441">
        <v>0</v>
      </c>
      <c r="I26" s="440">
        <v>0</v>
      </c>
      <c r="J26" s="624">
        <v>0</v>
      </c>
      <c r="K26" s="625">
        <v>0</v>
      </c>
    </row>
    <row r="27" spans="1:11" ht="13.8">
      <c r="A27" s="343" t="s">
        <v>195</v>
      </c>
      <c r="B27" s="442">
        <v>3</v>
      </c>
      <c r="C27" s="443">
        <v>3</v>
      </c>
      <c r="D27" s="444">
        <v>1</v>
      </c>
      <c r="E27" s="443">
        <v>2</v>
      </c>
      <c r="F27" s="444">
        <v>4</v>
      </c>
      <c r="G27" s="443">
        <v>0</v>
      </c>
      <c r="H27" s="445">
        <v>0</v>
      </c>
      <c r="I27" s="444">
        <v>0</v>
      </c>
      <c r="J27" s="626">
        <v>0</v>
      </c>
      <c r="K27" s="627">
        <v>0</v>
      </c>
    </row>
    <row r="28" spans="1:11" ht="13.8">
      <c r="A28" s="344"/>
      <c r="B28" s="442"/>
      <c r="C28" s="443"/>
      <c r="D28" s="444"/>
      <c r="E28" s="443"/>
      <c r="F28" s="444"/>
      <c r="G28" s="443"/>
      <c r="H28" s="445"/>
      <c r="I28" s="444"/>
      <c r="J28" s="626"/>
      <c r="K28" s="627"/>
    </row>
    <row r="29" spans="1:11" ht="14.4" thickBot="1">
      <c r="A29" s="127" t="s">
        <v>138</v>
      </c>
      <c r="B29" s="446"/>
      <c r="C29" s="447"/>
      <c r="D29" s="448"/>
      <c r="E29" s="447"/>
      <c r="F29" s="448"/>
      <c r="G29" s="447"/>
      <c r="H29" s="449"/>
      <c r="I29" s="448"/>
      <c r="J29" s="628"/>
      <c r="K29" s="629"/>
    </row>
    <row r="30" spans="1:11" ht="13.8">
      <c r="A30" s="342" t="s">
        <v>139</v>
      </c>
      <c r="B30" s="434">
        <v>86</v>
      </c>
      <c r="C30" s="435">
        <v>81</v>
      </c>
      <c r="D30" s="436">
        <v>55</v>
      </c>
      <c r="E30" s="435">
        <v>195</v>
      </c>
      <c r="F30" s="436">
        <v>62</v>
      </c>
      <c r="G30" s="435">
        <v>5</v>
      </c>
      <c r="H30" s="437">
        <v>1</v>
      </c>
      <c r="I30" s="436">
        <v>2</v>
      </c>
      <c r="J30" s="622">
        <v>0</v>
      </c>
      <c r="K30" s="623">
        <v>3.7</v>
      </c>
    </row>
    <row r="31" spans="1:11" ht="13.8">
      <c r="A31" s="345" t="s">
        <v>140</v>
      </c>
      <c r="B31" s="438">
        <v>476</v>
      </c>
      <c r="C31" s="439">
        <v>426</v>
      </c>
      <c r="D31" s="440">
        <v>347</v>
      </c>
      <c r="E31" s="439">
        <v>1345</v>
      </c>
      <c r="F31" s="440">
        <v>212</v>
      </c>
      <c r="G31" s="439">
        <v>50</v>
      </c>
      <c r="H31" s="441">
        <v>1</v>
      </c>
      <c r="I31" s="440">
        <v>20</v>
      </c>
      <c r="J31" s="624">
        <v>0</v>
      </c>
      <c r="K31" s="625">
        <v>1.3</v>
      </c>
    </row>
    <row r="32" spans="1:11" ht="13.8">
      <c r="A32" s="343" t="s">
        <v>202</v>
      </c>
      <c r="B32" s="442">
        <v>7</v>
      </c>
      <c r="C32" s="443">
        <v>7</v>
      </c>
      <c r="D32" s="444">
        <v>3</v>
      </c>
      <c r="E32" s="443">
        <v>14</v>
      </c>
      <c r="F32" s="444">
        <v>11</v>
      </c>
      <c r="G32" s="443">
        <v>0</v>
      </c>
      <c r="H32" s="445">
        <v>0</v>
      </c>
      <c r="I32" s="444">
        <v>0</v>
      </c>
      <c r="J32" s="626">
        <v>0</v>
      </c>
      <c r="K32" s="627">
        <v>0</v>
      </c>
    </row>
    <row r="33" spans="1:11" ht="13.8">
      <c r="A33" s="345" t="s">
        <v>143</v>
      </c>
      <c r="B33" s="438">
        <v>116</v>
      </c>
      <c r="C33" s="439">
        <v>114</v>
      </c>
      <c r="D33" s="440">
        <v>108</v>
      </c>
      <c r="E33" s="439">
        <v>447</v>
      </c>
      <c r="F33" s="440">
        <v>36</v>
      </c>
      <c r="G33" s="439">
        <v>2</v>
      </c>
      <c r="H33" s="441">
        <v>0</v>
      </c>
      <c r="I33" s="440">
        <v>0</v>
      </c>
      <c r="J33" s="624">
        <v>0</v>
      </c>
      <c r="K33" s="625">
        <v>0</v>
      </c>
    </row>
    <row r="34" spans="1:11" ht="13.8">
      <c r="A34" s="343" t="s">
        <v>232</v>
      </c>
      <c r="B34" s="442">
        <v>3</v>
      </c>
      <c r="C34" s="443">
        <v>2</v>
      </c>
      <c r="D34" s="444">
        <v>2</v>
      </c>
      <c r="E34" s="443">
        <v>6</v>
      </c>
      <c r="F34" s="444">
        <v>0</v>
      </c>
      <c r="G34" s="443">
        <v>1</v>
      </c>
      <c r="H34" s="445">
        <v>0</v>
      </c>
      <c r="I34" s="444">
        <v>0</v>
      </c>
      <c r="J34" s="626">
        <v>0</v>
      </c>
      <c r="K34" s="627">
        <v>0</v>
      </c>
    </row>
    <row r="35" spans="1:11" ht="13.8">
      <c r="A35" s="126"/>
      <c r="B35" s="442"/>
      <c r="C35" s="443"/>
      <c r="D35" s="444"/>
      <c r="E35" s="443"/>
      <c r="F35" s="444"/>
      <c r="G35" s="443"/>
      <c r="H35" s="445"/>
      <c r="I35" s="444"/>
      <c r="J35" s="626"/>
      <c r="K35" s="627"/>
    </row>
    <row r="36" spans="1:11" ht="14.4" thickBot="1">
      <c r="A36" s="127" t="s">
        <v>146</v>
      </c>
      <c r="B36" s="446"/>
      <c r="C36" s="447"/>
      <c r="D36" s="448"/>
      <c r="E36" s="447"/>
      <c r="F36" s="448"/>
      <c r="G36" s="447"/>
      <c r="H36" s="449"/>
      <c r="I36" s="448"/>
      <c r="J36" s="628"/>
      <c r="K36" s="629"/>
    </row>
    <row r="37" spans="1:11" ht="13.8">
      <c r="A37" s="342" t="s">
        <v>147</v>
      </c>
      <c r="B37" s="434">
        <v>25</v>
      </c>
      <c r="C37" s="435">
        <v>23</v>
      </c>
      <c r="D37" s="436">
        <v>23</v>
      </c>
      <c r="E37" s="435">
        <v>85</v>
      </c>
      <c r="F37" s="436">
        <v>0</v>
      </c>
      <c r="G37" s="435">
        <v>2</v>
      </c>
      <c r="H37" s="437">
        <v>0</v>
      </c>
      <c r="I37" s="436">
        <v>0</v>
      </c>
      <c r="J37" s="622">
        <v>0</v>
      </c>
      <c r="K37" s="623">
        <v>0</v>
      </c>
    </row>
    <row r="38" spans="1:11" ht="13.8">
      <c r="A38" s="128"/>
      <c r="B38" s="442"/>
      <c r="C38" s="443"/>
      <c r="D38" s="444"/>
      <c r="E38" s="443"/>
      <c r="F38" s="444"/>
      <c r="G38" s="443"/>
      <c r="H38" s="445"/>
      <c r="I38" s="444"/>
      <c r="J38" s="626"/>
      <c r="K38" s="627"/>
    </row>
    <row r="39" spans="1:11" ht="14.4" thickBot="1">
      <c r="A39" s="127" t="s">
        <v>69</v>
      </c>
      <c r="B39" s="446"/>
      <c r="C39" s="447"/>
      <c r="D39" s="448"/>
      <c r="E39" s="447"/>
      <c r="F39" s="448"/>
      <c r="G39" s="447"/>
      <c r="H39" s="449"/>
      <c r="I39" s="448"/>
      <c r="J39" s="628"/>
      <c r="K39" s="629"/>
    </row>
    <row r="40" spans="1:11" ht="13.8">
      <c r="A40" s="342" t="s">
        <v>233</v>
      </c>
      <c r="B40" s="434">
        <v>7</v>
      </c>
      <c r="C40" s="435">
        <v>7</v>
      </c>
      <c r="D40" s="436">
        <v>3</v>
      </c>
      <c r="E40" s="435">
        <v>9</v>
      </c>
      <c r="F40" s="436">
        <v>8</v>
      </c>
      <c r="G40" s="435">
        <v>0</v>
      </c>
      <c r="H40" s="437">
        <v>0</v>
      </c>
      <c r="I40" s="436">
        <v>0</v>
      </c>
      <c r="J40" s="622">
        <v>0</v>
      </c>
      <c r="K40" s="623">
        <v>0</v>
      </c>
    </row>
    <row r="41" spans="1:11" ht="13.8">
      <c r="A41" s="345" t="s">
        <v>151</v>
      </c>
      <c r="B41" s="438">
        <v>9</v>
      </c>
      <c r="C41" s="439">
        <v>9</v>
      </c>
      <c r="D41" s="440">
        <v>6</v>
      </c>
      <c r="E41" s="439">
        <v>16</v>
      </c>
      <c r="F41" s="440">
        <v>8</v>
      </c>
      <c r="G41" s="439">
        <v>0</v>
      </c>
      <c r="H41" s="441">
        <v>0</v>
      </c>
      <c r="I41" s="440">
        <v>0</v>
      </c>
      <c r="J41" s="624">
        <v>0</v>
      </c>
      <c r="K41" s="625">
        <v>0</v>
      </c>
    </row>
    <row r="42" spans="1:11" ht="13.8">
      <c r="A42" s="343" t="s">
        <v>234</v>
      </c>
      <c r="B42" s="442">
        <v>92</v>
      </c>
      <c r="C42" s="443">
        <v>91</v>
      </c>
      <c r="D42" s="444">
        <v>89</v>
      </c>
      <c r="E42" s="443">
        <v>323</v>
      </c>
      <c r="F42" s="444">
        <v>5</v>
      </c>
      <c r="G42" s="443">
        <v>1</v>
      </c>
      <c r="H42" s="445">
        <v>0</v>
      </c>
      <c r="I42" s="444">
        <v>0</v>
      </c>
      <c r="J42" s="626">
        <v>0</v>
      </c>
      <c r="K42" s="627">
        <v>0</v>
      </c>
    </row>
    <row r="43" spans="1:11" ht="13.8">
      <c r="A43" s="345" t="s">
        <v>153</v>
      </c>
      <c r="B43" s="438">
        <v>171</v>
      </c>
      <c r="C43" s="439">
        <v>169</v>
      </c>
      <c r="D43" s="440">
        <v>156</v>
      </c>
      <c r="E43" s="439">
        <v>777</v>
      </c>
      <c r="F43" s="440">
        <v>33</v>
      </c>
      <c r="G43" s="439">
        <v>2</v>
      </c>
      <c r="H43" s="441">
        <v>0</v>
      </c>
      <c r="I43" s="440">
        <v>0</v>
      </c>
      <c r="J43" s="624">
        <v>0</v>
      </c>
      <c r="K43" s="625">
        <v>0</v>
      </c>
    </row>
    <row r="44" spans="1:11" ht="13.8">
      <c r="A44" s="343" t="s">
        <v>155</v>
      </c>
      <c r="B44" s="442">
        <v>2</v>
      </c>
      <c r="C44" s="443">
        <v>0</v>
      </c>
      <c r="D44" s="444">
        <v>0</v>
      </c>
      <c r="E44" s="443">
        <v>0</v>
      </c>
      <c r="F44" s="444">
        <v>0</v>
      </c>
      <c r="G44" s="443">
        <v>2</v>
      </c>
      <c r="H44" s="445">
        <v>0</v>
      </c>
      <c r="I44" s="444">
        <v>2</v>
      </c>
      <c r="J44" s="626">
        <v>0</v>
      </c>
      <c r="K44" s="627">
        <v>0</v>
      </c>
    </row>
    <row r="45" spans="1:11" ht="13.8">
      <c r="A45" s="345" t="s">
        <v>156</v>
      </c>
      <c r="B45" s="438">
        <v>356</v>
      </c>
      <c r="C45" s="439">
        <v>350</v>
      </c>
      <c r="D45" s="440">
        <v>330</v>
      </c>
      <c r="E45" s="439">
        <v>1236</v>
      </c>
      <c r="F45" s="440">
        <v>94</v>
      </c>
      <c r="G45" s="439">
        <v>6</v>
      </c>
      <c r="H45" s="441">
        <v>0</v>
      </c>
      <c r="I45" s="440">
        <v>2</v>
      </c>
      <c r="J45" s="624">
        <v>0.3</v>
      </c>
      <c r="K45" s="625">
        <v>0</v>
      </c>
    </row>
    <row r="46" spans="1:11" ht="13.8">
      <c r="A46" s="343" t="s">
        <v>158</v>
      </c>
      <c r="B46" s="442">
        <v>257</v>
      </c>
      <c r="C46" s="443">
        <v>237</v>
      </c>
      <c r="D46" s="444">
        <v>223</v>
      </c>
      <c r="E46" s="443">
        <v>869</v>
      </c>
      <c r="F46" s="444">
        <v>35</v>
      </c>
      <c r="G46" s="443">
        <v>20</v>
      </c>
      <c r="H46" s="445">
        <v>0</v>
      </c>
      <c r="I46" s="444">
        <v>5</v>
      </c>
      <c r="J46" s="626">
        <v>0.4</v>
      </c>
      <c r="K46" s="627">
        <v>0</v>
      </c>
    </row>
    <row r="47" spans="1:11" ht="13.8">
      <c r="A47" s="345" t="s">
        <v>235</v>
      </c>
      <c r="B47" s="438">
        <v>2</v>
      </c>
      <c r="C47" s="439">
        <v>1</v>
      </c>
      <c r="D47" s="440">
        <v>0</v>
      </c>
      <c r="E47" s="439">
        <v>0</v>
      </c>
      <c r="F47" s="440">
        <v>3</v>
      </c>
      <c r="G47" s="439">
        <v>1</v>
      </c>
      <c r="H47" s="441">
        <v>0</v>
      </c>
      <c r="I47" s="440">
        <v>1</v>
      </c>
      <c r="J47" s="624">
        <v>0</v>
      </c>
      <c r="K47" s="625">
        <v>0</v>
      </c>
    </row>
    <row r="48" spans="1:11" ht="13.8">
      <c r="A48" s="126"/>
      <c r="B48" s="442"/>
      <c r="C48" s="443"/>
      <c r="D48" s="444"/>
      <c r="E48" s="443"/>
      <c r="F48" s="444"/>
      <c r="G48" s="443"/>
      <c r="H48" s="445"/>
      <c r="I48" s="444"/>
      <c r="J48" s="626"/>
      <c r="K48" s="627"/>
    </row>
    <row r="49" spans="1:11" ht="14.4" thickBot="1">
      <c r="A49" s="127" t="s">
        <v>159</v>
      </c>
      <c r="B49" s="446"/>
      <c r="C49" s="447"/>
      <c r="D49" s="448"/>
      <c r="E49" s="447"/>
      <c r="F49" s="448"/>
      <c r="G49" s="447"/>
      <c r="H49" s="449"/>
      <c r="I49" s="448"/>
      <c r="J49" s="628"/>
      <c r="K49" s="629"/>
    </row>
    <row r="50" spans="1:11" ht="13.8">
      <c r="A50" s="342" t="s">
        <v>236</v>
      </c>
      <c r="B50" s="434">
        <v>389</v>
      </c>
      <c r="C50" s="435">
        <v>352</v>
      </c>
      <c r="D50" s="436">
        <v>300</v>
      </c>
      <c r="E50" s="435">
        <v>1124</v>
      </c>
      <c r="F50" s="436">
        <v>149</v>
      </c>
      <c r="G50" s="435">
        <v>37</v>
      </c>
      <c r="H50" s="437">
        <v>0</v>
      </c>
      <c r="I50" s="436">
        <v>14</v>
      </c>
      <c r="J50" s="622">
        <v>0</v>
      </c>
      <c r="K50" s="623">
        <v>0</v>
      </c>
    </row>
    <row r="51" spans="1:11" ht="13.8">
      <c r="A51" s="345" t="s">
        <v>161</v>
      </c>
      <c r="B51" s="438">
        <v>99</v>
      </c>
      <c r="C51" s="439">
        <v>93</v>
      </c>
      <c r="D51" s="440">
        <v>80</v>
      </c>
      <c r="E51" s="439">
        <v>264</v>
      </c>
      <c r="F51" s="440">
        <v>36</v>
      </c>
      <c r="G51" s="439">
        <v>6</v>
      </c>
      <c r="H51" s="441">
        <v>0</v>
      </c>
      <c r="I51" s="440">
        <v>3</v>
      </c>
      <c r="J51" s="624">
        <v>0</v>
      </c>
      <c r="K51" s="625">
        <v>0</v>
      </c>
    </row>
    <row r="52" spans="1:11" ht="13.8">
      <c r="A52" s="343" t="s">
        <v>162</v>
      </c>
      <c r="B52" s="442">
        <v>111</v>
      </c>
      <c r="C52" s="443">
        <v>69</v>
      </c>
      <c r="D52" s="444">
        <v>1</v>
      </c>
      <c r="E52" s="443">
        <v>1</v>
      </c>
      <c r="F52" s="444">
        <v>86</v>
      </c>
      <c r="G52" s="443">
        <v>42</v>
      </c>
      <c r="H52" s="445">
        <v>2</v>
      </c>
      <c r="I52" s="444">
        <v>15</v>
      </c>
      <c r="J52" s="626">
        <v>0</v>
      </c>
      <c r="K52" s="627">
        <v>2.9</v>
      </c>
    </row>
    <row r="53" spans="1:11" ht="13.8">
      <c r="A53" s="345" t="s">
        <v>205</v>
      </c>
      <c r="B53" s="438">
        <v>30</v>
      </c>
      <c r="C53" s="439">
        <v>24</v>
      </c>
      <c r="D53" s="440">
        <v>17</v>
      </c>
      <c r="E53" s="439">
        <v>68</v>
      </c>
      <c r="F53" s="440">
        <v>17</v>
      </c>
      <c r="G53" s="439">
        <v>6</v>
      </c>
      <c r="H53" s="441">
        <v>1</v>
      </c>
      <c r="I53" s="440">
        <v>3</v>
      </c>
      <c r="J53" s="624">
        <v>0</v>
      </c>
      <c r="K53" s="625">
        <v>12.5</v>
      </c>
    </row>
    <row r="54" spans="1:11" ht="13.8">
      <c r="A54" s="343" t="s">
        <v>206</v>
      </c>
      <c r="B54" s="442">
        <v>48</v>
      </c>
      <c r="C54" s="443">
        <v>42</v>
      </c>
      <c r="D54" s="444">
        <v>36</v>
      </c>
      <c r="E54" s="443">
        <v>124</v>
      </c>
      <c r="F54" s="444">
        <v>17</v>
      </c>
      <c r="G54" s="443">
        <v>6</v>
      </c>
      <c r="H54" s="445">
        <v>0</v>
      </c>
      <c r="I54" s="444">
        <v>4</v>
      </c>
      <c r="J54" s="626">
        <v>0</v>
      </c>
      <c r="K54" s="627">
        <v>0</v>
      </c>
    </row>
    <row r="55" spans="1:11" ht="13.8">
      <c r="A55" s="345" t="s">
        <v>165</v>
      </c>
      <c r="B55" s="438">
        <v>1</v>
      </c>
      <c r="C55" s="439">
        <v>1</v>
      </c>
      <c r="D55" s="440">
        <v>0</v>
      </c>
      <c r="E55" s="439">
        <v>0</v>
      </c>
      <c r="F55" s="440">
        <v>2</v>
      </c>
      <c r="G55" s="439">
        <v>0</v>
      </c>
      <c r="H55" s="441">
        <v>0</v>
      </c>
      <c r="I55" s="440">
        <v>0</v>
      </c>
      <c r="J55" s="624">
        <v>0</v>
      </c>
      <c r="K55" s="625">
        <v>0</v>
      </c>
    </row>
    <row r="56" spans="1:11" ht="13.8">
      <c r="A56" s="128"/>
      <c r="B56" s="442"/>
      <c r="C56" s="443"/>
      <c r="D56" s="444"/>
      <c r="E56" s="443"/>
      <c r="F56" s="444"/>
      <c r="G56" s="443"/>
      <c r="H56" s="445"/>
      <c r="I56" s="444"/>
      <c r="J56" s="626"/>
      <c r="K56" s="627"/>
    </row>
    <row r="57" spans="1:11" ht="14.4" thickBot="1">
      <c r="A57" s="127" t="s">
        <v>166</v>
      </c>
      <c r="B57" s="446"/>
      <c r="C57" s="447"/>
      <c r="D57" s="448"/>
      <c r="E57" s="447"/>
      <c r="F57" s="448"/>
      <c r="G57" s="447"/>
      <c r="H57" s="449"/>
      <c r="I57" s="448"/>
      <c r="J57" s="628"/>
      <c r="K57" s="629"/>
    </row>
    <row r="58" spans="1:11" ht="13.8">
      <c r="A58" s="342" t="s">
        <v>209</v>
      </c>
      <c r="B58" s="434">
        <v>95</v>
      </c>
      <c r="C58" s="435">
        <v>94</v>
      </c>
      <c r="D58" s="436">
        <v>90</v>
      </c>
      <c r="E58" s="435">
        <v>308</v>
      </c>
      <c r="F58" s="436">
        <v>11</v>
      </c>
      <c r="G58" s="435">
        <v>1</v>
      </c>
      <c r="H58" s="437">
        <v>0</v>
      </c>
      <c r="I58" s="436">
        <v>0</v>
      </c>
      <c r="J58" s="622">
        <v>0</v>
      </c>
      <c r="K58" s="623">
        <v>0</v>
      </c>
    </row>
    <row r="59" spans="1:11" ht="13.8">
      <c r="A59" s="345" t="s">
        <v>175</v>
      </c>
      <c r="B59" s="438">
        <v>327</v>
      </c>
      <c r="C59" s="439">
        <v>326</v>
      </c>
      <c r="D59" s="440">
        <v>320</v>
      </c>
      <c r="E59" s="439">
        <v>1369</v>
      </c>
      <c r="F59" s="440">
        <v>18</v>
      </c>
      <c r="G59" s="439">
        <v>1</v>
      </c>
      <c r="H59" s="441">
        <v>0</v>
      </c>
      <c r="I59" s="440">
        <v>1</v>
      </c>
      <c r="J59" s="624">
        <v>0</v>
      </c>
      <c r="K59" s="625">
        <v>0</v>
      </c>
    </row>
    <row r="60" spans="1:11" ht="13.8">
      <c r="A60" s="343" t="s">
        <v>176</v>
      </c>
      <c r="B60" s="442">
        <v>54</v>
      </c>
      <c r="C60" s="443">
        <v>51</v>
      </c>
      <c r="D60" s="444">
        <v>49</v>
      </c>
      <c r="E60" s="443">
        <v>240</v>
      </c>
      <c r="F60" s="444">
        <v>21</v>
      </c>
      <c r="G60" s="443">
        <v>3</v>
      </c>
      <c r="H60" s="445">
        <v>0</v>
      </c>
      <c r="I60" s="444">
        <v>0</v>
      </c>
      <c r="J60" s="626">
        <v>0</v>
      </c>
      <c r="K60" s="627">
        <v>0</v>
      </c>
    </row>
    <row r="61" spans="1:11" ht="13.8">
      <c r="A61" s="345" t="s">
        <v>177</v>
      </c>
      <c r="B61" s="438">
        <v>15</v>
      </c>
      <c r="C61" s="439">
        <v>13</v>
      </c>
      <c r="D61" s="440">
        <v>11</v>
      </c>
      <c r="E61" s="439">
        <v>52</v>
      </c>
      <c r="F61" s="440">
        <v>6</v>
      </c>
      <c r="G61" s="439">
        <v>2</v>
      </c>
      <c r="H61" s="441">
        <v>0</v>
      </c>
      <c r="I61" s="440">
        <v>0</v>
      </c>
      <c r="J61" s="624">
        <v>0</v>
      </c>
      <c r="K61" s="625">
        <v>0</v>
      </c>
    </row>
    <row r="62" spans="1:11" ht="13.8">
      <c r="A62" s="343" t="s">
        <v>178</v>
      </c>
      <c r="B62" s="442">
        <v>1</v>
      </c>
      <c r="C62" s="443">
        <v>1</v>
      </c>
      <c r="D62" s="444">
        <v>0</v>
      </c>
      <c r="E62" s="443">
        <v>0</v>
      </c>
      <c r="F62" s="444">
        <v>6</v>
      </c>
      <c r="G62" s="443">
        <v>0</v>
      </c>
      <c r="H62" s="445">
        <v>0</v>
      </c>
      <c r="I62" s="444">
        <v>0</v>
      </c>
      <c r="J62" s="626">
        <v>0</v>
      </c>
      <c r="K62" s="627">
        <v>0</v>
      </c>
    </row>
    <row r="63" spans="1:11" ht="13.8">
      <c r="A63" s="345" t="s">
        <v>179</v>
      </c>
      <c r="B63" s="438">
        <v>1</v>
      </c>
      <c r="C63" s="439">
        <v>1</v>
      </c>
      <c r="D63" s="440">
        <v>0</v>
      </c>
      <c r="E63" s="439">
        <v>0</v>
      </c>
      <c r="F63" s="440">
        <v>4</v>
      </c>
      <c r="G63" s="439">
        <v>0</v>
      </c>
      <c r="H63" s="441">
        <v>0</v>
      </c>
      <c r="I63" s="440">
        <v>0</v>
      </c>
      <c r="J63" s="624">
        <v>0</v>
      </c>
      <c r="K63" s="625">
        <v>0</v>
      </c>
    </row>
    <row r="64" spans="1:11" ht="13.8">
      <c r="A64" s="343" t="s">
        <v>211</v>
      </c>
      <c r="B64" s="442">
        <v>254</v>
      </c>
      <c r="C64" s="443">
        <v>251</v>
      </c>
      <c r="D64" s="444">
        <v>185</v>
      </c>
      <c r="E64" s="443">
        <v>835</v>
      </c>
      <c r="F64" s="444">
        <v>343</v>
      </c>
      <c r="G64" s="443">
        <v>3</v>
      </c>
      <c r="H64" s="445">
        <v>0</v>
      </c>
      <c r="I64" s="444">
        <v>0</v>
      </c>
      <c r="J64" s="626">
        <v>0.5</v>
      </c>
      <c r="K64" s="627">
        <v>0</v>
      </c>
    </row>
    <row r="65" spans="1:11" ht="13.8">
      <c r="A65" s="345" t="s">
        <v>212</v>
      </c>
      <c r="B65" s="438">
        <v>1037</v>
      </c>
      <c r="C65" s="439">
        <v>1021</v>
      </c>
      <c r="D65" s="440">
        <v>965</v>
      </c>
      <c r="E65" s="439">
        <v>5100</v>
      </c>
      <c r="F65" s="440">
        <v>250</v>
      </c>
      <c r="G65" s="439">
        <v>16</v>
      </c>
      <c r="H65" s="441">
        <v>0</v>
      </c>
      <c r="I65" s="440">
        <v>0</v>
      </c>
      <c r="J65" s="624">
        <v>0.2</v>
      </c>
      <c r="K65" s="625">
        <v>0</v>
      </c>
    </row>
    <row r="66" spans="1:11" ht="13.8">
      <c r="A66" s="343" t="s">
        <v>213</v>
      </c>
      <c r="B66" s="442">
        <v>263</v>
      </c>
      <c r="C66" s="443">
        <v>256</v>
      </c>
      <c r="D66" s="444">
        <v>245</v>
      </c>
      <c r="E66" s="443">
        <v>1183</v>
      </c>
      <c r="F66" s="444">
        <v>32</v>
      </c>
      <c r="G66" s="443">
        <v>7</v>
      </c>
      <c r="H66" s="445">
        <v>0</v>
      </c>
      <c r="I66" s="444">
        <v>0</v>
      </c>
      <c r="J66" s="626">
        <v>0</v>
      </c>
      <c r="K66" s="627">
        <v>0</v>
      </c>
    </row>
    <row r="67" spans="1:11" ht="13.8">
      <c r="A67" s="345" t="s">
        <v>183</v>
      </c>
      <c r="B67" s="438">
        <v>28</v>
      </c>
      <c r="C67" s="439">
        <v>28</v>
      </c>
      <c r="D67" s="440">
        <v>1</v>
      </c>
      <c r="E67" s="439">
        <v>1</v>
      </c>
      <c r="F67" s="440">
        <v>98</v>
      </c>
      <c r="G67" s="439">
        <v>0</v>
      </c>
      <c r="H67" s="441">
        <v>0</v>
      </c>
      <c r="I67" s="440">
        <v>0</v>
      </c>
      <c r="J67" s="624">
        <v>0</v>
      </c>
      <c r="K67" s="625">
        <v>0</v>
      </c>
    </row>
    <row r="68" spans="1:11" ht="13.8">
      <c r="A68" s="343" t="s">
        <v>184</v>
      </c>
      <c r="B68" s="442">
        <v>270</v>
      </c>
      <c r="C68" s="443">
        <v>270</v>
      </c>
      <c r="D68" s="444">
        <v>264</v>
      </c>
      <c r="E68" s="443">
        <v>1107</v>
      </c>
      <c r="F68" s="444">
        <v>21</v>
      </c>
      <c r="G68" s="443">
        <v>0</v>
      </c>
      <c r="H68" s="445">
        <v>0</v>
      </c>
      <c r="I68" s="444">
        <v>0</v>
      </c>
      <c r="J68" s="626">
        <v>0</v>
      </c>
      <c r="K68" s="627">
        <v>0</v>
      </c>
    </row>
    <row r="69" spans="1:11" ht="13.8">
      <c r="A69" s="345" t="s">
        <v>185</v>
      </c>
      <c r="B69" s="438">
        <v>8</v>
      </c>
      <c r="C69" s="439">
        <v>8</v>
      </c>
      <c r="D69" s="440">
        <v>4</v>
      </c>
      <c r="E69" s="439">
        <v>14</v>
      </c>
      <c r="F69" s="440">
        <v>13</v>
      </c>
      <c r="G69" s="439">
        <v>0</v>
      </c>
      <c r="H69" s="441">
        <v>0</v>
      </c>
      <c r="I69" s="440">
        <v>0</v>
      </c>
      <c r="J69" s="624">
        <v>0</v>
      </c>
      <c r="K69" s="625">
        <v>0</v>
      </c>
    </row>
    <row r="70" spans="1:11" ht="13.8">
      <c r="A70" s="343" t="s">
        <v>186</v>
      </c>
      <c r="B70" s="442">
        <v>446</v>
      </c>
      <c r="C70" s="443">
        <v>443</v>
      </c>
      <c r="D70" s="444">
        <v>411</v>
      </c>
      <c r="E70" s="443">
        <v>2054</v>
      </c>
      <c r="F70" s="444">
        <v>147</v>
      </c>
      <c r="G70" s="443">
        <v>3</v>
      </c>
      <c r="H70" s="445">
        <v>1</v>
      </c>
      <c r="I70" s="444">
        <v>1</v>
      </c>
      <c r="J70" s="626">
        <v>0</v>
      </c>
      <c r="K70" s="627">
        <v>3</v>
      </c>
    </row>
    <row r="71" spans="1:11" ht="13.8">
      <c r="A71" s="345" t="s">
        <v>187</v>
      </c>
      <c r="B71" s="438">
        <v>149</v>
      </c>
      <c r="C71" s="439">
        <v>148</v>
      </c>
      <c r="D71" s="440">
        <v>143</v>
      </c>
      <c r="E71" s="439">
        <v>589</v>
      </c>
      <c r="F71" s="440">
        <v>20</v>
      </c>
      <c r="G71" s="439">
        <v>1</v>
      </c>
      <c r="H71" s="441">
        <v>0</v>
      </c>
      <c r="I71" s="440">
        <v>0</v>
      </c>
      <c r="J71" s="624">
        <v>0.7</v>
      </c>
      <c r="K71" s="625">
        <v>0</v>
      </c>
    </row>
    <row r="72" spans="1:11" ht="13.8">
      <c r="A72" s="343" t="s">
        <v>214</v>
      </c>
      <c r="B72" s="442">
        <v>660</v>
      </c>
      <c r="C72" s="443">
        <v>658</v>
      </c>
      <c r="D72" s="444">
        <v>547</v>
      </c>
      <c r="E72" s="443">
        <v>2777</v>
      </c>
      <c r="F72" s="444">
        <v>225</v>
      </c>
      <c r="G72" s="443">
        <v>2</v>
      </c>
      <c r="H72" s="445">
        <v>0</v>
      </c>
      <c r="I72" s="444">
        <v>0</v>
      </c>
      <c r="J72" s="626">
        <v>0</v>
      </c>
      <c r="K72" s="627">
        <v>0</v>
      </c>
    </row>
    <row r="73" spans="1:11" ht="14.4" thickBot="1">
      <c r="A73" s="343"/>
      <c r="B73" s="450"/>
      <c r="C73" s="451"/>
      <c r="D73" s="452"/>
      <c r="E73" s="451"/>
      <c r="F73" s="452"/>
      <c r="G73" s="451"/>
      <c r="H73" s="453"/>
      <c r="I73" s="452"/>
      <c r="J73" s="129"/>
      <c r="K73" s="130"/>
    </row>
    <row r="74" spans="1:11" ht="13.8">
      <c r="A74" s="131" t="s">
        <v>33</v>
      </c>
      <c r="B74" s="454">
        <v>7634</v>
      </c>
      <c r="C74" s="455">
        <v>7292</v>
      </c>
      <c r="D74" s="454">
        <v>6475</v>
      </c>
      <c r="E74" s="455">
        <v>27842</v>
      </c>
      <c r="F74" s="454">
        <v>2547</v>
      </c>
      <c r="G74" s="455">
        <v>342</v>
      </c>
      <c r="H74" s="456">
        <v>10</v>
      </c>
      <c r="I74" s="454">
        <v>119</v>
      </c>
      <c r="J74" s="132"/>
      <c r="K74" s="133"/>
    </row>
    <row r="75" spans="1:11" ht="17.25" customHeight="1">
      <c r="A75" s="2153" t="s">
        <v>492</v>
      </c>
      <c r="B75" s="2154"/>
      <c r="C75" s="2154"/>
      <c r="D75" s="2154"/>
      <c r="E75" s="2154"/>
      <c r="F75" s="2154"/>
      <c r="G75" s="2154"/>
      <c r="H75" s="2154"/>
      <c r="I75" s="2154"/>
      <c r="J75" s="2154"/>
      <c r="K75" s="2155"/>
    </row>
    <row r="76" spans="1:11" ht="13.8">
      <c r="A76" s="24"/>
      <c r="B76" s="24"/>
      <c r="C76" s="24"/>
      <c r="D76" s="24"/>
      <c r="E76" s="24"/>
      <c r="F76" s="24"/>
      <c r="G76" s="24"/>
      <c r="H76" s="24"/>
      <c r="I76" s="24"/>
      <c r="J76" s="24"/>
      <c r="K76" s="24"/>
    </row>
    <row r="77" spans="1:11" ht="13.8">
      <c r="A77" s="2156" t="s">
        <v>1680</v>
      </c>
      <c r="B77" s="2156"/>
      <c r="C77" s="2156"/>
      <c r="D77" s="2156"/>
      <c r="E77" s="2156"/>
      <c r="F77" s="2156"/>
      <c r="G77" s="2156"/>
      <c r="H77" s="2156"/>
      <c r="I77" s="2156"/>
      <c r="J77" s="2156"/>
      <c r="K77" s="2156"/>
    </row>
  </sheetData>
  <mergeCells count="17">
    <mergeCell ref="J3:K3"/>
    <mergeCell ref="A1:K1"/>
    <mergeCell ref="H4:H5"/>
    <mergeCell ref="I4:I5"/>
    <mergeCell ref="A75:K75"/>
    <mergeCell ref="A77:K77"/>
    <mergeCell ref="J4:K4"/>
    <mergeCell ref="C4:C5"/>
    <mergeCell ref="D4:D5"/>
    <mergeCell ref="E4:E5"/>
    <mergeCell ref="F4:F5"/>
    <mergeCell ref="G4:G5"/>
    <mergeCell ref="A3:A5"/>
    <mergeCell ref="B3:B5"/>
    <mergeCell ref="C3:D3"/>
    <mergeCell ref="E3:F3"/>
    <mergeCell ref="G3:I3"/>
  </mergeCells>
  <printOptions horizontalCentered="1"/>
  <pageMargins left="1" right="1" top="1" bottom="1" header="0.5" footer="0.5"/>
  <pageSetup orientation="portrait" r:id="rId1"/>
  <headerFooter alignWithMargins="0">
    <oddFooter>&amp;L&amp;"Arial,Italic"&amp;9      The State of Hawaii Data Book 2015&amp;R&amp;9      http://dbedt.hawaii.gov/</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6"/>
  <sheetViews>
    <sheetView zoomScaleNormal="100" workbookViewId="0">
      <selection activeCell="B14" sqref="B14"/>
    </sheetView>
  </sheetViews>
  <sheetFormatPr defaultColWidth="8.77734375" defaultRowHeight="12.75" customHeight="1"/>
  <cols>
    <col min="1" max="1" width="35" style="14" customWidth="1"/>
    <col min="2" max="5" width="13.109375" style="14" customWidth="1"/>
    <col min="6" max="6" width="8.77734375" style="14"/>
    <col min="7" max="7" width="35" style="14" customWidth="1"/>
    <col min="8" max="11" width="13.77734375" style="14" customWidth="1"/>
    <col min="12" max="12" width="8.77734375" style="14"/>
    <col min="13" max="13" width="8.77734375" style="4"/>
    <col min="14" max="16384" width="8.77734375" style="14"/>
  </cols>
  <sheetData>
    <row r="1" spans="1:13" ht="24.6">
      <c r="A1" s="2174" t="s">
        <v>2072</v>
      </c>
      <c r="B1" s="2174"/>
      <c r="C1" s="2174"/>
      <c r="D1" s="2174"/>
      <c r="E1" s="2174"/>
      <c r="G1" s="2174" t="s">
        <v>2073</v>
      </c>
      <c r="H1" s="2174"/>
      <c r="I1" s="2174"/>
      <c r="J1" s="2174"/>
      <c r="K1" s="2174"/>
      <c r="L1" s="648"/>
    </row>
    <row r="2" spans="1:13" ht="13.8">
      <c r="A2" s="135"/>
      <c r="B2" s="215"/>
      <c r="C2" s="215"/>
      <c r="D2" s="215"/>
      <c r="E2" s="215"/>
      <c r="G2" s="135"/>
      <c r="H2" s="215"/>
      <c r="I2" s="215"/>
      <c r="J2" s="215"/>
      <c r="K2" s="215"/>
    </row>
    <row r="3" spans="1:13" ht="20.399999999999999">
      <c r="A3" s="2175" t="s">
        <v>189</v>
      </c>
      <c r="B3" s="2176" t="s">
        <v>446</v>
      </c>
      <c r="C3" s="2177"/>
      <c r="D3" s="2177"/>
      <c r="E3" s="2177"/>
      <c r="F3" s="1435"/>
      <c r="G3" s="2175" t="s">
        <v>189</v>
      </c>
      <c r="H3" s="2176" t="s">
        <v>446</v>
      </c>
      <c r="I3" s="2177"/>
      <c r="J3" s="2177"/>
      <c r="K3" s="2177"/>
      <c r="M3" s="206"/>
    </row>
    <row r="4" spans="1:13" ht="35.4">
      <c r="A4" s="2175"/>
      <c r="B4" s="137" t="s">
        <v>237</v>
      </c>
      <c r="C4" s="138" t="s">
        <v>238</v>
      </c>
      <c r="D4" s="138" t="s">
        <v>239</v>
      </c>
      <c r="E4" s="139" t="s">
        <v>240</v>
      </c>
      <c r="F4" s="1595"/>
      <c r="G4" s="2175"/>
      <c r="H4" s="137" t="s">
        <v>237</v>
      </c>
      <c r="I4" s="138" t="s">
        <v>238</v>
      </c>
      <c r="J4" s="138" t="s">
        <v>239</v>
      </c>
      <c r="K4" s="139" t="s">
        <v>240</v>
      </c>
      <c r="L4" s="614"/>
      <c r="M4" s="211"/>
    </row>
    <row r="5" spans="1:13" ht="14.4" thickBot="1">
      <c r="A5" s="1596" t="s">
        <v>110</v>
      </c>
      <c r="B5" s="1597"/>
      <c r="C5" s="1598"/>
      <c r="D5" s="1599"/>
      <c r="E5" s="1600"/>
      <c r="G5" s="1601" t="s">
        <v>110</v>
      </c>
      <c r="H5" s="1602"/>
      <c r="I5" s="1602"/>
      <c r="J5" s="1599"/>
      <c r="K5" s="1603"/>
    </row>
    <row r="6" spans="1:13" ht="13.8">
      <c r="A6" s="1445" t="s">
        <v>111</v>
      </c>
      <c r="B6" s="1604">
        <v>1</v>
      </c>
      <c r="C6" s="1605">
        <v>2</v>
      </c>
      <c r="D6" s="699">
        <f>C6/B6</f>
        <v>2</v>
      </c>
      <c r="E6" s="1606">
        <v>0</v>
      </c>
      <c r="G6" s="1607" t="s">
        <v>111</v>
      </c>
      <c r="H6" s="457">
        <v>2</v>
      </c>
      <c r="I6" s="457">
        <v>3</v>
      </c>
      <c r="J6" s="699">
        <v>1.5</v>
      </c>
      <c r="K6" s="459">
        <v>0</v>
      </c>
    </row>
    <row r="7" spans="1:13" ht="13.8">
      <c r="A7" s="1539" t="s">
        <v>2064</v>
      </c>
      <c r="B7" s="1608">
        <v>2</v>
      </c>
      <c r="C7" s="1609">
        <v>5</v>
      </c>
      <c r="D7" s="700">
        <f>C7/B7</f>
        <v>2.5</v>
      </c>
      <c r="E7" s="1610">
        <v>0</v>
      </c>
      <c r="G7" s="1611" t="s">
        <v>195</v>
      </c>
      <c r="H7" s="458">
        <v>3</v>
      </c>
      <c r="I7" s="458">
        <v>6</v>
      </c>
      <c r="J7" s="700">
        <v>2</v>
      </c>
      <c r="K7" s="460">
        <v>0</v>
      </c>
    </row>
    <row r="8" spans="1:13" ht="13.8">
      <c r="A8" s="1502" t="s">
        <v>195</v>
      </c>
      <c r="B8" s="1612">
        <v>0</v>
      </c>
      <c r="C8" s="1613">
        <v>0</v>
      </c>
      <c r="D8" s="699"/>
      <c r="E8" s="1606">
        <v>0</v>
      </c>
      <c r="G8" s="1614" t="s">
        <v>196</v>
      </c>
      <c r="H8" s="1615">
        <v>7</v>
      </c>
      <c r="I8" s="1615">
        <v>14</v>
      </c>
      <c r="J8" s="1616">
        <v>2</v>
      </c>
      <c r="K8" s="1617">
        <v>0</v>
      </c>
    </row>
    <row r="9" spans="1:13" ht="13.8">
      <c r="A9" s="1525" t="s">
        <v>196</v>
      </c>
      <c r="B9" s="1608">
        <v>5</v>
      </c>
      <c r="C9" s="1609">
        <v>6</v>
      </c>
      <c r="D9" s="700">
        <f t="shared" ref="D9:D32" si="0">C9/B9</f>
        <v>1.2</v>
      </c>
      <c r="E9" s="1610">
        <v>0</v>
      </c>
      <c r="G9" s="1618" t="s">
        <v>241</v>
      </c>
      <c r="H9" s="1619">
        <v>15</v>
      </c>
      <c r="I9" s="1619">
        <v>46</v>
      </c>
      <c r="J9" s="1620">
        <v>3.07</v>
      </c>
      <c r="K9" s="1621">
        <v>0</v>
      </c>
    </row>
    <row r="10" spans="1:13" ht="13.8">
      <c r="A10" s="1570" t="s">
        <v>115</v>
      </c>
      <c r="B10" s="1612">
        <v>15</v>
      </c>
      <c r="C10" s="1613">
        <v>55</v>
      </c>
      <c r="D10" s="699">
        <f t="shared" si="0"/>
        <v>3.6666666666666665</v>
      </c>
      <c r="E10" s="1606">
        <v>0</v>
      </c>
      <c r="G10" s="1614" t="s">
        <v>197</v>
      </c>
      <c r="H10" s="1615">
        <v>35</v>
      </c>
      <c r="I10" s="1615">
        <v>111</v>
      </c>
      <c r="J10" s="1616">
        <v>3.17</v>
      </c>
      <c r="K10" s="1617">
        <v>0</v>
      </c>
    </row>
    <row r="11" spans="1:13" ht="13.8">
      <c r="A11" s="1539" t="s">
        <v>2065</v>
      </c>
      <c r="B11" s="1608">
        <v>0</v>
      </c>
      <c r="C11" s="1609">
        <v>0</v>
      </c>
      <c r="D11" s="700"/>
      <c r="E11" s="1610">
        <v>0</v>
      </c>
      <c r="G11" s="1618" t="s">
        <v>198</v>
      </c>
      <c r="H11" s="1619">
        <v>131</v>
      </c>
      <c r="I11" s="1619">
        <v>405</v>
      </c>
      <c r="J11" s="1620">
        <v>3.09</v>
      </c>
      <c r="K11" s="1621">
        <v>2</v>
      </c>
    </row>
    <row r="12" spans="1:13" ht="13.8">
      <c r="A12" s="1502" t="s">
        <v>197</v>
      </c>
      <c r="B12" s="1612">
        <v>42</v>
      </c>
      <c r="C12" s="1613">
        <v>119</v>
      </c>
      <c r="D12" s="699">
        <f t="shared" si="0"/>
        <v>2.8333333333333335</v>
      </c>
      <c r="E12" s="1606">
        <v>0</v>
      </c>
      <c r="G12" s="1614" t="s">
        <v>199</v>
      </c>
      <c r="H12" s="1615">
        <v>219</v>
      </c>
      <c r="I12" s="1615">
        <v>759</v>
      </c>
      <c r="J12" s="1616">
        <v>3.47</v>
      </c>
      <c r="K12" s="1617">
        <v>0</v>
      </c>
    </row>
    <row r="13" spans="1:13" ht="13.8">
      <c r="A13" s="1525" t="s">
        <v>198</v>
      </c>
      <c r="B13" s="1608">
        <v>168</v>
      </c>
      <c r="C13" s="1609">
        <v>500</v>
      </c>
      <c r="D13" s="700">
        <f t="shared" si="0"/>
        <v>2.9761904761904763</v>
      </c>
      <c r="E13" s="1610">
        <v>13</v>
      </c>
      <c r="G13" s="1618" t="s">
        <v>242</v>
      </c>
      <c r="H13" s="1619">
        <v>407</v>
      </c>
      <c r="I13" s="1619">
        <v>1582</v>
      </c>
      <c r="J13" s="1620">
        <v>3.89</v>
      </c>
      <c r="K13" s="1621">
        <v>2</v>
      </c>
    </row>
    <row r="14" spans="1:13" ht="13.8">
      <c r="A14" s="1570" t="s">
        <v>119</v>
      </c>
      <c r="B14" s="1612">
        <v>0</v>
      </c>
      <c r="C14" s="1613">
        <v>0</v>
      </c>
      <c r="D14" s="699"/>
      <c r="E14" s="1606">
        <v>0</v>
      </c>
      <c r="G14" s="1614" t="s">
        <v>124</v>
      </c>
      <c r="H14" s="1615">
        <v>22</v>
      </c>
      <c r="I14" s="1615">
        <v>64</v>
      </c>
      <c r="J14" s="1616">
        <v>2.91</v>
      </c>
      <c r="K14" s="1617">
        <v>0</v>
      </c>
    </row>
    <row r="15" spans="1:13" ht="13.8">
      <c r="A15" s="1525" t="s">
        <v>199</v>
      </c>
      <c r="B15" s="1608">
        <v>291</v>
      </c>
      <c r="C15" s="1609">
        <v>990</v>
      </c>
      <c r="D15" s="700">
        <f t="shared" si="0"/>
        <v>3.402061855670103</v>
      </c>
      <c r="E15" s="1610">
        <v>0</v>
      </c>
      <c r="G15" s="1618" t="s">
        <v>200</v>
      </c>
      <c r="H15" s="1619">
        <v>41</v>
      </c>
      <c r="I15" s="1619">
        <v>113</v>
      </c>
      <c r="J15" s="1620">
        <v>2.76</v>
      </c>
      <c r="K15" s="1621">
        <v>0</v>
      </c>
    </row>
    <row r="16" spans="1:13" ht="13.8">
      <c r="A16" s="1502" t="s">
        <v>121</v>
      </c>
      <c r="B16" s="1612">
        <v>450</v>
      </c>
      <c r="C16" s="1613">
        <v>1617</v>
      </c>
      <c r="D16" s="699">
        <f t="shared" si="0"/>
        <v>3.5933333333333333</v>
      </c>
      <c r="E16" s="1606">
        <v>0</v>
      </c>
      <c r="G16" s="1614" t="s">
        <v>127</v>
      </c>
      <c r="H16" s="1615">
        <v>172</v>
      </c>
      <c r="I16" s="1615">
        <v>664</v>
      </c>
      <c r="J16" s="1616">
        <v>3.86</v>
      </c>
      <c r="K16" s="1617">
        <v>0</v>
      </c>
    </row>
    <row r="17" spans="1:11" ht="13.8">
      <c r="A17" s="1539" t="s">
        <v>122</v>
      </c>
      <c r="B17" s="1608">
        <v>7</v>
      </c>
      <c r="C17" s="1609">
        <v>17</v>
      </c>
      <c r="D17" s="700">
        <f t="shared" si="0"/>
        <v>2.4285714285714284</v>
      </c>
      <c r="E17" s="1610">
        <v>0</v>
      </c>
      <c r="G17" s="1618" t="s">
        <v>128</v>
      </c>
      <c r="H17" s="1619">
        <v>289</v>
      </c>
      <c r="I17" s="1619">
        <v>1091</v>
      </c>
      <c r="J17" s="1620">
        <v>3.78</v>
      </c>
      <c r="K17" s="1621">
        <v>0</v>
      </c>
    </row>
    <row r="18" spans="1:11" ht="13.8">
      <c r="A18" s="1570" t="s">
        <v>123</v>
      </c>
      <c r="B18" s="1612">
        <v>0</v>
      </c>
      <c r="C18" s="1613">
        <v>0</v>
      </c>
      <c r="D18" s="699"/>
      <c r="E18" s="1606">
        <v>0</v>
      </c>
      <c r="G18" s="1614" t="s">
        <v>130</v>
      </c>
      <c r="H18" s="1615">
        <v>17</v>
      </c>
      <c r="I18" s="1615">
        <v>46</v>
      </c>
      <c r="J18" s="1616">
        <v>2.71</v>
      </c>
      <c r="K18" s="1617">
        <v>0</v>
      </c>
    </row>
    <row r="19" spans="1:11" ht="13.8">
      <c r="A19" s="1525" t="s">
        <v>124</v>
      </c>
      <c r="B19" s="1608">
        <v>33</v>
      </c>
      <c r="C19" s="1609">
        <v>73</v>
      </c>
      <c r="D19" s="700">
        <f t="shared" si="0"/>
        <v>2.2121212121212119</v>
      </c>
      <c r="E19" s="1610">
        <v>0</v>
      </c>
      <c r="G19" s="1618" t="s">
        <v>131</v>
      </c>
      <c r="H19" s="1619">
        <v>4</v>
      </c>
      <c r="I19" s="1619">
        <v>21</v>
      </c>
      <c r="J19" s="1620">
        <v>5.25</v>
      </c>
      <c r="K19" s="1621">
        <v>0</v>
      </c>
    </row>
    <row r="20" spans="1:11" ht="13.8">
      <c r="A20" s="1502" t="s">
        <v>200</v>
      </c>
      <c r="B20" s="1612">
        <v>40</v>
      </c>
      <c r="C20" s="1613">
        <v>106</v>
      </c>
      <c r="D20" s="699">
        <f t="shared" si="0"/>
        <v>2.65</v>
      </c>
      <c r="E20" s="1606">
        <v>0</v>
      </c>
      <c r="G20" s="1614" t="s">
        <v>243</v>
      </c>
      <c r="H20" s="1615">
        <v>259</v>
      </c>
      <c r="I20" s="1615">
        <v>898</v>
      </c>
      <c r="J20" s="1616">
        <v>3.47</v>
      </c>
      <c r="K20" s="1617">
        <v>0</v>
      </c>
    </row>
    <row r="21" spans="1:11" ht="13.8">
      <c r="A21" s="1539" t="s">
        <v>126</v>
      </c>
      <c r="B21" s="1608">
        <v>2</v>
      </c>
      <c r="C21" s="1609">
        <v>7</v>
      </c>
      <c r="D21" s="700">
        <f t="shared" si="0"/>
        <v>3.5</v>
      </c>
      <c r="E21" s="1610">
        <v>0</v>
      </c>
      <c r="G21" s="1618" t="s">
        <v>136</v>
      </c>
      <c r="H21" s="1619">
        <v>1</v>
      </c>
      <c r="I21" s="1619">
        <v>2</v>
      </c>
      <c r="J21" s="1620">
        <v>2</v>
      </c>
      <c r="K21" s="1621">
        <v>0</v>
      </c>
    </row>
    <row r="22" spans="1:11" ht="13.8">
      <c r="A22" s="1502" t="s">
        <v>127</v>
      </c>
      <c r="B22" s="1612">
        <v>191</v>
      </c>
      <c r="C22" s="1613">
        <v>670</v>
      </c>
      <c r="D22" s="699">
        <f t="shared" si="0"/>
        <v>3.5078534031413611</v>
      </c>
      <c r="E22" s="1606">
        <v>0</v>
      </c>
      <c r="G22" s="1614" t="s">
        <v>137</v>
      </c>
      <c r="H22" s="1615">
        <v>3</v>
      </c>
      <c r="I22" s="1615">
        <v>6</v>
      </c>
      <c r="J22" s="1616">
        <v>2</v>
      </c>
      <c r="K22" s="1617">
        <v>0</v>
      </c>
    </row>
    <row r="23" spans="1:11" ht="13.8">
      <c r="A23" s="1525" t="s">
        <v>128</v>
      </c>
      <c r="B23" s="1608">
        <v>289</v>
      </c>
      <c r="C23" s="1609">
        <v>1054</v>
      </c>
      <c r="D23" s="700">
        <f t="shared" si="0"/>
        <v>3.6470588235294117</v>
      </c>
      <c r="E23" s="1610">
        <v>0</v>
      </c>
      <c r="G23" s="341"/>
      <c r="H23" s="1615"/>
      <c r="I23" s="1615"/>
      <c r="J23" s="1616"/>
      <c r="K23" s="1617"/>
    </row>
    <row r="24" spans="1:11" ht="14.4" thickBot="1">
      <c r="A24" s="1570" t="s">
        <v>129</v>
      </c>
      <c r="B24" s="1612">
        <v>3</v>
      </c>
      <c r="C24" s="1613">
        <v>5</v>
      </c>
      <c r="D24" s="699">
        <f t="shared" si="0"/>
        <v>1.6666666666666667</v>
      </c>
      <c r="E24" s="1606">
        <v>0</v>
      </c>
      <c r="G24" s="1622" t="s">
        <v>138</v>
      </c>
      <c r="H24" s="1623"/>
      <c r="I24" s="1623"/>
      <c r="J24" s="1624"/>
      <c r="K24" s="1625"/>
    </row>
    <row r="25" spans="1:11" ht="13.8">
      <c r="A25" s="1525" t="s">
        <v>130</v>
      </c>
      <c r="B25" s="1608">
        <v>17</v>
      </c>
      <c r="C25" s="1609">
        <v>59</v>
      </c>
      <c r="D25" s="700">
        <f t="shared" si="0"/>
        <v>3.4705882352941178</v>
      </c>
      <c r="E25" s="1610">
        <v>0</v>
      </c>
      <c r="G25" s="1607" t="s">
        <v>139</v>
      </c>
      <c r="H25" s="457">
        <v>81</v>
      </c>
      <c r="I25" s="457">
        <v>257</v>
      </c>
      <c r="J25" s="699">
        <v>3.17</v>
      </c>
      <c r="K25" s="459">
        <v>0</v>
      </c>
    </row>
    <row r="26" spans="1:11" ht="13.8">
      <c r="A26" s="1502" t="s">
        <v>131</v>
      </c>
      <c r="B26" s="1612">
        <v>4</v>
      </c>
      <c r="C26" s="1613">
        <v>17</v>
      </c>
      <c r="D26" s="699">
        <f t="shared" si="0"/>
        <v>4.25</v>
      </c>
      <c r="E26" s="1606">
        <v>0</v>
      </c>
      <c r="G26" s="1618" t="s">
        <v>140</v>
      </c>
      <c r="H26" s="1619">
        <v>426</v>
      </c>
      <c r="I26" s="1619">
        <v>1557</v>
      </c>
      <c r="J26" s="1620">
        <v>3.65</v>
      </c>
      <c r="K26" s="1621">
        <v>9</v>
      </c>
    </row>
    <row r="27" spans="1:11" ht="13.8">
      <c r="A27" s="1525" t="s">
        <v>201</v>
      </c>
      <c r="B27" s="1608">
        <v>295</v>
      </c>
      <c r="C27" s="1609">
        <v>936</v>
      </c>
      <c r="D27" s="700">
        <f t="shared" si="0"/>
        <v>3.1728813559322036</v>
      </c>
      <c r="E27" s="1610">
        <v>0</v>
      </c>
      <c r="G27" s="1614" t="s">
        <v>202</v>
      </c>
      <c r="H27" s="1615">
        <v>7</v>
      </c>
      <c r="I27" s="1615">
        <v>25</v>
      </c>
      <c r="J27" s="1616">
        <v>3.57</v>
      </c>
      <c r="K27" s="1617">
        <v>0</v>
      </c>
    </row>
    <row r="28" spans="1:11" ht="13.8">
      <c r="A28" s="1570" t="s">
        <v>133</v>
      </c>
      <c r="B28" s="1612">
        <v>0</v>
      </c>
      <c r="C28" s="1613">
        <v>0</v>
      </c>
      <c r="D28" s="699"/>
      <c r="E28" s="1606">
        <v>0</v>
      </c>
      <c r="G28" s="1618" t="s">
        <v>244</v>
      </c>
      <c r="H28" s="1619">
        <v>114</v>
      </c>
      <c r="I28" s="1619">
        <v>483</v>
      </c>
      <c r="J28" s="1620">
        <v>4.24</v>
      </c>
      <c r="K28" s="1621">
        <v>0</v>
      </c>
    </row>
    <row r="29" spans="1:11" ht="13.8">
      <c r="A29" s="1539" t="s">
        <v>2066</v>
      </c>
      <c r="B29" s="1608">
        <v>4</v>
      </c>
      <c r="C29" s="1609">
        <v>14</v>
      </c>
      <c r="D29" s="700">
        <f t="shared" si="0"/>
        <v>3.5</v>
      </c>
      <c r="E29" s="1610">
        <v>0</v>
      </c>
      <c r="G29" s="1614" t="s">
        <v>203</v>
      </c>
      <c r="H29" s="1615">
        <v>2</v>
      </c>
      <c r="I29" s="1615">
        <v>6</v>
      </c>
      <c r="J29" s="1616">
        <v>3</v>
      </c>
      <c r="K29" s="1617">
        <v>0</v>
      </c>
    </row>
    <row r="30" spans="1:11" ht="13.8">
      <c r="A30" s="1570" t="s">
        <v>135</v>
      </c>
      <c r="B30" s="1612">
        <v>0</v>
      </c>
      <c r="C30" s="1613">
        <v>0</v>
      </c>
      <c r="D30" s="699"/>
      <c r="E30" s="1606">
        <v>0</v>
      </c>
      <c r="G30" s="1618" t="s">
        <v>145</v>
      </c>
      <c r="H30" s="1619">
        <v>0</v>
      </c>
      <c r="I30" s="1619">
        <v>0</v>
      </c>
      <c r="J30" s="1620">
        <v>0</v>
      </c>
      <c r="K30" s="1621">
        <v>17</v>
      </c>
    </row>
    <row r="31" spans="1:11" ht="13.8">
      <c r="A31" s="1525" t="s">
        <v>136</v>
      </c>
      <c r="B31" s="1608">
        <v>0</v>
      </c>
      <c r="C31" s="1609">
        <v>0</v>
      </c>
      <c r="D31" s="700"/>
      <c r="E31" s="1610">
        <v>0</v>
      </c>
      <c r="G31" s="341"/>
      <c r="H31" s="1615"/>
      <c r="I31" s="1615"/>
      <c r="J31" s="1626"/>
      <c r="K31" s="1617"/>
    </row>
    <row r="32" spans="1:11" ht="14.4" thickBot="1">
      <c r="A32" s="1502" t="s">
        <v>137</v>
      </c>
      <c r="B32" s="1612">
        <v>2</v>
      </c>
      <c r="C32" s="1613">
        <v>17</v>
      </c>
      <c r="D32" s="699">
        <f t="shared" si="0"/>
        <v>8.5</v>
      </c>
      <c r="E32" s="1606">
        <v>0</v>
      </c>
      <c r="G32" s="1622" t="s">
        <v>146</v>
      </c>
      <c r="H32" s="1623"/>
      <c r="I32" s="1623"/>
      <c r="J32" s="1627"/>
      <c r="K32" s="1625"/>
    </row>
    <row r="33" spans="1:11" ht="13.8">
      <c r="A33" s="1502"/>
      <c r="B33" s="1628"/>
      <c r="C33" s="1628"/>
      <c r="D33" s="1616"/>
      <c r="E33" s="1629"/>
      <c r="G33" s="1607" t="s">
        <v>147</v>
      </c>
      <c r="H33" s="457">
        <v>23</v>
      </c>
      <c r="I33" s="457">
        <v>85</v>
      </c>
      <c r="J33" s="701">
        <v>3.7</v>
      </c>
      <c r="K33" s="459">
        <v>0</v>
      </c>
    </row>
    <row r="34" spans="1:11" ht="14.4" thickBot="1">
      <c r="A34" s="1630" t="s">
        <v>138</v>
      </c>
      <c r="B34" s="1631"/>
      <c r="C34" s="1632"/>
      <c r="D34" s="1633"/>
      <c r="E34" s="1634"/>
      <c r="G34" s="136"/>
      <c r="H34" s="1615"/>
      <c r="I34" s="1615"/>
      <c r="J34" s="1626"/>
      <c r="K34" s="1617"/>
    </row>
    <row r="35" spans="1:11" ht="14.4" thickBot="1">
      <c r="A35" s="1445" t="s">
        <v>139</v>
      </c>
      <c r="B35" s="1612">
        <v>81</v>
      </c>
      <c r="C35" s="1613">
        <v>228</v>
      </c>
      <c r="D35" s="699">
        <f t="shared" ref="D35:D40" si="1">C35/B35</f>
        <v>2.8148148148148149</v>
      </c>
      <c r="E35" s="1606">
        <v>0</v>
      </c>
      <c r="G35" s="1635" t="s">
        <v>69</v>
      </c>
      <c r="H35" s="1636"/>
      <c r="I35" s="1636"/>
      <c r="J35" s="1637"/>
      <c r="K35" s="1638"/>
    </row>
    <row r="36" spans="1:11" ht="13.8">
      <c r="A36" s="1525" t="s">
        <v>140</v>
      </c>
      <c r="B36" s="1639">
        <v>454</v>
      </c>
      <c r="C36" s="1640">
        <v>1659</v>
      </c>
      <c r="D36" s="700">
        <f t="shared" si="1"/>
        <v>3.6541850220264318</v>
      </c>
      <c r="E36" s="1610">
        <v>0</v>
      </c>
      <c r="G36" s="1607" t="s">
        <v>149</v>
      </c>
      <c r="H36" s="457">
        <v>1</v>
      </c>
      <c r="I36" s="457">
        <v>3</v>
      </c>
      <c r="J36" s="701">
        <v>3</v>
      </c>
      <c r="K36" s="459">
        <v>0</v>
      </c>
    </row>
    <row r="37" spans="1:11" ht="13.8">
      <c r="A37" s="1502" t="s">
        <v>202</v>
      </c>
      <c r="B37" s="1641">
        <v>6</v>
      </c>
      <c r="C37" s="1642">
        <v>35</v>
      </c>
      <c r="D37" s="699">
        <f t="shared" si="1"/>
        <v>5.833333333333333</v>
      </c>
      <c r="E37" s="1606">
        <v>0</v>
      </c>
      <c r="G37" s="1618" t="s">
        <v>150</v>
      </c>
      <c r="H37" s="1643">
        <v>7</v>
      </c>
      <c r="I37" s="1643">
        <v>17</v>
      </c>
      <c r="J37" s="1644">
        <v>2.4300000000000002</v>
      </c>
      <c r="K37" s="1645">
        <v>0</v>
      </c>
    </row>
    <row r="38" spans="1:11" ht="13.8">
      <c r="A38" s="1539" t="s">
        <v>142</v>
      </c>
      <c r="B38" s="1639">
        <v>0</v>
      </c>
      <c r="C38" s="1640">
        <v>0</v>
      </c>
      <c r="D38" s="700"/>
      <c r="E38" s="1610">
        <v>0</v>
      </c>
      <c r="G38" s="1614" t="s">
        <v>151</v>
      </c>
      <c r="H38" s="1646">
        <v>9</v>
      </c>
      <c r="I38" s="1646">
        <v>24</v>
      </c>
      <c r="J38" s="1647">
        <v>2.67</v>
      </c>
      <c r="K38" s="1648">
        <v>0</v>
      </c>
    </row>
    <row r="39" spans="1:11" ht="13.8">
      <c r="A39" s="1502" t="s">
        <v>143</v>
      </c>
      <c r="B39" s="1641">
        <v>121</v>
      </c>
      <c r="C39" s="1642">
        <v>491</v>
      </c>
      <c r="D39" s="699">
        <f t="shared" si="1"/>
        <v>4.0578512396694215</v>
      </c>
      <c r="E39" s="1606">
        <v>0</v>
      </c>
      <c r="G39" s="1618" t="s">
        <v>234</v>
      </c>
      <c r="H39" s="1643">
        <v>91</v>
      </c>
      <c r="I39" s="1643">
        <v>328</v>
      </c>
      <c r="J39" s="1644">
        <v>3.6</v>
      </c>
      <c r="K39" s="1645">
        <v>0</v>
      </c>
    </row>
    <row r="40" spans="1:11" ht="13.8">
      <c r="A40" s="1525" t="s">
        <v>203</v>
      </c>
      <c r="B40" s="1639">
        <v>2</v>
      </c>
      <c r="C40" s="1640">
        <v>13</v>
      </c>
      <c r="D40" s="700">
        <f t="shared" si="1"/>
        <v>6.5</v>
      </c>
      <c r="E40" s="1610">
        <v>0</v>
      </c>
      <c r="G40" s="1614" t="s">
        <v>153</v>
      </c>
      <c r="H40" s="1646">
        <v>169</v>
      </c>
      <c r="I40" s="1646">
        <v>810</v>
      </c>
      <c r="J40" s="1647">
        <v>4.79</v>
      </c>
      <c r="K40" s="1648">
        <v>8</v>
      </c>
    </row>
    <row r="41" spans="1:11" ht="13.8">
      <c r="A41" s="1502" t="s">
        <v>145</v>
      </c>
      <c r="B41" s="1641">
        <v>0</v>
      </c>
      <c r="C41" s="1642">
        <v>150</v>
      </c>
      <c r="D41" s="699"/>
      <c r="E41" s="1606">
        <v>150</v>
      </c>
      <c r="G41" s="1618" t="s">
        <v>156</v>
      </c>
      <c r="H41" s="1643">
        <v>350</v>
      </c>
      <c r="I41" s="1643">
        <v>1330</v>
      </c>
      <c r="J41" s="1644">
        <v>3.8</v>
      </c>
      <c r="K41" s="1645">
        <v>0</v>
      </c>
    </row>
    <row r="42" spans="1:11" ht="13.8">
      <c r="A42" s="1539" t="s">
        <v>64</v>
      </c>
      <c r="B42" s="1639">
        <v>0</v>
      </c>
      <c r="C42" s="1640">
        <v>0</v>
      </c>
      <c r="D42" s="700"/>
      <c r="E42" s="1610">
        <v>0</v>
      </c>
      <c r="G42" s="1614" t="s">
        <v>158</v>
      </c>
      <c r="H42" s="1646">
        <v>237</v>
      </c>
      <c r="I42" s="1646">
        <v>904</v>
      </c>
      <c r="J42" s="1647">
        <v>3.81</v>
      </c>
      <c r="K42" s="1648">
        <v>0</v>
      </c>
    </row>
    <row r="43" spans="1:11" ht="13.8">
      <c r="A43" s="1502"/>
      <c r="B43" s="1649"/>
      <c r="C43" s="1649"/>
      <c r="D43" s="1650"/>
      <c r="E43" s="1629"/>
      <c r="G43" s="341"/>
      <c r="H43" s="1646"/>
      <c r="I43" s="1646"/>
      <c r="J43" s="1647"/>
      <c r="K43" s="1648"/>
    </row>
    <row r="44" spans="1:11" ht="14.4" thickBot="1">
      <c r="A44" s="1651" t="s">
        <v>146</v>
      </c>
      <c r="B44" s="1652"/>
      <c r="C44" s="1653"/>
      <c r="D44" s="1654"/>
      <c r="E44" s="1655"/>
      <c r="G44" s="1635" t="s">
        <v>159</v>
      </c>
      <c r="H44" s="1636"/>
      <c r="I44" s="1636"/>
      <c r="J44" s="1637"/>
      <c r="K44" s="1638"/>
    </row>
    <row r="45" spans="1:11" ht="13.8">
      <c r="A45" s="1445" t="s">
        <v>147</v>
      </c>
      <c r="B45" s="1656">
        <v>31</v>
      </c>
      <c r="C45" s="1642">
        <v>117</v>
      </c>
      <c r="D45" s="699">
        <f>C45/B45</f>
        <v>3.774193548387097</v>
      </c>
      <c r="E45" s="1606">
        <v>0</v>
      </c>
      <c r="G45" s="1607" t="s">
        <v>160</v>
      </c>
      <c r="H45" s="457">
        <v>352</v>
      </c>
      <c r="I45" s="457">
        <v>1273</v>
      </c>
      <c r="J45" s="701">
        <v>3.62</v>
      </c>
      <c r="K45" s="459">
        <v>19</v>
      </c>
    </row>
    <row r="46" spans="1:11" ht="13.8">
      <c r="A46" s="1502"/>
      <c r="B46" s="1649"/>
      <c r="C46" s="1657"/>
      <c r="D46" s="1650"/>
      <c r="E46" s="1629"/>
      <c r="G46" s="1618" t="s">
        <v>204</v>
      </c>
      <c r="H46" s="1643">
        <v>93</v>
      </c>
      <c r="I46" s="1643">
        <v>300</v>
      </c>
      <c r="J46" s="1644">
        <v>3.23</v>
      </c>
      <c r="K46" s="1645">
        <v>0</v>
      </c>
    </row>
    <row r="47" spans="1:11" ht="14.4" thickBot="1">
      <c r="A47" s="1658" t="s">
        <v>69</v>
      </c>
      <c r="B47" s="1659"/>
      <c r="C47" s="1632"/>
      <c r="D47" s="1633"/>
      <c r="E47" s="1655"/>
      <c r="G47" s="1614" t="s">
        <v>245</v>
      </c>
      <c r="H47" s="1646">
        <v>69</v>
      </c>
      <c r="I47" s="1646">
        <v>87</v>
      </c>
      <c r="J47" s="1647">
        <v>1.26</v>
      </c>
      <c r="K47" s="1648">
        <v>3</v>
      </c>
    </row>
    <row r="48" spans="1:11" ht="13.8">
      <c r="A48" s="1568" t="s">
        <v>2067</v>
      </c>
      <c r="B48" s="1641">
        <v>1</v>
      </c>
      <c r="C48" s="1642">
        <v>2</v>
      </c>
      <c r="D48" s="699">
        <f t="shared" ref="D48:D58" si="2">C48/B48</f>
        <v>2</v>
      </c>
      <c r="E48" s="1606">
        <v>0</v>
      </c>
      <c r="G48" s="1618" t="s">
        <v>163</v>
      </c>
      <c r="H48" s="1643">
        <v>24</v>
      </c>
      <c r="I48" s="1643">
        <v>85</v>
      </c>
      <c r="J48" s="1644">
        <v>3.54</v>
      </c>
      <c r="K48" s="1645">
        <v>0</v>
      </c>
    </row>
    <row r="49" spans="1:11" ht="13.8">
      <c r="A49" s="1525" t="s">
        <v>149</v>
      </c>
      <c r="B49" s="1639">
        <v>17</v>
      </c>
      <c r="C49" s="1640">
        <v>34</v>
      </c>
      <c r="D49" s="700">
        <f t="shared" si="2"/>
        <v>2</v>
      </c>
      <c r="E49" s="1610">
        <v>0</v>
      </c>
      <c r="G49" s="1607" t="s">
        <v>206</v>
      </c>
      <c r="H49" s="457">
        <v>42</v>
      </c>
      <c r="I49" s="457">
        <v>141</v>
      </c>
      <c r="J49" s="701">
        <v>3.36</v>
      </c>
      <c r="K49" s="459">
        <v>0</v>
      </c>
    </row>
    <row r="50" spans="1:11" ht="13.8">
      <c r="A50" s="1502" t="s">
        <v>2068</v>
      </c>
      <c r="B50" s="1641">
        <v>5</v>
      </c>
      <c r="C50" s="1642">
        <v>7</v>
      </c>
      <c r="D50" s="699">
        <f t="shared" si="2"/>
        <v>1.4</v>
      </c>
      <c r="E50" s="1606">
        <v>0</v>
      </c>
      <c r="G50" s="1618" t="s">
        <v>165</v>
      </c>
      <c r="H50" s="1643">
        <v>1</v>
      </c>
      <c r="I50" s="1643">
        <v>2</v>
      </c>
      <c r="J50" s="1644">
        <v>2</v>
      </c>
      <c r="K50" s="1645">
        <v>0</v>
      </c>
    </row>
    <row r="51" spans="1:11" ht="13.8">
      <c r="A51" s="1525" t="s">
        <v>151</v>
      </c>
      <c r="B51" s="1639">
        <v>39</v>
      </c>
      <c r="C51" s="1640">
        <v>113</v>
      </c>
      <c r="D51" s="700">
        <f t="shared" si="2"/>
        <v>2.8974358974358974</v>
      </c>
      <c r="E51" s="1610">
        <v>0</v>
      </c>
      <c r="G51" s="136"/>
      <c r="H51" s="1646"/>
      <c r="I51" s="1646"/>
      <c r="J51" s="1647"/>
      <c r="K51" s="1648"/>
    </row>
    <row r="52" spans="1:11" ht="14.4" thickBot="1">
      <c r="A52" s="1502" t="s">
        <v>152</v>
      </c>
      <c r="B52" s="1641">
        <v>101</v>
      </c>
      <c r="C52" s="1642">
        <v>422</v>
      </c>
      <c r="D52" s="699">
        <f t="shared" si="2"/>
        <v>4.1782178217821784</v>
      </c>
      <c r="E52" s="1606">
        <v>0</v>
      </c>
      <c r="G52" s="1622" t="s">
        <v>166</v>
      </c>
      <c r="H52" s="1623"/>
      <c r="I52" s="1623"/>
      <c r="J52" s="1627"/>
      <c r="K52" s="1625"/>
    </row>
    <row r="53" spans="1:11" ht="13.8">
      <c r="A53" s="1525" t="s">
        <v>153</v>
      </c>
      <c r="B53" s="1639">
        <v>173</v>
      </c>
      <c r="C53" s="1640">
        <v>729</v>
      </c>
      <c r="D53" s="700">
        <f t="shared" si="2"/>
        <v>4.2138728323699421</v>
      </c>
      <c r="E53" s="1610">
        <v>6</v>
      </c>
      <c r="G53" s="1607" t="s">
        <v>207</v>
      </c>
      <c r="H53" s="457">
        <v>0</v>
      </c>
      <c r="I53" s="457">
        <v>0</v>
      </c>
      <c r="J53" s="701">
        <v>0</v>
      </c>
      <c r="K53" s="459">
        <v>13</v>
      </c>
    </row>
    <row r="54" spans="1:11" ht="13.8">
      <c r="A54" s="1570" t="s">
        <v>154</v>
      </c>
      <c r="B54" s="1641">
        <v>0</v>
      </c>
      <c r="C54" s="1642">
        <v>0</v>
      </c>
      <c r="D54" s="699"/>
      <c r="E54" s="1606">
        <v>0</v>
      </c>
      <c r="G54" s="1618" t="s">
        <v>208</v>
      </c>
      <c r="H54" s="1643">
        <v>0</v>
      </c>
      <c r="I54" s="1643">
        <v>0</v>
      </c>
      <c r="J54" s="1644">
        <v>0</v>
      </c>
      <c r="K54" s="1645">
        <v>10</v>
      </c>
    </row>
    <row r="55" spans="1:11" ht="13.8">
      <c r="A55" s="1539" t="s">
        <v>155</v>
      </c>
      <c r="B55" s="1639">
        <v>2</v>
      </c>
      <c r="C55" s="1640">
        <v>1</v>
      </c>
      <c r="D55" s="700">
        <f t="shared" si="2"/>
        <v>0.5</v>
      </c>
      <c r="E55" s="1610">
        <v>0</v>
      </c>
      <c r="G55" s="1614" t="s">
        <v>209</v>
      </c>
      <c r="H55" s="1646">
        <v>94</v>
      </c>
      <c r="I55" s="1646">
        <v>319</v>
      </c>
      <c r="J55" s="1647">
        <v>3.39</v>
      </c>
      <c r="K55" s="1648">
        <v>0</v>
      </c>
    </row>
    <row r="56" spans="1:11" ht="13.8">
      <c r="A56" s="1502" t="s">
        <v>156</v>
      </c>
      <c r="B56" s="1641">
        <v>348</v>
      </c>
      <c r="C56" s="1642">
        <v>1441</v>
      </c>
      <c r="D56" s="699">
        <f t="shared" si="2"/>
        <v>4.1408045977011492</v>
      </c>
      <c r="E56" s="1606">
        <v>0</v>
      </c>
      <c r="G56" s="1618" t="s">
        <v>175</v>
      </c>
      <c r="H56" s="1643">
        <v>326</v>
      </c>
      <c r="I56" s="1643">
        <v>1387</v>
      </c>
      <c r="J56" s="1644">
        <v>4.25</v>
      </c>
      <c r="K56" s="1645">
        <v>0</v>
      </c>
    </row>
    <row r="57" spans="1:11" ht="13.8">
      <c r="A57" s="1539" t="s">
        <v>2069</v>
      </c>
      <c r="B57" s="1639">
        <v>0</v>
      </c>
      <c r="C57" s="1640">
        <v>0</v>
      </c>
      <c r="D57" s="700"/>
      <c r="E57" s="1610">
        <v>0</v>
      </c>
      <c r="G57" s="1614" t="s">
        <v>246</v>
      </c>
      <c r="H57" s="1646">
        <v>51</v>
      </c>
      <c r="I57" s="1646">
        <v>261</v>
      </c>
      <c r="J57" s="1647">
        <v>5.12</v>
      </c>
      <c r="K57" s="1648">
        <v>0</v>
      </c>
    </row>
    <row r="58" spans="1:11" ht="13.8">
      <c r="A58" s="1502" t="s">
        <v>158</v>
      </c>
      <c r="B58" s="1641">
        <v>340</v>
      </c>
      <c r="C58" s="1642">
        <v>1231</v>
      </c>
      <c r="D58" s="699">
        <f t="shared" si="2"/>
        <v>3.6205882352941177</v>
      </c>
      <c r="E58" s="1606">
        <v>0</v>
      </c>
      <c r="G58" s="1618" t="s">
        <v>247</v>
      </c>
      <c r="H58" s="1643">
        <v>13</v>
      </c>
      <c r="I58" s="1643">
        <v>58</v>
      </c>
      <c r="J58" s="1644">
        <v>4.46</v>
      </c>
      <c r="K58" s="1645">
        <v>0</v>
      </c>
    </row>
    <row r="59" spans="1:11" ht="13.8">
      <c r="A59" s="1502"/>
      <c r="B59" s="1649"/>
      <c r="C59" s="1649"/>
      <c r="D59" s="1650"/>
      <c r="E59" s="1629"/>
      <c r="G59" s="1614" t="s">
        <v>178</v>
      </c>
      <c r="H59" s="1646">
        <v>1</v>
      </c>
      <c r="I59" s="1646">
        <v>6</v>
      </c>
      <c r="J59" s="1647">
        <v>6</v>
      </c>
      <c r="K59" s="1648">
        <v>317</v>
      </c>
    </row>
    <row r="60" spans="1:11" ht="14.4" thickBot="1">
      <c r="A60" s="1580" t="s">
        <v>159</v>
      </c>
      <c r="B60" s="1660"/>
      <c r="C60" s="1598"/>
      <c r="D60" s="1624"/>
      <c r="E60" s="1655"/>
      <c r="G60" s="1618" t="s">
        <v>179</v>
      </c>
      <c r="H60" s="1643">
        <v>1</v>
      </c>
      <c r="I60" s="1643">
        <v>4</v>
      </c>
      <c r="J60" s="1644">
        <v>4</v>
      </c>
      <c r="K60" s="1645">
        <v>0</v>
      </c>
    </row>
    <row r="61" spans="1:11" ht="13.8">
      <c r="A61" s="1445" t="s">
        <v>160</v>
      </c>
      <c r="B61" s="1641">
        <v>399</v>
      </c>
      <c r="C61" s="1642">
        <v>1370</v>
      </c>
      <c r="D61" s="699">
        <f t="shared" ref="D61:D65" si="3">C61/B61</f>
        <v>3.4335839598997495</v>
      </c>
      <c r="E61" s="1606">
        <v>3</v>
      </c>
      <c r="G61" s="1614" t="s">
        <v>211</v>
      </c>
      <c r="H61" s="1646">
        <v>251</v>
      </c>
      <c r="I61" s="1646">
        <v>1178</v>
      </c>
      <c r="J61" s="1647">
        <v>4.6900000000000004</v>
      </c>
      <c r="K61" s="1648">
        <v>0</v>
      </c>
    </row>
    <row r="62" spans="1:11" ht="13.8">
      <c r="A62" s="1525" t="s">
        <v>204</v>
      </c>
      <c r="B62" s="1639">
        <v>137</v>
      </c>
      <c r="C62" s="1640">
        <v>383</v>
      </c>
      <c r="D62" s="700">
        <f t="shared" si="3"/>
        <v>2.7956204379562042</v>
      </c>
      <c r="E62" s="1610">
        <v>0</v>
      </c>
      <c r="G62" s="1618" t="s">
        <v>212</v>
      </c>
      <c r="H62" s="1643">
        <v>1021</v>
      </c>
      <c r="I62" s="1643">
        <v>5350</v>
      </c>
      <c r="J62" s="1644">
        <v>5.24</v>
      </c>
      <c r="K62" s="1645">
        <v>20</v>
      </c>
    </row>
    <row r="63" spans="1:11" ht="13.8">
      <c r="A63" s="1502" t="s">
        <v>162</v>
      </c>
      <c r="B63" s="1641">
        <v>110</v>
      </c>
      <c r="C63" s="1642">
        <v>82</v>
      </c>
      <c r="D63" s="699">
        <f t="shared" si="3"/>
        <v>0.74545454545454548</v>
      </c>
      <c r="E63" s="1606">
        <v>17</v>
      </c>
      <c r="G63" s="1614" t="s">
        <v>213</v>
      </c>
      <c r="H63" s="1646">
        <v>256</v>
      </c>
      <c r="I63" s="1646">
        <v>1215</v>
      </c>
      <c r="J63" s="1647">
        <v>4.75</v>
      </c>
      <c r="K63" s="1648">
        <v>0</v>
      </c>
    </row>
    <row r="64" spans="1:11" ht="13.8">
      <c r="A64" s="1525" t="s">
        <v>205</v>
      </c>
      <c r="B64" s="1639">
        <v>30</v>
      </c>
      <c r="C64" s="1640">
        <v>81</v>
      </c>
      <c r="D64" s="700">
        <f t="shared" si="3"/>
        <v>2.7</v>
      </c>
      <c r="E64" s="1610">
        <v>0</v>
      </c>
      <c r="G64" s="1618" t="s">
        <v>183</v>
      </c>
      <c r="H64" s="1643">
        <v>28</v>
      </c>
      <c r="I64" s="1643">
        <v>99</v>
      </c>
      <c r="J64" s="1644">
        <v>3.54</v>
      </c>
      <c r="K64" s="1645">
        <v>0</v>
      </c>
    </row>
    <row r="65" spans="1:11" ht="13.8">
      <c r="A65" s="1502" t="s">
        <v>206</v>
      </c>
      <c r="B65" s="1641">
        <v>48</v>
      </c>
      <c r="C65" s="1642">
        <v>154</v>
      </c>
      <c r="D65" s="699">
        <f t="shared" si="3"/>
        <v>3.2083333333333335</v>
      </c>
      <c r="E65" s="1606">
        <v>0</v>
      </c>
      <c r="G65" s="1614" t="s">
        <v>184</v>
      </c>
      <c r="H65" s="1646">
        <v>270</v>
      </c>
      <c r="I65" s="1646">
        <v>1128</v>
      </c>
      <c r="J65" s="1647">
        <v>4.18</v>
      </c>
      <c r="K65" s="1648">
        <v>0</v>
      </c>
    </row>
    <row r="66" spans="1:11" ht="13.8">
      <c r="A66" s="1525" t="s">
        <v>165</v>
      </c>
      <c r="B66" s="1639">
        <v>0</v>
      </c>
      <c r="C66" s="1640">
        <v>0</v>
      </c>
      <c r="D66" s="700"/>
      <c r="E66" s="1610">
        <v>0</v>
      </c>
      <c r="G66" s="1618" t="s">
        <v>185</v>
      </c>
      <c r="H66" s="1643">
        <v>8</v>
      </c>
      <c r="I66" s="1643">
        <v>27</v>
      </c>
      <c r="J66" s="1644">
        <v>3.38</v>
      </c>
      <c r="K66" s="1645">
        <v>0</v>
      </c>
    </row>
    <row r="67" spans="1:11" ht="13.8">
      <c r="A67" s="1579"/>
      <c r="B67" s="1649"/>
      <c r="C67" s="1657"/>
      <c r="D67" s="1650"/>
      <c r="E67" s="1629"/>
      <c r="G67" s="1614" t="s">
        <v>186</v>
      </c>
      <c r="H67" s="1646">
        <v>443</v>
      </c>
      <c r="I67" s="1646">
        <v>2201</v>
      </c>
      <c r="J67" s="1647">
        <v>4.97</v>
      </c>
      <c r="K67" s="1648">
        <v>0</v>
      </c>
    </row>
    <row r="68" spans="1:11" ht="14.4" thickBot="1">
      <c r="A68" s="1580" t="s">
        <v>166</v>
      </c>
      <c r="B68" s="1661"/>
      <c r="C68" s="1662"/>
      <c r="D68" s="1663"/>
      <c r="E68" s="1664"/>
      <c r="G68" s="1618" t="s">
        <v>248</v>
      </c>
      <c r="H68" s="1665">
        <v>148</v>
      </c>
      <c r="I68" s="1665">
        <v>609</v>
      </c>
      <c r="J68" s="1666">
        <v>4.1100000000000003</v>
      </c>
      <c r="K68" s="1667">
        <v>0</v>
      </c>
    </row>
    <row r="69" spans="1:11" ht="13.8">
      <c r="A69" s="1568" t="s">
        <v>167</v>
      </c>
      <c r="B69" s="1641">
        <v>203</v>
      </c>
      <c r="C69" s="1642">
        <v>789</v>
      </c>
      <c r="D69" s="699">
        <f t="shared" ref="D69:D90" si="4">C69/B69</f>
        <v>3.8866995073891624</v>
      </c>
      <c r="E69" s="1606">
        <v>0</v>
      </c>
      <c r="G69" s="1614" t="s">
        <v>214</v>
      </c>
      <c r="H69" s="1646">
        <v>658</v>
      </c>
      <c r="I69" s="1646">
        <v>3002</v>
      </c>
      <c r="J69" s="1647">
        <v>4.5599999999999996</v>
      </c>
      <c r="K69" s="1648">
        <v>46</v>
      </c>
    </row>
    <row r="70" spans="1:11" ht="14.4" thickBot="1">
      <c r="A70" s="1539" t="s">
        <v>851</v>
      </c>
      <c r="B70" s="1639">
        <v>0</v>
      </c>
      <c r="C70" s="1640">
        <v>0</v>
      </c>
      <c r="D70" s="700"/>
      <c r="E70" s="1610">
        <v>0</v>
      </c>
      <c r="G70" s="1614"/>
      <c r="H70" s="1668"/>
      <c r="I70" s="1668"/>
      <c r="J70" s="1669"/>
      <c r="K70" s="1670"/>
    </row>
    <row r="71" spans="1:11" ht="13.8">
      <c r="A71" s="1502" t="s">
        <v>207</v>
      </c>
      <c r="B71" s="1641">
        <v>0</v>
      </c>
      <c r="C71" s="1642">
        <v>1</v>
      </c>
      <c r="D71" s="699"/>
      <c r="E71" s="1606">
        <v>1</v>
      </c>
      <c r="G71" s="1671" t="s">
        <v>33</v>
      </c>
      <c r="H71" s="1672">
        <v>7292</v>
      </c>
      <c r="I71" s="458">
        <v>30389</v>
      </c>
      <c r="J71" s="702">
        <v>4.1674437739989028</v>
      </c>
      <c r="K71" s="460">
        <v>466</v>
      </c>
    </row>
    <row r="72" spans="1:11" ht="13.8">
      <c r="A72" s="1539" t="s">
        <v>170</v>
      </c>
      <c r="B72" s="1639">
        <v>76</v>
      </c>
      <c r="C72" s="1640">
        <v>318</v>
      </c>
      <c r="D72" s="700">
        <f t="shared" si="4"/>
        <v>4.1842105263157894</v>
      </c>
      <c r="E72" s="1610">
        <v>0</v>
      </c>
      <c r="G72" s="2178" t="s">
        <v>249</v>
      </c>
      <c r="H72" s="2179"/>
      <c r="I72" s="2179"/>
      <c r="J72" s="2179"/>
      <c r="K72" s="2180"/>
    </row>
    <row r="73" spans="1:11" ht="13.8">
      <c r="A73" s="1502" t="s">
        <v>208</v>
      </c>
      <c r="B73" s="1641">
        <v>0</v>
      </c>
      <c r="C73" s="1642">
        <v>8</v>
      </c>
      <c r="D73" s="699"/>
      <c r="E73" s="1606">
        <v>8</v>
      </c>
      <c r="G73" s="2181" t="s">
        <v>250</v>
      </c>
      <c r="H73" s="2182"/>
      <c r="I73" s="2182"/>
      <c r="J73" s="2182"/>
      <c r="K73" s="2183"/>
    </row>
    <row r="74" spans="1:11" ht="13.8">
      <c r="A74" s="1525" t="s">
        <v>209</v>
      </c>
      <c r="B74" s="1639">
        <v>99</v>
      </c>
      <c r="C74" s="1640">
        <v>308</v>
      </c>
      <c r="D74" s="700">
        <f t="shared" si="4"/>
        <v>3.1111111111111112</v>
      </c>
      <c r="E74" s="1610">
        <v>0</v>
      </c>
    </row>
    <row r="75" spans="1:11" ht="13.8">
      <c r="A75" s="1570" t="s">
        <v>173</v>
      </c>
      <c r="B75" s="1641">
        <v>371</v>
      </c>
      <c r="C75" s="1642">
        <v>1566</v>
      </c>
      <c r="D75" s="699">
        <f t="shared" si="4"/>
        <v>4.2210242587601075</v>
      </c>
      <c r="E75" s="1606">
        <v>0</v>
      </c>
      <c r="G75" s="2170" t="s">
        <v>1680</v>
      </c>
      <c r="H75" s="2170"/>
      <c r="I75" s="2170"/>
      <c r="J75" s="2170"/>
      <c r="K75" s="2170"/>
    </row>
    <row r="76" spans="1:11" ht="13.8">
      <c r="A76" s="1539" t="s">
        <v>174</v>
      </c>
      <c r="B76" s="1639">
        <v>1</v>
      </c>
      <c r="C76" s="1640">
        <v>0</v>
      </c>
      <c r="D76" s="700">
        <f t="shared" si="4"/>
        <v>0</v>
      </c>
      <c r="E76" s="1610">
        <v>0</v>
      </c>
    </row>
    <row r="77" spans="1:11" ht="13.8">
      <c r="A77" s="1502" t="s">
        <v>175</v>
      </c>
      <c r="B77" s="1641">
        <v>327</v>
      </c>
      <c r="C77" s="1642">
        <v>1332</v>
      </c>
      <c r="D77" s="699">
        <f t="shared" si="4"/>
        <v>4.0733944954128436</v>
      </c>
      <c r="E77" s="1606">
        <v>0</v>
      </c>
    </row>
    <row r="78" spans="1:11" ht="13.8">
      <c r="A78" s="1525" t="s">
        <v>176</v>
      </c>
      <c r="B78" s="1639">
        <v>52</v>
      </c>
      <c r="C78" s="1640">
        <v>245</v>
      </c>
      <c r="D78" s="700">
        <f t="shared" si="4"/>
        <v>4.7115384615384617</v>
      </c>
      <c r="E78" s="1610">
        <v>0</v>
      </c>
    </row>
    <row r="79" spans="1:11" ht="13.8">
      <c r="A79" s="1502" t="s">
        <v>177</v>
      </c>
      <c r="B79" s="1641">
        <v>11</v>
      </c>
      <c r="C79" s="1642">
        <v>54</v>
      </c>
      <c r="D79" s="699">
        <f t="shared" si="4"/>
        <v>4.9090909090909092</v>
      </c>
      <c r="E79" s="1606">
        <v>14</v>
      </c>
    </row>
    <row r="80" spans="1:11" ht="13.8">
      <c r="A80" s="1525" t="s">
        <v>2070</v>
      </c>
      <c r="B80" s="1639">
        <v>1</v>
      </c>
      <c r="C80" s="1640">
        <v>8</v>
      </c>
      <c r="D80" s="700">
        <f t="shared" si="4"/>
        <v>8</v>
      </c>
      <c r="E80" s="1610">
        <v>6</v>
      </c>
    </row>
    <row r="81" spans="1:5" ht="13.8">
      <c r="A81" s="1502" t="s">
        <v>179</v>
      </c>
      <c r="B81" s="1641">
        <v>0</v>
      </c>
      <c r="C81" s="1642">
        <v>0</v>
      </c>
      <c r="D81" s="699"/>
      <c r="E81" s="1606">
        <v>0</v>
      </c>
    </row>
    <row r="82" spans="1:5" ht="13.8">
      <c r="A82" s="1525" t="s">
        <v>211</v>
      </c>
      <c r="B82" s="1639">
        <v>228</v>
      </c>
      <c r="C82" s="1640">
        <v>1020</v>
      </c>
      <c r="D82" s="700">
        <f t="shared" si="4"/>
        <v>4.4736842105263159</v>
      </c>
      <c r="E82" s="1610">
        <v>0</v>
      </c>
    </row>
    <row r="83" spans="1:5" ht="13.8">
      <c r="A83" s="1502" t="s">
        <v>212</v>
      </c>
      <c r="B83" s="1641">
        <v>1104</v>
      </c>
      <c r="C83" s="1642">
        <v>5135</v>
      </c>
      <c r="D83" s="699">
        <f t="shared" si="4"/>
        <v>4.6512681159420293</v>
      </c>
      <c r="E83" s="1606">
        <v>20</v>
      </c>
    </row>
    <row r="84" spans="1:5" ht="13.8">
      <c r="A84" s="1525" t="s">
        <v>213</v>
      </c>
      <c r="B84" s="1639">
        <v>266</v>
      </c>
      <c r="C84" s="1640">
        <v>1091</v>
      </c>
      <c r="D84" s="700">
        <f t="shared" si="4"/>
        <v>4.1015037593984962</v>
      </c>
      <c r="E84" s="1610">
        <v>0</v>
      </c>
    </row>
    <row r="85" spans="1:5" ht="13.8">
      <c r="A85" s="1502" t="s">
        <v>183</v>
      </c>
      <c r="B85" s="1641">
        <v>1</v>
      </c>
      <c r="C85" s="1642">
        <v>3</v>
      </c>
      <c r="D85" s="699">
        <f t="shared" si="4"/>
        <v>3</v>
      </c>
      <c r="E85" s="1606">
        <v>0</v>
      </c>
    </row>
    <row r="86" spans="1:5" ht="13.8">
      <c r="A86" s="1525" t="s">
        <v>184</v>
      </c>
      <c r="B86" s="1639">
        <v>272</v>
      </c>
      <c r="C86" s="1640">
        <v>1068</v>
      </c>
      <c r="D86" s="700">
        <f t="shared" si="4"/>
        <v>3.9264705882352939</v>
      </c>
      <c r="E86" s="1610">
        <v>0</v>
      </c>
    </row>
    <row r="87" spans="1:5" ht="13.8">
      <c r="A87" s="1502" t="s">
        <v>185</v>
      </c>
      <c r="B87" s="1641">
        <v>8</v>
      </c>
      <c r="C87" s="1642">
        <v>29</v>
      </c>
      <c r="D87" s="699">
        <f t="shared" si="4"/>
        <v>3.625</v>
      </c>
      <c r="E87" s="1606">
        <v>0</v>
      </c>
    </row>
    <row r="88" spans="1:5" ht="13.8">
      <c r="A88" s="1525" t="s">
        <v>186</v>
      </c>
      <c r="B88" s="1639">
        <v>465</v>
      </c>
      <c r="C88" s="1640">
        <v>2114</v>
      </c>
      <c r="D88" s="700">
        <f t="shared" si="4"/>
        <v>4.5462365591397846</v>
      </c>
      <c r="E88" s="1610">
        <v>0</v>
      </c>
    </row>
    <row r="89" spans="1:5" ht="13.8">
      <c r="A89" s="1502" t="s">
        <v>187</v>
      </c>
      <c r="B89" s="1641">
        <v>152</v>
      </c>
      <c r="C89" s="1642">
        <v>616</v>
      </c>
      <c r="D89" s="699">
        <f t="shared" si="4"/>
        <v>4.0526315789473681</v>
      </c>
      <c r="E89" s="1606">
        <v>0</v>
      </c>
    </row>
    <row r="90" spans="1:5" ht="13.8">
      <c r="A90" s="1525" t="s">
        <v>214</v>
      </c>
      <c r="B90" s="1639">
        <v>799</v>
      </c>
      <c r="C90" s="1640">
        <v>3639</v>
      </c>
      <c r="D90" s="700">
        <f t="shared" si="4"/>
        <v>4.5544430538172715</v>
      </c>
      <c r="E90" s="1610">
        <v>28</v>
      </c>
    </row>
    <row r="91" spans="1:5" ht="14.4" thickBot="1">
      <c r="A91" s="1673"/>
      <c r="B91" s="1674"/>
      <c r="C91" s="1668"/>
      <c r="D91" s="1669"/>
      <c r="E91" s="1670"/>
    </row>
    <row r="92" spans="1:5" ht="13.8">
      <c r="A92" s="1671" t="s">
        <v>33</v>
      </c>
      <c r="B92" s="1672"/>
      <c r="C92" s="458"/>
      <c r="D92" s="702"/>
      <c r="E92" s="460"/>
    </row>
    <row r="93" spans="1:5" ht="13.8" customHeight="1">
      <c r="A93" s="2171" t="s">
        <v>249</v>
      </c>
      <c r="B93" s="2171"/>
      <c r="C93" s="2171"/>
      <c r="D93" s="2171"/>
      <c r="E93" s="2171"/>
    </row>
    <row r="95" spans="1:5" ht="13.8">
      <c r="A95" s="2172" t="s">
        <v>2074</v>
      </c>
      <c r="B95" s="2173"/>
      <c r="C95" s="2173"/>
      <c r="D95" s="2173"/>
      <c r="E95" s="2173"/>
    </row>
    <row r="96" spans="1:5" ht="13.8">
      <c r="A96" s="1675"/>
      <c r="B96" s="1675"/>
      <c r="C96" s="1675"/>
      <c r="D96" s="1675"/>
      <c r="E96" s="1675"/>
    </row>
  </sheetData>
  <mergeCells count="11">
    <mergeCell ref="G75:K75"/>
    <mergeCell ref="A93:E93"/>
    <mergeCell ref="A95:E95"/>
    <mergeCell ref="G1:K1"/>
    <mergeCell ref="G3:G4"/>
    <mergeCell ref="H3:K3"/>
    <mergeCell ref="G72:K72"/>
    <mergeCell ref="G73:K73"/>
    <mergeCell ref="A1:E1"/>
    <mergeCell ref="B3:E3"/>
    <mergeCell ref="A3:A4"/>
  </mergeCells>
  <printOptions horizontalCentered="1"/>
  <pageMargins left="1" right="1" top="1" bottom="1" header="0.5" footer="0.5"/>
  <pageSetup orientation="portrait" horizontalDpi="300" verticalDpi="300" r:id="rId1"/>
  <headerFooter alignWithMargins="0">
    <oddFooter>&amp;L&amp;"Arial,Italic"&amp;9      The State of Hawaii Data Book 2015&amp;R&amp;9      http://dbedt.hawaii.gov/</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6"/>
  <sheetViews>
    <sheetView showWhiteSpace="0" zoomScaleNormal="100" workbookViewId="0">
      <selection activeCell="N5" sqref="N5"/>
    </sheetView>
  </sheetViews>
  <sheetFormatPr defaultColWidth="8.77734375" defaultRowHeight="12.75" customHeight="1"/>
  <cols>
    <col min="1" max="1" width="33.21875" style="14" customWidth="1"/>
    <col min="2" max="13" width="9.44140625" style="14" customWidth="1"/>
    <col min="14" max="16384" width="8.77734375" style="14"/>
  </cols>
  <sheetData>
    <row r="1" spans="1:15" ht="24.6">
      <c r="A1" s="2184" t="s">
        <v>1756</v>
      </c>
      <c r="B1" s="2184"/>
      <c r="C1" s="2184"/>
      <c r="D1" s="2184"/>
      <c r="E1" s="2184"/>
      <c r="F1" s="2184"/>
      <c r="G1" s="2184"/>
      <c r="H1" s="2184"/>
      <c r="I1" s="2184"/>
      <c r="J1" s="2184"/>
      <c r="K1" s="2184"/>
      <c r="L1" s="2184"/>
      <c r="M1" s="2184"/>
      <c r="N1" s="648"/>
    </row>
    <row r="2" spans="1:15" ht="13.2">
      <c r="A2" s="216"/>
      <c r="B2" s="216"/>
      <c r="C2" s="217"/>
      <c r="D2" s="217"/>
      <c r="E2" s="218"/>
      <c r="F2" s="218"/>
      <c r="G2" s="218"/>
      <c r="H2" s="218"/>
      <c r="I2" s="218"/>
      <c r="J2" s="218"/>
      <c r="K2" s="218"/>
      <c r="L2" s="218"/>
      <c r="M2" s="218"/>
    </row>
    <row r="3" spans="1:15" ht="20.399999999999999">
      <c r="A3" s="2192" t="s">
        <v>189</v>
      </c>
      <c r="B3" s="2195" t="s">
        <v>251</v>
      </c>
      <c r="C3" s="2196"/>
      <c r="D3" s="2196"/>
      <c r="E3" s="2196"/>
      <c r="F3" s="2196"/>
      <c r="G3" s="2196"/>
      <c r="H3" s="2196"/>
      <c r="I3" s="2196"/>
      <c r="J3" s="2196"/>
      <c r="K3" s="2196"/>
      <c r="L3" s="2196"/>
      <c r="M3" s="2197"/>
      <c r="N3" s="357"/>
      <c r="O3" s="206"/>
    </row>
    <row r="4" spans="1:15" ht="32.4">
      <c r="A4" s="2193"/>
      <c r="B4" s="2198" t="s">
        <v>252</v>
      </c>
      <c r="C4" s="2199"/>
      <c r="D4" s="2198" t="s">
        <v>1725</v>
      </c>
      <c r="E4" s="2199"/>
      <c r="F4" s="2198" t="s">
        <v>253</v>
      </c>
      <c r="G4" s="2199"/>
      <c r="H4" s="2198" t="s">
        <v>254</v>
      </c>
      <c r="I4" s="2199"/>
      <c r="J4" s="2198" t="s">
        <v>255</v>
      </c>
      <c r="K4" s="2199"/>
      <c r="L4" s="2198" t="s">
        <v>256</v>
      </c>
      <c r="M4" s="2200"/>
      <c r="N4" s="614"/>
      <c r="O4" s="211"/>
    </row>
    <row r="5" spans="1:15" ht="20.399999999999999">
      <c r="A5" s="2194"/>
      <c r="B5" s="148" t="s">
        <v>25</v>
      </c>
      <c r="C5" s="149" t="s">
        <v>26</v>
      </c>
      <c r="D5" s="148" t="s">
        <v>25</v>
      </c>
      <c r="E5" s="149" t="s">
        <v>26</v>
      </c>
      <c r="F5" s="148" t="s">
        <v>25</v>
      </c>
      <c r="G5" s="149" t="s">
        <v>26</v>
      </c>
      <c r="H5" s="148" t="s">
        <v>25</v>
      </c>
      <c r="I5" s="149" t="s">
        <v>26</v>
      </c>
      <c r="J5" s="148" t="s">
        <v>25</v>
      </c>
      <c r="K5" s="149" t="s">
        <v>26</v>
      </c>
      <c r="L5" s="148" t="s">
        <v>25</v>
      </c>
      <c r="M5" s="150" t="s">
        <v>26</v>
      </c>
      <c r="N5" s="357"/>
      <c r="O5" s="206"/>
    </row>
    <row r="6" spans="1:15" ht="14.4" thickBot="1">
      <c r="A6" s="140" t="s">
        <v>110</v>
      </c>
      <c r="B6" s="141"/>
      <c r="C6" s="142"/>
      <c r="D6" s="141"/>
      <c r="E6" s="142"/>
      <c r="F6" s="141"/>
      <c r="G6" s="142"/>
      <c r="H6" s="141"/>
      <c r="I6" s="142"/>
      <c r="J6" s="141"/>
      <c r="K6" s="142"/>
      <c r="L6" s="141"/>
      <c r="M6" s="143"/>
      <c r="O6" s="4"/>
    </row>
    <row r="7" spans="1:15" ht="13.8">
      <c r="A7" s="337" t="s">
        <v>257</v>
      </c>
      <c r="B7" s="462">
        <v>1</v>
      </c>
      <c r="C7" s="630">
        <v>50</v>
      </c>
      <c r="D7" s="462">
        <v>0</v>
      </c>
      <c r="E7" s="630">
        <v>0</v>
      </c>
      <c r="F7" s="462">
        <v>0</v>
      </c>
      <c r="G7" s="630">
        <v>0</v>
      </c>
      <c r="H7" s="462">
        <v>0</v>
      </c>
      <c r="I7" s="630">
        <v>0</v>
      </c>
      <c r="J7" s="462">
        <v>1</v>
      </c>
      <c r="K7" s="630">
        <v>50</v>
      </c>
      <c r="L7" s="462">
        <v>0</v>
      </c>
      <c r="M7" s="636">
        <v>0</v>
      </c>
      <c r="O7" s="4"/>
    </row>
    <row r="8" spans="1:15" ht="13.8">
      <c r="A8" s="338" t="s">
        <v>195</v>
      </c>
      <c r="B8" s="463">
        <v>3</v>
      </c>
      <c r="C8" s="631">
        <v>100</v>
      </c>
      <c r="D8" s="463">
        <v>0</v>
      </c>
      <c r="E8" s="631">
        <v>0</v>
      </c>
      <c r="F8" s="463">
        <v>3</v>
      </c>
      <c r="G8" s="631">
        <v>100</v>
      </c>
      <c r="H8" s="463">
        <v>0</v>
      </c>
      <c r="I8" s="631">
        <v>0</v>
      </c>
      <c r="J8" s="463">
        <v>0</v>
      </c>
      <c r="K8" s="631">
        <v>0</v>
      </c>
      <c r="L8" s="463">
        <v>0</v>
      </c>
      <c r="M8" s="637">
        <v>0</v>
      </c>
      <c r="O8" s="4"/>
    </row>
    <row r="9" spans="1:15" ht="13.8">
      <c r="A9" s="339" t="s">
        <v>196</v>
      </c>
      <c r="B9" s="464">
        <v>4</v>
      </c>
      <c r="C9" s="632">
        <v>57.1</v>
      </c>
      <c r="D9" s="464">
        <v>1</v>
      </c>
      <c r="E9" s="632">
        <v>14.3</v>
      </c>
      <c r="F9" s="464">
        <v>3</v>
      </c>
      <c r="G9" s="632">
        <v>42.9</v>
      </c>
      <c r="H9" s="464">
        <v>0</v>
      </c>
      <c r="I9" s="632">
        <v>0</v>
      </c>
      <c r="J9" s="464">
        <v>3</v>
      </c>
      <c r="K9" s="632">
        <v>42.9</v>
      </c>
      <c r="L9" s="464">
        <v>0</v>
      </c>
      <c r="M9" s="638">
        <v>0</v>
      </c>
      <c r="O9" s="4"/>
    </row>
    <row r="10" spans="1:15" ht="13.8">
      <c r="A10" s="338" t="s">
        <v>115</v>
      </c>
      <c r="B10" s="463">
        <v>13</v>
      </c>
      <c r="C10" s="631">
        <v>86.7</v>
      </c>
      <c r="D10" s="463">
        <v>5</v>
      </c>
      <c r="E10" s="631">
        <v>33.299999999999997</v>
      </c>
      <c r="F10" s="463">
        <v>7</v>
      </c>
      <c r="G10" s="631">
        <v>46.7</v>
      </c>
      <c r="H10" s="463">
        <v>3</v>
      </c>
      <c r="I10" s="631">
        <v>20</v>
      </c>
      <c r="J10" s="463">
        <v>2</v>
      </c>
      <c r="K10" s="631">
        <v>13.3</v>
      </c>
      <c r="L10" s="463">
        <v>1</v>
      </c>
      <c r="M10" s="637">
        <v>6.7</v>
      </c>
      <c r="O10" s="4"/>
    </row>
    <row r="11" spans="1:15" ht="13.8">
      <c r="A11" s="339" t="s">
        <v>197</v>
      </c>
      <c r="B11" s="464">
        <v>30</v>
      </c>
      <c r="C11" s="632">
        <v>85.7</v>
      </c>
      <c r="D11" s="464">
        <v>14</v>
      </c>
      <c r="E11" s="632">
        <v>40</v>
      </c>
      <c r="F11" s="464">
        <v>23</v>
      </c>
      <c r="G11" s="632">
        <v>65.7</v>
      </c>
      <c r="H11" s="464">
        <v>5</v>
      </c>
      <c r="I11" s="632">
        <v>14.3</v>
      </c>
      <c r="J11" s="464">
        <v>3</v>
      </c>
      <c r="K11" s="632">
        <v>8.6</v>
      </c>
      <c r="L11" s="464">
        <v>4</v>
      </c>
      <c r="M11" s="638">
        <v>11.4</v>
      </c>
      <c r="O11" s="4"/>
    </row>
    <row r="12" spans="1:15" ht="13.8">
      <c r="A12" s="338" t="s">
        <v>118</v>
      </c>
      <c r="B12" s="463">
        <v>100</v>
      </c>
      <c r="C12" s="631">
        <v>76.3</v>
      </c>
      <c r="D12" s="463">
        <v>32</v>
      </c>
      <c r="E12" s="631">
        <v>24.4</v>
      </c>
      <c r="F12" s="463">
        <v>67</v>
      </c>
      <c r="G12" s="631">
        <v>51.1</v>
      </c>
      <c r="H12" s="463">
        <v>10</v>
      </c>
      <c r="I12" s="631">
        <v>7.6</v>
      </c>
      <c r="J12" s="463">
        <v>24</v>
      </c>
      <c r="K12" s="631">
        <v>18.3</v>
      </c>
      <c r="L12" s="463">
        <v>15</v>
      </c>
      <c r="M12" s="637">
        <v>11.5</v>
      </c>
      <c r="O12" s="4"/>
    </row>
    <row r="13" spans="1:15" ht="13.8">
      <c r="A13" s="339" t="s">
        <v>199</v>
      </c>
      <c r="B13" s="464">
        <v>178</v>
      </c>
      <c r="C13" s="632">
        <v>81.3</v>
      </c>
      <c r="D13" s="464">
        <v>85</v>
      </c>
      <c r="E13" s="632">
        <v>38.799999999999997</v>
      </c>
      <c r="F13" s="464">
        <v>144</v>
      </c>
      <c r="G13" s="632">
        <v>65.8</v>
      </c>
      <c r="H13" s="464">
        <v>18</v>
      </c>
      <c r="I13" s="632">
        <v>8.1999999999999993</v>
      </c>
      <c r="J13" s="464">
        <v>32</v>
      </c>
      <c r="K13" s="632">
        <v>14.6</v>
      </c>
      <c r="L13" s="464">
        <v>11</v>
      </c>
      <c r="M13" s="638">
        <v>5</v>
      </c>
      <c r="O13" s="4"/>
    </row>
    <row r="14" spans="1:15" ht="13.8">
      <c r="A14" s="338" t="s">
        <v>242</v>
      </c>
      <c r="B14" s="463">
        <v>351</v>
      </c>
      <c r="C14" s="631">
        <v>86.2</v>
      </c>
      <c r="D14" s="463">
        <v>99</v>
      </c>
      <c r="E14" s="631">
        <v>24.3</v>
      </c>
      <c r="F14" s="463">
        <v>218</v>
      </c>
      <c r="G14" s="631">
        <v>53.6</v>
      </c>
      <c r="H14" s="463">
        <v>33</v>
      </c>
      <c r="I14" s="631">
        <v>8.1</v>
      </c>
      <c r="J14" s="463">
        <v>47</v>
      </c>
      <c r="K14" s="631">
        <v>11.5</v>
      </c>
      <c r="L14" s="463">
        <v>26</v>
      </c>
      <c r="M14" s="637">
        <v>6.4</v>
      </c>
      <c r="O14" s="4"/>
    </row>
    <row r="15" spans="1:15" ht="13.8">
      <c r="A15" s="339" t="s">
        <v>124</v>
      </c>
      <c r="B15" s="464">
        <v>19</v>
      </c>
      <c r="C15" s="632">
        <v>86.4</v>
      </c>
      <c r="D15" s="464">
        <v>5</v>
      </c>
      <c r="E15" s="632">
        <v>22.7</v>
      </c>
      <c r="F15" s="464">
        <v>13</v>
      </c>
      <c r="G15" s="632">
        <v>59.1</v>
      </c>
      <c r="H15" s="464">
        <v>2</v>
      </c>
      <c r="I15" s="632">
        <v>9.1</v>
      </c>
      <c r="J15" s="464">
        <v>3</v>
      </c>
      <c r="K15" s="632">
        <v>13.6</v>
      </c>
      <c r="L15" s="464">
        <v>3</v>
      </c>
      <c r="M15" s="638">
        <v>13.6</v>
      </c>
      <c r="O15" s="4"/>
    </row>
    <row r="16" spans="1:15" ht="13.8">
      <c r="A16" s="338" t="s">
        <v>200</v>
      </c>
      <c r="B16" s="463">
        <v>30</v>
      </c>
      <c r="C16" s="631">
        <v>73.2</v>
      </c>
      <c r="D16" s="463">
        <v>12</v>
      </c>
      <c r="E16" s="631">
        <v>29.3</v>
      </c>
      <c r="F16" s="463">
        <v>22</v>
      </c>
      <c r="G16" s="631">
        <v>53.7</v>
      </c>
      <c r="H16" s="463">
        <v>3</v>
      </c>
      <c r="I16" s="631">
        <v>7.3</v>
      </c>
      <c r="J16" s="463">
        <v>8</v>
      </c>
      <c r="K16" s="631">
        <v>19.5</v>
      </c>
      <c r="L16" s="463">
        <v>5</v>
      </c>
      <c r="M16" s="637">
        <v>12.2</v>
      </c>
      <c r="O16" s="4"/>
    </row>
    <row r="17" spans="1:15" ht="13.8">
      <c r="A17" s="339" t="s">
        <v>127</v>
      </c>
      <c r="B17" s="464">
        <v>141</v>
      </c>
      <c r="C17" s="632">
        <v>82</v>
      </c>
      <c r="D17" s="464">
        <v>70</v>
      </c>
      <c r="E17" s="632">
        <v>40.700000000000003</v>
      </c>
      <c r="F17" s="464">
        <v>83</v>
      </c>
      <c r="G17" s="632">
        <v>48.3</v>
      </c>
      <c r="H17" s="464">
        <v>25</v>
      </c>
      <c r="I17" s="632">
        <v>14.5</v>
      </c>
      <c r="J17" s="464">
        <v>23</v>
      </c>
      <c r="K17" s="632">
        <v>13.4</v>
      </c>
      <c r="L17" s="464">
        <v>14</v>
      </c>
      <c r="M17" s="638">
        <v>8.1</v>
      </c>
      <c r="O17" s="4"/>
    </row>
    <row r="18" spans="1:15" ht="13.8">
      <c r="A18" s="338" t="s">
        <v>128</v>
      </c>
      <c r="B18" s="463">
        <v>251</v>
      </c>
      <c r="C18" s="631">
        <v>86.9</v>
      </c>
      <c r="D18" s="463">
        <v>89</v>
      </c>
      <c r="E18" s="631">
        <v>30.8</v>
      </c>
      <c r="F18" s="463">
        <v>160</v>
      </c>
      <c r="G18" s="631">
        <v>55.4</v>
      </c>
      <c r="H18" s="463">
        <v>33</v>
      </c>
      <c r="I18" s="631">
        <v>11.4</v>
      </c>
      <c r="J18" s="463">
        <v>33</v>
      </c>
      <c r="K18" s="631">
        <v>11.4</v>
      </c>
      <c r="L18" s="463">
        <v>16</v>
      </c>
      <c r="M18" s="637">
        <v>5.5</v>
      </c>
      <c r="O18" s="4"/>
    </row>
    <row r="19" spans="1:15" ht="13.8">
      <c r="A19" s="339" t="s">
        <v>130</v>
      </c>
      <c r="B19" s="464">
        <v>13</v>
      </c>
      <c r="C19" s="632">
        <v>76.5</v>
      </c>
      <c r="D19" s="464">
        <v>5</v>
      </c>
      <c r="E19" s="632">
        <v>29.4</v>
      </c>
      <c r="F19" s="464">
        <v>8</v>
      </c>
      <c r="G19" s="632">
        <v>47.1</v>
      </c>
      <c r="H19" s="464">
        <v>3</v>
      </c>
      <c r="I19" s="632">
        <v>17.600000000000001</v>
      </c>
      <c r="J19" s="464">
        <v>3</v>
      </c>
      <c r="K19" s="632">
        <v>17.600000000000001</v>
      </c>
      <c r="L19" s="464">
        <v>1</v>
      </c>
      <c r="M19" s="638">
        <v>5.9</v>
      </c>
      <c r="O19" s="4"/>
    </row>
    <row r="20" spans="1:15" ht="13.8">
      <c r="A20" s="338" t="s">
        <v>131</v>
      </c>
      <c r="B20" s="463">
        <v>4</v>
      </c>
      <c r="C20" s="631">
        <v>100</v>
      </c>
      <c r="D20" s="463">
        <v>2</v>
      </c>
      <c r="E20" s="631">
        <v>50</v>
      </c>
      <c r="F20" s="463">
        <v>3</v>
      </c>
      <c r="G20" s="631">
        <v>75</v>
      </c>
      <c r="H20" s="463">
        <v>1</v>
      </c>
      <c r="I20" s="631">
        <v>25</v>
      </c>
      <c r="J20" s="463">
        <v>0</v>
      </c>
      <c r="K20" s="631">
        <v>0</v>
      </c>
      <c r="L20" s="463">
        <v>0</v>
      </c>
      <c r="M20" s="637">
        <v>0</v>
      </c>
      <c r="O20" s="4"/>
    </row>
    <row r="21" spans="1:15" ht="13.8">
      <c r="A21" s="339" t="s">
        <v>243</v>
      </c>
      <c r="B21" s="464">
        <v>207</v>
      </c>
      <c r="C21" s="632">
        <v>79.900000000000006</v>
      </c>
      <c r="D21" s="464">
        <v>79</v>
      </c>
      <c r="E21" s="632">
        <v>30.5</v>
      </c>
      <c r="F21" s="464">
        <v>132</v>
      </c>
      <c r="G21" s="632">
        <v>51</v>
      </c>
      <c r="H21" s="464">
        <v>16</v>
      </c>
      <c r="I21" s="632">
        <v>6.2</v>
      </c>
      <c r="J21" s="464">
        <v>41</v>
      </c>
      <c r="K21" s="632">
        <v>15.8</v>
      </c>
      <c r="L21" s="464">
        <v>23</v>
      </c>
      <c r="M21" s="638">
        <v>8.9</v>
      </c>
      <c r="O21" s="4"/>
    </row>
    <row r="22" spans="1:15" ht="13.8">
      <c r="A22" s="338" t="s">
        <v>258</v>
      </c>
      <c r="B22" s="463">
        <v>0</v>
      </c>
      <c r="C22" s="631">
        <v>0</v>
      </c>
      <c r="D22" s="463">
        <v>0</v>
      </c>
      <c r="E22" s="631">
        <v>0</v>
      </c>
      <c r="F22" s="463">
        <v>0</v>
      </c>
      <c r="G22" s="631">
        <v>0</v>
      </c>
      <c r="H22" s="463">
        <v>0</v>
      </c>
      <c r="I22" s="631">
        <v>0</v>
      </c>
      <c r="J22" s="463">
        <v>0</v>
      </c>
      <c r="K22" s="631">
        <v>0</v>
      </c>
      <c r="L22" s="463">
        <v>1</v>
      </c>
      <c r="M22" s="637">
        <v>100</v>
      </c>
      <c r="O22" s="4"/>
    </row>
    <row r="23" spans="1:15" ht="13.8">
      <c r="A23" s="339" t="s">
        <v>137</v>
      </c>
      <c r="B23" s="464">
        <v>3</v>
      </c>
      <c r="C23" s="632">
        <v>100</v>
      </c>
      <c r="D23" s="464">
        <v>0</v>
      </c>
      <c r="E23" s="632">
        <v>0</v>
      </c>
      <c r="F23" s="464">
        <v>2</v>
      </c>
      <c r="G23" s="632">
        <v>66.7</v>
      </c>
      <c r="H23" s="464">
        <v>0</v>
      </c>
      <c r="I23" s="632">
        <v>0</v>
      </c>
      <c r="J23" s="464">
        <v>0</v>
      </c>
      <c r="K23" s="632">
        <v>0</v>
      </c>
      <c r="L23" s="464">
        <v>0</v>
      </c>
      <c r="M23" s="638">
        <v>0</v>
      </c>
      <c r="O23" s="4"/>
    </row>
    <row r="24" spans="1:15" ht="13.8">
      <c r="A24" s="145"/>
      <c r="B24" s="464"/>
      <c r="C24" s="632"/>
      <c r="D24" s="464"/>
      <c r="E24" s="632"/>
      <c r="F24" s="464"/>
      <c r="G24" s="632"/>
      <c r="H24" s="464"/>
      <c r="I24" s="632"/>
      <c r="J24" s="464"/>
      <c r="K24" s="632"/>
      <c r="L24" s="464"/>
      <c r="M24" s="638"/>
      <c r="O24" s="4"/>
    </row>
    <row r="25" spans="1:15" ht="14.4" thickBot="1">
      <c r="A25" s="146" t="s">
        <v>138</v>
      </c>
      <c r="B25" s="465"/>
      <c r="C25" s="633"/>
      <c r="D25" s="465"/>
      <c r="E25" s="633"/>
      <c r="F25" s="465"/>
      <c r="G25" s="633"/>
      <c r="H25" s="465"/>
      <c r="I25" s="633"/>
      <c r="J25" s="465"/>
      <c r="K25" s="633"/>
      <c r="L25" s="465"/>
      <c r="M25" s="639"/>
      <c r="O25" s="4"/>
    </row>
    <row r="26" spans="1:15" ht="13.8">
      <c r="A26" s="337" t="s">
        <v>139</v>
      </c>
      <c r="B26" s="462">
        <v>57</v>
      </c>
      <c r="C26" s="630">
        <v>70.400000000000006</v>
      </c>
      <c r="D26" s="462">
        <v>19</v>
      </c>
      <c r="E26" s="630">
        <v>23.5</v>
      </c>
      <c r="F26" s="462">
        <v>41</v>
      </c>
      <c r="G26" s="630">
        <v>50.6</v>
      </c>
      <c r="H26" s="462">
        <v>7</v>
      </c>
      <c r="I26" s="630">
        <v>8.6</v>
      </c>
      <c r="J26" s="462">
        <v>18</v>
      </c>
      <c r="K26" s="630">
        <v>22.2</v>
      </c>
      <c r="L26" s="462">
        <v>5</v>
      </c>
      <c r="M26" s="636">
        <v>6.2</v>
      </c>
      <c r="O26" s="4"/>
    </row>
    <row r="27" spans="1:15" ht="13.8">
      <c r="A27" s="338" t="s">
        <v>140</v>
      </c>
      <c r="B27" s="463">
        <v>339</v>
      </c>
      <c r="C27" s="631">
        <v>79.599999999999994</v>
      </c>
      <c r="D27" s="463">
        <v>138</v>
      </c>
      <c r="E27" s="631">
        <v>32.4</v>
      </c>
      <c r="F27" s="463">
        <v>208</v>
      </c>
      <c r="G27" s="631">
        <v>48.8</v>
      </c>
      <c r="H27" s="463">
        <v>44</v>
      </c>
      <c r="I27" s="631">
        <v>10.3</v>
      </c>
      <c r="J27" s="463">
        <v>62</v>
      </c>
      <c r="K27" s="631">
        <v>14.6</v>
      </c>
      <c r="L27" s="463">
        <v>48</v>
      </c>
      <c r="M27" s="637">
        <v>11.3</v>
      </c>
      <c r="O27" s="4"/>
    </row>
    <row r="28" spans="1:15" ht="13.8">
      <c r="A28" s="339" t="s">
        <v>202</v>
      </c>
      <c r="B28" s="464">
        <v>7</v>
      </c>
      <c r="C28" s="632">
        <v>100</v>
      </c>
      <c r="D28" s="464">
        <v>3</v>
      </c>
      <c r="E28" s="632">
        <v>42.9</v>
      </c>
      <c r="F28" s="464">
        <v>1</v>
      </c>
      <c r="G28" s="632">
        <v>14.3</v>
      </c>
      <c r="H28" s="464">
        <v>2</v>
      </c>
      <c r="I28" s="632">
        <v>28.6</v>
      </c>
      <c r="J28" s="464">
        <v>0</v>
      </c>
      <c r="K28" s="632">
        <v>0</v>
      </c>
      <c r="L28" s="464">
        <v>2</v>
      </c>
      <c r="M28" s="638">
        <v>28.6</v>
      </c>
      <c r="O28" s="4"/>
    </row>
    <row r="29" spans="1:15" ht="13.8">
      <c r="A29" s="338" t="s">
        <v>244</v>
      </c>
      <c r="B29" s="463">
        <v>107</v>
      </c>
      <c r="C29" s="631">
        <v>93.9</v>
      </c>
      <c r="D29" s="463">
        <v>45</v>
      </c>
      <c r="E29" s="631">
        <v>39.5</v>
      </c>
      <c r="F29" s="463">
        <v>67</v>
      </c>
      <c r="G29" s="631">
        <v>58.8</v>
      </c>
      <c r="H29" s="463">
        <v>12</v>
      </c>
      <c r="I29" s="631">
        <v>10.5</v>
      </c>
      <c r="J29" s="463">
        <v>6</v>
      </c>
      <c r="K29" s="631">
        <v>5.3</v>
      </c>
      <c r="L29" s="463">
        <v>7</v>
      </c>
      <c r="M29" s="637">
        <v>6.1</v>
      </c>
      <c r="O29" s="4"/>
    </row>
    <row r="30" spans="1:15" ht="13.8">
      <c r="A30" s="339" t="s">
        <v>203</v>
      </c>
      <c r="B30" s="464">
        <v>2</v>
      </c>
      <c r="C30" s="632">
        <v>100</v>
      </c>
      <c r="D30" s="464">
        <v>1</v>
      </c>
      <c r="E30" s="632">
        <v>50</v>
      </c>
      <c r="F30" s="464">
        <v>2</v>
      </c>
      <c r="G30" s="632">
        <v>100</v>
      </c>
      <c r="H30" s="464">
        <v>0</v>
      </c>
      <c r="I30" s="632">
        <v>0</v>
      </c>
      <c r="J30" s="464">
        <v>0</v>
      </c>
      <c r="K30" s="632">
        <v>0</v>
      </c>
      <c r="L30" s="464">
        <v>0</v>
      </c>
      <c r="M30" s="638">
        <v>0</v>
      </c>
      <c r="O30" s="4"/>
    </row>
    <row r="31" spans="1:15" ht="13.8">
      <c r="A31" s="338" t="s">
        <v>259</v>
      </c>
      <c r="B31" s="463">
        <v>0</v>
      </c>
      <c r="C31" s="631">
        <v>0</v>
      </c>
      <c r="D31" s="463">
        <v>0</v>
      </c>
      <c r="E31" s="631">
        <v>0</v>
      </c>
      <c r="F31" s="463">
        <v>0</v>
      </c>
      <c r="G31" s="631">
        <v>0</v>
      </c>
      <c r="H31" s="463">
        <v>0</v>
      </c>
      <c r="I31" s="631">
        <v>0</v>
      </c>
      <c r="J31" s="463">
        <v>0</v>
      </c>
      <c r="K31" s="631">
        <v>0</v>
      </c>
      <c r="L31" s="463">
        <v>0</v>
      </c>
      <c r="M31" s="637">
        <v>0</v>
      </c>
      <c r="O31" s="4"/>
    </row>
    <row r="32" spans="1:15" ht="13.8">
      <c r="A32" s="340"/>
      <c r="B32" s="464"/>
      <c r="C32" s="632"/>
      <c r="D32" s="464"/>
      <c r="E32" s="632"/>
      <c r="F32" s="464"/>
      <c r="G32" s="632"/>
      <c r="H32" s="464"/>
      <c r="I32" s="632"/>
      <c r="J32" s="464"/>
      <c r="K32" s="632"/>
      <c r="L32" s="464"/>
      <c r="M32" s="638"/>
      <c r="O32" s="4"/>
    </row>
    <row r="33" spans="1:15" ht="14.4" thickBot="1">
      <c r="A33" s="146" t="s">
        <v>146</v>
      </c>
      <c r="B33" s="465"/>
      <c r="C33" s="633"/>
      <c r="D33" s="465"/>
      <c r="E33" s="633"/>
      <c r="F33" s="465"/>
      <c r="G33" s="633"/>
      <c r="H33" s="465"/>
      <c r="I33" s="633"/>
      <c r="J33" s="465"/>
      <c r="K33" s="633"/>
      <c r="L33" s="465"/>
      <c r="M33" s="639"/>
      <c r="O33" s="4"/>
    </row>
    <row r="34" spans="1:15" ht="13.8">
      <c r="A34" s="337" t="s">
        <v>147</v>
      </c>
      <c r="B34" s="462">
        <v>21</v>
      </c>
      <c r="C34" s="630">
        <v>91.3</v>
      </c>
      <c r="D34" s="462">
        <v>9</v>
      </c>
      <c r="E34" s="630">
        <v>39.1</v>
      </c>
      <c r="F34" s="462">
        <v>19</v>
      </c>
      <c r="G34" s="630">
        <v>82.6</v>
      </c>
      <c r="H34" s="462">
        <v>1</v>
      </c>
      <c r="I34" s="630">
        <v>4.3</v>
      </c>
      <c r="J34" s="462">
        <v>2</v>
      </c>
      <c r="K34" s="630">
        <v>8.6999999999999993</v>
      </c>
      <c r="L34" s="462">
        <v>2</v>
      </c>
      <c r="M34" s="636">
        <v>8.6999999999999993</v>
      </c>
      <c r="O34" s="4"/>
    </row>
    <row r="35" spans="1:15" ht="13.8">
      <c r="A35" s="145"/>
      <c r="B35" s="464"/>
      <c r="C35" s="632"/>
      <c r="D35" s="464"/>
      <c r="E35" s="632"/>
      <c r="F35" s="464"/>
      <c r="G35" s="632"/>
      <c r="H35" s="464"/>
      <c r="I35" s="632"/>
      <c r="J35" s="464"/>
      <c r="K35" s="632"/>
      <c r="L35" s="464"/>
      <c r="M35" s="638"/>
      <c r="O35" s="4"/>
    </row>
    <row r="36" spans="1:15" ht="14.4" thickBot="1">
      <c r="A36" s="146" t="s">
        <v>69</v>
      </c>
      <c r="B36" s="465"/>
      <c r="C36" s="633"/>
      <c r="D36" s="465"/>
      <c r="E36" s="633"/>
      <c r="F36" s="465"/>
      <c r="G36" s="633"/>
      <c r="H36" s="465"/>
      <c r="I36" s="633"/>
      <c r="J36" s="465"/>
      <c r="K36" s="633"/>
      <c r="L36" s="465"/>
      <c r="M36" s="639"/>
      <c r="O36" s="4"/>
    </row>
    <row r="37" spans="1:15" ht="13.8">
      <c r="A37" s="337" t="s">
        <v>235</v>
      </c>
      <c r="B37" s="462">
        <v>0</v>
      </c>
      <c r="C37" s="630">
        <v>0</v>
      </c>
      <c r="D37" s="462">
        <v>0</v>
      </c>
      <c r="E37" s="630">
        <v>0</v>
      </c>
      <c r="F37" s="462">
        <v>0</v>
      </c>
      <c r="G37" s="630">
        <v>0</v>
      </c>
      <c r="H37" s="462">
        <v>0</v>
      </c>
      <c r="I37" s="630">
        <v>0</v>
      </c>
      <c r="J37" s="462">
        <v>0</v>
      </c>
      <c r="K37" s="630">
        <v>0</v>
      </c>
      <c r="L37" s="462">
        <v>0</v>
      </c>
      <c r="M37" s="636">
        <v>0</v>
      </c>
      <c r="O37" s="4"/>
    </row>
    <row r="38" spans="1:15" ht="13.8">
      <c r="A38" s="338" t="s">
        <v>150</v>
      </c>
      <c r="B38" s="463">
        <v>7</v>
      </c>
      <c r="C38" s="631">
        <v>100</v>
      </c>
      <c r="D38" s="463">
        <v>1</v>
      </c>
      <c r="E38" s="631">
        <v>14.3</v>
      </c>
      <c r="F38" s="463">
        <v>4</v>
      </c>
      <c r="G38" s="631">
        <v>57.1</v>
      </c>
      <c r="H38" s="463">
        <v>1</v>
      </c>
      <c r="I38" s="631">
        <v>14.3</v>
      </c>
      <c r="J38" s="463">
        <v>0</v>
      </c>
      <c r="K38" s="631">
        <v>0</v>
      </c>
      <c r="L38" s="463">
        <v>1</v>
      </c>
      <c r="M38" s="637">
        <v>14.3</v>
      </c>
      <c r="O38" s="4"/>
    </row>
    <row r="39" spans="1:15" ht="13.8">
      <c r="A39" s="339" t="s">
        <v>151</v>
      </c>
      <c r="B39" s="464">
        <v>4</v>
      </c>
      <c r="C39" s="632">
        <v>44.4</v>
      </c>
      <c r="D39" s="464">
        <v>0</v>
      </c>
      <c r="E39" s="632">
        <v>0</v>
      </c>
      <c r="F39" s="464">
        <v>3</v>
      </c>
      <c r="G39" s="632">
        <v>33.299999999999997</v>
      </c>
      <c r="H39" s="464">
        <v>0</v>
      </c>
      <c r="I39" s="632">
        <v>0</v>
      </c>
      <c r="J39" s="464">
        <v>5</v>
      </c>
      <c r="K39" s="632">
        <v>55.6</v>
      </c>
      <c r="L39" s="464">
        <v>0</v>
      </c>
      <c r="M39" s="638">
        <v>0</v>
      </c>
      <c r="O39" s="4"/>
    </row>
    <row r="40" spans="1:15" ht="13.8">
      <c r="A40" s="338" t="s">
        <v>234</v>
      </c>
      <c r="B40" s="463">
        <v>79</v>
      </c>
      <c r="C40" s="631">
        <v>86.8</v>
      </c>
      <c r="D40" s="463">
        <v>33</v>
      </c>
      <c r="E40" s="631">
        <v>36.299999999999997</v>
      </c>
      <c r="F40" s="463">
        <v>57</v>
      </c>
      <c r="G40" s="631">
        <v>62.6</v>
      </c>
      <c r="H40" s="463">
        <v>8</v>
      </c>
      <c r="I40" s="631">
        <v>8.8000000000000007</v>
      </c>
      <c r="J40" s="463">
        <v>7</v>
      </c>
      <c r="K40" s="631">
        <v>7.7</v>
      </c>
      <c r="L40" s="463">
        <v>9</v>
      </c>
      <c r="M40" s="637">
        <v>9.9</v>
      </c>
      <c r="O40" s="4"/>
    </row>
    <row r="41" spans="1:15" ht="13.8">
      <c r="A41" s="339" t="s">
        <v>153</v>
      </c>
      <c r="B41" s="464">
        <v>154</v>
      </c>
      <c r="C41" s="632">
        <v>91.1</v>
      </c>
      <c r="D41" s="464">
        <v>58</v>
      </c>
      <c r="E41" s="632">
        <v>34.299999999999997</v>
      </c>
      <c r="F41" s="464">
        <v>96</v>
      </c>
      <c r="G41" s="632">
        <v>56.8</v>
      </c>
      <c r="H41" s="464">
        <v>13</v>
      </c>
      <c r="I41" s="632">
        <v>7.7</v>
      </c>
      <c r="J41" s="464">
        <v>13</v>
      </c>
      <c r="K41" s="632">
        <v>7.7</v>
      </c>
      <c r="L41" s="464">
        <v>11</v>
      </c>
      <c r="M41" s="638">
        <v>6.5</v>
      </c>
      <c r="O41" s="4"/>
    </row>
    <row r="42" spans="1:15" ht="13.8">
      <c r="A42" s="338" t="s">
        <v>260</v>
      </c>
      <c r="B42" s="463">
        <v>304</v>
      </c>
      <c r="C42" s="631">
        <v>86.9</v>
      </c>
      <c r="D42" s="463">
        <v>150</v>
      </c>
      <c r="E42" s="631">
        <v>42.9</v>
      </c>
      <c r="F42" s="463">
        <v>224</v>
      </c>
      <c r="G42" s="631">
        <v>64</v>
      </c>
      <c r="H42" s="463">
        <v>34</v>
      </c>
      <c r="I42" s="631">
        <v>9.6999999999999993</v>
      </c>
      <c r="J42" s="463">
        <v>31</v>
      </c>
      <c r="K42" s="631">
        <v>8.9</v>
      </c>
      <c r="L42" s="463">
        <v>34</v>
      </c>
      <c r="M42" s="637">
        <v>9.6999999999999993</v>
      </c>
      <c r="O42" s="4"/>
    </row>
    <row r="43" spans="1:15" ht="13.8">
      <c r="A43" s="339" t="s">
        <v>158</v>
      </c>
      <c r="B43" s="464">
        <v>200</v>
      </c>
      <c r="C43" s="632">
        <v>84.4</v>
      </c>
      <c r="D43" s="464">
        <v>104</v>
      </c>
      <c r="E43" s="632">
        <v>43.9</v>
      </c>
      <c r="F43" s="464">
        <v>149</v>
      </c>
      <c r="G43" s="632">
        <v>62.9</v>
      </c>
      <c r="H43" s="464">
        <v>25</v>
      </c>
      <c r="I43" s="632">
        <v>10.5</v>
      </c>
      <c r="J43" s="464">
        <v>26</v>
      </c>
      <c r="K43" s="632">
        <v>11</v>
      </c>
      <c r="L43" s="464">
        <v>22</v>
      </c>
      <c r="M43" s="638">
        <v>9.3000000000000007</v>
      </c>
      <c r="O43" s="4"/>
    </row>
    <row r="44" spans="1:15" ht="13.8">
      <c r="A44" s="340"/>
      <c r="B44" s="464"/>
      <c r="C44" s="632"/>
      <c r="D44" s="464"/>
      <c r="E44" s="632"/>
      <c r="F44" s="464"/>
      <c r="G44" s="632"/>
      <c r="H44" s="464"/>
      <c r="I44" s="632"/>
      <c r="J44" s="464"/>
      <c r="K44" s="632"/>
      <c r="L44" s="464"/>
      <c r="M44" s="638"/>
      <c r="O44" s="4"/>
    </row>
    <row r="45" spans="1:15" ht="14.4" thickBot="1">
      <c r="A45" s="146" t="s">
        <v>159</v>
      </c>
      <c r="B45" s="465"/>
      <c r="C45" s="633"/>
      <c r="D45" s="465"/>
      <c r="E45" s="633"/>
      <c r="F45" s="465"/>
      <c r="G45" s="633"/>
      <c r="H45" s="465"/>
      <c r="I45" s="633"/>
      <c r="J45" s="465"/>
      <c r="K45" s="633"/>
      <c r="L45" s="465"/>
      <c r="M45" s="639"/>
      <c r="O45" s="4"/>
    </row>
    <row r="46" spans="1:15" ht="13.8">
      <c r="A46" s="337" t="s">
        <v>261</v>
      </c>
      <c r="B46" s="462">
        <v>292</v>
      </c>
      <c r="C46" s="630">
        <v>83</v>
      </c>
      <c r="D46" s="462">
        <v>120</v>
      </c>
      <c r="E46" s="630">
        <v>34.1</v>
      </c>
      <c r="F46" s="462">
        <v>202</v>
      </c>
      <c r="G46" s="630">
        <v>57.4</v>
      </c>
      <c r="H46" s="462">
        <v>41</v>
      </c>
      <c r="I46" s="630">
        <v>11.6</v>
      </c>
      <c r="J46" s="462">
        <v>48</v>
      </c>
      <c r="K46" s="630">
        <v>13.6</v>
      </c>
      <c r="L46" s="462">
        <v>26</v>
      </c>
      <c r="M46" s="636">
        <v>7.4</v>
      </c>
      <c r="O46" s="4"/>
    </row>
    <row r="47" spans="1:15" ht="13.8">
      <c r="A47" s="338" t="s">
        <v>204</v>
      </c>
      <c r="B47" s="463">
        <v>75</v>
      </c>
      <c r="C47" s="631">
        <v>80.599999999999994</v>
      </c>
      <c r="D47" s="463">
        <v>29</v>
      </c>
      <c r="E47" s="631">
        <v>31.2</v>
      </c>
      <c r="F47" s="463">
        <v>54</v>
      </c>
      <c r="G47" s="631">
        <v>58.1</v>
      </c>
      <c r="H47" s="463">
        <v>10</v>
      </c>
      <c r="I47" s="631">
        <v>10.8</v>
      </c>
      <c r="J47" s="463">
        <v>14</v>
      </c>
      <c r="K47" s="631">
        <v>15.1</v>
      </c>
      <c r="L47" s="463">
        <v>7</v>
      </c>
      <c r="M47" s="637">
        <v>7.5</v>
      </c>
      <c r="O47" s="4"/>
    </row>
    <row r="48" spans="1:15" ht="13.8">
      <c r="A48" s="339" t="s">
        <v>245</v>
      </c>
      <c r="B48" s="464">
        <v>13</v>
      </c>
      <c r="C48" s="632">
        <v>18.8</v>
      </c>
      <c r="D48" s="464">
        <v>0</v>
      </c>
      <c r="E48" s="632">
        <v>0</v>
      </c>
      <c r="F48" s="464">
        <v>8</v>
      </c>
      <c r="G48" s="632">
        <v>11.6</v>
      </c>
      <c r="H48" s="464">
        <v>0</v>
      </c>
      <c r="I48" s="632">
        <v>0</v>
      </c>
      <c r="J48" s="464">
        <v>51</v>
      </c>
      <c r="K48" s="632">
        <v>73.900000000000006</v>
      </c>
      <c r="L48" s="464">
        <v>3</v>
      </c>
      <c r="M48" s="638">
        <v>4.3</v>
      </c>
      <c r="O48" s="4"/>
    </row>
    <row r="49" spans="1:15" ht="13.8">
      <c r="A49" s="338" t="s">
        <v>163</v>
      </c>
      <c r="B49" s="463">
        <v>19</v>
      </c>
      <c r="C49" s="631">
        <v>79.2</v>
      </c>
      <c r="D49" s="463">
        <v>9</v>
      </c>
      <c r="E49" s="631">
        <v>37.5</v>
      </c>
      <c r="F49" s="463">
        <v>13</v>
      </c>
      <c r="G49" s="631">
        <v>54.2</v>
      </c>
      <c r="H49" s="463">
        <v>3</v>
      </c>
      <c r="I49" s="631">
        <v>12.5</v>
      </c>
      <c r="J49" s="463">
        <v>4</v>
      </c>
      <c r="K49" s="631">
        <v>16.7</v>
      </c>
      <c r="L49" s="463">
        <v>1</v>
      </c>
      <c r="M49" s="637">
        <v>4.2</v>
      </c>
      <c r="O49" s="4"/>
    </row>
    <row r="50" spans="1:15" ht="13.8">
      <c r="A50" s="339" t="s">
        <v>206</v>
      </c>
      <c r="B50" s="464">
        <v>33</v>
      </c>
      <c r="C50" s="632">
        <v>78.599999999999994</v>
      </c>
      <c r="D50" s="464">
        <v>8</v>
      </c>
      <c r="E50" s="632">
        <v>19</v>
      </c>
      <c r="F50" s="464">
        <v>19</v>
      </c>
      <c r="G50" s="632">
        <v>45.2</v>
      </c>
      <c r="H50" s="464">
        <v>3</v>
      </c>
      <c r="I50" s="632">
        <v>7.1</v>
      </c>
      <c r="J50" s="464">
        <v>9</v>
      </c>
      <c r="K50" s="632">
        <v>21.4</v>
      </c>
      <c r="L50" s="464">
        <v>2</v>
      </c>
      <c r="M50" s="638">
        <v>4.8</v>
      </c>
      <c r="O50" s="4"/>
    </row>
    <row r="51" spans="1:15" ht="13.8">
      <c r="A51" s="338" t="s">
        <v>165</v>
      </c>
      <c r="B51" s="463">
        <v>1</v>
      </c>
      <c r="C51" s="631">
        <v>100</v>
      </c>
      <c r="D51" s="463">
        <v>0</v>
      </c>
      <c r="E51" s="631">
        <v>0</v>
      </c>
      <c r="F51" s="463">
        <v>1</v>
      </c>
      <c r="G51" s="631">
        <v>100</v>
      </c>
      <c r="H51" s="463">
        <v>0</v>
      </c>
      <c r="I51" s="631">
        <v>0</v>
      </c>
      <c r="J51" s="463">
        <v>0</v>
      </c>
      <c r="K51" s="631">
        <v>0</v>
      </c>
      <c r="L51" s="463">
        <v>0</v>
      </c>
      <c r="M51" s="637">
        <v>0</v>
      </c>
      <c r="O51" s="4"/>
    </row>
    <row r="52" spans="1:15" ht="13.8">
      <c r="A52" s="145"/>
      <c r="B52" s="464"/>
      <c r="C52" s="632"/>
      <c r="D52" s="464"/>
      <c r="E52" s="632"/>
      <c r="F52" s="464"/>
      <c r="G52" s="632"/>
      <c r="H52" s="464"/>
      <c r="I52" s="632"/>
      <c r="J52" s="464"/>
      <c r="K52" s="632"/>
      <c r="L52" s="464"/>
      <c r="M52" s="638"/>
      <c r="O52" s="4"/>
    </row>
    <row r="53" spans="1:15" ht="14.4" thickBot="1">
      <c r="A53" s="146" t="s">
        <v>166</v>
      </c>
      <c r="B53" s="465"/>
      <c r="C53" s="633"/>
      <c r="D53" s="465"/>
      <c r="E53" s="633"/>
      <c r="F53" s="465"/>
      <c r="G53" s="633"/>
      <c r="H53" s="465"/>
      <c r="I53" s="633"/>
      <c r="J53" s="465"/>
      <c r="K53" s="633"/>
      <c r="L53" s="465"/>
      <c r="M53" s="639"/>
      <c r="O53" s="4"/>
    </row>
    <row r="54" spans="1:15" ht="13.8">
      <c r="A54" s="337" t="s">
        <v>207</v>
      </c>
      <c r="B54" s="462">
        <v>0</v>
      </c>
      <c r="C54" s="630">
        <v>0</v>
      </c>
      <c r="D54" s="462">
        <v>0</v>
      </c>
      <c r="E54" s="630">
        <v>0</v>
      </c>
      <c r="F54" s="462">
        <v>0</v>
      </c>
      <c r="G54" s="630">
        <v>0</v>
      </c>
      <c r="H54" s="462">
        <v>0</v>
      </c>
      <c r="I54" s="630">
        <v>0</v>
      </c>
      <c r="J54" s="462">
        <v>0</v>
      </c>
      <c r="K54" s="630">
        <v>0</v>
      </c>
      <c r="L54" s="462">
        <v>0</v>
      </c>
      <c r="M54" s="636">
        <v>0</v>
      </c>
      <c r="O54" s="4"/>
    </row>
    <row r="55" spans="1:15" ht="13.8">
      <c r="A55" s="338" t="s">
        <v>208</v>
      </c>
      <c r="B55" s="463">
        <v>0</v>
      </c>
      <c r="C55" s="631">
        <v>0</v>
      </c>
      <c r="D55" s="463">
        <v>0</v>
      </c>
      <c r="E55" s="631">
        <v>0</v>
      </c>
      <c r="F55" s="463">
        <v>0</v>
      </c>
      <c r="G55" s="631">
        <v>0</v>
      </c>
      <c r="H55" s="463">
        <v>0</v>
      </c>
      <c r="I55" s="631">
        <v>0</v>
      </c>
      <c r="J55" s="463">
        <v>0</v>
      </c>
      <c r="K55" s="631">
        <v>0</v>
      </c>
      <c r="L55" s="463">
        <v>0</v>
      </c>
      <c r="M55" s="637">
        <v>0</v>
      </c>
      <c r="O55" s="4"/>
    </row>
    <row r="56" spans="1:15" ht="13.8">
      <c r="A56" s="339" t="s">
        <v>209</v>
      </c>
      <c r="B56" s="464">
        <v>81</v>
      </c>
      <c r="C56" s="632">
        <v>86.2</v>
      </c>
      <c r="D56" s="464">
        <v>34</v>
      </c>
      <c r="E56" s="632">
        <v>36.200000000000003</v>
      </c>
      <c r="F56" s="464">
        <v>61</v>
      </c>
      <c r="G56" s="632">
        <v>64.900000000000006</v>
      </c>
      <c r="H56" s="464">
        <v>3</v>
      </c>
      <c r="I56" s="632">
        <v>3.2</v>
      </c>
      <c r="J56" s="464">
        <v>8</v>
      </c>
      <c r="K56" s="632">
        <v>8.5</v>
      </c>
      <c r="L56" s="464">
        <v>7</v>
      </c>
      <c r="M56" s="638">
        <v>7.4</v>
      </c>
      <c r="O56" s="4"/>
    </row>
    <row r="57" spans="1:15" ht="13.8">
      <c r="A57" s="338" t="s">
        <v>175</v>
      </c>
      <c r="B57" s="463">
        <v>299</v>
      </c>
      <c r="C57" s="631">
        <v>91.7</v>
      </c>
      <c r="D57" s="463">
        <v>171</v>
      </c>
      <c r="E57" s="631">
        <v>52.5</v>
      </c>
      <c r="F57" s="463">
        <v>233</v>
      </c>
      <c r="G57" s="631">
        <v>71.5</v>
      </c>
      <c r="H57" s="463">
        <v>26</v>
      </c>
      <c r="I57" s="631">
        <v>8</v>
      </c>
      <c r="J57" s="463">
        <v>19</v>
      </c>
      <c r="K57" s="631">
        <v>5.8</v>
      </c>
      <c r="L57" s="463">
        <v>22</v>
      </c>
      <c r="M57" s="637">
        <v>6.7</v>
      </c>
      <c r="O57" s="4"/>
    </row>
    <row r="58" spans="1:15" ht="13.8">
      <c r="A58" s="339" t="s">
        <v>246</v>
      </c>
      <c r="B58" s="464">
        <v>45</v>
      </c>
      <c r="C58" s="632">
        <v>88.2</v>
      </c>
      <c r="D58" s="464">
        <v>14</v>
      </c>
      <c r="E58" s="632">
        <v>27.5</v>
      </c>
      <c r="F58" s="464">
        <v>25</v>
      </c>
      <c r="G58" s="632">
        <v>49</v>
      </c>
      <c r="H58" s="464">
        <v>6</v>
      </c>
      <c r="I58" s="632">
        <v>11.8</v>
      </c>
      <c r="J58" s="464">
        <v>6</v>
      </c>
      <c r="K58" s="632">
        <v>11.8</v>
      </c>
      <c r="L58" s="464">
        <v>3</v>
      </c>
      <c r="M58" s="638">
        <v>5.9</v>
      </c>
      <c r="O58" s="4"/>
    </row>
    <row r="59" spans="1:15" ht="13.8">
      <c r="A59" s="338" t="s">
        <v>247</v>
      </c>
      <c r="B59" s="463">
        <v>12</v>
      </c>
      <c r="C59" s="631">
        <v>92.3</v>
      </c>
      <c r="D59" s="463">
        <v>8</v>
      </c>
      <c r="E59" s="631">
        <v>61.5</v>
      </c>
      <c r="F59" s="463">
        <v>10</v>
      </c>
      <c r="G59" s="631">
        <v>76.900000000000006</v>
      </c>
      <c r="H59" s="463">
        <v>2</v>
      </c>
      <c r="I59" s="631">
        <v>15.4</v>
      </c>
      <c r="J59" s="463">
        <v>1</v>
      </c>
      <c r="K59" s="631">
        <v>7.7</v>
      </c>
      <c r="L59" s="463">
        <v>1</v>
      </c>
      <c r="M59" s="637">
        <v>7.7</v>
      </c>
      <c r="O59" s="4"/>
    </row>
    <row r="60" spans="1:15" ht="13.8">
      <c r="A60" s="339" t="s">
        <v>178</v>
      </c>
      <c r="B60" s="464">
        <v>1</v>
      </c>
      <c r="C60" s="632">
        <v>100</v>
      </c>
      <c r="D60" s="464">
        <v>1</v>
      </c>
      <c r="E60" s="632">
        <v>100</v>
      </c>
      <c r="F60" s="464">
        <v>1</v>
      </c>
      <c r="G60" s="632">
        <v>100</v>
      </c>
      <c r="H60" s="464">
        <v>0</v>
      </c>
      <c r="I60" s="632">
        <v>0</v>
      </c>
      <c r="J60" s="464">
        <v>0</v>
      </c>
      <c r="K60" s="632">
        <v>0</v>
      </c>
      <c r="L60" s="464">
        <v>0</v>
      </c>
      <c r="M60" s="638">
        <v>0</v>
      </c>
      <c r="O60" s="4"/>
    </row>
    <row r="61" spans="1:15" ht="13.8">
      <c r="A61" s="338" t="s">
        <v>179</v>
      </c>
      <c r="B61" s="463">
        <v>1</v>
      </c>
      <c r="C61" s="631">
        <v>100</v>
      </c>
      <c r="D61" s="463">
        <v>1</v>
      </c>
      <c r="E61" s="631">
        <v>100</v>
      </c>
      <c r="F61" s="463">
        <v>1</v>
      </c>
      <c r="G61" s="631">
        <v>100</v>
      </c>
      <c r="H61" s="463">
        <v>0</v>
      </c>
      <c r="I61" s="631">
        <v>0</v>
      </c>
      <c r="J61" s="463">
        <v>0</v>
      </c>
      <c r="K61" s="631">
        <v>0</v>
      </c>
      <c r="L61" s="463">
        <v>0</v>
      </c>
      <c r="M61" s="637">
        <v>0</v>
      </c>
      <c r="O61" s="4"/>
    </row>
    <row r="62" spans="1:15" ht="13.8">
      <c r="A62" s="339" t="s">
        <v>211</v>
      </c>
      <c r="B62" s="464">
        <v>237</v>
      </c>
      <c r="C62" s="632">
        <v>94.4</v>
      </c>
      <c r="D62" s="464">
        <v>144</v>
      </c>
      <c r="E62" s="632">
        <v>57.4</v>
      </c>
      <c r="F62" s="464">
        <v>180</v>
      </c>
      <c r="G62" s="632">
        <v>71.7</v>
      </c>
      <c r="H62" s="464">
        <v>29</v>
      </c>
      <c r="I62" s="632">
        <v>11.6</v>
      </c>
      <c r="J62" s="464">
        <v>12</v>
      </c>
      <c r="K62" s="632">
        <v>4.8</v>
      </c>
      <c r="L62" s="464">
        <v>10</v>
      </c>
      <c r="M62" s="638">
        <v>4</v>
      </c>
      <c r="O62" s="4"/>
    </row>
    <row r="63" spans="1:15" ht="13.8">
      <c r="A63" s="338" t="s">
        <v>212</v>
      </c>
      <c r="B63" s="463">
        <v>919</v>
      </c>
      <c r="C63" s="631">
        <v>90</v>
      </c>
      <c r="D63" s="463">
        <v>304</v>
      </c>
      <c r="E63" s="631">
        <v>29.8</v>
      </c>
      <c r="F63" s="463">
        <v>555</v>
      </c>
      <c r="G63" s="631">
        <v>54.4</v>
      </c>
      <c r="H63" s="463">
        <v>88</v>
      </c>
      <c r="I63" s="631">
        <v>8.6</v>
      </c>
      <c r="J63" s="463">
        <v>83</v>
      </c>
      <c r="K63" s="631">
        <v>8.1</v>
      </c>
      <c r="L63" s="463">
        <v>66</v>
      </c>
      <c r="M63" s="637">
        <v>6.5</v>
      </c>
      <c r="O63" s="4"/>
    </row>
    <row r="64" spans="1:15" ht="13.8">
      <c r="A64" s="339" t="s">
        <v>213</v>
      </c>
      <c r="B64" s="464">
        <v>226</v>
      </c>
      <c r="C64" s="632">
        <v>88.3</v>
      </c>
      <c r="D64" s="464">
        <v>59</v>
      </c>
      <c r="E64" s="632">
        <v>23</v>
      </c>
      <c r="F64" s="464">
        <v>116</v>
      </c>
      <c r="G64" s="632">
        <v>45.3</v>
      </c>
      <c r="H64" s="464">
        <v>13</v>
      </c>
      <c r="I64" s="632">
        <v>5.0999999999999996</v>
      </c>
      <c r="J64" s="464">
        <v>25</v>
      </c>
      <c r="K64" s="632">
        <v>9.8000000000000007</v>
      </c>
      <c r="L64" s="464">
        <v>18</v>
      </c>
      <c r="M64" s="638">
        <v>7</v>
      </c>
      <c r="O64" s="4"/>
    </row>
    <row r="65" spans="1:15" ht="13.8">
      <c r="A65" s="338" t="s">
        <v>183</v>
      </c>
      <c r="B65" s="463">
        <v>25</v>
      </c>
      <c r="C65" s="631">
        <v>89.3</v>
      </c>
      <c r="D65" s="463">
        <v>21</v>
      </c>
      <c r="E65" s="631">
        <v>75</v>
      </c>
      <c r="F65" s="463">
        <v>22</v>
      </c>
      <c r="G65" s="631">
        <v>78.599999999999994</v>
      </c>
      <c r="H65" s="463">
        <v>2</v>
      </c>
      <c r="I65" s="631">
        <v>7.1</v>
      </c>
      <c r="J65" s="463">
        <v>3</v>
      </c>
      <c r="K65" s="631">
        <v>10.7</v>
      </c>
      <c r="L65" s="463">
        <v>0</v>
      </c>
      <c r="M65" s="637">
        <v>0</v>
      </c>
      <c r="O65" s="4"/>
    </row>
    <row r="66" spans="1:15" ht="13.8">
      <c r="A66" s="339" t="s">
        <v>184</v>
      </c>
      <c r="B66" s="464">
        <v>242</v>
      </c>
      <c r="C66" s="632">
        <v>89.6</v>
      </c>
      <c r="D66" s="464">
        <v>81</v>
      </c>
      <c r="E66" s="632">
        <v>30</v>
      </c>
      <c r="F66" s="464">
        <v>174</v>
      </c>
      <c r="G66" s="632">
        <v>64.400000000000006</v>
      </c>
      <c r="H66" s="464">
        <v>19</v>
      </c>
      <c r="I66" s="632">
        <v>7</v>
      </c>
      <c r="J66" s="464">
        <v>23</v>
      </c>
      <c r="K66" s="632">
        <v>8.5</v>
      </c>
      <c r="L66" s="464">
        <v>13</v>
      </c>
      <c r="M66" s="638">
        <v>4.8</v>
      </c>
      <c r="O66" s="4"/>
    </row>
    <row r="67" spans="1:15" ht="13.8">
      <c r="A67" s="338" t="s">
        <v>185</v>
      </c>
      <c r="B67" s="463">
        <v>7</v>
      </c>
      <c r="C67" s="631">
        <v>87.5</v>
      </c>
      <c r="D67" s="463">
        <v>3</v>
      </c>
      <c r="E67" s="631">
        <v>37.5</v>
      </c>
      <c r="F67" s="463">
        <v>6</v>
      </c>
      <c r="G67" s="631">
        <v>75</v>
      </c>
      <c r="H67" s="463">
        <v>0</v>
      </c>
      <c r="I67" s="631">
        <v>0</v>
      </c>
      <c r="J67" s="463">
        <v>1</v>
      </c>
      <c r="K67" s="631">
        <v>12.5</v>
      </c>
      <c r="L67" s="463">
        <v>0</v>
      </c>
      <c r="M67" s="637">
        <v>0</v>
      </c>
      <c r="O67" s="4"/>
    </row>
    <row r="68" spans="1:15" ht="13.8">
      <c r="A68" s="339" t="s">
        <v>186</v>
      </c>
      <c r="B68" s="464">
        <v>413</v>
      </c>
      <c r="C68" s="632">
        <v>93.2</v>
      </c>
      <c r="D68" s="464">
        <v>167</v>
      </c>
      <c r="E68" s="632">
        <v>37.700000000000003</v>
      </c>
      <c r="F68" s="464">
        <v>277</v>
      </c>
      <c r="G68" s="632">
        <v>62.5</v>
      </c>
      <c r="H68" s="464">
        <v>45</v>
      </c>
      <c r="I68" s="632">
        <v>10.199999999999999</v>
      </c>
      <c r="J68" s="464">
        <v>16</v>
      </c>
      <c r="K68" s="632">
        <v>3.6</v>
      </c>
      <c r="L68" s="464">
        <v>44</v>
      </c>
      <c r="M68" s="638">
        <v>9.9</v>
      </c>
      <c r="O68" s="4"/>
    </row>
    <row r="69" spans="1:15" ht="13.8">
      <c r="A69" s="338" t="s">
        <v>187</v>
      </c>
      <c r="B69" s="463">
        <v>124</v>
      </c>
      <c r="C69" s="631">
        <v>83.8</v>
      </c>
      <c r="D69" s="463">
        <v>38</v>
      </c>
      <c r="E69" s="631">
        <v>25.7</v>
      </c>
      <c r="F69" s="463">
        <v>77</v>
      </c>
      <c r="G69" s="631">
        <v>52</v>
      </c>
      <c r="H69" s="463">
        <v>8</v>
      </c>
      <c r="I69" s="631">
        <v>5.4</v>
      </c>
      <c r="J69" s="463">
        <v>14</v>
      </c>
      <c r="K69" s="631">
        <v>9.5</v>
      </c>
      <c r="L69" s="463">
        <v>13</v>
      </c>
      <c r="M69" s="637">
        <v>8.8000000000000007</v>
      </c>
      <c r="O69" s="4"/>
    </row>
    <row r="70" spans="1:15" ht="13.8">
      <c r="A70" s="339" t="s">
        <v>214</v>
      </c>
      <c r="B70" s="464">
        <v>547</v>
      </c>
      <c r="C70" s="632">
        <v>83.1</v>
      </c>
      <c r="D70" s="464">
        <v>150</v>
      </c>
      <c r="E70" s="632">
        <v>22.8</v>
      </c>
      <c r="F70" s="464">
        <v>295</v>
      </c>
      <c r="G70" s="632">
        <v>44.8</v>
      </c>
      <c r="H70" s="464">
        <v>40</v>
      </c>
      <c r="I70" s="632">
        <v>6.1</v>
      </c>
      <c r="J70" s="464">
        <v>101</v>
      </c>
      <c r="K70" s="632">
        <v>15.3</v>
      </c>
      <c r="L70" s="464">
        <v>27</v>
      </c>
      <c r="M70" s="638">
        <v>4.0999999999999996</v>
      </c>
      <c r="O70" s="4"/>
    </row>
    <row r="71" spans="1:15" ht="14.4" thickBot="1">
      <c r="A71" s="144"/>
      <c r="B71" s="466"/>
      <c r="C71" s="634"/>
      <c r="D71" s="466"/>
      <c r="E71" s="634"/>
      <c r="F71" s="466"/>
      <c r="G71" s="634"/>
      <c r="H71" s="466"/>
      <c r="I71" s="634"/>
      <c r="J71" s="466"/>
      <c r="K71" s="634"/>
      <c r="L71" s="466"/>
      <c r="M71" s="640"/>
      <c r="O71" s="4"/>
    </row>
    <row r="72" spans="1:15" ht="13.8">
      <c r="A72" s="147" t="s">
        <v>33</v>
      </c>
      <c r="B72" s="461">
        <v>6241</v>
      </c>
      <c r="C72" s="635">
        <v>85.563476830271455</v>
      </c>
      <c r="D72" s="461">
        <v>2421</v>
      </c>
      <c r="E72" s="635">
        <v>33.19166438168358</v>
      </c>
      <c r="F72" s="461">
        <v>4089</v>
      </c>
      <c r="G72" s="635">
        <v>56.059775157663836</v>
      </c>
      <c r="H72" s="461">
        <v>637</v>
      </c>
      <c r="I72" s="635">
        <v>8.7332053742802298</v>
      </c>
      <c r="J72" s="461">
        <v>831</v>
      </c>
      <c r="K72" s="635">
        <v>11.392925692349877</v>
      </c>
      <c r="L72" s="461">
        <v>524</v>
      </c>
      <c r="M72" s="641">
        <v>7.1839868384973959</v>
      </c>
      <c r="O72" s="4"/>
    </row>
    <row r="73" spans="1:15" ht="13.8">
      <c r="A73" s="2185" t="s">
        <v>249</v>
      </c>
      <c r="B73" s="2186"/>
      <c r="C73" s="2186"/>
      <c r="D73" s="2186"/>
      <c r="E73" s="2186"/>
      <c r="F73" s="2186"/>
      <c r="G73" s="2186"/>
      <c r="H73" s="2186"/>
      <c r="I73" s="2186"/>
      <c r="J73" s="2186"/>
      <c r="K73" s="2186"/>
      <c r="L73" s="2186"/>
      <c r="M73" s="2187"/>
      <c r="O73" s="4"/>
    </row>
    <row r="74" spans="1:15" ht="13.8">
      <c r="A74" s="2188" t="s">
        <v>250</v>
      </c>
      <c r="B74" s="2189"/>
      <c r="C74" s="2189"/>
      <c r="D74" s="2189"/>
      <c r="E74" s="2189"/>
      <c r="F74" s="2189"/>
      <c r="G74" s="2189"/>
      <c r="H74" s="2189"/>
      <c r="I74" s="2189"/>
      <c r="J74" s="2189"/>
      <c r="K74" s="2189"/>
      <c r="L74" s="2189"/>
      <c r="M74" s="2190"/>
      <c r="O74" s="4"/>
    </row>
    <row r="75" spans="1:15" ht="13.2">
      <c r="A75" s="216"/>
      <c r="B75" s="216"/>
      <c r="C75" s="217"/>
      <c r="D75" s="217"/>
      <c r="E75" s="218"/>
      <c r="F75" s="218"/>
      <c r="G75" s="218"/>
      <c r="H75" s="218"/>
      <c r="I75" s="218"/>
      <c r="J75" s="218"/>
      <c r="K75" s="218"/>
      <c r="L75" s="218"/>
      <c r="M75" s="218"/>
    </row>
    <row r="76" spans="1:15" ht="13.2">
      <c r="A76" s="2191" t="s">
        <v>1680</v>
      </c>
      <c r="B76" s="2191"/>
      <c r="C76" s="2191"/>
      <c r="D76" s="2191"/>
      <c r="E76" s="2191"/>
      <c r="F76" s="2191"/>
      <c r="G76" s="2191"/>
      <c r="H76" s="2191"/>
      <c r="I76" s="2191"/>
      <c r="J76" s="2191"/>
      <c r="K76" s="2191"/>
      <c r="L76" s="2191"/>
      <c r="M76" s="2191"/>
    </row>
  </sheetData>
  <mergeCells count="12">
    <mergeCell ref="A1:M1"/>
    <mergeCell ref="A73:M73"/>
    <mergeCell ref="A74:M74"/>
    <mergeCell ref="A76:M76"/>
    <mergeCell ref="A3:A5"/>
    <mergeCell ref="B3:M3"/>
    <mergeCell ref="B4:C4"/>
    <mergeCell ref="D4:E4"/>
    <mergeCell ref="F4:G4"/>
    <mergeCell ref="H4:I4"/>
    <mergeCell ref="J4:K4"/>
    <mergeCell ref="L4:M4"/>
  </mergeCells>
  <printOptions horizontalCentered="1"/>
  <pageMargins left="1" right="1" top="1" bottom="1" header="0.5" footer="0.5"/>
  <pageSetup orientation="portrait" horizontalDpi="1200" verticalDpi="1200" r:id="rId1"/>
  <headerFooter alignWithMargins="0">
    <oddFooter>&amp;L&amp;"Arial,Italic"&amp;9      The State of Hawaii Data Book 2015&amp;R&amp;"Arial,Regular"&amp;9      http://dbedt.hawaii.gov/</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zoomScaleNormal="100" workbookViewId="0">
      <selection activeCell="K5" sqref="K5"/>
    </sheetView>
  </sheetViews>
  <sheetFormatPr defaultColWidth="8.77734375" defaultRowHeight="12.75" customHeight="1"/>
  <cols>
    <col min="1" max="1" width="17.44140625" style="14" customWidth="1"/>
    <col min="2" max="9" width="13.44140625" style="14" customWidth="1"/>
    <col min="10" max="10" width="8.77734375" style="14"/>
    <col min="11" max="11" width="8.77734375" style="4"/>
    <col min="12" max="16384" width="8.77734375" style="14"/>
  </cols>
  <sheetData>
    <row r="1" spans="1:11" ht="24.6">
      <c r="A1" s="2201" t="s">
        <v>1757</v>
      </c>
      <c r="B1" s="2201"/>
      <c r="C1" s="2201"/>
      <c r="D1" s="2201"/>
      <c r="E1" s="2201"/>
      <c r="F1" s="2201"/>
      <c r="G1" s="2201"/>
      <c r="H1" s="2201"/>
      <c r="I1" s="2201"/>
      <c r="J1" s="648"/>
    </row>
    <row r="2" spans="1:11" ht="13.8">
      <c r="A2" s="151"/>
      <c r="B2" s="152"/>
      <c r="C2" s="152"/>
      <c r="D2" s="152"/>
      <c r="E2" s="152"/>
      <c r="F2" s="152"/>
      <c r="G2" s="152"/>
      <c r="H2" s="152"/>
      <c r="I2" s="152"/>
    </row>
    <row r="3" spans="1:11" ht="20.399999999999999">
      <c r="A3" s="2203" t="s">
        <v>91</v>
      </c>
      <c r="B3" s="2206" t="s">
        <v>263</v>
      </c>
      <c r="C3" s="2207"/>
      <c r="D3" s="2207"/>
      <c r="E3" s="2208"/>
      <c r="F3" s="2206" t="s">
        <v>264</v>
      </c>
      <c r="G3" s="2207"/>
      <c r="H3" s="2207"/>
      <c r="I3" s="2209"/>
      <c r="J3" s="357"/>
      <c r="K3" s="206"/>
    </row>
    <row r="4" spans="1:11" ht="20.399999999999999">
      <c r="A4" s="2204"/>
      <c r="B4" s="2210" t="s">
        <v>190</v>
      </c>
      <c r="C4" s="2211"/>
      <c r="D4" s="2211" t="s">
        <v>1740</v>
      </c>
      <c r="E4" s="2212"/>
      <c r="F4" s="2210" t="s">
        <v>190</v>
      </c>
      <c r="G4" s="2211"/>
      <c r="H4" s="2211" t="s">
        <v>1735</v>
      </c>
      <c r="I4" s="2213"/>
      <c r="J4" s="357"/>
      <c r="K4" s="206"/>
    </row>
    <row r="5" spans="1:11" ht="32.4">
      <c r="A5" s="2205"/>
      <c r="B5" s="154" t="s">
        <v>19</v>
      </c>
      <c r="C5" s="155" t="s">
        <v>26</v>
      </c>
      <c r="D5" s="155" t="s">
        <v>19</v>
      </c>
      <c r="E5" s="156" t="s">
        <v>26</v>
      </c>
      <c r="F5" s="154" t="s">
        <v>84</v>
      </c>
      <c r="G5" s="155" t="s">
        <v>26</v>
      </c>
      <c r="H5" s="155" t="s">
        <v>84</v>
      </c>
      <c r="I5" s="157" t="s">
        <v>26</v>
      </c>
      <c r="K5" s="614"/>
    </row>
    <row r="6" spans="1:11" ht="15.6">
      <c r="A6" s="361" t="s">
        <v>52</v>
      </c>
      <c r="B6" s="469">
        <v>953207</v>
      </c>
      <c r="C6" s="703">
        <v>0.70073241142952924</v>
      </c>
      <c r="D6" s="475">
        <v>182120</v>
      </c>
      <c r="E6" s="707">
        <v>0.62806497223850744</v>
      </c>
      <c r="F6" s="479">
        <v>902303</v>
      </c>
      <c r="G6" s="703">
        <v>0.69674616068891382</v>
      </c>
      <c r="H6" s="484">
        <v>180775</v>
      </c>
      <c r="I6" s="703">
        <v>0.62074424066780443</v>
      </c>
      <c r="J6" s="328"/>
    </row>
    <row r="7" spans="1:11" ht="15.6">
      <c r="A7" s="362" t="s">
        <v>68</v>
      </c>
      <c r="B7" s="470">
        <v>185079</v>
      </c>
      <c r="C7" s="704">
        <v>0.13605738729884048</v>
      </c>
      <c r="D7" s="476">
        <v>54919</v>
      </c>
      <c r="E7" s="708">
        <v>0.18939545470221059</v>
      </c>
      <c r="F7" s="480">
        <v>178351</v>
      </c>
      <c r="G7" s="704">
        <v>0.1377202275787939</v>
      </c>
      <c r="H7" s="485">
        <v>53630</v>
      </c>
      <c r="I7" s="704">
        <v>0.1841544108810087</v>
      </c>
      <c r="J7" s="328"/>
    </row>
    <row r="8" spans="1:11" ht="15.6">
      <c r="A8" s="363" t="s">
        <v>69</v>
      </c>
      <c r="B8" s="471">
        <v>154834</v>
      </c>
      <c r="C8" s="705">
        <v>0.11382333762895123</v>
      </c>
      <c r="D8" s="477">
        <v>36758</v>
      </c>
      <c r="E8" s="709">
        <v>0.12676483774183536</v>
      </c>
      <c r="F8" s="481">
        <v>149562</v>
      </c>
      <c r="G8" s="705">
        <v>0.11548975154128417</v>
      </c>
      <c r="H8" s="486">
        <v>40358</v>
      </c>
      <c r="I8" s="705">
        <v>0.13858108734543631</v>
      </c>
      <c r="J8" s="328"/>
    </row>
    <row r="9" spans="1:11" ht="15.6">
      <c r="A9" s="362" t="s">
        <v>265</v>
      </c>
      <c r="B9" s="472">
        <v>90</v>
      </c>
      <c r="C9" s="704">
        <v>6.6161827419078571E-5</v>
      </c>
      <c r="D9" s="467">
        <v>46</v>
      </c>
      <c r="E9" s="708">
        <v>1.5863710038969549E-4</v>
      </c>
      <c r="F9" s="480" t="s">
        <v>1794</v>
      </c>
      <c r="G9" s="704"/>
      <c r="H9" s="485" t="s">
        <v>1794</v>
      </c>
      <c r="I9" s="704"/>
      <c r="J9" s="328"/>
    </row>
    <row r="10" spans="1:11" ht="16.2" thickBot="1">
      <c r="A10" s="363" t="s">
        <v>72</v>
      </c>
      <c r="B10" s="473">
        <v>67091</v>
      </c>
      <c r="C10" s="706">
        <v>4.9320701815260007E-2</v>
      </c>
      <c r="D10" s="478">
        <v>16127</v>
      </c>
      <c r="E10" s="710">
        <v>5.5616098217056938E-2</v>
      </c>
      <c r="F10" s="482">
        <v>64808</v>
      </c>
      <c r="G10" s="706">
        <v>5.0043860191008045E-2</v>
      </c>
      <c r="H10" s="487">
        <v>16460</v>
      </c>
      <c r="I10" s="706">
        <v>5.6520261105750577E-2</v>
      </c>
      <c r="J10" s="328"/>
    </row>
    <row r="11" spans="1:11" ht="15.6">
      <c r="A11" s="153" t="s">
        <v>33</v>
      </c>
      <c r="B11" s="474">
        <v>1360301</v>
      </c>
      <c r="C11" s="334"/>
      <c r="D11" s="468">
        <v>289970</v>
      </c>
      <c r="E11" s="335"/>
      <c r="F11" s="483">
        <v>1295024</v>
      </c>
      <c r="G11" s="334"/>
      <c r="H11" s="474">
        <v>291223</v>
      </c>
      <c r="I11" s="336"/>
      <c r="J11" s="328"/>
    </row>
    <row r="12" spans="1:11" ht="40.5" customHeight="1">
      <c r="A12" s="2214" t="s">
        <v>505</v>
      </c>
      <c r="B12" s="2215"/>
      <c r="C12" s="2215"/>
      <c r="D12" s="2215"/>
      <c r="E12" s="2215"/>
      <c r="F12" s="2215"/>
      <c r="G12" s="2215"/>
      <c r="H12" s="2215"/>
      <c r="I12" s="2216"/>
    </row>
    <row r="13" spans="1:11" ht="45.75" customHeight="1">
      <c r="A13" s="2217" t="s">
        <v>506</v>
      </c>
      <c r="B13" s="2218"/>
      <c r="C13" s="2218"/>
      <c r="D13" s="2218"/>
      <c r="E13" s="2218"/>
      <c r="F13" s="2218"/>
      <c r="G13" s="2218"/>
      <c r="H13" s="2218"/>
      <c r="I13" s="2219"/>
    </row>
    <row r="14" spans="1:11" ht="13.8">
      <c r="A14" s="2221" t="s">
        <v>89</v>
      </c>
      <c r="B14" s="2222"/>
      <c r="C14" s="2222"/>
      <c r="D14" s="2222"/>
      <c r="E14" s="2222"/>
      <c r="F14" s="2222"/>
      <c r="G14" s="2222"/>
      <c r="H14" s="2222"/>
      <c r="I14" s="2223"/>
    </row>
    <row r="15" spans="1:11" ht="13.8">
      <c r="A15" s="25"/>
      <c r="B15" s="25"/>
      <c r="C15" s="25"/>
      <c r="D15" s="25"/>
      <c r="E15" s="25"/>
      <c r="F15" s="25"/>
      <c r="G15" s="25"/>
      <c r="H15" s="25"/>
      <c r="I15" s="25"/>
    </row>
    <row r="16" spans="1:11" ht="13.8">
      <c r="A16" s="2220" t="s">
        <v>1682</v>
      </c>
      <c r="B16" s="2220"/>
      <c r="C16" s="2220"/>
      <c r="D16" s="2220"/>
      <c r="E16" s="2220"/>
      <c r="F16" s="2220"/>
      <c r="G16" s="2220"/>
      <c r="H16" s="2220"/>
      <c r="I16" s="2220"/>
    </row>
    <row r="17" spans="1:9" ht="13.8"/>
    <row r="18" spans="1:9" ht="30" customHeight="1">
      <c r="A18" s="2202" t="s">
        <v>1741</v>
      </c>
      <c r="B18" s="2202"/>
      <c r="C18" s="2202"/>
      <c r="D18" s="2202"/>
      <c r="E18" s="2202"/>
      <c r="F18" s="2202"/>
      <c r="G18" s="2202"/>
      <c r="H18" s="2202"/>
      <c r="I18" s="2202"/>
    </row>
    <row r="19" spans="1:9" ht="13.8"/>
    <row r="20" spans="1:9" ht="13.8"/>
    <row r="21" spans="1:9" ht="13.8"/>
    <row r="22" spans="1:9" ht="13.8"/>
    <row r="23" spans="1:9" ht="13.8"/>
    <row r="24" spans="1:9" ht="13.8"/>
    <row r="25" spans="1:9" ht="13.8"/>
    <row r="26" spans="1:9" ht="13.8"/>
    <row r="27" spans="1:9" ht="13.8"/>
    <row r="28" spans="1:9" ht="13.8"/>
    <row r="29" spans="1:9" ht="13.8"/>
    <row r="30" spans="1:9" ht="13.8"/>
    <row r="31" spans="1:9" ht="13.8"/>
    <row r="32" spans="1:9" ht="13.8"/>
    <row r="33" ht="13.8"/>
    <row r="34" ht="13.8"/>
    <row r="35" ht="13.8"/>
    <row r="36" ht="13.8"/>
    <row r="37" ht="13.8"/>
    <row r="38" ht="13.8"/>
    <row r="39" ht="13.8"/>
    <row r="40" ht="13.8"/>
    <row r="41" ht="13.8"/>
    <row r="42" ht="13.8"/>
    <row r="43" ht="13.8"/>
    <row r="44" ht="13.8"/>
    <row r="45" ht="13.8"/>
    <row r="46" ht="13.8"/>
    <row r="47" ht="13.8"/>
    <row r="48" ht="13.8"/>
    <row r="49" ht="13.8"/>
    <row r="50" ht="13.8"/>
    <row r="51" ht="13.8"/>
    <row r="52" ht="13.8"/>
    <row r="53" ht="13.8"/>
    <row r="54" ht="13.8"/>
    <row r="55" ht="13.8"/>
  </sheetData>
  <mergeCells count="13">
    <mergeCell ref="A1:I1"/>
    <mergeCell ref="A18:I18"/>
    <mergeCell ref="A3:A5"/>
    <mergeCell ref="B3:E3"/>
    <mergeCell ref="F3:I3"/>
    <mergeCell ref="B4:C4"/>
    <mergeCell ref="D4:E4"/>
    <mergeCell ref="F4:G4"/>
    <mergeCell ref="H4:I4"/>
    <mergeCell ref="A12:I12"/>
    <mergeCell ref="A13:I13"/>
    <mergeCell ref="A16:I16"/>
    <mergeCell ref="A14:I14"/>
  </mergeCells>
  <printOptions horizontalCentered="1"/>
  <pageMargins left="1" right="1" top="1" bottom="1" header="0.5" footer="0.5"/>
  <pageSetup orientation="portrait" horizontalDpi="300" verticalDpi="300" r:id="rId1"/>
  <headerFooter alignWithMargins="0">
    <oddFooter>&amp;L&amp;"Arial,Italic"&amp;9      The State of Hawaii Data Book 2015&amp;R&amp;9      http://dbedt.hawaii.gov/</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8"/>
  <sheetViews>
    <sheetView zoomScaleNormal="100" workbookViewId="0">
      <selection sqref="A1:E1"/>
    </sheetView>
  </sheetViews>
  <sheetFormatPr defaultColWidth="8.77734375" defaultRowHeight="12.75" customHeight="1"/>
  <cols>
    <col min="1" max="1" width="28.77734375" style="14" customWidth="1"/>
    <col min="2" max="5" width="20.77734375" style="14" customWidth="1"/>
    <col min="6" max="6" width="8.77734375" style="4"/>
    <col min="7" max="16384" width="8.77734375" style="14"/>
  </cols>
  <sheetData>
    <row r="1" spans="1:6" ht="24.6" customHeight="1">
      <c r="A1" s="2227" t="s">
        <v>2075</v>
      </c>
      <c r="B1" s="2227"/>
      <c r="C1" s="2227"/>
      <c r="D1" s="2227"/>
      <c r="E1" s="2227"/>
      <c r="F1" s="647"/>
    </row>
    <row r="2" spans="1:6" ht="13.8">
      <c r="A2" s="164"/>
      <c r="B2" s="165"/>
      <c r="C2" s="165"/>
      <c r="D2" s="165"/>
    </row>
    <row r="3" spans="1:6" ht="20.399999999999999">
      <c r="A3" s="2225" t="s">
        <v>266</v>
      </c>
      <c r="B3" s="1676" t="s">
        <v>23</v>
      </c>
      <c r="C3" s="2228" t="s">
        <v>1691</v>
      </c>
      <c r="D3" s="2229"/>
      <c r="E3" s="2229"/>
      <c r="F3" s="357"/>
    </row>
    <row r="4" spans="1:6" ht="20.399999999999999">
      <c r="A4" s="2226"/>
      <c r="B4" s="166" t="s">
        <v>268</v>
      </c>
      <c r="C4" s="1677" t="s">
        <v>269</v>
      </c>
      <c r="D4" s="1677" t="s">
        <v>270</v>
      </c>
      <c r="E4" s="1678" t="s">
        <v>2076</v>
      </c>
      <c r="F4" s="357"/>
    </row>
    <row r="5" spans="1:6" ht="14.4" thickBot="1">
      <c r="A5" s="1679" t="s">
        <v>271</v>
      </c>
      <c r="B5" s="1680">
        <v>181961</v>
      </c>
      <c r="C5" s="1680">
        <v>321454</v>
      </c>
      <c r="D5" s="1681">
        <v>397490</v>
      </c>
      <c r="E5" s="1682">
        <v>463293</v>
      </c>
    </row>
    <row r="6" spans="1:6" ht="13.8">
      <c r="A6" s="1683" t="s">
        <v>272</v>
      </c>
      <c r="B6" s="494">
        <v>934</v>
      </c>
      <c r="C6" s="488">
        <v>1878</v>
      </c>
      <c r="D6" s="489">
        <v>3006</v>
      </c>
      <c r="E6" s="1684">
        <v>4124</v>
      </c>
    </row>
    <row r="7" spans="1:6" ht="13.8">
      <c r="A7" s="1685" t="s">
        <v>273</v>
      </c>
      <c r="B7" s="1686">
        <v>34447</v>
      </c>
      <c r="C7" s="1687">
        <v>60048</v>
      </c>
      <c r="D7" s="1688">
        <v>74932</v>
      </c>
      <c r="E7" s="1689">
        <v>95165</v>
      </c>
    </row>
    <row r="8" spans="1:6" ht="13.8">
      <c r="A8" s="1685" t="s">
        <v>68</v>
      </c>
      <c r="B8" s="1686">
        <v>138742</v>
      </c>
      <c r="C8" s="1687">
        <v>239655</v>
      </c>
      <c r="D8" s="1688">
        <v>289970</v>
      </c>
      <c r="E8" s="1689">
        <v>317497</v>
      </c>
    </row>
    <row r="9" spans="1:6" ht="13.8">
      <c r="A9" s="1685" t="s">
        <v>274</v>
      </c>
      <c r="B9" s="1686">
        <v>2415</v>
      </c>
      <c r="C9" s="1687">
        <v>6366</v>
      </c>
      <c r="D9" s="1688">
        <v>9719</v>
      </c>
      <c r="E9" s="1689">
        <v>15446</v>
      </c>
    </row>
    <row r="10" spans="1:6" ht="13.8">
      <c r="A10" s="1685" t="s">
        <v>275</v>
      </c>
      <c r="B10" s="1686">
        <v>5423</v>
      </c>
      <c r="C10" s="1687">
        <v>13507</v>
      </c>
      <c r="D10" s="1688">
        <v>19863</v>
      </c>
      <c r="E10" s="1689">
        <v>31061</v>
      </c>
    </row>
    <row r="11" spans="1:6" ht="13.8">
      <c r="A11" s="1690"/>
      <c r="B11" s="1691"/>
      <c r="C11" s="1692"/>
      <c r="D11" s="1693"/>
      <c r="E11" s="1694"/>
    </row>
    <row r="12" spans="1:6" ht="14.4" thickBot="1">
      <c r="A12" s="1679" t="s">
        <v>276</v>
      </c>
      <c r="B12" s="1695">
        <v>7144</v>
      </c>
      <c r="C12" s="1695">
        <v>23964</v>
      </c>
      <c r="D12" s="1696">
        <v>43183</v>
      </c>
      <c r="E12" s="1682">
        <v>70597</v>
      </c>
    </row>
    <row r="13" spans="1:6" ht="13.8">
      <c r="A13" s="1683" t="s">
        <v>277</v>
      </c>
      <c r="B13" s="494">
        <v>1534</v>
      </c>
      <c r="C13" s="488">
        <v>8264</v>
      </c>
      <c r="D13" s="489">
        <v>16339</v>
      </c>
      <c r="E13" s="1684">
        <v>26628</v>
      </c>
    </row>
    <row r="14" spans="1:6" ht="13.8">
      <c r="A14" s="1685" t="s">
        <v>278</v>
      </c>
      <c r="B14" s="1686">
        <v>1690</v>
      </c>
      <c r="C14" s="1687">
        <v>4906</v>
      </c>
      <c r="D14" s="1688">
        <v>9549</v>
      </c>
      <c r="E14" s="1689">
        <v>13839</v>
      </c>
    </row>
    <row r="15" spans="1:6" ht="13.8">
      <c r="A15" s="1685" t="s">
        <v>279</v>
      </c>
      <c r="B15" s="1686">
        <v>408</v>
      </c>
      <c r="C15" s="1687">
        <v>1261</v>
      </c>
      <c r="D15" s="1688">
        <v>1854</v>
      </c>
      <c r="E15" s="1689">
        <v>2476</v>
      </c>
    </row>
    <row r="16" spans="1:6" ht="13.8">
      <c r="A16" s="1685" t="s">
        <v>280</v>
      </c>
      <c r="B16" s="1686">
        <v>1368</v>
      </c>
      <c r="C16" s="1687">
        <v>3990</v>
      </c>
      <c r="D16" s="1688">
        <v>5670</v>
      </c>
      <c r="E16" s="1689">
        <v>9873</v>
      </c>
    </row>
    <row r="17" spans="1:5" ht="13.8">
      <c r="A17" s="1685" t="s">
        <v>281</v>
      </c>
      <c r="B17" s="1686">
        <v>1396</v>
      </c>
      <c r="C17" s="1687">
        <v>3642</v>
      </c>
      <c r="D17" s="1688">
        <v>6525</v>
      </c>
      <c r="E17" s="1689">
        <v>11753</v>
      </c>
    </row>
    <row r="18" spans="1:5" ht="13.8">
      <c r="A18" s="1685" t="s">
        <v>282</v>
      </c>
      <c r="B18" s="1686">
        <v>93</v>
      </c>
      <c r="C18" s="1687">
        <v>233</v>
      </c>
      <c r="D18" s="1688">
        <v>457</v>
      </c>
      <c r="E18" s="1689">
        <v>684</v>
      </c>
    </row>
    <row r="19" spans="1:5" ht="13.8">
      <c r="A19" s="1685" t="s">
        <v>283</v>
      </c>
      <c r="B19" s="1686">
        <v>476</v>
      </c>
      <c r="C19" s="1687">
        <v>1139</v>
      </c>
      <c r="D19" s="1688">
        <v>1921</v>
      </c>
      <c r="E19" s="1689">
        <v>3840</v>
      </c>
    </row>
    <row r="20" spans="1:5" ht="13.8">
      <c r="A20" s="1685" t="s">
        <v>284</v>
      </c>
      <c r="B20" s="1686">
        <v>179</v>
      </c>
      <c r="C20" s="1687">
        <v>529</v>
      </c>
      <c r="D20" s="1688">
        <v>868</v>
      </c>
      <c r="E20" s="1689">
        <v>1504</v>
      </c>
    </row>
    <row r="21" spans="1:5" ht="13.8">
      <c r="A21" s="1697"/>
      <c r="B21" s="1686"/>
      <c r="C21" s="1687"/>
      <c r="D21" s="1688"/>
      <c r="E21" s="1694"/>
    </row>
    <row r="22" spans="1:5" ht="14.4" thickBot="1">
      <c r="A22" s="1679" t="s">
        <v>285</v>
      </c>
      <c r="B22" s="1695">
        <v>2063</v>
      </c>
      <c r="C22" s="1695">
        <v>5724</v>
      </c>
      <c r="D22" s="1696">
        <v>8595</v>
      </c>
      <c r="E22" s="1682">
        <v>14219</v>
      </c>
    </row>
    <row r="23" spans="1:5" ht="13.8">
      <c r="A23" s="1683" t="s">
        <v>286</v>
      </c>
      <c r="B23" s="494">
        <v>76</v>
      </c>
      <c r="C23" s="488">
        <v>132</v>
      </c>
      <c r="D23" s="489">
        <v>282</v>
      </c>
      <c r="E23" s="1684">
        <v>667</v>
      </c>
    </row>
    <row r="24" spans="1:5" ht="13.8">
      <c r="A24" s="1685" t="s">
        <v>287</v>
      </c>
      <c r="B24" s="1686">
        <v>74</v>
      </c>
      <c r="C24" s="1687">
        <v>207</v>
      </c>
      <c r="D24" s="1688">
        <v>336</v>
      </c>
      <c r="E24" s="1689">
        <v>625</v>
      </c>
    </row>
    <row r="25" spans="1:5" ht="13.8">
      <c r="A25" s="1685" t="s">
        <v>288</v>
      </c>
      <c r="B25" s="1686">
        <v>243</v>
      </c>
      <c r="C25" s="1687">
        <v>543</v>
      </c>
      <c r="D25" s="1688">
        <v>794</v>
      </c>
      <c r="E25" s="1689">
        <v>1383</v>
      </c>
    </row>
    <row r="26" spans="1:5" ht="13.8">
      <c r="A26" s="1685" t="s">
        <v>289</v>
      </c>
      <c r="B26" s="1686">
        <v>422</v>
      </c>
      <c r="C26" s="1687">
        <v>997</v>
      </c>
      <c r="D26" s="1688">
        <v>1554</v>
      </c>
      <c r="E26" s="1689">
        <v>2391</v>
      </c>
    </row>
    <row r="27" spans="1:5" ht="13.8">
      <c r="A27" s="1685" t="s">
        <v>290</v>
      </c>
      <c r="B27" s="1686">
        <v>383</v>
      </c>
      <c r="C27" s="1687">
        <v>1526</v>
      </c>
      <c r="D27" s="1688">
        <v>1847</v>
      </c>
      <c r="E27" s="1689">
        <v>2969</v>
      </c>
    </row>
    <row r="28" spans="1:5" ht="13.8">
      <c r="A28" s="1685" t="s">
        <v>291</v>
      </c>
      <c r="B28" s="1686">
        <v>244</v>
      </c>
      <c r="C28" s="1687">
        <v>699</v>
      </c>
      <c r="D28" s="1688">
        <v>1109</v>
      </c>
      <c r="E28" s="1689">
        <v>1884</v>
      </c>
    </row>
    <row r="29" spans="1:5" ht="13.8">
      <c r="A29" s="1685" t="s">
        <v>292</v>
      </c>
      <c r="B29" s="1686">
        <v>621</v>
      </c>
      <c r="C29" s="1687">
        <v>1620</v>
      </c>
      <c r="D29" s="1688">
        <v>2673</v>
      </c>
      <c r="E29" s="1689">
        <v>4300</v>
      </c>
    </row>
    <row r="30" spans="1:5" ht="13.8">
      <c r="A30" s="1690"/>
      <c r="B30" s="1691"/>
      <c r="C30" s="1692"/>
      <c r="D30" s="1693"/>
      <c r="E30" s="1694"/>
    </row>
    <row r="31" spans="1:5" ht="14.4" thickBot="1">
      <c r="A31" s="1679" t="s">
        <v>293</v>
      </c>
      <c r="B31" s="1695">
        <v>4328</v>
      </c>
      <c r="C31" s="1695">
        <v>11275</v>
      </c>
      <c r="D31" s="1696">
        <v>18454</v>
      </c>
      <c r="E31" s="1682">
        <v>31835</v>
      </c>
    </row>
    <row r="32" spans="1:5" ht="13.8">
      <c r="A32" s="1683" t="s">
        <v>294</v>
      </c>
      <c r="B32" s="494">
        <v>2979</v>
      </c>
      <c r="C32" s="488">
        <v>7775</v>
      </c>
      <c r="D32" s="489">
        <v>13192</v>
      </c>
      <c r="E32" s="1684">
        <v>23234</v>
      </c>
    </row>
    <row r="33" spans="1:5" ht="13.8">
      <c r="A33" s="1685" t="s">
        <v>295</v>
      </c>
      <c r="B33" s="1686">
        <v>712</v>
      </c>
      <c r="C33" s="1687">
        <v>1932</v>
      </c>
      <c r="D33" s="1688">
        <v>2766</v>
      </c>
      <c r="E33" s="1689">
        <v>4226</v>
      </c>
    </row>
    <row r="34" spans="1:5" ht="13.8">
      <c r="A34" s="1685" t="s">
        <v>296</v>
      </c>
      <c r="B34" s="1686">
        <v>226</v>
      </c>
      <c r="C34" s="1687">
        <v>718</v>
      </c>
      <c r="D34" s="1688">
        <v>1251</v>
      </c>
      <c r="E34" s="1689">
        <v>2174</v>
      </c>
    </row>
    <row r="35" spans="1:5" ht="13.8">
      <c r="A35" s="1685" t="s">
        <v>297</v>
      </c>
      <c r="B35" s="1686">
        <v>411</v>
      </c>
      <c r="C35" s="1687">
        <v>850</v>
      </c>
      <c r="D35" s="1688">
        <v>1245</v>
      </c>
      <c r="E35" s="1689">
        <v>2201</v>
      </c>
    </row>
    <row r="36" spans="1:5" ht="13.8">
      <c r="A36" s="1690"/>
      <c r="B36" s="1691"/>
      <c r="C36" s="1692"/>
      <c r="D36" s="1693"/>
      <c r="E36" s="1694"/>
    </row>
    <row r="37" spans="1:5" ht="14.4" thickBot="1">
      <c r="A37" s="1679" t="s">
        <v>298</v>
      </c>
      <c r="B37" s="1695">
        <v>3471</v>
      </c>
      <c r="C37" s="1695">
        <v>9098</v>
      </c>
      <c r="D37" s="1696">
        <v>13242</v>
      </c>
      <c r="E37" s="1682">
        <v>21984</v>
      </c>
    </row>
    <row r="38" spans="1:5" ht="13.8">
      <c r="A38" s="1683" t="s">
        <v>299</v>
      </c>
      <c r="B38" s="494">
        <v>371</v>
      </c>
      <c r="C38" s="488">
        <v>1143</v>
      </c>
      <c r="D38" s="489">
        <v>1638</v>
      </c>
      <c r="E38" s="1684">
        <v>2876</v>
      </c>
    </row>
    <row r="39" spans="1:5" ht="13.8">
      <c r="A39" s="1685" t="s">
        <v>300</v>
      </c>
      <c r="B39" s="1686">
        <v>1000</v>
      </c>
      <c r="C39" s="1687">
        <v>2506</v>
      </c>
      <c r="D39" s="1688">
        <v>3636</v>
      </c>
      <c r="E39" s="1689">
        <v>5682</v>
      </c>
    </row>
    <row r="40" spans="1:5" ht="13.8">
      <c r="A40" s="1685" t="s">
        <v>301</v>
      </c>
      <c r="B40" s="1686">
        <v>528</v>
      </c>
      <c r="C40" s="1687">
        <v>1402</v>
      </c>
      <c r="D40" s="1688">
        <v>2223</v>
      </c>
      <c r="E40" s="1689">
        <v>3568</v>
      </c>
    </row>
    <row r="41" spans="1:5" ht="13.8">
      <c r="A41" s="1685" t="s">
        <v>302</v>
      </c>
      <c r="B41" s="1686">
        <v>785</v>
      </c>
      <c r="C41" s="1687">
        <v>1989</v>
      </c>
      <c r="D41" s="1688">
        <v>3037</v>
      </c>
      <c r="E41" s="1689">
        <v>5433</v>
      </c>
    </row>
    <row r="42" spans="1:5" ht="13.8">
      <c r="A42" s="1685" t="s">
        <v>303</v>
      </c>
      <c r="B42" s="1686">
        <v>787</v>
      </c>
      <c r="C42" s="1687">
        <v>2058</v>
      </c>
      <c r="D42" s="1688">
        <v>2708</v>
      </c>
      <c r="E42" s="1689">
        <v>4425</v>
      </c>
    </row>
    <row r="43" spans="1:5" ht="13.8">
      <c r="A43" s="1690"/>
      <c r="B43" s="1691"/>
      <c r="C43" s="1692"/>
      <c r="D43" s="1693"/>
      <c r="E43" s="1694"/>
    </row>
    <row r="44" spans="1:5" ht="14.4" thickBot="1">
      <c r="A44" s="1679" t="s">
        <v>304</v>
      </c>
      <c r="B44" s="1695">
        <v>1350</v>
      </c>
      <c r="C44" s="1695">
        <v>3485</v>
      </c>
      <c r="D44" s="1696">
        <v>5957</v>
      </c>
      <c r="E44" s="1682">
        <v>9902</v>
      </c>
    </row>
    <row r="45" spans="1:5" ht="13.8">
      <c r="A45" s="1683" t="s">
        <v>305</v>
      </c>
      <c r="B45" s="494">
        <v>338</v>
      </c>
      <c r="C45" s="490">
        <v>845</v>
      </c>
      <c r="D45" s="491">
        <v>1505</v>
      </c>
      <c r="E45" s="1684">
        <v>2379</v>
      </c>
    </row>
    <row r="46" spans="1:5" ht="13.8">
      <c r="A46" s="1685" t="s">
        <v>306</v>
      </c>
      <c r="B46" s="1686">
        <v>503</v>
      </c>
      <c r="C46" s="1698">
        <v>1302</v>
      </c>
      <c r="D46" s="1699">
        <v>2224</v>
      </c>
      <c r="E46" s="1689">
        <v>3746</v>
      </c>
    </row>
    <row r="47" spans="1:5" ht="13.8">
      <c r="A47" s="1685" t="s">
        <v>307</v>
      </c>
      <c r="B47" s="1686">
        <v>166</v>
      </c>
      <c r="C47" s="1698">
        <v>505</v>
      </c>
      <c r="D47" s="1699">
        <v>699</v>
      </c>
      <c r="E47" s="1689">
        <v>1016</v>
      </c>
    </row>
    <row r="48" spans="1:5" ht="13.8">
      <c r="A48" s="1685" t="s">
        <v>308</v>
      </c>
      <c r="B48" s="1686">
        <v>343</v>
      </c>
      <c r="C48" s="1698">
        <v>833</v>
      </c>
      <c r="D48" s="1699">
        <v>1529</v>
      </c>
      <c r="E48" s="1689">
        <v>2761</v>
      </c>
    </row>
    <row r="49" spans="1:5" ht="13.8">
      <c r="A49" s="1690"/>
      <c r="B49" s="1691"/>
      <c r="C49" s="1700"/>
      <c r="D49" s="1701"/>
      <c r="E49" s="1694"/>
    </row>
    <row r="50" spans="1:5" ht="14.4" thickBot="1">
      <c r="A50" s="1679" t="s">
        <v>309</v>
      </c>
      <c r="B50" s="1695">
        <v>6562</v>
      </c>
      <c r="C50" s="1695">
        <v>15819</v>
      </c>
      <c r="D50" s="1696">
        <v>25852</v>
      </c>
      <c r="E50" s="1682">
        <v>43395</v>
      </c>
    </row>
    <row r="51" spans="1:5" ht="13.8">
      <c r="A51" s="1683" t="s">
        <v>310</v>
      </c>
      <c r="B51" s="494">
        <v>847</v>
      </c>
      <c r="C51" s="490">
        <v>2183</v>
      </c>
      <c r="D51" s="491">
        <v>3976</v>
      </c>
      <c r="E51" s="1684">
        <v>6460</v>
      </c>
    </row>
    <row r="52" spans="1:5" ht="13.8">
      <c r="A52" s="1685" t="s">
        <v>311</v>
      </c>
      <c r="B52" s="1686">
        <v>2049</v>
      </c>
      <c r="C52" s="1698">
        <v>5285</v>
      </c>
      <c r="D52" s="1699">
        <v>8023</v>
      </c>
      <c r="E52" s="1689">
        <v>13085</v>
      </c>
    </row>
    <row r="53" spans="1:5" ht="13.8">
      <c r="A53" s="1685" t="s">
        <v>312</v>
      </c>
      <c r="B53" s="1686">
        <v>426</v>
      </c>
      <c r="C53" s="1698">
        <v>1056</v>
      </c>
      <c r="D53" s="1699">
        <v>1654</v>
      </c>
      <c r="E53" s="1689">
        <v>3150</v>
      </c>
    </row>
    <row r="54" spans="1:5" ht="13.8">
      <c r="A54" s="1685" t="s">
        <v>313</v>
      </c>
      <c r="B54" s="1686">
        <v>963</v>
      </c>
      <c r="C54" s="1698">
        <v>2390</v>
      </c>
      <c r="D54" s="1699">
        <v>4182</v>
      </c>
      <c r="E54" s="1689">
        <v>7445</v>
      </c>
    </row>
    <row r="55" spans="1:5" ht="13.8">
      <c r="A55" s="1685" t="s">
        <v>314</v>
      </c>
      <c r="B55" s="1686">
        <v>1384</v>
      </c>
      <c r="C55" s="1698">
        <v>2795</v>
      </c>
      <c r="D55" s="1699">
        <v>4699</v>
      </c>
      <c r="E55" s="1689">
        <v>7739</v>
      </c>
    </row>
    <row r="56" spans="1:5" ht="13.8">
      <c r="A56" s="1685" t="s">
        <v>315</v>
      </c>
      <c r="B56" s="1686">
        <v>91</v>
      </c>
      <c r="C56" s="1698">
        <v>264</v>
      </c>
      <c r="D56" s="1699">
        <v>442</v>
      </c>
      <c r="E56" s="1689">
        <v>673</v>
      </c>
    </row>
    <row r="57" spans="1:5" ht="13.8">
      <c r="A57" s="1685" t="s">
        <v>316</v>
      </c>
      <c r="B57" s="1686">
        <v>101</v>
      </c>
      <c r="C57" s="1698">
        <v>231</v>
      </c>
      <c r="D57" s="1699">
        <v>264</v>
      </c>
      <c r="E57" s="1689">
        <v>495</v>
      </c>
    </row>
    <row r="58" spans="1:5" ht="13.8">
      <c r="A58" s="1685" t="s">
        <v>317</v>
      </c>
      <c r="B58" s="1686">
        <v>636</v>
      </c>
      <c r="C58" s="1698">
        <v>1475</v>
      </c>
      <c r="D58" s="1699">
        <v>2346</v>
      </c>
      <c r="E58" s="1689">
        <v>3849</v>
      </c>
    </row>
    <row r="59" spans="1:5" ht="13.8">
      <c r="A59" s="1685" t="s">
        <v>318</v>
      </c>
      <c r="B59" s="1686">
        <v>65</v>
      </c>
      <c r="C59" s="1698">
        <v>140</v>
      </c>
      <c r="D59" s="1699">
        <v>266</v>
      </c>
      <c r="E59" s="1689">
        <v>499</v>
      </c>
    </row>
    <row r="60" spans="1:5" ht="13.8">
      <c r="A60" s="1697"/>
      <c r="B60" s="1686"/>
      <c r="C60" s="1698"/>
      <c r="D60" s="1699"/>
      <c r="E60" s="1694"/>
    </row>
    <row r="61" spans="1:5" ht="14.4" thickBot="1">
      <c r="A61" s="1679" t="s">
        <v>319</v>
      </c>
      <c r="B61" s="1695">
        <v>2993</v>
      </c>
      <c r="C61" s="1695">
        <v>7310</v>
      </c>
      <c r="D61" s="1696">
        <v>10217</v>
      </c>
      <c r="E61" s="1682">
        <v>18460</v>
      </c>
    </row>
    <row r="62" spans="1:5" ht="13.8">
      <c r="A62" s="1683" t="s">
        <v>320</v>
      </c>
      <c r="B62" s="494">
        <v>1496</v>
      </c>
      <c r="C62" s="490">
        <v>3758</v>
      </c>
      <c r="D62" s="491">
        <v>5108</v>
      </c>
      <c r="E62" s="1684">
        <v>9761</v>
      </c>
    </row>
    <row r="63" spans="1:5" ht="13.8">
      <c r="A63" s="1685" t="s">
        <v>321</v>
      </c>
      <c r="B63" s="1686">
        <v>859</v>
      </c>
      <c r="C63" s="1698">
        <v>2051</v>
      </c>
      <c r="D63" s="1699">
        <v>3043</v>
      </c>
      <c r="E63" s="1689">
        <v>5372</v>
      </c>
    </row>
    <row r="64" spans="1:5" ht="13.8">
      <c r="A64" s="1685" t="s">
        <v>322</v>
      </c>
      <c r="B64" s="1686">
        <v>638</v>
      </c>
      <c r="C64" s="1698">
        <v>1501</v>
      </c>
      <c r="D64" s="1699">
        <v>2066</v>
      </c>
      <c r="E64" s="1689">
        <v>3327</v>
      </c>
    </row>
    <row r="65" spans="1:5" ht="13.8">
      <c r="A65" s="1697"/>
      <c r="B65" s="1686"/>
      <c r="C65" s="1698"/>
      <c r="D65" s="1699"/>
      <c r="E65" s="1694"/>
    </row>
    <row r="66" spans="1:5" ht="14.4" thickBot="1">
      <c r="A66" s="1679" t="s">
        <v>323</v>
      </c>
      <c r="B66" s="1702">
        <v>1142</v>
      </c>
      <c r="C66" s="1702">
        <v>3033</v>
      </c>
      <c r="D66" s="1703">
        <v>4087</v>
      </c>
      <c r="E66" s="1682">
        <v>6705</v>
      </c>
    </row>
    <row r="67" spans="1:5" ht="13.8">
      <c r="A67" s="1683" t="s">
        <v>324</v>
      </c>
      <c r="B67" s="494">
        <v>115</v>
      </c>
      <c r="C67" s="490">
        <v>243</v>
      </c>
      <c r="D67" s="491">
        <v>350</v>
      </c>
      <c r="E67" s="1684">
        <v>634</v>
      </c>
    </row>
    <row r="68" spans="1:5" ht="13.8">
      <c r="A68" s="1685" t="s">
        <v>325</v>
      </c>
      <c r="B68" s="1686">
        <v>25</v>
      </c>
      <c r="C68" s="1698">
        <v>76</v>
      </c>
      <c r="D68" s="1699">
        <v>158</v>
      </c>
      <c r="E68" s="1689">
        <v>257</v>
      </c>
    </row>
    <row r="69" spans="1:5" ht="13.8">
      <c r="A69" s="1685" t="s">
        <v>326</v>
      </c>
      <c r="B69" s="1686">
        <v>116</v>
      </c>
      <c r="C69" s="1698">
        <v>266</v>
      </c>
      <c r="D69" s="1699">
        <v>385</v>
      </c>
      <c r="E69" s="1689">
        <v>618</v>
      </c>
    </row>
    <row r="70" spans="1:5" ht="13.8">
      <c r="A70" s="1685" t="s">
        <v>327</v>
      </c>
      <c r="B70" s="1686">
        <v>505</v>
      </c>
      <c r="C70" s="1698">
        <v>1356</v>
      </c>
      <c r="D70" s="1699">
        <v>1780</v>
      </c>
      <c r="E70" s="1689">
        <v>3045</v>
      </c>
    </row>
    <row r="71" spans="1:5" ht="13.8">
      <c r="A71" s="1685" t="s">
        <v>328</v>
      </c>
      <c r="B71" s="1686">
        <v>112</v>
      </c>
      <c r="C71" s="1698">
        <v>311</v>
      </c>
      <c r="D71" s="1699">
        <v>397</v>
      </c>
      <c r="E71" s="1689">
        <v>609</v>
      </c>
    </row>
    <row r="72" spans="1:5" ht="14.4" thickBot="1">
      <c r="A72" s="1685" t="s">
        <v>329</v>
      </c>
      <c r="B72" s="1704">
        <v>269</v>
      </c>
      <c r="C72" s="1705">
        <v>781</v>
      </c>
      <c r="D72" s="1706">
        <v>1017</v>
      </c>
      <c r="E72" s="1707">
        <v>1542</v>
      </c>
    </row>
    <row r="73" spans="1:5" ht="13.8">
      <c r="A73" s="1708" t="s">
        <v>330</v>
      </c>
      <c r="B73" s="1709">
        <v>211014</v>
      </c>
      <c r="C73" s="492">
        <v>401162</v>
      </c>
      <c r="D73" s="493">
        <v>527077</v>
      </c>
      <c r="E73" s="1710">
        <v>680442</v>
      </c>
    </row>
    <row r="74" spans="1:5" ht="41.25" customHeight="1">
      <c r="A74" s="2230" t="s">
        <v>2077</v>
      </c>
      <c r="B74" s="2231"/>
      <c r="C74" s="2231"/>
      <c r="D74" s="2231"/>
      <c r="E74" s="2231"/>
    </row>
    <row r="75" spans="1:5" ht="13.8">
      <c r="A75" s="26"/>
      <c r="B75" s="27"/>
      <c r="C75" s="219"/>
      <c r="D75" s="219"/>
    </row>
    <row r="76" spans="1:5" ht="51" customHeight="1">
      <c r="A76" s="2232" t="s">
        <v>2078</v>
      </c>
      <c r="B76" s="2232"/>
      <c r="C76" s="2232"/>
      <c r="D76" s="2232"/>
      <c r="E76" s="2232"/>
    </row>
    <row r="77" spans="1:5" ht="13.8">
      <c r="A77" s="167"/>
      <c r="B77" s="168"/>
      <c r="C77" s="219"/>
      <c r="D77" s="219"/>
    </row>
    <row r="78" spans="1:5" ht="32.25" customHeight="1">
      <c r="A78" s="2224" t="s">
        <v>2079</v>
      </c>
      <c r="B78" s="2224"/>
      <c r="C78" s="2224"/>
      <c r="D78" s="2224"/>
      <c r="E78" s="2224"/>
    </row>
  </sheetData>
  <mergeCells count="6">
    <mergeCell ref="A78:E78"/>
    <mergeCell ref="A3:A4"/>
    <mergeCell ref="A1:E1"/>
    <mergeCell ref="C3:E3"/>
    <mergeCell ref="A74:E74"/>
    <mergeCell ref="A76:E76"/>
  </mergeCells>
  <printOptions horizontalCentered="1"/>
  <pageMargins left="1" right="1" top="1" bottom="1" header="0.5" footer="0.5"/>
  <pageSetup orientation="portrait" r:id="rId1"/>
  <headerFooter alignWithMargins="0">
    <oddFooter>&amp;L&amp;"Arial,Italic"&amp;9      The State of Hawaii Data Book 2015&amp;R&amp;9      http://dbedt.hawaii.gov/</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zoomScaleNormal="100" workbookViewId="0">
      <selection sqref="A1:I1"/>
    </sheetView>
  </sheetViews>
  <sheetFormatPr defaultColWidth="8.77734375" defaultRowHeight="12.75" customHeight="1"/>
  <cols>
    <col min="1" max="1" width="29.21875" style="14" customWidth="1"/>
    <col min="2" max="9" width="13.77734375" style="14" customWidth="1"/>
    <col min="10" max="16384" width="8.77734375" style="14"/>
  </cols>
  <sheetData>
    <row r="1" spans="1:10" ht="24.6">
      <c r="A1" s="2233" t="s">
        <v>2080</v>
      </c>
      <c r="B1" s="2233"/>
      <c r="C1" s="2233"/>
      <c r="D1" s="2233"/>
      <c r="E1" s="2233"/>
      <c r="F1" s="2233"/>
      <c r="G1" s="2233"/>
      <c r="H1" s="2233"/>
      <c r="I1" s="2233"/>
      <c r="J1" s="648"/>
    </row>
    <row r="2" spans="1:10" ht="13.2">
      <c r="A2" s="158"/>
      <c r="B2" s="158"/>
      <c r="C2" s="158"/>
      <c r="D2" s="158"/>
      <c r="E2" s="158"/>
      <c r="F2" s="158"/>
      <c r="G2" s="158"/>
      <c r="H2" s="158"/>
      <c r="I2" s="158"/>
    </row>
    <row r="3" spans="1:10" ht="20.399999999999999">
      <c r="A3" s="2242" t="s">
        <v>331</v>
      </c>
      <c r="B3" s="2240" t="s">
        <v>268</v>
      </c>
      <c r="C3" s="2241"/>
      <c r="D3" s="2234" t="s">
        <v>269</v>
      </c>
      <c r="E3" s="2235"/>
      <c r="F3" s="2234" t="s">
        <v>270</v>
      </c>
      <c r="G3" s="2235"/>
      <c r="H3" s="2234" t="s">
        <v>2076</v>
      </c>
      <c r="I3" s="2235"/>
      <c r="J3" s="1435"/>
    </row>
    <row r="4" spans="1:10" ht="52.2">
      <c r="A4" s="2243"/>
      <c r="B4" s="162" t="s">
        <v>23</v>
      </c>
      <c r="C4" s="163" t="s">
        <v>26</v>
      </c>
      <c r="D4" s="162" t="s">
        <v>1691</v>
      </c>
      <c r="E4" s="163" t="s">
        <v>26</v>
      </c>
      <c r="F4" s="162" t="s">
        <v>1691</v>
      </c>
      <c r="G4" s="163" t="s">
        <v>26</v>
      </c>
      <c r="H4" s="162" t="s">
        <v>1691</v>
      </c>
      <c r="I4" s="163" t="s">
        <v>26</v>
      </c>
      <c r="J4" s="642"/>
    </row>
    <row r="5" spans="1:10" ht="15.6">
      <c r="A5" s="1711" t="s">
        <v>332</v>
      </c>
      <c r="B5" s="1712">
        <v>138742</v>
      </c>
      <c r="C5" s="1713">
        <v>0.65750139801150631</v>
      </c>
      <c r="D5" s="1714">
        <v>239655</v>
      </c>
      <c r="E5" s="1715">
        <v>0.59740204705331013</v>
      </c>
      <c r="F5" s="1716">
        <v>289970</v>
      </c>
      <c r="G5" s="1717">
        <v>0.55014732192829507</v>
      </c>
      <c r="H5" s="1689">
        <v>317497</v>
      </c>
      <c r="I5" s="1718">
        <f>H5/680442</f>
        <v>0.46660406030198021</v>
      </c>
      <c r="J5" s="328"/>
    </row>
    <row r="6" spans="1:10" ht="15.6">
      <c r="A6" s="1719" t="s">
        <v>333</v>
      </c>
      <c r="B6" s="1720">
        <v>48847</v>
      </c>
      <c r="C6" s="1721">
        <v>0.23148701034054611</v>
      </c>
      <c r="D6" s="1722">
        <v>161507</v>
      </c>
      <c r="E6" s="1723">
        <v>0.40259795294668987</v>
      </c>
      <c r="F6" s="1722">
        <v>237107</v>
      </c>
      <c r="G6" s="1724">
        <v>0.44985267807170487</v>
      </c>
      <c r="H6" s="1725">
        <f>H14-H5</f>
        <v>362945</v>
      </c>
      <c r="I6" s="1726">
        <f t="shared" ref="I6:I13" si="0">H6/680442</f>
        <v>0.53339593969801979</v>
      </c>
      <c r="J6" s="328"/>
    </row>
    <row r="7" spans="1:10" ht="15.6">
      <c r="A7" s="1727" t="s">
        <v>273</v>
      </c>
      <c r="B7" s="1712">
        <v>34447</v>
      </c>
      <c r="C7" s="1728">
        <v>0.16324509274266163</v>
      </c>
      <c r="D7" s="1714">
        <v>60048</v>
      </c>
      <c r="E7" s="1729">
        <v>0.14968516459684617</v>
      </c>
      <c r="F7" s="1716">
        <v>74932</v>
      </c>
      <c r="G7" s="1717">
        <v>0.14216518649077839</v>
      </c>
      <c r="H7" s="1689">
        <v>95165</v>
      </c>
      <c r="I7" s="1718">
        <f t="shared" si="0"/>
        <v>0.13985762195749232</v>
      </c>
      <c r="J7" s="328"/>
    </row>
    <row r="8" spans="1:10" ht="15.6">
      <c r="A8" s="1727" t="s">
        <v>275</v>
      </c>
      <c r="B8" s="1712">
        <v>5423</v>
      </c>
      <c r="C8" s="1728">
        <v>2.5699716606481085E-2</v>
      </c>
      <c r="D8" s="1714">
        <v>13507</v>
      </c>
      <c r="E8" s="1729">
        <v>3.3669689551851872E-2</v>
      </c>
      <c r="F8" s="1716">
        <v>19863</v>
      </c>
      <c r="G8" s="1717">
        <v>3.7685195901168138E-2</v>
      </c>
      <c r="H8" s="1689">
        <v>31061</v>
      </c>
      <c r="I8" s="1718">
        <f t="shared" si="0"/>
        <v>4.5648269801099872E-2</v>
      </c>
      <c r="J8" s="328"/>
    </row>
    <row r="9" spans="1:10" ht="15.6">
      <c r="A9" s="1727" t="s">
        <v>277</v>
      </c>
      <c r="B9" s="1712">
        <v>1534</v>
      </c>
      <c r="C9" s="1728">
        <v>7.2696598329968628E-3</v>
      </c>
      <c r="D9" s="1714">
        <v>8264</v>
      </c>
      <c r="E9" s="1729">
        <v>2.060015654523609E-2</v>
      </c>
      <c r="F9" s="1716">
        <v>16339</v>
      </c>
      <c r="G9" s="1717">
        <v>3.0999265761928522E-2</v>
      </c>
      <c r="H9" s="1689">
        <v>26628</v>
      </c>
      <c r="I9" s="1718">
        <f t="shared" si="0"/>
        <v>3.9133386827973585E-2</v>
      </c>
      <c r="J9" s="328"/>
    </row>
    <row r="10" spans="1:10" ht="15.6">
      <c r="A10" s="1727" t="s">
        <v>294</v>
      </c>
      <c r="B10" s="1712">
        <v>2979</v>
      </c>
      <c r="C10" s="1728">
        <v>1.4117546703062357E-2</v>
      </c>
      <c r="D10" s="1714">
        <v>7775</v>
      </c>
      <c r="E10" s="1729">
        <v>1.9381197620911252E-2</v>
      </c>
      <c r="F10" s="1716">
        <v>13192</v>
      </c>
      <c r="G10" s="1717">
        <v>2.5028601134179637E-2</v>
      </c>
      <c r="H10" s="1689">
        <v>23234</v>
      </c>
      <c r="I10" s="1718">
        <f t="shared" si="0"/>
        <v>3.4145452514688979E-2</v>
      </c>
      <c r="J10" s="328"/>
    </row>
    <row r="11" spans="1:10" ht="15.6">
      <c r="A11" s="1727" t="s">
        <v>274</v>
      </c>
      <c r="B11" s="1712">
        <v>2415</v>
      </c>
      <c r="C11" s="1728">
        <v>1.144473826381188E-2</v>
      </c>
      <c r="D11" s="1714">
        <v>6366</v>
      </c>
      <c r="E11" s="1729">
        <v>1.5868900843050936E-2</v>
      </c>
      <c r="F11" s="1716">
        <v>9719</v>
      </c>
      <c r="G11" s="1717">
        <v>1.8439431050871126E-2</v>
      </c>
      <c r="H11" s="1689">
        <v>15446</v>
      </c>
      <c r="I11" s="1718">
        <f t="shared" si="0"/>
        <v>2.2699950914258672E-2</v>
      </c>
      <c r="J11" s="328"/>
    </row>
    <row r="12" spans="1:10" ht="15.6">
      <c r="A12" s="1727" t="s">
        <v>311</v>
      </c>
      <c r="B12" s="1712">
        <v>2049</v>
      </c>
      <c r="C12" s="1728">
        <v>9.7102561915323148E-3</v>
      </c>
      <c r="D12" s="1714">
        <v>5285</v>
      </c>
      <c r="E12" s="1729">
        <v>1.3174228865146749E-2</v>
      </c>
      <c r="F12" s="1730">
        <v>8023</v>
      </c>
      <c r="G12" s="1717">
        <v>1.522168487716216E-2</v>
      </c>
      <c r="H12" s="1689">
        <v>13085</v>
      </c>
      <c r="I12" s="1718">
        <f t="shared" si="0"/>
        <v>1.9230147462972597E-2</v>
      </c>
      <c r="J12" s="328"/>
    </row>
    <row r="13" spans="1:10" ht="16.2" thickBot="1">
      <c r="A13" s="1731" t="s">
        <v>334</v>
      </c>
      <c r="B13" s="1732">
        <v>23425</v>
      </c>
      <c r="C13" s="1733">
        <v>0.11101159164794754</v>
      </c>
      <c r="D13" s="1734">
        <v>60262</v>
      </c>
      <c r="E13" s="1735">
        <v>0.1502186149236468</v>
      </c>
      <c r="F13" s="1734">
        <v>95039</v>
      </c>
      <c r="G13" s="1736">
        <v>0.18031331285561691</v>
      </c>
      <c r="H13" s="1737">
        <f>H14-H5-H7-H8-H9-H10-H11-H12</f>
        <v>158326</v>
      </c>
      <c r="I13" s="1738">
        <f t="shared" si="0"/>
        <v>0.23268111021953378</v>
      </c>
      <c r="J13" s="328"/>
    </row>
    <row r="14" spans="1:10" ht="15.6">
      <c r="A14" s="1739" t="s">
        <v>335</v>
      </c>
      <c r="B14" s="495">
        <v>211014</v>
      </c>
      <c r="C14" s="1740"/>
      <c r="D14" s="1741">
        <v>401162</v>
      </c>
      <c r="E14" s="1742"/>
      <c r="F14" s="1741">
        <v>527077</v>
      </c>
      <c r="G14" s="1742"/>
      <c r="H14" s="1743">
        <v>680442</v>
      </c>
      <c r="I14" s="1744"/>
      <c r="J14" s="328"/>
    </row>
    <row r="15" spans="1:10" ht="30" customHeight="1">
      <c r="A15" s="2236" t="s">
        <v>2077</v>
      </c>
      <c r="B15" s="2237"/>
      <c r="C15" s="2237"/>
      <c r="D15" s="2237"/>
      <c r="E15" s="2237"/>
      <c r="F15" s="2237"/>
      <c r="G15" s="2237"/>
      <c r="H15" s="2237"/>
      <c r="I15" s="2237"/>
    </row>
    <row r="16" spans="1:10" ht="13.2">
      <c r="A16" s="158"/>
      <c r="B16" s="158"/>
      <c r="C16" s="158"/>
      <c r="D16" s="158"/>
      <c r="E16" s="158"/>
      <c r="F16" s="158"/>
      <c r="G16" s="158"/>
      <c r="H16" s="158"/>
      <c r="I16" s="158"/>
    </row>
    <row r="17" spans="1:9" ht="46.2" customHeight="1">
      <c r="A17" s="2238" t="s">
        <v>2081</v>
      </c>
      <c r="B17" s="2238"/>
      <c r="C17" s="2238"/>
      <c r="D17" s="2238"/>
      <c r="E17" s="2238"/>
      <c r="F17" s="2238"/>
      <c r="G17" s="2238"/>
      <c r="H17" s="2238"/>
      <c r="I17" s="2238"/>
    </row>
    <row r="18" spans="1:9" ht="13.2">
      <c r="A18" s="159"/>
      <c r="B18" s="160"/>
      <c r="C18" s="160"/>
      <c r="D18" s="161"/>
      <c r="E18" s="161"/>
      <c r="F18" s="161"/>
      <c r="G18" s="161"/>
      <c r="H18" s="161"/>
      <c r="I18" s="161"/>
    </row>
    <row r="19" spans="1:9" ht="28.5" customHeight="1">
      <c r="A19" s="2239" t="s">
        <v>2079</v>
      </c>
      <c r="B19" s="2239"/>
      <c r="C19" s="2239"/>
      <c r="D19" s="2239"/>
      <c r="E19" s="2239"/>
      <c r="F19" s="2239"/>
      <c r="G19" s="2239"/>
      <c r="H19" s="2239"/>
      <c r="I19" s="2239"/>
    </row>
    <row r="20" spans="1:9" ht="13.2">
      <c r="A20" s="220"/>
      <c r="B20" s="221"/>
      <c r="C20" s="221"/>
      <c r="D20" s="221"/>
      <c r="E20" s="221"/>
      <c r="F20" s="221"/>
      <c r="G20" s="221"/>
      <c r="H20" s="221"/>
      <c r="I20" s="221"/>
    </row>
    <row r="21" spans="1:9" ht="13.2">
      <c r="A21" s="220"/>
      <c r="B21" s="221"/>
      <c r="C21" s="221"/>
      <c r="D21" s="221"/>
      <c r="E21" s="221"/>
      <c r="F21" s="221"/>
      <c r="G21" s="221"/>
      <c r="H21" s="221"/>
      <c r="I21" s="221"/>
    </row>
    <row r="22" spans="1:9" ht="13.2">
      <c r="A22" s="220"/>
      <c r="B22" s="221"/>
      <c r="C22" s="221"/>
      <c r="D22" s="221"/>
      <c r="E22" s="221"/>
      <c r="F22" s="221"/>
      <c r="G22" s="221"/>
      <c r="H22" s="221"/>
      <c r="I22" s="221"/>
    </row>
    <row r="23" spans="1:9" ht="13.2">
      <c r="A23" s="220"/>
      <c r="B23" s="221"/>
      <c r="C23" s="221"/>
      <c r="D23" s="221"/>
      <c r="E23" s="221"/>
      <c r="F23" s="221"/>
      <c r="G23" s="221"/>
      <c r="H23" s="221"/>
      <c r="I23" s="221"/>
    </row>
    <row r="24" spans="1:9" ht="13.2">
      <c r="A24" s="220"/>
      <c r="B24" s="221"/>
      <c r="C24" s="221"/>
      <c r="D24" s="221"/>
      <c r="E24" s="221"/>
      <c r="F24" s="221"/>
      <c r="G24" s="221"/>
      <c r="H24" s="221"/>
      <c r="I24" s="221"/>
    </row>
    <row r="25" spans="1:9" ht="13.2">
      <c r="A25" s="220"/>
      <c r="B25" s="221"/>
      <c r="C25" s="221"/>
      <c r="D25" s="221"/>
      <c r="E25" s="221"/>
      <c r="F25" s="221"/>
      <c r="G25" s="221"/>
      <c r="H25" s="221"/>
      <c r="I25" s="221"/>
    </row>
    <row r="26" spans="1:9" ht="13.2">
      <c r="A26" s="220"/>
      <c r="B26" s="221"/>
      <c r="C26" s="221"/>
      <c r="D26" s="221"/>
      <c r="E26" s="221"/>
      <c r="F26" s="221"/>
      <c r="G26" s="221"/>
      <c r="H26" s="221"/>
      <c r="I26" s="221"/>
    </row>
    <row r="27" spans="1:9" ht="13.2">
      <c r="A27" s="220"/>
      <c r="B27" s="221"/>
      <c r="C27" s="221"/>
      <c r="D27" s="221"/>
      <c r="E27" s="221"/>
      <c r="F27" s="221"/>
      <c r="G27" s="221"/>
      <c r="H27" s="221"/>
      <c r="I27" s="221"/>
    </row>
    <row r="28" spans="1:9" ht="13.2">
      <c r="A28" s="220"/>
      <c r="B28" s="221"/>
      <c r="C28" s="221"/>
      <c r="D28" s="221"/>
      <c r="E28" s="221"/>
      <c r="F28" s="221"/>
      <c r="G28" s="221"/>
      <c r="H28" s="221"/>
      <c r="I28" s="221"/>
    </row>
    <row r="29" spans="1:9" ht="13.2">
      <c r="A29" s="220"/>
      <c r="B29" s="221"/>
      <c r="C29" s="221"/>
      <c r="D29" s="221"/>
      <c r="E29" s="221"/>
      <c r="F29" s="221"/>
      <c r="G29" s="221"/>
      <c r="H29" s="221"/>
      <c r="I29" s="221"/>
    </row>
    <row r="30" spans="1:9" ht="13.2">
      <c r="A30" s="220"/>
      <c r="B30" s="221"/>
      <c r="C30" s="221"/>
      <c r="D30" s="221"/>
      <c r="E30" s="221"/>
      <c r="F30" s="221"/>
      <c r="G30" s="221"/>
      <c r="H30" s="221"/>
      <c r="I30" s="221"/>
    </row>
    <row r="31" spans="1:9" ht="13.2">
      <c r="A31" s="220"/>
      <c r="B31" s="221"/>
      <c r="C31" s="221"/>
      <c r="D31" s="221"/>
      <c r="E31" s="221"/>
      <c r="F31" s="221"/>
      <c r="G31" s="221"/>
      <c r="H31" s="221"/>
      <c r="I31" s="221"/>
    </row>
    <row r="32" spans="1:9" ht="13.2">
      <c r="A32" s="220"/>
      <c r="B32" s="221"/>
      <c r="C32" s="221"/>
      <c r="D32" s="221"/>
      <c r="E32" s="221"/>
      <c r="F32" s="221"/>
      <c r="G32" s="221"/>
      <c r="H32" s="221"/>
      <c r="I32" s="221"/>
    </row>
    <row r="33" spans="1:9" ht="13.2">
      <c r="A33" s="220"/>
      <c r="B33" s="221"/>
      <c r="C33" s="221"/>
      <c r="D33" s="221"/>
      <c r="E33" s="221"/>
      <c r="F33" s="221"/>
      <c r="G33" s="221"/>
      <c r="H33" s="221"/>
      <c r="I33" s="221"/>
    </row>
    <row r="34" spans="1:9" ht="13.2">
      <c r="A34" s="220"/>
      <c r="B34" s="221"/>
      <c r="C34" s="221"/>
      <c r="D34" s="221"/>
      <c r="E34" s="221"/>
      <c r="F34" s="221"/>
      <c r="G34" s="221"/>
      <c r="H34" s="221"/>
      <c r="I34" s="221"/>
    </row>
    <row r="35" spans="1:9" ht="13.2">
      <c r="A35" s="220"/>
      <c r="B35" s="221"/>
      <c r="C35" s="221"/>
      <c r="D35" s="221"/>
      <c r="E35" s="221"/>
      <c r="F35" s="221"/>
      <c r="G35" s="221"/>
      <c r="H35" s="221"/>
      <c r="I35" s="221"/>
    </row>
    <row r="36" spans="1:9" ht="13.2">
      <c r="A36" s="220"/>
      <c r="B36" s="221"/>
      <c r="C36" s="221"/>
      <c r="D36" s="221"/>
      <c r="E36" s="221"/>
      <c r="F36" s="221"/>
      <c r="G36" s="221"/>
      <c r="H36" s="221"/>
      <c r="I36" s="221"/>
    </row>
    <row r="37" spans="1:9" ht="13.2">
      <c r="A37" s="220"/>
      <c r="B37" s="221"/>
      <c r="C37" s="221"/>
      <c r="D37" s="221"/>
      <c r="E37" s="221"/>
      <c r="F37" s="221"/>
      <c r="G37" s="221"/>
      <c r="H37" s="221"/>
      <c r="I37" s="221"/>
    </row>
    <row r="38" spans="1:9" ht="13.2">
      <c r="A38" s="220"/>
      <c r="B38" s="221"/>
      <c r="C38" s="221"/>
      <c r="D38" s="221"/>
      <c r="E38" s="221"/>
      <c r="F38" s="221"/>
      <c r="G38" s="221"/>
      <c r="H38" s="221"/>
      <c r="I38" s="221"/>
    </row>
    <row r="39" spans="1:9" ht="13.2">
      <c r="A39" s="220"/>
      <c r="B39" s="221"/>
      <c r="C39" s="221"/>
      <c r="D39" s="221"/>
      <c r="E39" s="221"/>
      <c r="F39" s="221"/>
      <c r="G39" s="221"/>
      <c r="H39" s="221"/>
      <c r="I39" s="221"/>
    </row>
    <row r="40" spans="1:9" ht="13.2">
      <c r="A40" s="220"/>
      <c r="B40" s="221"/>
      <c r="C40" s="221"/>
      <c r="D40" s="221"/>
      <c r="E40" s="221"/>
      <c r="F40" s="221"/>
      <c r="G40" s="221"/>
      <c r="H40" s="221"/>
      <c r="I40" s="221"/>
    </row>
    <row r="41" spans="1:9" ht="13.2">
      <c r="A41" s="220"/>
      <c r="B41" s="221"/>
      <c r="C41" s="221"/>
      <c r="D41" s="221"/>
      <c r="E41" s="221"/>
      <c r="F41" s="221"/>
      <c r="G41" s="221"/>
      <c r="H41" s="221"/>
      <c r="I41" s="221"/>
    </row>
    <row r="42" spans="1:9" ht="13.2">
      <c r="A42" s="220"/>
      <c r="B42" s="221"/>
      <c r="C42" s="221"/>
      <c r="D42" s="221"/>
      <c r="E42" s="221"/>
      <c r="F42" s="221"/>
      <c r="G42" s="221"/>
      <c r="H42" s="221"/>
      <c r="I42" s="221"/>
    </row>
    <row r="43" spans="1:9" ht="13.2">
      <c r="A43" s="220"/>
      <c r="B43" s="221"/>
      <c r="C43" s="221"/>
      <c r="D43" s="221"/>
      <c r="E43" s="221"/>
      <c r="F43" s="221"/>
      <c r="G43" s="221"/>
      <c r="H43" s="221"/>
      <c r="I43" s="221"/>
    </row>
    <row r="44" spans="1:9" ht="13.2">
      <c r="A44" s="220"/>
      <c r="B44" s="221"/>
      <c r="C44" s="221"/>
      <c r="D44" s="221"/>
      <c r="E44" s="221"/>
      <c r="F44" s="221"/>
      <c r="G44" s="221"/>
      <c r="H44" s="221"/>
      <c r="I44" s="221"/>
    </row>
    <row r="45" spans="1:9" ht="13.2">
      <c r="A45" s="220"/>
      <c r="B45" s="221"/>
      <c r="C45" s="221"/>
      <c r="D45" s="221"/>
      <c r="E45" s="221"/>
      <c r="F45" s="221"/>
      <c r="G45" s="221"/>
      <c r="H45" s="221"/>
      <c r="I45" s="221"/>
    </row>
    <row r="46" spans="1:9" ht="13.2">
      <c r="A46" s="220"/>
      <c r="B46" s="221"/>
      <c r="C46" s="221"/>
      <c r="D46" s="221"/>
      <c r="E46" s="221"/>
      <c r="F46" s="221"/>
      <c r="G46" s="221"/>
      <c r="H46" s="221"/>
      <c r="I46" s="221"/>
    </row>
    <row r="47" spans="1:9" ht="13.2">
      <c r="A47" s="220"/>
      <c r="B47" s="221"/>
      <c r="C47" s="221"/>
      <c r="D47" s="221"/>
      <c r="E47" s="221"/>
      <c r="F47" s="221"/>
      <c r="G47" s="221"/>
      <c r="H47" s="221"/>
      <c r="I47" s="221"/>
    </row>
    <row r="48" spans="1:9" ht="13.2">
      <c r="A48" s="220"/>
      <c r="B48" s="221"/>
      <c r="C48" s="221"/>
      <c r="D48" s="221"/>
      <c r="E48" s="221"/>
      <c r="F48" s="221"/>
      <c r="G48" s="221"/>
      <c r="H48" s="221"/>
      <c r="I48" s="221"/>
    </row>
    <row r="49" spans="1:9" ht="13.2">
      <c r="A49" s="220"/>
      <c r="B49" s="221"/>
      <c r="C49" s="221"/>
      <c r="D49" s="221"/>
      <c r="E49" s="221"/>
      <c r="F49" s="221"/>
      <c r="G49" s="221"/>
      <c r="H49" s="221"/>
      <c r="I49" s="221"/>
    </row>
    <row r="50" spans="1:9" ht="13.2">
      <c r="A50" s="220"/>
      <c r="B50" s="221"/>
      <c r="C50" s="221"/>
      <c r="D50" s="221"/>
      <c r="E50" s="221"/>
      <c r="F50" s="221"/>
      <c r="G50" s="221"/>
      <c r="H50" s="221"/>
      <c r="I50" s="221"/>
    </row>
    <row r="51" spans="1:9" ht="13.2">
      <c r="A51" s="220"/>
      <c r="B51" s="221"/>
      <c r="C51" s="221"/>
      <c r="D51" s="221"/>
      <c r="E51" s="221"/>
      <c r="F51" s="221"/>
      <c r="G51" s="221"/>
      <c r="H51" s="221"/>
      <c r="I51" s="221"/>
    </row>
    <row r="52" spans="1:9" ht="13.2">
      <c r="A52" s="220"/>
      <c r="B52" s="221"/>
      <c r="C52" s="221"/>
      <c r="D52" s="221"/>
      <c r="E52" s="221"/>
      <c r="F52" s="221"/>
      <c r="G52" s="221"/>
      <c r="H52" s="221"/>
      <c r="I52" s="221"/>
    </row>
    <row r="53" spans="1:9" ht="13.2">
      <c r="A53" s="220"/>
      <c r="B53" s="221"/>
      <c r="C53" s="221"/>
      <c r="D53" s="221"/>
      <c r="E53" s="221"/>
      <c r="F53" s="221"/>
      <c r="G53" s="221"/>
      <c r="H53" s="221"/>
      <c r="I53" s="221"/>
    </row>
    <row r="54" spans="1:9" ht="13.2">
      <c r="A54" s="220"/>
      <c r="B54" s="221"/>
      <c r="C54" s="221"/>
      <c r="D54" s="221"/>
      <c r="E54" s="221"/>
      <c r="F54" s="221"/>
      <c r="G54" s="221"/>
      <c r="H54" s="221"/>
      <c r="I54" s="221"/>
    </row>
    <row r="55" spans="1:9" ht="13.2">
      <c r="A55" s="220"/>
      <c r="B55" s="221"/>
      <c r="C55" s="221"/>
      <c r="D55" s="221"/>
      <c r="E55" s="221"/>
      <c r="F55" s="221"/>
      <c r="G55" s="221"/>
      <c r="H55" s="221"/>
      <c r="I55" s="221"/>
    </row>
  </sheetData>
  <mergeCells count="9">
    <mergeCell ref="A1:I1"/>
    <mergeCell ref="H3:I3"/>
    <mergeCell ref="A15:I15"/>
    <mergeCell ref="A17:I17"/>
    <mergeCell ref="A19:I19"/>
    <mergeCell ref="B3:C3"/>
    <mergeCell ref="D3:E3"/>
    <mergeCell ref="F3:G3"/>
    <mergeCell ref="A3:A4"/>
  </mergeCells>
  <printOptions horizontalCentered="1"/>
  <pageMargins left="1" right="1" top="1" bottom="1" header="0.5" footer="0.5"/>
  <pageSetup firstPageNumber="13" orientation="portrait" r:id="rId1"/>
  <headerFooter alignWithMargins="0">
    <oddFooter>&amp;L&amp;"Arial,Italic"&amp;9      The State of Hawaii Data Book 2015&amp;R&amp;9      http://dbedt.hawaii.gov/</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4"/>
  <sheetViews>
    <sheetView zoomScaleNormal="100" workbookViewId="0">
      <selection activeCell="M1" sqref="M1"/>
    </sheetView>
  </sheetViews>
  <sheetFormatPr defaultColWidth="8.77734375" defaultRowHeight="12.75" customHeight="1"/>
  <cols>
    <col min="1" max="1" width="24.77734375" style="14" customWidth="1"/>
    <col min="2" max="11" width="10.21875" style="14" customWidth="1"/>
    <col min="12" max="12" width="8.77734375" style="14"/>
    <col min="13" max="13" width="8.77734375" style="4"/>
    <col min="14" max="16384" width="8.77734375" style="14"/>
  </cols>
  <sheetData>
    <row r="1" spans="1:13" ht="24.6">
      <c r="A1" s="2245" t="s">
        <v>1758</v>
      </c>
      <c r="B1" s="2245"/>
      <c r="C1" s="2245"/>
      <c r="D1" s="2245"/>
      <c r="E1" s="2245"/>
      <c r="F1" s="2245"/>
      <c r="G1" s="2245"/>
      <c r="H1" s="2245"/>
      <c r="I1" s="2245"/>
      <c r="J1" s="2245"/>
      <c r="K1" s="2245"/>
      <c r="L1" s="648"/>
    </row>
    <row r="2" spans="1:13" ht="13.8">
      <c r="A2" s="8"/>
    </row>
    <row r="3" spans="1:13" ht="20.399999999999999">
      <c r="A3" s="2246" t="s">
        <v>336</v>
      </c>
      <c r="B3" s="2248" t="s">
        <v>23</v>
      </c>
      <c r="C3" s="2249"/>
      <c r="D3" s="2249"/>
      <c r="E3" s="2249"/>
      <c r="F3" s="2249"/>
      <c r="G3" s="2249"/>
      <c r="H3" s="2249"/>
      <c r="I3" s="2249"/>
      <c r="J3" s="2249"/>
      <c r="K3" s="2250"/>
      <c r="M3" s="357"/>
    </row>
    <row r="4" spans="1:13" ht="20.399999999999999">
      <c r="A4" s="2247"/>
      <c r="B4" s="169">
        <v>1900</v>
      </c>
      <c r="C4" s="170">
        <v>1910</v>
      </c>
      <c r="D4" s="170">
        <v>1920</v>
      </c>
      <c r="E4" s="170">
        <v>1930</v>
      </c>
      <c r="F4" s="170">
        <v>1940</v>
      </c>
      <c r="G4" s="170">
        <v>1950</v>
      </c>
      <c r="H4" s="170">
        <v>1960</v>
      </c>
      <c r="I4" s="170">
        <v>1970</v>
      </c>
      <c r="J4" s="170">
        <v>1980</v>
      </c>
      <c r="K4" s="171">
        <v>1990</v>
      </c>
      <c r="M4" s="357"/>
    </row>
    <row r="5" spans="1:13" ht="13.8">
      <c r="A5" s="172" t="s">
        <v>339</v>
      </c>
      <c r="B5" s="399">
        <v>5095</v>
      </c>
      <c r="C5" s="496">
        <v>5444</v>
      </c>
      <c r="D5" s="402">
        <v>6690</v>
      </c>
      <c r="E5" s="496">
        <v>8809</v>
      </c>
      <c r="F5" s="402">
        <v>10460</v>
      </c>
      <c r="G5" s="496">
        <v>15793</v>
      </c>
      <c r="H5" s="402">
        <v>18084</v>
      </c>
      <c r="I5" s="496">
        <v>8024</v>
      </c>
      <c r="J5" s="402">
        <v>13008</v>
      </c>
      <c r="K5" s="496">
        <v>14549</v>
      </c>
    </row>
    <row r="6" spans="1:13" ht="13.8">
      <c r="A6" s="175" t="s">
        <v>342</v>
      </c>
      <c r="B6" s="399">
        <v>4474</v>
      </c>
      <c r="C6" s="497">
        <v>4666</v>
      </c>
      <c r="D6" s="498">
        <v>5748</v>
      </c>
      <c r="E6" s="497">
        <v>7774</v>
      </c>
      <c r="F6" s="498">
        <v>9601</v>
      </c>
      <c r="G6" s="497">
        <v>13766</v>
      </c>
      <c r="H6" s="498">
        <v>15870</v>
      </c>
      <c r="I6" s="497">
        <v>9028</v>
      </c>
      <c r="J6" s="498">
        <v>12179</v>
      </c>
      <c r="K6" s="497">
        <v>15138</v>
      </c>
    </row>
    <row r="7" spans="1:13" ht="13.8">
      <c r="A7" s="175" t="s">
        <v>343</v>
      </c>
      <c r="B7" s="399">
        <v>4034</v>
      </c>
      <c r="C7" s="497">
        <v>4283</v>
      </c>
      <c r="D7" s="498">
        <v>4841</v>
      </c>
      <c r="E7" s="497">
        <v>6592</v>
      </c>
      <c r="F7" s="498">
        <v>8963</v>
      </c>
      <c r="G7" s="497">
        <v>10711</v>
      </c>
      <c r="H7" s="498">
        <v>13659</v>
      </c>
      <c r="I7" s="497">
        <v>8988</v>
      </c>
      <c r="J7" s="498">
        <v>12895</v>
      </c>
      <c r="K7" s="497">
        <v>14225</v>
      </c>
    </row>
    <row r="8" spans="1:13" ht="13.8">
      <c r="A8" s="175" t="s">
        <v>344</v>
      </c>
      <c r="B8" s="399">
        <v>4096</v>
      </c>
      <c r="C8" s="497">
        <v>4262</v>
      </c>
      <c r="D8" s="498">
        <v>4099</v>
      </c>
      <c r="E8" s="497">
        <v>5414</v>
      </c>
      <c r="F8" s="498">
        <v>7432</v>
      </c>
      <c r="G8" s="497">
        <v>8948</v>
      </c>
      <c r="H8" s="498">
        <v>11274</v>
      </c>
      <c r="I8" s="497">
        <v>8164</v>
      </c>
      <c r="J8" s="498">
        <v>13792</v>
      </c>
      <c r="K8" s="497">
        <v>12502</v>
      </c>
    </row>
    <row r="9" spans="1:13" ht="13.8">
      <c r="A9" s="175" t="s">
        <v>345</v>
      </c>
      <c r="B9" s="399">
        <v>3204</v>
      </c>
      <c r="C9" s="497">
        <v>3468</v>
      </c>
      <c r="D9" s="498">
        <v>3580</v>
      </c>
      <c r="E9" s="497">
        <v>4260</v>
      </c>
      <c r="F9" s="498">
        <v>7017</v>
      </c>
      <c r="G9" s="497">
        <v>7163</v>
      </c>
      <c r="H9" s="498">
        <v>6909</v>
      </c>
      <c r="I9" s="497">
        <v>5946</v>
      </c>
      <c r="J9" s="498">
        <v>11113</v>
      </c>
      <c r="K9" s="497">
        <v>10999</v>
      </c>
    </row>
    <row r="10" spans="1:13" ht="13.8">
      <c r="A10" s="175" t="s">
        <v>346</v>
      </c>
      <c r="B10" s="399">
        <v>3067</v>
      </c>
      <c r="C10" s="497">
        <v>3118</v>
      </c>
      <c r="D10" s="498">
        <v>3227</v>
      </c>
      <c r="E10" s="497">
        <v>3406</v>
      </c>
      <c r="F10" s="498">
        <v>4834</v>
      </c>
      <c r="G10" s="497">
        <v>5951</v>
      </c>
      <c r="H10" s="498">
        <v>6653</v>
      </c>
      <c r="I10" s="497">
        <v>5532</v>
      </c>
      <c r="J10" s="498">
        <v>9741</v>
      </c>
      <c r="K10" s="497">
        <v>11977</v>
      </c>
    </row>
    <row r="11" spans="1:13" ht="13.8">
      <c r="A11" s="175" t="s">
        <v>347</v>
      </c>
      <c r="B11" s="399">
        <v>2366</v>
      </c>
      <c r="C11" s="497">
        <v>2348</v>
      </c>
      <c r="D11" s="498">
        <v>2482</v>
      </c>
      <c r="E11" s="497">
        <v>2802</v>
      </c>
      <c r="F11" s="498">
        <v>3735</v>
      </c>
      <c r="G11" s="497">
        <v>5556</v>
      </c>
      <c r="H11" s="498">
        <v>6285</v>
      </c>
      <c r="I11" s="497">
        <v>4932</v>
      </c>
      <c r="J11" s="498">
        <v>8117</v>
      </c>
      <c r="K11" s="497">
        <v>11317</v>
      </c>
    </row>
    <row r="12" spans="1:13" ht="13.8">
      <c r="A12" s="175" t="s">
        <v>348</v>
      </c>
      <c r="B12" s="399">
        <v>2609</v>
      </c>
      <c r="C12" s="497">
        <v>2592</v>
      </c>
      <c r="D12" s="498">
        <v>2548</v>
      </c>
      <c r="E12" s="497">
        <v>2828</v>
      </c>
      <c r="F12" s="498">
        <v>3169</v>
      </c>
      <c r="G12" s="497">
        <v>4622</v>
      </c>
      <c r="H12" s="498">
        <v>5633</v>
      </c>
      <c r="I12" s="497">
        <v>4174</v>
      </c>
      <c r="J12" s="498">
        <v>7080</v>
      </c>
      <c r="K12" s="497">
        <v>10223</v>
      </c>
    </row>
    <row r="13" spans="1:13" ht="13.8">
      <c r="A13" s="175" t="s">
        <v>349</v>
      </c>
      <c r="B13" s="399">
        <v>1809</v>
      </c>
      <c r="C13" s="497">
        <v>1771</v>
      </c>
      <c r="D13" s="498">
        <v>1840</v>
      </c>
      <c r="E13" s="497">
        <v>2118</v>
      </c>
      <c r="F13" s="498">
        <v>2451</v>
      </c>
      <c r="G13" s="497">
        <v>3587</v>
      </c>
      <c r="H13" s="498">
        <v>4828</v>
      </c>
      <c r="I13" s="497">
        <v>3968</v>
      </c>
      <c r="J13" s="498">
        <v>5600</v>
      </c>
      <c r="K13" s="497">
        <v>8185</v>
      </c>
    </row>
    <row r="14" spans="1:13" ht="13.8">
      <c r="A14" s="175" t="s">
        <v>350</v>
      </c>
      <c r="B14" s="399">
        <v>1632</v>
      </c>
      <c r="C14" s="497">
        <v>1862</v>
      </c>
      <c r="D14" s="498">
        <v>1983</v>
      </c>
      <c r="E14" s="497">
        <v>2031</v>
      </c>
      <c r="F14" s="498">
        <v>2354</v>
      </c>
      <c r="G14" s="497">
        <v>2922</v>
      </c>
      <c r="H14" s="498">
        <v>3896</v>
      </c>
      <c r="I14" s="497">
        <v>3474</v>
      </c>
      <c r="J14" s="498">
        <v>5115</v>
      </c>
      <c r="K14" s="497">
        <v>7130</v>
      </c>
    </row>
    <row r="15" spans="1:13" ht="13.8">
      <c r="A15" s="175" t="s">
        <v>351</v>
      </c>
      <c r="B15" s="399">
        <v>1278</v>
      </c>
      <c r="C15" s="497">
        <v>1477</v>
      </c>
      <c r="D15" s="498">
        <v>1311</v>
      </c>
      <c r="E15" s="497">
        <v>1376</v>
      </c>
      <c r="F15" s="498">
        <v>1700</v>
      </c>
      <c r="G15" s="497">
        <v>2393</v>
      </c>
      <c r="H15" s="498">
        <v>3020</v>
      </c>
      <c r="I15" s="497">
        <v>2908</v>
      </c>
      <c r="J15" s="498">
        <v>4773</v>
      </c>
      <c r="K15" s="497">
        <v>5485</v>
      </c>
    </row>
    <row r="16" spans="1:13" ht="13.8">
      <c r="A16" s="175" t="s">
        <v>352</v>
      </c>
      <c r="B16" s="399">
        <v>1168</v>
      </c>
      <c r="C16" s="497">
        <v>1174</v>
      </c>
      <c r="D16" s="498">
        <v>1168</v>
      </c>
      <c r="E16" s="497">
        <v>1252</v>
      </c>
      <c r="F16" s="498">
        <v>1316</v>
      </c>
      <c r="G16" s="497">
        <v>1787</v>
      </c>
      <c r="H16" s="498">
        <v>2256</v>
      </c>
      <c r="I16" s="497">
        <v>2990</v>
      </c>
      <c r="J16" s="498">
        <v>3901</v>
      </c>
      <c r="K16" s="497">
        <v>4751</v>
      </c>
    </row>
    <row r="17" spans="1:11" ht="13.8">
      <c r="A17" s="175" t="s">
        <v>353</v>
      </c>
      <c r="B17" s="399">
        <v>704</v>
      </c>
      <c r="C17" s="497">
        <v>689</v>
      </c>
      <c r="D17" s="498">
        <v>871</v>
      </c>
      <c r="E17" s="497">
        <v>777</v>
      </c>
      <c r="F17" s="498">
        <v>808</v>
      </c>
      <c r="G17" s="497">
        <v>1179</v>
      </c>
      <c r="H17" s="498">
        <v>1643</v>
      </c>
      <c r="I17" s="497">
        <v>1676</v>
      </c>
      <c r="J17" s="498">
        <v>2973</v>
      </c>
      <c r="K17" s="497">
        <v>4208</v>
      </c>
    </row>
    <row r="18" spans="1:11" ht="13.8">
      <c r="A18" s="175" t="s">
        <v>354</v>
      </c>
      <c r="B18" s="399">
        <v>648</v>
      </c>
      <c r="C18" s="497">
        <v>494</v>
      </c>
      <c r="D18" s="498">
        <v>617</v>
      </c>
      <c r="E18" s="497">
        <v>589</v>
      </c>
      <c r="F18" s="498">
        <v>636</v>
      </c>
      <c r="G18" s="497">
        <v>829</v>
      </c>
      <c r="H18" s="498">
        <v>1170</v>
      </c>
      <c r="I18" s="497">
        <v>1382</v>
      </c>
      <c r="J18" s="498">
        <v>2217</v>
      </c>
      <c r="K18" s="497">
        <v>3168</v>
      </c>
    </row>
    <row r="19" spans="1:11" ht="13.8">
      <c r="A19" s="175" t="s">
        <v>355</v>
      </c>
      <c r="B19" s="399">
        <v>480</v>
      </c>
      <c r="C19" s="497">
        <v>361</v>
      </c>
      <c r="D19" s="498">
        <v>340</v>
      </c>
      <c r="E19" s="497">
        <v>381</v>
      </c>
      <c r="F19" s="498">
        <v>414</v>
      </c>
      <c r="G19" s="497">
        <v>428</v>
      </c>
      <c r="H19" s="498">
        <v>630</v>
      </c>
      <c r="I19" s="497">
        <v>722</v>
      </c>
      <c r="J19" s="498">
        <v>1458</v>
      </c>
      <c r="K19" s="497">
        <v>2226</v>
      </c>
    </row>
    <row r="20" spans="1:11" ht="13.8">
      <c r="A20" s="175" t="s">
        <v>356</v>
      </c>
      <c r="B20" s="399">
        <v>334</v>
      </c>
      <c r="C20" s="497">
        <v>251</v>
      </c>
      <c r="D20" s="498">
        <v>198</v>
      </c>
      <c r="E20" s="497">
        <v>223</v>
      </c>
      <c r="F20" s="498">
        <v>232</v>
      </c>
      <c r="G20" s="497">
        <v>263</v>
      </c>
      <c r="H20" s="498">
        <v>364</v>
      </c>
      <c r="I20" s="497">
        <v>390</v>
      </c>
      <c r="J20" s="2251">
        <v>1538</v>
      </c>
      <c r="K20" s="497">
        <v>1463</v>
      </c>
    </row>
    <row r="21" spans="1:11" ht="13.8">
      <c r="A21" s="175" t="s">
        <v>357</v>
      </c>
      <c r="B21" s="399">
        <v>194</v>
      </c>
      <c r="C21" s="497">
        <v>140</v>
      </c>
      <c r="D21" s="498">
        <v>96</v>
      </c>
      <c r="E21" s="497">
        <v>102</v>
      </c>
      <c r="F21" s="498">
        <v>93</v>
      </c>
      <c r="G21" s="497">
        <v>102</v>
      </c>
      <c r="H21" s="498">
        <v>142</v>
      </c>
      <c r="I21" s="497">
        <v>200</v>
      </c>
      <c r="J21" s="2251"/>
      <c r="K21" s="497">
        <v>752</v>
      </c>
    </row>
    <row r="22" spans="1:11" ht="13.8">
      <c r="A22" s="175" t="s">
        <v>361</v>
      </c>
      <c r="B22" s="399">
        <v>205</v>
      </c>
      <c r="C22" s="497">
        <v>150</v>
      </c>
      <c r="D22" s="498">
        <v>92</v>
      </c>
      <c r="E22" s="497">
        <v>94</v>
      </c>
      <c r="F22" s="498">
        <v>73</v>
      </c>
      <c r="G22" s="497">
        <v>90</v>
      </c>
      <c r="H22" s="498">
        <v>87</v>
      </c>
      <c r="I22" s="497">
        <v>198</v>
      </c>
      <c r="J22" s="2251"/>
      <c r="K22" s="497">
        <v>444</v>
      </c>
    </row>
    <row r="23" spans="1:11" ht="14.4" thickBot="1">
      <c r="A23" s="175" t="s">
        <v>362</v>
      </c>
      <c r="B23" s="499">
        <v>259</v>
      </c>
      <c r="C23" s="500">
        <v>17</v>
      </c>
      <c r="D23" s="501">
        <v>19</v>
      </c>
      <c r="E23" s="500">
        <v>32</v>
      </c>
      <c r="F23" s="501">
        <v>22</v>
      </c>
      <c r="G23" s="500">
        <v>0</v>
      </c>
      <c r="H23" s="501">
        <v>0</v>
      </c>
      <c r="I23" s="500">
        <v>0</v>
      </c>
      <c r="J23" s="501">
        <v>0</v>
      </c>
      <c r="K23" s="500">
        <v>0</v>
      </c>
    </row>
    <row r="24" spans="1:11" ht="13.8">
      <c r="A24" s="179" t="s">
        <v>33</v>
      </c>
      <c r="B24" s="402">
        <v>37656</v>
      </c>
      <c r="C24" s="496">
        <v>38567</v>
      </c>
      <c r="D24" s="402">
        <v>41750</v>
      </c>
      <c r="E24" s="496">
        <v>50860</v>
      </c>
      <c r="F24" s="402">
        <v>65310</v>
      </c>
      <c r="G24" s="496">
        <v>86090</v>
      </c>
      <c r="H24" s="402">
        <v>102403</v>
      </c>
      <c r="I24" s="496">
        <v>72696</v>
      </c>
      <c r="J24" s="402">
        <v>115500</v>
      </c>
      <c r="K24" s="496">
        <v>138742</v>
      </c>
    </row>
    <row r="25" spans="1:11" ht="13.8">
      <c r="A25" s="8"/>
    </row>
    <row r="26" spans="1:11" ht="13.8">
      <c r="A26" s="8"/>
    </row>
    <row r="27" spans="1:11" ht="17.25" customHeight="1">
      <c r="A27" s="2246" t="s">
        <v>336</v>
      </c>
      <c r="B27" s="2248" t="s">
        <v>363</v>
      </c>
      <c r="C27" s="2249"/>
      <c r="D27" s="2249"/>
      <c r="E27" s="2249"/>
      <c r="F27" s="2249"/>
      <c r="G27" s="2249"/>
      <c r="H27" s="2249"/>
      <c r="I27" s="2249"/>
      <c r="J27" s="2249"/>
      <c r="K27" s="2250"/>
    </row>
    <row r="28" spans="1:11" ht="17.25" customHeight="1">
      <c r="A28" s="2247"/>
      <c r="B28" s="169">
        <v>1900</v>
      </c>
      <c r="C28" s="170">
        <v>1910</v>
      </c>
      <c r="D28" s="170">
        <v>1920</v>
      </c>
      <c r="E28" s="170">
        <v>1930</v>
      </c>
      <c r="F28" s="170">
        <v>1940</v>
      </c>
      <c r="G28" s="170">
        <v>1950</v>
      </c>
      <c r="H28" s="170">
        <v>1960</v>
      </c>
      <c r="I28" s="170">
        <v>1970</v>
      </c>
      <c r="J28" s="170">
        <v>1980</v>
      </c>
      <c r="K28" s="171">
        <v>1990</v>
      </c>
    </row>
    <row r="29" spans="1:11" ht="13.8">
      <c r="A29" s="172" t="s">
        <v>339</v>
      </c>
      <c r="B29" s="399">
        <v>2614</v>
      </c>
      <c r="C29" s="496">
        <v>2756</v>
      </c>
      <c r="D29" s="402">
        <v>3333</v>
      </c>
      <c r="E29" s="496">
        <v>4493</v>
      </c>
      <c r="F29" s="402">
        <v>5242</v>
      </c>
      <c r="G29" s="496">
        <v>7986</v>
      </c>
      <c r="H29" s="402">
        <v>9224</v>
      </c>
      <c r="I29" s="496">
        <v>4012</v>
      </c>
      <c r="J29" s="402">
        <v>6697</v>
      </c>
      <c r="K29" s="496">
        <v>7514</v>
      </c>
    </row>
    <row r="30" spans="1:11" ht="13.8">
      <c r="A30" s="175" t="s">
        <v>342</v>
      </c>
      <c r="B30" s="399">
        <v>2286</v>
      </c>
      <c r="C30" s="497">
        <v>2357</v>
      </c>
      <c r="D30" s="498">
        <v>2973</v>
      </c>
      <c r="E30" s="497">
        <v>3919</v>
      </c>
      <c r="F30" s="498">
        <v>4840</v>
      </c>
      <c r="G30" s="497">
        <v>7154</v>
      </c>
      <c r="H30" s="498">
        <v>8128</v>
      </c>
      <c r="I30" s="497">
        <v>4514</v>
      </c>
      <c r="J30" s="498">
        <v>6241</v>
      </c>
      <c r="K30" s="497">
        <v>7777</v>
      </c>
    </row>
    <row r="31" spans="1:11" ht="13.8">
      <c r="A31" s="175" t="s">
        <v>343</v>
      </c>
      <c r="B31" s="399">
        <v>2097</v>
      </c>
      <c r="C31" s="497">
        <v>2233</v>
      </c>
      <c r="D31" s="498">
        <v>2396</v>
      </c>
      <c r="E31" s="497">
        <v>3274</v>
      </c>
      <c r="F31" s="498">
        <v>4537</v>
      </c>
      <c r="G31" s="497">
        <v>5356</v>
      </c>
      <c r="H31" s="498">
        <v>6939</v>
      </c>
      <c r="I31" s="497">
        <v>4494</v>
      </c>
      <c r="J31" s="498">
        <v>6590</v>
      </c>
      <c r="K31" s="497">
        <v>7313</v>
      </c>
    </row>
    <row r="32" spans="1:11" ht="13.8">
      <c r="A32" s="175" t="s">
        <v>344</v>
      </c>
      <c r="B32" s="399">
        <v>2113</v>
      </c>
      <c r="C32" s="497">
        <v>2132</v>
      </c>
      <c r="D32" s="498">
        <v>2013</v>
      </c>
      <c r="E32" s="497">
        <v>2744</v>
      </c>
      <c r="F32" s="498">
        <v>3718</v>
      </c>
      <c r="G32" s="497">
        <v>4376</v>
      </c>
      <c r="H32" s="498">
        <v>5755</v>
      </c>
      <c r="I32" s="497">
        <v>4082</v>
      </c>
      <c r="J32" s="498">
        <v>6931</v>
      </c>
      <c r="K32" s="497">
        <v>6365</v>
      </c>
    </row>
    <row r="33" spans="1:11" ht="13.8">
      <c r="A33" s="175" t="s">
        <v>345</v>
      </c>
      <c r="B33" s="399">
        <v>1482</v>
      </c>
      <c r="C33" s="497">
        <v>1663</v>
      </c>
      <c r="D33" s="498">
        <v>1724</v>
      </c>
      <c r="E33" s="497">
        <v>2027</v>
      </c>
      <c r="F33" s="498">
        <v>2917</v>
      </c>
      <c r="G33" s="497">
        <v>3366</v>
      </c>
      <c r="H33" s="498">
        <v>3282</v>
      </c>
      <c r="I33" s="497">
        <v>2973</v>
      </c>
      <c r="J33" s="498">
        <v>5366</v>
      </c>
      <c r="K33" s="497">
        <v>5560</v>
      </c>
    </row>
    <row r="34" spans="1:11" ht="13.8">
      <c r="A34" s="175" t="s">
        <v>346</v>
      </c>
      <c r="B34" s="399">
        <v>1548</v>
      </c>
      <c r="C34" s="497">
        <v>1538</v>
      </c>
      <c r="D34" s="498">
        <v>1532</v>
      </c>
      <c r="E34" s="497">
        <v>1574</v>
      </c>
      <c r="F34" s="498">
        <v>2414</v>
      </c>
      <c r="G34" s="497">
        <v>3040</v>
      </c>
      <c r="H34" s="498">
        <v>3185</v>
      </c>
      <c r="I34" s="497">
        <v>2766</v>
      </c>
      <c r="J34" s="498">
        <v>4832</v>
      </c>
      <c r="K34" s="497">
        <v>5863</v>
      </c>
    </row>
    <row r="35" spans="1:11" ht="13.8">
      <c r="A35" s="175" t="s">
        <v>347</v>
      </c>
      <c r="B35" s="399">
        <v>1137</v>
      </c>
      <c r="C35" s="497">
        <v>1122</v>
      </c>
      <c r="D35" s="498">
        <v>1161</v>
      </c>
      <c r="E35" s="497">
        <v>1345</v>
      </c>
      <c r="F35" s="498">
        <v>1821</v>
      </c>
      <c r="G35" s="497">
        <v>2695</v>
      </c>
      <c r="H35" s="498">
        <v>3034</v>
      </c>
      <c r="I35" s="497">
        <v>2466</v>
      </c>
      <c r="J35" s="498">
        <v>4046</v>
      </c>
      <c r="K35" s="497">
        <v>5549</v>
      </c>
    </row>
    <row r="36" spans="1:11" ht="13.8">
      <c r="A36" s="175" t="s">
        <v>348</v>
      </c>
      <c r="B36" s="399">
        <v>1395</v>
      </c>
      <c r="C36" s="497">
        <v>1304</v>
      </c>
      <c r="D36" s="498">
        <v>1299</v>
      </c>
      <c r="E36" s="497">
        <v>1352</v>
      </c>
      <c r="F36" s="498">
        <v>1511</v>
      </c>
      <c r="G36" s="497">
        <v>2295</v>
      </c>
      <c r="H36" s="498">
        <v>2778</v>
      </c>
      <c r="I36" s="497">
        <v>2087</v>
      </c>
      <c r="J36" s="498">
        <v>3478</v>
      </c>
      <c r="K36" s="497">
        <v>5080</v>
      </c>
    </row>
    <row r="37" spans="1:11" ht="13.8">
      <c r="A37" s="175" t="s">
        <v>349</v>
      </c>
      <c r="B37" s="399">
        <v>957</v>
      </c>
      <c r="C37" s="497">
        <v>885</v>
      </c>
      <c r="D37" s="498">
        <v>882</v>
      </c>
      <c r="E37" s="497">
        <v>1044</v>
      </c>
      <c r="F37" s="498">
        <v>1215</v>
      </c>
      <c r="G37" s="497">
        <v>1689</v>
      </c>
      <c r="H37" s="498">
        <v>2365</v>
      </c>
      <c r="I37" s="497">
        <v>1984</v>
      </c>
      <c r="J37" s="498">
        <v>2733</v>
      </c>
      <c r="K37" s="497">
        <v>4116</v>
      </c>
    </row>
    <row r="38" spans="1:11" ht="13.8">
      <c r="A38" s="175" t="s">
        <v>350</v>
      </c>
      <c r="B38" s="399">
        <v>930</v>
      </c>
      <c r="C38" s="497">
        <v>1001</v>
      </c>
      <c r="D38" s="498">
        <v>1054</v>
      </c>
      <c r="E38" s="497">
        <v>1069</v>
      </c>
      <c r="F38" s="498">
        <v>1176</v>
      </c>
      <c r="G38" s="497">
        <v>1416</v>
      </c>
      <c r="H38" s="498">
        <v>1942</v>
      </c>
      <c r="I38" s="497">
        <v>1737</v>
      </c>
      <c r="J38" s="498">
        <v>2506</v>
      </c>
      <c r="K38" s="497">
        <v>3552</v>
      </c>
    </row>
    <row r="39" spans="1:11" ht="13.8">
      <c r="A39" s="175" t="s">
        <v>351</v>
      </c>
      <c r="B39" s="399">
        <v>697</v>
      </c>
      <c r="C39" s="497">
        <v>740</v>
      </c>
      <c r="D39" s="498">
        <v>707</v>
      </c>
      <c r="E39" s="497">
        <v>648</v>
      </c>
      <c r="F39" s="498">
        <v>860</v>
      </c>
      <c r="G39" s="497">
        <v>1110</v>
      </c>
      <c r="H39" s="498">
        <v>1505</v>
      </c>
      <c r="I39" s="497">
        <v>1454</v>
      </c>
      <c r="J39" s="498">
        <v>2280</v>
      </c>
      <c r="K39" s="497">
        <v>2688</v>
      </c>
    </row>
    <row r="40" spans="1:11" ht="13.8">
      <c r="A40" s="175" t="s">
        <v>352</v>
      </c>
      <c r="B40" s="399">
        <v>676</v>
      </c>
      <c r="C40" s="497">
        <v>690</v>
      </c>
      <c r="D40" s="498">
        <v>683</v>
      </c>
      <c r="E40" s="497">
        <v>647</v>
      </c>
      <c r="F40" s="498">
        <v>649</v>
      </c>
      <c r="G40" s="497">
        <v>901</v>
      </c>
      <c r="H40" s="498">
        <v>1090</v>
      </c>
      <c r="I40" s="497">
        <v>1495</v>
      </c>
      <c r="J40" s="498">
        <v>1887</v>
      </c>
      <c r="K40" s="497">
        <v>2293</v>
      </c>
    </row>
    <row r="41" spans="1:11" ht="13.8">
      <c r="A41" s="175" t="s">
        <v>353</v>
      </c>
      <c r="B41" s="399">
        <v>431</v>
      </c>
      <c r="C41" s="497">
        <v>423</v>
      </c>
      <c r="D41" s="498">
        <v>488</v>
      </c>
      <c r="E41" s="497">
        <v>431</v>
      </c>
      <c r="F41" s="498">
        <v>398</v>
      </c>
      <c r="G41" s="497">
        <v>581</v>
      </c>
      <c r="H41" s="498">
        <v>840</v>
      </c>
      <c r="I41" s="497">
        <v>838</v>
      </c>
      <c r="J41" s="498">
        <v>1382</v>
      </c>
      <c r="K41" s="497">
        <v>1936</v>
      </c>
    </row>
    <row r="42" spans="1:11" ht="13.8">
      <c r="A42" s="175" t="s">
        <v>354</v>
      </c>
      <c r="B42" s="399">
        <v>386</v>
      </c>
      <c r="C42" s="497">
        <v>294</v>
      </c>
      <c r="D42" s="498">
        <v>369</v>
      </c>
      <c r="E42" s="497">
        <v>333</v>
      </c>
      <c r="F42" s="498">
        <v>331</v>
      </c>
      <c r="G42" s="497">
        <v>413</v>
      </c>
      <c r="H42" s="498">
        <v>577</v>
      </c>
      <c r="I42" s="497">
        <v>691</v>
      </c>
      <c r="J42" s="498">
        <v>994</v>
      </c>
      <c r="K42" s="497">
        <v>1468</v>
      </c>
    </row>
    <row r="43" spans="1:11" ht="13.8">
      <c r="A43" s="175" t="s">
        <v>355</v>
      </c>
      <c r="B43" s="399">
        <v>284</v>
      </c>
      <c r="C43" s="497">
        <v>208</v>
      </c>
      <c r="D43" s="498">
        <v>206</v>
      </c>
      <c r="E43" s="497">
        <v>216</v>
      </c>
      <c r="F43" s="498">
        <v>217</v>
      </c>
      <c r="G43" s="497">
        <v>191</v>
      </c>
      <c r="H43" s="498">
        <v>280</v>
      </c>
      <c r="I43" s="497">
        <v>361</v>
      </c>
      <c r="J43" s="498">
        <v>630</v>
      </c>
      <c r="K43" s="497">
        <v>946</v>
      </c>
    </row>
    <row r="44" spans="1:11" ht="13.8">
      <c r="A44" s="175" t="s">
        <v>356</v>
      </c>
      <c r="B44" s="399">
        <v>211</v>
      </c>
      <c r="C44" s="497">
        <v>157</v>
      </c>
      <c r="D44" s="498">
        <v>114</v>
      </c>
      <c r="E44" s="497">
        <v>121</v>
      </c>
      <c r="F44" s="498">
        <v>118</v>
      </c>
      <c r="G44" s="497">
        <v>118</v>
      </c>
      <c r="H44" s="498">
        <v>158</v>
      </c>
      <c r="I44" s="497">
        <v>195</v>
      </c>
      <c r="J44" s="2251">
        <v>612</v>
      </c>
      <c r="K44" s="497">
        <v>620</v>
      </c>
    </row>
    <row r="45" spans="1:11" ht="13.8">
      <c r="A45" s="175" t="s">
        <v>357</v>
      </c>
      <c r="B45" s="399">
        <v>113</v>
      </c>
      <c r="C45" s="497">
        <v>82</v>
      </c>
      <c r="D45" s="498">
        <v>47</v>
      </c>
      <c r="E45" s="497">
        <v>50</v>
      </c>
      <c r="F45" s="498">
        <v>43</v>
      </c>
      <c r="G45" s="497">
        <v>56</v>
      </c>
      <c r="H45" s="498">
        <v>61</v>
      </c>
      <c r="I45" s="497">
        <v>100</v>
      </c>
      <c r="J45" s="2251"/>
      <c r="K45" s="497">
        <v>268</v>
      </c>
    </row>
    <row r="46" spans="1:11" ht="13.8">
      <c r="A46" s="175" t="s">
        <v>361</v>
      </c>
      <c r="B46" s="399">
        <v>136</v>
      </c>
      <c r="C46" s="497">
        <v>99</v>
      </c>
      <c r="D46" s="498">
        <v>53</v>
      </c>
      <c r="E46" s="497">
        <v>52</v>
      </c>
      <c r="F46" s="498">
        <v>39</v>
      </c>
      <c r="G46" s="497">
        <v>38</v>
      </c>
      <c r="H46" s="498">
        <v>39</v>
      </c>
      <c r="I46" s="497">
        <v>99</v>
      </c>
      <c r="J46" s="2251"/>
      <c r="K46" s="497">
        <v>148</v>
      </c>
    </row>
    <row r="47" spans="1:11" ht="14.4" thickBot="1">
      <c r="A47" s="175" t="s">
        <v>362</v>
      </c>
      <c r="B47" s="499">
        <v>120</v>
      </c>
      <c r="C47" s="500">
        <v>5</v>
      </c>
      <c r="D47" s="501">
        <v>8</v>
      </c>
      <c r="E47" s="500">
        <v>14</v>
      </c>
      <c r="F47" s="501">
        <v>17</v>
      </c>
      <c r="G47" s="500">
        <v>0</v>
      </c>
      <c r="H47" s="501">
        <v>0</v>
      </c>
      <c r="I47" s="500">
        <v>0</v>
      </c>
      <c r="J47" s="501">
        <v>0</v>
      </c>
      <c r="K47" s="500">
        <v>0</v>
      </c>
    </row>
    <row r="48" spans="1:11" ht="13.8">
      <c r="A48" s="180" t="s">
        <v>364</v>
      </c>
      <c r="B48" s="402">
        <v>19613</v>
      </c>
      <c r="C48" s="496">
        <v>19689</v>
      </c>
      <c r="D48" s="402">
        <v>21042</v>
      </c>
      <c r="E48" s="496">
        <v>25353</v>
      </c>
      <c r="F48" s="402">
        <v>32063</v>
      </c>
      <c r="G48" s="496">
        <v>42781</v>
      </c>
      <c r="H48" s="402">
        <v>51182</v>
      </c>
      <c r="I48" s="496">
        <v>36348</v>
      </c>
      <c r="J48" s="402">
        <v>57205</v>
      </c>
      <c r="K48" s="496">
        <v>69056</v>
      </c>
    </row>
    <row r="49" spans="1:11" ht="13.8">
      <c r="A49" s="8"/>
    </row>
    <row r="50" spans="1:11" ht="13.8">
      <c r="A50" s="8"/>
    </row>
    <row r="51" spans="1:11" ht="18" customHeight="1">
      <c r="A51" s="2246" t="s">
        <v>336</v>
      </c>
      <c r="B51" s="2248" t="s">
        <v>365</v>
      </c>
      <c r="C51" s="2249"/>
      <c r="D51" s="2249"/>
      <c r="E51" s="2249"/>
      <c r="F51" s="2249"/>
      <c r="G51" s="2249"/>
      <c r="H51" s="2249"/>
      <c r="I51" s="2249"/>
      <c r="J51" s="2249"/>
      <c r="K51" s="2250"/>
    </row>
    <row r="52" spans="1:11" ht="18" customHeight="1">
      <c r="A52" s="2247"/>
      <c r="B52" s="169">
        <v>1900</v>
      </c>
      <c r="C52" s="170">
        <v>1910</v>
      </c>
      <c r="D52" s="170">
        <v>1920</v>
      </c>
      <c r="E52" s="170">
        <v>1930</v>
      </c>
      <c r="F52" s="170">
        <v>1940</v>
      </c>
      <c r="G52" s="170">
        <v>1950</v>
      </c>
      <c r="H52" s="170">
        <v>1960</v>
      </c>
      <c r="I52" s="170">
        <v>1970</v>
      </c>
      <c r="J52" s="170">
        <v>1980</v>
      </c>
      <c r="K52" s="171">
        <v>1990</v>
      </c>
    </row>
    <row r="53" spans="1:11" ht="13.8">
      <c r="A53" s="172" t="s">
        <v>339</v>
      </c>
      <c r="B53" s="399">
        <v>2481</v>
      </c>
      <c r="C53" s="496">
        <v>2688</v>
      </c>
      <c r="D53" s="402">
        <v>3357</v>
      </c>
      <c r="E53" s="496">
        <v>4316</v>
      </c>
      <c r="F53" s="402">
        <v>5218</v>
      </c>
      <c r="G53" s="496">
        <v>7807</v>
      </c>
      <c r="H53" s="402">
        <v>8860</v>
      </c>
      <c r="I53" s="496">
        <v>4012</v>
      </c>
      <c r="J53" s="402">
        <v>6311</v>
      </c>
      <c r="K53" s="496">
        <v>7035</v>
      </c>
    </row>
    <row r="54" spans="1:11" ht="13.8">
      <c r="A54" s="175" t="s">
        <v>342</v>
      </c>
      <c r="B54" s="399">
        <v>2188</v>
      </c>
      <c r="C54" s="497">
        <v>2309</v>
      </c>
      <c r="D54" s="498">
        <v>2775</v>
      </c>
      <c r="E54" s="497">
        <v>3855</v>
      </c>
      <c r="F54" s="498">
        <v>4761</v>
      </c>
      <c r="G54" s="497">
        <v>6612</v>
      </c>
      <c r="H54" s="498">
        <v>7742</v>
      </c>
      <c r="I54" s="497">
        <v>4514</v>
      </c>
      <c r="J54" s="498">
        <v>5938</v>
      </c>
      <c r="K54" s="497">
        <v>7361</v>
      </c>
    </row>
    <row r="55" spans="1:11" ht="13.8">
      <c r="A55" s="175" t="s">
        <v>343</v>
      </c>
      <c r="B55" s="399">
        <v>1937</v>
      </c>
      <c r="C55" s="497">
        <v>2050</v>
      </c>
      <c r="D55" s="498">
        <v>2445</v>
      </c>
      <c r="E55" s="497">
        <v>3318</v>
      </c>
      <c r="F55" s="498">
        <v>4426</v>
      </c>
      <c r="G55" s="497">
        <v>5355</v>
      </c>
      <c r="H55" s="498">
        <v>6720</v>
      </c>
      <c r="I55" s="497">
        <v>4494</v>
      </c>
      <c r="J55" s="498">
        <v>6305</v>
      </c>
      <c r="K55" s="497">
        <v>6912</v>
      </c>
    </row>
    <row r="56" spans="1:11" ht="13.8">
      <c r="A56" s="175" t="s">
        <v>344</v>
      </c>
      <c r="B56" s="399">
        <v>1983</v>
      </c>
      <c r="C56" s="497">
        <v>2130</v>
      </c>
      <c r="D56" s="498">
        <v>2086</v>
      </c>
      <c r="E56" s="497">
        <v>2670</v>
      </c>
      <c r="F56" s="498">
        <v>3714</v>
      </c>
      <c r="G56" s="497">
        <v>4572</v>
      </c>
      <c r="H56" s="498">
        <v>5519</v>
      </c>
      <c r="I56" s="497">
        <v>4082</v>
      </c>
      <c r="J56" s="498">
        <v>6861</v>
      </c>
      <c r="K56" s="497">
        <v>6137</v>
      </c>
    </row>
    <row r="57" spans="1:11" ht="13.8">
      <c r="A57" s="175" t="s">
        <v>345</v>
      </c>
      <c r="B57" s="399">
        <v>1722</v>
      </c>
      <c r="C57" s="497">
        <v>1805</v>
      </c>
      <c r="D57" s="498">
        <v>1856</v>
      </c>
      <c r="E57" s="497">
        <v>2233</v>
      </c>
      <c r="F57" s="498">
        <v>4100</v>
      </c>
      <c r="G57" s="497">
        <v>3797</v>
      </c>
      <c r="H57" s="498">
        <v>3627</v>
      </c>
      <c r="I57" s="497">
        <v>2973</v>
      </c>
      <c r="J57" s="498">
        <v>5747</v>
      </c>
      <c r="K57" s="497">
        <v>5439</v>
      </c>
    </row>
    <row r="58" spans="1:11" ht="13.8">
      <c r="A58" s="175" t="s">
        <v>346</v>
      </c>
      <c r="B58" s="399">
        <v>1519</v>
      </c>
      <c r="C58" s="497">
        <v>1580</v>
      </c>
      <c r="D58" s="498">
        <v>1695</v>
      </c>
      <c r="E58" s="497">
        <v>1832</v>
      </c>
      <c r="F58" s="498">
        <v>2420</v>
      </c>
      <c r="G58" s="497">
        <v>2911</v>
      </c>
      <c r="H58" s="498">
        <v>3468</v>
      </c>
      <c r="I58" s="497">
        <v>2766</v>
      </c>
      <c r="J58" s="498">
        <v>4909</v>
      </c>
      <c r="K58" s="497">
        <v>6114</v>
      </c>
    </row>
    <row r="59" spans="1:11" ht="13.8">
      <c r="A59" s="175" t="s">
        <v>347</v>
      </c>
      <c r="B59" s="399">
        <v>1229</v>
      </c>
      <c r="C59" s="497">
        <v>1226</v>
      </c>
      <c r="D59" s="498">
        <v>1321</v>
      </c>
      <c r="E59" s="497">
        <v>1457</v>
      </c>
      <c r="F59" s="498">
        <v>1914</v>
      </c>
      <c r="G59" s="497">
        <v>2861</v>
      </c>
      <c r="H59" s="498">
        <v>3251</v>
      </c>
      <c r="I59" s="497">
        <v>2466</v>
      </c>
      <c r="J59" s="498">
        <v>4071</v>
      </c>
      <c r="K59" s="497">
        <v>5768</v>
      </c>
    </row>
    <row r="60" spans="1:11" ht="13.8">
      <c r="A60" s="175" t="s">
        <v>348</v>
      </c>
      <c r="B60" s="399">
        <v>1214</v>
      </c>
      <c r="C60" s="497">
        <v>1288</v>
      </c>
      <c r="D60" s="498">
        <v>1249</v>
      </c>
      <c r="E60" s="497">
        <v>1476</v>
      </c>
      <c r="F60" s="498">
        <v>1658</v>
      </c>
      <c r="G60" s="497">
        <v>2327</v>
      </c>
      <c r="H60" s="498">
        <v>2855</v>
      </c>
      <c r="I60" s="497">
        <v>2087</v>
      </c>
      <c r="J60" s="498">
        <v>3602</v>
      </c>
      <c r="K60" s="497">
        <v>5143</v>
      </c>
    </row>
    <row r="61" spans="1:11" ht="13.8">
      <c r="A61" s="175" t="s">
        <v>349</v>
      </c>
      <c r="B61" s="399">
        <v>852</v>
      </c>
      <c r="C61" s="497">
        <v>886</v>
      </c>
      <c r="D61" s="498">
        <v>958</v>
      </c>
      <c r="E61" s="497">
        <v>1074</v>
      </c>
      <c r="F61" s="498">
        <v>1236</v>
      </c>
      <c r="G61" s="497">
        <v>1898</v>
      </c>
      <c r="H61" s="498">
        <v>2463</v>
      </c>
      <c r="I61" s="497">
        <v>1984</v>
      </c>
      <c r="J61" s="498">
        <v>2867</v>
      </c>
      <c r="K61" s="497">
        <v>4069</v>
      </c>
    </row>
    <row r="62" spans="1:11" ht="13.8">
      <c r="A62" s="175" t="s">
        <v>350</v>
      </c>
      <c r="B62" s="399">
        <v>702</v>
      </c>
      <c r="C62" s="497">
        <v>861</v>
      </c>
      <c r="D62" s="498">
        <v>929</v>
      </c>
      <c r="E62" s="497">
        <v>962</v>
      </c>
      <c r="F62" s="498">
        <v>1178</v>
      </c>
      <c r="G62" s="497">
        <v>1506</v>
      </c>
      <c r="H62" s="498">
        <v>1954</v>
      </c>
      <c r="I62" s="497">
        <v>1737</v>
      </c>
      <c r="J62" s="498">
        <v>2609</v>
      </c>
      <c r="K62" s="497">
        <v>3578</v>
      </c>
    </row>
    <row r="63" spans="1:11" ht="13.8">
      <c r="A63" s="175" t="s">
        <v>351</v>
      </c>
      <c r="B63" s="399">
        <v>581</v>
      </c>
      <c r="C63" s="497">
        <v>737</v>
      </c>
      <c r="D63" s="498">
        <v>604</v>
      </c>
      <c r="E63" s="497">
        <v>728</v>
      </c>
      <c r="F63" s="498">
        <v>840</v>
      </c>
      <c r="G63" s="497">
        <v>1283</v>
      </c>
      <c r="H63" s="498">
        <v>1515</v>
      </c>
      <c r="I63" s="497">
        <v>1454</v>
      </c>
      <c r="J63" s="498">
        <v>2493</v>
      </c>
      <c r="K63" s="497">
        <v>2797</v>
      </c>
    </row>
    <row r="64" spans="1:11" ht="13.8">
      <c r="A64" s="175" t="s">
        <v>352</v>
      </c>
      <c r="B64" s="399">
        <v>492</v>
      </c>
      <c r="C64" s="497">
        <v>484</v>
      </c>
      <c r="D64" s="498">
        <v>485</v>
      </c>
      <c r="E64" s="497">
        <v>605</v>
      </c>
      <c r="F64" s="498">
        <v>667</v>
      </c>
      <c r="G64" s="497">
        <v>886</v>
      </c>
      <c r="H64" s="498">
        <v>1166</v>
      </c>
      <c r="I64" s="497">
        <v>1495</v>
      </c>
      <c r="J64" s="498">
        <v>2014</v>
      </c>
      <c r="K64" s="497">
        <v>2458</v>
      </c>
    </row>
    <row r="65" spans="1:11" ht="13.8">
      <c r="A65" s="175" t="s">
        <v>353</v>
      </c>
      <c r="B65" s="399">
        <v>273</v>
      </c>
      <c r="C65" s="497">
        <v>266</v>
      </c>
      <c r="D65" s="498">
        <v>383</v>
      </c>
      <c r="E65" s="497">
        <v>346</v>
      </c>
      <c r="F65" s="498">
        <v>410</v>
      </c>
      <c r="G65" s="497">
        <v>598</v>
      </c>
      <c r="H65" s="498">
        <v>803</v>
      </c>
      <c r="I65" s="497">
        <v>838</v>
      </c>
      <c r="J65" s="498">
        <v>1591</v>
      </c>
      <c r="K65" s="497">
        <v>2272</v>
      </c>
    </row>
    <row r="66" spans="1:11" ht="13.8">
      <c r="A66" s="175" t="s">
        <v>354</v>
      </c>
      <c r="B66" s="399">
        <v>262</v>
      </c>
      <c r="C66" s="497">
        <v>200</v>
      </c>
      <c r="D66" s="498">
        <v>248</v>
      </c>
      <c r="E66" s="497">
        <v>256</v>
      </c>
      <c r="F66" s="498">
        <v>305</v>
      </c>
      <c r="G66" s="497">
        <v>416</v>
      </c>
      <c r="H66" s="498">
        <v>593</v>
      </c>
      <c r="I66" s="497">
        <v>691</v>
      </c>
      <c r="J66" s="498">
        <v>1223</v>
      </c>
      <c r="K66" s="497">
        <v>1700</v>
      </c>
    </row>
    <row r="67" spans="1:11" ht="13.8">
      <c r="A67" s="175" t="s">
        <v>355</v>
      </c>
      <c r="B67" s="399">
        <v>196</v>
      </c>
      <c r="C67" s="497">
        <v>153</v>
      </c>
      <c r="D67" s="498">
        <v>134</v>
      </c>
      <c r="E67" s="497">
        <v>165</v>
      </c>
      <c r="F67" s="498">
        <v>197</v>
      </c>
      <c r="G67" s="497">
        <v>237</v>
      </c>
      <c r="H67" s="498">
        <v>350</v>
      </c>
      <c r="I67" s="497">
        <v>361</v>
      </c>
      <c r="J67" s="498">
        <v>828</v>
      </c>
      <c r="K67" s="497">
        <v>1280</v>
      </c>
    </row>
    <row r="68" spans="1:11" ht="13.8">
      <c r="A68" s="175" t="s">
        <v>356</v>
      </c>
      <c r="B68" s="399">
        <v>123</v>
      </c>
      <c r="C68" s="497">
        <v>94</v>
      </c>
      <c r="D68" s="498">
        <v>84</v>
      </c>
      <c r="E68" s="497">
        <v>102</v>
      </c>
      <c r="F68" s="498">
        <v>114</v>
      </c>
      <c r="G68" s="497">
        <v>145</v>
      </c>
      <c r="H68" s="498">
        <v>206</v>
      </c>
      <c r="I68" s="497">
        <v>195</v>
      </c>
      <c r="J68" s="2251">
        <v>926</v>
      </c>
      <c r="K68" s="497">
        <v>843</v>
      </c>
    </row>
    <row r="69" spans="1:11" ht="13.8">
      <c r="A69" s="175" t="s">
        <v>357</v>
      </c>
      <c r="B69" s="399">
        <v>81</v>
      </c>
      <c r="C69" s="497">
        <v>58</v>
      </c>
      <c r="D69" s="498">
        <v>49</v>
      </c>
      <c r="E69" s="497">
        <v>52</v>
      </c>
      <c r="F69" s="498">
        <v>50</v>
      </c>
      <c r="G69" s="497">
        <v>46</v>
      </c>
      <c r="H69" s="498">
        <v>81</v>
      </c>
      <c r="I69" s="497">
        <v>100</v>
      </c>
      <c r="J69" s="2251"/>
      <c r="K69" s="497">
        <v>484</v>
      </c>
    </row>
    <row r="70" spans="1:11" ht="13.8">
      <c r="A70" s="175" t="s">
        <v>361</v>
      </c>
      <c r="B70" s="399">
        <v>69</v>
      </c>
      <c r="C70" s="497">
        <v>51</v>
      </c>
      <c r="D70" s="498">
        <v>39</v>
      </c>
      <c r="E70" s="497">
        <v>42</v>
      </c>
      <c r="F70" s="498">
        <v>34</v>
      </c>
      <c r="G70" s="497">
        <v>52</v>
      </c>
      <c r="H70" s="498">
        <v>48</v>
      </c>
      <c r="I70" s="497">
        <v>99</v>
      </c>
      <c r="J70" s="2251"/>
      <c r="K70" s="497">
        <v>296</v>
      </c>
    </row>
    <row r="71" spans="1:11" ht="14.4" thickBot="1">
      <c r="A71" s="175" t="s">
        <v>362</v>
      </c>
      <c r="B71" s="499">
        <v>139</v>
      </c>
      <c r="C71" s="500">
        <v>12</v>
      </c>
      <c r="D71" s="501">
        <v>11</v>
      </c>
      <c r="E71" s="500">
        <v>18</v>
      </c>
      <c r="F71" s="501">
        <v>5</v>
      </c>
      <c r="G71" s="500">
        <v>0</v>
      </c>
      <c r="H71" s="501">
        <v>0</v>
      </c>
      <c r="I71" s="500">
        <v>0</v>
      </c>
      <c r="J71" s="501">
        <v>0</v>
      </c>
      <c r="K71" s="500">
        <v>0</v>
      </c>
    </row>
    <row r="72" spans="1:11" ht="13.8">
      <c r="A72" s="180" t="s">
        <v>366</v>
      </c>
      <c r="B72" s="402">
        <v>18043</v>
      </c>
      <c r="C72" s="496">
        <v>18878</v>
      </c>
      <c r="D72" s="402">
        <v>20708</v>
      </c>
      <c r="E72" s="496">
        <v>25507</v>
      </c>
      <c r="F72" s="402">
        <v>33247</v>
      </c>
      <c r="G72" s="496">
        <v>43309</v>
      </c>
      <c r="H72" s="402">
        <v>51221</v>
      </c>
      <c r="I72" s="496">
        <v>36348</v>
      </c>
      <c r="J72" s="402">
        <v>58295</v>
      </c>
      <c r="K72" s="496">
        <v>69686</v>
      </c>
    </row>
    <row r="73" spans="1:11" ht="13.8">
      <c r="A73" s="8"/>
    </row>
    <row r="74" spans="1:11" ht="13.8">
      <c r="A74" s="2244" t="s">
        <v>1683</v>
      </c>
      <c r="B74" s="2244"/>
      <c r="C74" s="2244"/>
      <c r="D74" s="2244"/>
      <c r="E74" s="2244"/>
      <c r="F74" s="2244"/>
      <c r="G74" s="2244"/>
      <c r="H74" s="2244"/>
      <c r="I74" s="2244"/>
      <c r="J74" s="2244"/>
      <c r="K74" s="2244"/>
    </row>
  </sheetData>
  <mergeCells count="11">
    <mergeCell ref="A74:K74"/>
    <mergeCell ref="A1:K1"/>
    <mergeCell ref="A51:A52"/>
    <mergeCell ref="B51:K51"/>
    <mergeCell ref="J68:J70"/>
    <mergeCell ref="A3:A4"/>
    <mergeCell ref="B3:K3"/>
    <mergeCell ref="J20:J22"/>
    <mergeCell ref="A27:A28"/>
    <mergeCell ref="B27:K27"/>
    <mergeCell ref="J44:J46"/>
  </mergeCells>
  <printOptions horizontalCentered="1"/>
  <pageMargins left="1" right="1" top="1" bottom="1" header="0.5" footer="0.5"/>
  <pageSetup orientation="portrait" r:id="rId1"/>
  <headerFooter alignWithMargins="0">
    <oddFooter>&amp;L&amp;"Arial,Italic"&amp;9      The State of Hawaii Data Book 2015&amp;R&amp;"Arial,Regular"&amp;9      http://dbedt.hawaii.gov/</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zoomScaleNormal="100" workbookViewId="0">
      <selection activeCell="C9" sqref="C9"/>
    </sheetView>
  </sheetViews>
  <sheetFormatPr defaultRowHeight="12.75" customHeight="1"/>
  <cols>
    <col min="1" max="1" width="76.6640625" customWidth="1"/>
  </cols>
  <sheetData>
    <row r="1" spans="1:1" ht="25.05" customHeight="1">
      <c r="A1" s="20" t="s">
        <v>2</v>
      </c>
    </row>
    <row r="2" spans="1:1" ht="13.2">
      <c r="A2" s="3"/>
    </row>
    <row r="3" spans="1:1" ht="13.2">
      <c r="A3" s="3" t="s">
        <v>0</v>
      </c>
    </row>
    <row r="4" spans="1:1" ht="40.049999999999997" customHeight="1">
      <c r="A4" s="44" t="s">
        <v>498</v>
      </c>
    </row>
    <row r="5" spans="1:1" ht="12.75" customHeight="1">
      <c r="A5" s="2"/>
    </row>
    <row r="6" spans="1:1" ht="13.2">
      <c r="A6" s="1"/>
    </row>
    <row r="7" spans="1:1" ht="103.95" customHeight="1">
      <c r="A7" s="767" t="s">
        <v>1690</v>
      </c>
    </row>
    <row r="8" spans="1:1" ht="13.8">
      <c r="A8" s="15"/>
    </row>
    <row r="9" spans="1:1" ht="79.95" customHeight="1">
      <c r="A9" s="768" t="s">
        <v>1716</v>
      </c>
    </row>
    <row r="10" spans="1:1" ht="13.8">
      <c r="A10" s="16"/>
    </row>
    <row r="11" spans="1:1" ht="202.95" customHeight="1">
      <c r="A11" s="769" t="s">
        <v>1461</v>
      </c>
    </row>
    <row r="14" spans="1:1" ht="12.75" customHeight="1">
      <c r="A14" s="37" t="s">
        <v>1717</v>
      </c>
    </row>
  </sheetData>
  <printOptions horizontalCentered="1"/>
  <pageMargins left="0.5" right="0.5" top="0.5" bottom="0.5" header="0.3" footer="0.3"/>
  <pageSetup orientation="portrait" horizontalDpi="300" verticalDpi="300" r:id="rId1"/>
  <headerFooter alignWithMargins="0">
    <oddFooter>&amp;L&amp;"Arial,Italic"&amp;9      The State of Hawaii Data Book 2015&amp;R&amp;9http://dbedt.hawaii.gov/</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8"/>
  <sheetViews>
    <sheetView zoomScaleNormal="100" workbookViewId="0">
      <selection activeCell="F3" sqref="F3"/>
    </sheetView>
  </sheetViews>
  <sheetFormatPr defaultColWidth="8.77734375" defaultRowHeight="12.75" customHeight="1"/>
  <cols>
    <col min="1" max="1" width="25.5546875" style="14" customWidth="1"/>
    <col min="2" max="5" width="16.6640625" style="14" customWidth="1"/>
    <col min="6" max="6" width="8.77734375" style="14"/>
    <col min="7" max="7" width="8.77734375" style="4"/>
    <col min="8" max="16384" width="8.77734375" style="14"/>
  </cols>
  <sheetData>
    <row r="1" spans="1:7" ht="24.6">
      <c r="A1" s="2245" t="s">
        <v>1759</v>
      </c>
      <c r="B1" s="2245"/>
      <c r="C1" s="2245"/>
      <c r="D1" s="2245"/>
      <c r="E1" s="2245"/>
      <c r="F1" s="648"/>
    </row>
    <row r="2" spans="1:7" ht="13.8">
      <c r="A2" s="8"/>
    </row>
    <row r="3" spans="1:7" ht="20.399999999999999">
      <c r="A3" s="2246" t="s">
        <v>336</v>
      </c>
      <c r="B3" s="2248" t="s">
        <v>367</v>
      </c>
      <c r="C3" s="2257"/>
      <c r="D3" s="2248" t="s">
        <v>368</v>
      </c>
      <c r="E3" s="2250"/>
      <c r="F3" s="1435"/>
      <c r="G3" s="206"/>
    </row>
    <row r="4" spans="1:7" ht="44.4">
      <c r="A4" s="2247"/>
      <c r="B4" s="46" t="s">
        <v>1692</v>
      </c>
      <c r="C4" s="97" t="s">
        <v>1691</v>
      </c>
      <c r="D4" s="46" t="s">
        <v>1692</v>
      </c>
      <c r="E4" s="49" t="s">
        <v>1691</v>
      </c>
      <c r="G4" s="257"/>
    </row>
    <row r="5" spans="1:7" ht="13.8">
      <c r="A5" s="172" t="s">
        <v>339</v>
      </c>
      <c r="B5" s="401">
        <v>5886</v>
      </c>
      <c r="C5" s="502">
        <v>24677</v>
      </c>
      <c r="D5" s="401">
        <v>5959</v>
      </c>
      <c r="E5" s="496">
        <v>30727</v>
      </c>
    </row>
    <row r="6" spans="1:7" ht="13.8">
      <c r="A6" s="333" t="s">
        <v>342</v>
      </c>
      <c r="B6" s="399">
        <v>6918</v>
      </c>
      <c r="C6" s="503">
        <v>26675</v>
      </c>
      <c r="D6" s="399">
        <v>5813</v>
      </c>
      <c r="E6" s="498">
        <v>28829</v>
      </c>
    </row>
    <row r="7" spans="1:7" ht="13.8">
      <c r="A7" s="175" t="s">
        <v>343</v>
      </c>
      <c r="B7" s="401">
        <v>7317</v>
      </c>
      <c r="C7" s="504">
        <v>25660</v>
      </c>
      <c r="D7" s="401">
        <v>5564</v>
      </c>
      <c r="E7" s="497">
        <v>26801</v>
      </c>
    </row>
    <row r="8" spans="1:7" ht="13.8">
      <c r="A8" s="333" t="s">
        <v>344</v>
      </c>
      <c r="B8" s="399">
        <v>7200</v>
      </c>
      <c r="C8" s="503">
        <v>23694</v>
      </c>
      <c r="D8" s="399">
        <v>6235</v>
      </c>
      <c r="E8" s="498">
        <v>27233</v>
      </c>
    </row>
    <row r="9" spans="1:7" ht="13.8">
      <c r="A9" s="175" t="s">
        <v>345</v>
      </c>
      <c r="B9" s="401">
        <v>5660</v>
      </c>
      <c r="C9" s="504">
        <v>18011</v>
      </c>
      <c r="D9" s="401">
        <v>5812</v>
      </c>
      <c r="E9" s="497">
        <v>22450</v>
      </c>
    </row>
    <row r="10" spans="1:7" ht="13.8">
      <c r="A10" s="333" t="s">
        <v>346</v>
      </c>
      <c r="B10" s="399">
        <v>5424</v>
      </c>
      <c r="C10" s="503">
        <v>16539</v>
      </c>
      <c r="D10" s="399">
        <v>5712</v>
      </c>
      <c r="E10" s="498">
        <v>21538</v>
      </c>
    </row>
    <row r="11" spans="1:7" ht="13.8">
      <c r="A11" s="175" t="s">
        <v>347</v>
      </c>
      <c r="B11" s="401">
        <v>5536</v>
      </c>
      <c r="C11" s="504">
        <v>16427</v>
      </c>
      <c r="D11" s="401">
        <v>5220</v>
      </c>
      <c r="E11" s="497">
        <v>18982</v>
      </c>
    </row>
    <row r="12" spans="1:7" ht="13.8">
      <c r="A12" s="333" t="s">
        <v>348</v>
      </c>
      <c r="B12" s="399">
        <v>6360</v>
      </c>
      <c r="C12" s="503">
        <v>17488</v>
      </c>
      <c r="D12" s="399">
        <v>5078</v>
      </c>
      <c r="E12" s="498">
        <v>17235</v>
      </c>
    </row>
    <row r="13" spans="1:7" ht="13.8">
      <c r="A13" s="175" t="s">
        <v>349</v>
      </c>
      <c r="B13" s="401">
        <v>6069</v>
      </c>
      <c r="C13" s="504">
        <v>15866</v>
      </c>
      <c r="D13" s="401">
        <v>5309</v>
      </c>
      <c r="E13" s="497">
        <v>17175</v>
      </c>
    </row>
    <row r="14" spans="1:7" ht="13.8">
      <c r="A14" s="333" t="s">
        <v>350</v>
      </c>
      <c r="B14" s="399">
        <v>5601</v>
      </c>
      <c r="C14" s="503">
        <v>13795</v>
      </c>
      <c r="D14" s="399">
        <v>6114</v>
      </c>
      <c r="E14" s="498">
        <v>17971</v>
      </c>
    </row>
    <row r="15" spans="1:7" ht="13.8">
      <c r="A15" s="175" t="s">
        <v>351</v>
      </c>
      <c r="B15" s="401">
        <v>4672</v>
      </c>
      <c r="C15" s="504">
        <v>11015</v>
      </c>
      <c r="D15" s="401">
        <v>5946</v>
      </c>
      <c r="E15" s="497">
        <v>16058</v>
      </c>
    </row>
    <row r="16" spans="1:7" ht="13.8">
      <c r="A16" s="333" t="s">
        <v>352</v>
      </c>
      <c r="B16" s="399">
        <v>3846</v>
      </c>
      <c r="C16" s="503">
        <v>8814</v>
      </c>
      <c r="D16" s="399">
        <v>5003</v>
      </c>
      <c r="E16" s="498">
        <v>13484</v>
      </c>
    </row>
    <row r="17" spans="1:7" ht="13.8">
      <c r="A17" s="175" t="s">
        <v>353</v>
      </c>
      <c r="B17" s="401">
        <v>2939</v>
      </c>
      <c r="C17" s="504">
        <v>6363</v>
      </c>
      <c r="D17" s="401">
        <v>4086</v>
      </c>
      <c r="E17" s="497">
        <v>10368</v>
      </c>
    </row>
    <row r="18" spans="1:7" ht="13.8">
      <c r="A18" s="333" t="s">
        <v>354</v>
      </c>
      <c r="B18" s="399">
        <v>2385</v>
      </c>
      <c r="C18" s="503">
        <v>5149</v>
      </c>
      <c r="D18" s="399">
        <v>3122</v>
      </c>
      <c r="E18" s="498">
        <v>7958</v>
      </c>
    </row>
    <row r="19" spans="1:7" ht="13.8">
      <c r="A19" s="175" t="s">
        <v>355</v>
      </c>
      <c r="B19" s="401">
        <v>1863</v>
      </c>
      <c r="C19" s="504">
        <v>4078</v>
      </c>
      <c r="D19" s="401">
        <v>2083</v>
      </c>
      <c r="E19" s="497">
        <v>5158</v>
      </c>
    </row>
    <row r="20" spans="1:7" ht="13.8">
      <c r="A20" s="333" t="s">
        <v>356</v>
      </c>
      <c r="B20" s="399">
        <v>1198</v>
      </c>
      <c r="C20" s="503">
        <v>2720</v>
      </c>
      <c r="D20" s="399">
        <v>1570</v>
      </c>
      <c r="E20" s="498">
        <v>3750</v>
      </c>
    </row>
    <row r="21" spans="1:7" ht="13.8">
      <c r="A21" s="175" t="s">
        <v>357</v>
      </c>
      <c r="B21" s="401">
        <v>747</v>
      </c>
      <c r="C21" s="504">
        <v>1582</v>
      </c>
      <c r="D21" s="401">
        <v>995</v>
      </c>
      <c r="E21" s="497">
        <v>2489</v>
      </c>
    </row>
    <row r="22" spans="1:7" ht="13.8">
      <c r="A22" s="333" t="s">
        <v>361</v>
      </c>
      <c r="B22" s="399">
        <v>516</v>
      </c>
      <c r="C22" s="503">
        <v>1102</v>
      </c>
      <c r="D22" s="399">
        <v>716</v>
      </c>
      <c r="E22" s="498">
        <v>1764</v>
      </c>
    </row>
    <row r="23" spans="1:7" ht="14.4" thickBot="1">
      <c r="A23" s="184" t="s">
        <v>362</v>
      </c>
      <c r="B23" s="505">
        <v>0</v>
      </c>
      <c r="C23" s="506">
        <v>0</v>
      </c>
      <c r="D23" s="505">
        <v>0</v>
      </c>
      <c r="E23" s="500">
        <v>0</v>
      </c>
    </row>
    <row r="24" spans="1:7" ht="13.8">
      <c r="A24" s="187" t="s">
        <v>33</v>
      </c>
      <c r="B24" s="402">
        <v>80137</v>
      </c>
      <c r="C24" s="507">
        <v>239655</v>
      </c>
      <c r="D24" s="403">
        <v>80337</v>
      </c>
      <c r="E24" s="402">
        <v>289970</v>
      </c>
    </row>
    <row r="25" spans="1:7" ht="13.8">
      <c r="A25" s="8"/>
      <c r="B25" s="8"/>
      <c r="C25" s="2259"/>
      <c r="D25" s="2259"/>
      <c r="E25" s="2259"/>
      <c r="F25" s="2259"/>
      <c r="G25" s="18"/>
    </row>
    <row r="26" spans="1:7" ht="152.25" customHeight="1">
      <c r="A26" s="2258" t="s">
        <v>369</v>
      </c>
      <c r="B26" s="2258"/>
      <c r="C26" s="2258"/>
      <c r="D26" s="2258"/>
      <c r="E26" s="2258"/>
      <c r="F26" s="190"/>
      <c r="G26" s="6"/>
    </row>
    <row r="27" spans="1:7" ht="13.8">
      <c r="A27" s="190"/>
      <c r="B27" s="190"/>
      <c r="C27" s="190"/>
      <c r="D27" s="190"/>
      <c r="E27" s="190"/>
      <c r="F27" s="190"/>
      <c r="G27" s="6"/>
    </row>
    <row r="28" spans="1:7" ht="13.8">
      <c r="A28" s="8"/>
    </row>
    <row r="29" spans="1:7" ht="13.8">
      <c r="A29" s="2252" t="s">
        <v>336</v>
      </c>
      <c r="B29" s="2249" t="s">
        <v>370</v>
      </c>
      <c r="C29" s="2249"/>
      <c r="D29" s="2249"/>
      <c r="E29" s="2250"/>
    </row>
    <row r="30" spans="1:7" ht="13.8">
      <c r="A30" s="2253"/>
      <c r="B30" s="2255" t="s">
        <v>367</v>
      </c>
      <c r="C30" s="2255"/>
      <c r="D30" s="2255" t="s">
        <v>368</v>
      </c>
      <c r="E30" s="2256"/>
    </row>
    <row r="31" spans="1:7" ht="34.200000000000003">
      <c r="A31" s="2254"/>
      <c r="B31" s="52" t="s">
        <v>1692</v>
      </c>
      <c r="C31" s="52" t="s">
        <v>1691</v>
      </c>
      <c r="D31" s="52" t="s">
        <v>1692</v>
      </c>
      <c r="E31" s="49" t="s">
        <v>1691</v>
      </c>
    </row>
    <row r="32" spans="1:7" ht="13.8">
      <c r="A32" s="172" t="s">
        <v>339</v>
      </c>
      <c r="B32" s="95">
        <v>3053</v>
      </c>
      <c r="C32" s="181">
        <v>12695</v>
      </c>
      <c r="D32" s="95">
        <v>3078</v>
      </c>
      <c r="E32" s="173">
        <v>15845</v>
      </c>
    </row>
    <row r="33" spans="1:5" ht="13.8">
      <c r="A33" s="175" t="s">
        <v>342</v>
      </c>
      <c r="B33" s="95">
        <v>3621</v>
      </c>
      <c r="C33" s="182">
        <v>13722</v>
      </c>
      <c r="D33" s="95">
        <v>2918</v>
      </c>
      <c r="E33" s="176">
        <v>14844</v>
      </c>
    </row>
    <row r="34" spans="1:5" ht="13.8">
      <c r="A34" s="175" t="s">
        <v>343</v>
      </c>
      <c r="B34" s="95">
        <v>3797</v>
      </c>
      <c r="C34" s="182">
        <v>13245</v>
      </c>
      <c r="D34" s="95">
        <v>2986</v>
      </c>
      <c r="E34" s="176">
        <v>13717</v>
      </c>
    </row>
    <row r="35" spans="1:5" ht="13.8">
      <c r="A35" s="175" t="s">
        <v>344</v>
      </c>
      <c r="B35" s="95">
        <v>3783</v>
      </c>
      <c r="C35" s="182">
        <v>12209</v>
      </c>
      <c r="D35" s="95">
        <v>3237</v>
      </c>
      <c r="E35" s="176">
        <v>14045</v>
      </c>
    </row>
    <row r="36" spans="1:5" ht="13.8">
      <c r="A36" s="175" t="s">
        <v>345</v>
      </c>
      <c r="B36" s="95">
        <v>2909</v>
      </c>
      <c r="C36" s="182">
        <v>9138</v>
      </c>
      <c r="D36" s="95">
        <v>3075</v>
      </c>
      <c r="E36" s="176">
        <v>11570</v>
      </c>
    </row>
    <row r="37" spans="1:5" ht="13.8">
      <c r="A37" s="175" t="s">
        <v>346</v>
      </c>
      <c r="B37" s="95">
        <v>2789</v>
      </c>
      <c r="C37" s="182">
        <v>8423</v>
      </c>
      <c r="D37" s="95">
        <v>2977</v>
      </c>
      <c r="E37" s="176">
        <v>10917</v>
      </c>
    </row>
    <row r="38" spans="1:5" ht="13.8">
      <c r="A38" s="175" t="s">
        <v>347</v>
      </c>
      <c r="B38" s="95">
        <v>2783</v>
      </c>
      <c r="C38" s="182">
        <v>8191</v>
      </c>
      <c r="D38" s="95">
        <v>2748</v>
      </c>
      <c r="E38" s="176">
        <v>9567</v>
      </c>
    </row>
    <row r="39" spans="1:5" ht="13.8">
      <c r="A39" s="175" t="s">
        <v>348</v>
      </c>
      <c r="B39" s="95">
        <v>3111</v>
      </c>
      <c r="C39" s="182">
        <v>8574</v>
      </c>
      <c r="D39" s="95">
        <v>2664</v>
      </c>
      <c r="E39" s="176">
        <v>8712</v>
      </c>
    </row>
    <row r="40" spans="1:5" ht="13.8">
      <c r="A40" s="175" t="s">
        <v>349</v>
      </c>
      <c r="B40" s="95">
        <v>3027</v>
      </c>
      <c r="C40" s="182">
        <v>7955</v>
      </c>
      <c r="D40" s="95">
        <v>2734</v>
      </c>
      <c r="E40" s="176">
        <v>8572</v>
      </c>
    </row>
    <row r="41" spans="1:5" ht="13.8">
      <c r="A41" s="175" t="s">
        <v>350</v>
      </c>
      <c r="B41" s="95">
        <v>2752</v>
      </c>
      <c r="C41" s="182">
        <v>6822</v>
      </c>
      <c r="D41" s="95">
        <v>3114</v>
      </c>
      <c r="E41" s="176">
        <v>8946</v>
      </c>
    </row>
    <row r="42" spans="1:5" ht="13.8">
      <c r="A42" s="175" t="s">
        <v>351</v>
      </c>
      <c r="B42" s="95">
        <v>2363</v>
      </c>
      <c r="C42" s="182">
        <v>5536</v>
      </c>
      <c r="D42" s="95">
        <v>3038</v>
      </c>
      <c r="E42" s="176">
        <v>7989</v>
      </c>
    </row>
    <row r="43" spans="1:5" ht="13.8">
      <c r="A43" s="175" t="s">
        <v>352</v>
      </c>
      <c r="B43" s="95">
        <v>1904</v>
      </c>
      <c r="C43" s="182">
        <v>4310</v>
      </c>
      <c r="D43" s="95">
        <v>2486</v>
      </c>
      <c r="E43" s="176">
        <v>6647</v>
      </c>
    </row>
    <row r="44" spans="1:5" ht="13.8">
      <c r="A44" s="175" t="s">
        <v>353</v>
      </c>
      <c r="B44" s="95">
        <v>1438</v>
      </c>
      <c r="C44" s="182">
        <v>3041</v>
      </c>
      <c r="D44" s="95">
        <v>2021</v>
      </c>
      <c r="E44" s="176">
        <v>5094</v>
      </c>
    </row>
    <row r="45" spans="1:5" ht="13.8">
      <c r="A45" s="175" t="s">
        <v>354</v>
      </c>
      <c r="B45" s="95">
        <v>1135</v>
      </c>
      <c r="C45" s="182">
        <v>2390</v>
      </c>
      <c r="D45" s="95">
        <v>1534</v>
      </c>
      <c r="E45" s="176">
        <v>3806</v>
      </c>
    </row>
    <row r="46" spans="1:5" ht="13.8">
      <c r="A46" s="175" t="s">
        <v>355</v>
      </c>
      <c r="B46" s="183">
        <v>817</v>
      </c>
      <c r="C46" s="182">
        <v>1753</v>
      </c>
      <c r="D46" s="183">
        <v>956</v>
      </c>
      <c r="E46" s="176">
        <v>2357</v>
      </c>
    </row>
    <row r="47" spans="1:5" ht="13.8">
      <c r="A47" s="175" t="s">
        <v>356</v>
      </c>
      <c r="B47" s="183">
        <v>482</v>
      </c>
      <c r="C47" s="182">
        <v>1154</v>
      </c>
      <c r="D47" s="183">
        <v>705</v>
      </c>
      <c r="E47" s="176">
        <v>1637</v>
      </c>
    </row>
    <row r="48" spans="1:5" ht="13.8">
      <c r="A48" s="175" t="s">
        <v>357</v>
      </c>
      <c r="B48" s="183">
        <v>301</v>
      </c>
      <c r="C48" s="191">
        <v>605</v>
      </c>
      <c r="D48" s="183">
        <v>394</v>
      </c>
      <c r="E48" s="177">
        <v>958</v>
      </c>
    </row>
    <row r="49" spans="1:5" ht="13.8">
      <c r="A49" s="175" t="s">
        <v>361</v>
      </c>
      <c r="B49" s="183">
        <v>151</v>
      </c>
      <c r="C49" s="191">
        <v>356</v>
      </c>
      <c r="D49" s="183">
        <v>235</v>
      </c>
      <c r="E49" s="177">
        <v>626</v>
      </c>
    </row>
    <row r="50" spans="1:5" ht="14.4" thickBot="1">
      <c r="A50" s="175" t="s">
        <v>362</v>
      </c>
      <c r="B50" s="185">
        <v>0</v>
      </c>
      <c r="C50" s="186">
        <v>0</v>
      </c>
      <c r="D50" s="185">
        <v>0</v>
      </c>
      <c r="E50" s="178">
        <v>0</v>
      </c>
    </row>
    <row r="51" spans="1:5" ht="13.8">
      <c r="A51" s="180" t="s">
        <v>364</v>
      </c>
      <c r="B51" s="174">
        <v>40216</v>
      </c>
      <c r="C51" s="188">
        <v>120119</v>
      </c>
      <c r="D51" s="189">
        <v>40900</v>
      </c>
      <c r="E51" s="174">
        <v>145849</v>
      </c>
    </row>
    <row r="52" spans="1:5" ht="13.8">
      <c r="A52" s="8"/>
    </row>
    <row r="53" spans="1:5" ht="13.8">
      <c r="A53" s="8"/>
    </row>
    <row r="54" spans="1:5" ht="13.8">
      <c r="A54" s="2252" t="s">
        <v>336</v>
      </c>
      <c r="B54" s="2249" t="s">
        <v>371</v>
      </c>
      <c r="C54" s="2249"/>
      <c r="D54" s="2249"/>
      <c r="E54" s="2250"/>
    </row>
    <row r="55" spans="1:5" ht="13.8">
      <c r="A55" s="2253"/>
      <c r="B55" s="2255" t="s">
        <v>367</v>
      </c>
      <c r="C55" s="2255"/>
      <c r="D55" s="2255" t="s">
        <v>368</v>
      </c>
      <c r="E55" s="2256"/>
    </row>
    <row r="56" spans="1:5" ht="34.200000000000003">
      <c r="A56" s="2254"/>
      <c r="B56" s="52" t="s">
        <v>1692</v>
      </c>
      <c r="C56" s="52" t="s">
        <v>1691</v>
      </c>
      <c r="D56" s="52" t="s">
        <v>1692</v>
      </c>
      <c r="E56" s="49" t="s">
        <v>1691</v>
      </c>
    </row>
    <row r="57" spans="1:5" ht="13.8">
      <c r="A57" s="172" t="s">
        <v>339</v>
      </c>
      <c r="B57" s="95">
        <v>2833</v>
      </c>
      <c r="C57" s="181">
        <v>11982</v>
      </c>
      <c r="D57" s="95">
        <v>2881</v>
      </c>
      <c r="E57" s="173">
        <v>14882</v>
      </c>
    </row>
    <row r="58" spans="1:5" ht="13.8">
      <c r="A58" s="175" t="s">
        <v>342</v>
      </c>
      <c r="B58" s="95">
        <v>3297</v>
      </c>
      <c r="C58" s="182">
        <v>12953</v>
      </c>
      <c r="D58" s="95">
        <v>2895</v>
      </c>
      <c r="E58" s="176">
        <v>13985</v>
      </c>
    </row>
    <row r="59" spans="1:5" ht="13.8">
      <c r="A59" s="175" t="s">
        <v>343</v>
      </c>
      <c r="B59" s="95">
        <v>3520</v>
      </c>
      <c r="C59" s="182">
        <v>12415</v>
      </c>
      <c r="D59" s="95">
        <v>2578</v>
      </c>
      <c r="E59" s="176">
        <v>13084</v>
      </c>
    </row>
    <row r="60" spans="1:5" ht="13.8">
      <c r="A60" s="175" t="s">
        <v>344</v>
      </c>
      <c r="B60" s="95">
        <v>3417</v>
      </c>
      <c r="C60" s="182">
        <v>11485</v>
      </c>
      <c r="D60" s="95">
        <v>2998</v>
      </c>
      <c r="E60" s="176">
        <v>13188</v>
      </c>
    </row>
    <row r="61" spans="1:5" ht="13.8">
      <c r="A61" s="175" t="s">
        <v>345</v>
      </c>
      <c r="B61" s="95">
        <v>2751</v>
      </c>
      <c r="C61" s="182">
        <v>8873</v>
      </c>
      <c r="D61" s="95">
        <v>2737</v>
      </c>
      <c r="E61" s="176">
        <v>10880</v>
      </c>
    </row>
    <row r="62" spans="1:5" ht="13.8">
      <c r="A62" s="175" t="s">
        <v>346</v>
      </c>
      <c r="B62" s="95">
        <v>2635</v>
      </c>
      <c r="C62" s="182">
        <v>8116</v>
      </c>
      <c r="D62" s="95">
        <v>2735</v>
      </c>
      <c r="E62" s="176">
        <v>10621</v>
      </c>
    </row>
    <row r="63" spans="1:5" ht="13.8">
      <c r="A63" s="175" t="s">
        <v>347</v>
      </c>
      <c r="B63" s="95">
        <v>2753</v>
      </c>
      <c r="C63" s="182">
        <v>8236</v>
      </c>
      <c r="D63" s="95">
        <v>2472</v>
      </c>
      <c r="E63" s="176">
        <v>9415</v>
      </c>
    </row>
    <row r="64" spans="1:5" ht="13.8">
      <c r="A64" s="175" t="s">
        <v>348</v>
      </c>
      <c r="B64" s="95">
        <v>3249</v>
      </c>
      <c r="C64" s="182">
        <v>8914</v>
      </c>
      <c r="D64" s="95">
        <v>2414</v>
      </c>
      <c r="E64" s="176">
        <v>8523</v>
      </c>
    </row>
    <row r="65" spans="1:5" ht="13.8">
      <c r="A65" s="175" t="s">
        <v>349</v>
      </c>
      <c r="B65" s="95">
        <v>3042</v>
      </c>
      <c r="C65" s="182">
        <v>7911</v>
      </c>
      <c r="D65" s="95">
        <v>2575</v>
      </c>
      <c r="E65" s="176">
        <v>8603</v>
      </c>
    </row>
    <row r="66" spans="1:5" ht="13.8">
      <c r="A66" s="175" t="s">
        <v>350</v>
      </c>
      <c r="B66" s="95">
        <v>2849</v>
      </c>
      <c r="C66" s="182">
        <v>6973</v>
      </c>
      <c r="D66" s="95">
        <v>3000</v>
      </c>
      <c r="E66" s="176">
        <v>9025</v>
      </c>
    </row>
    <row r="67" spans="1:5" ht="13.8">
      <c r="A67" s="175" t="s">
        <v>351</v>
      </c>
      <c r="B67" s="95">
        <v>2309</v>
      </c>
      <c r="C67" s="182">
        <v>5479</v>
      </c>
      <c r="D67" s="95">
        <v>2908</v>
      </c>
      <c r="E67" s="176">
        <v>8069</v>
      </c>
    </row>
    <row r="68" spans="1:5" ht="13.8">
      <c r="A68" s="175" t="s">
        <v>352</v>
      </c>
      <c r="B68" s="95">
        <v>1942</v>
      </c>
      <c r="C68" s="182">
        <v>4504</v>
      </c>
      <c r="D68" s="95">
        <v>2517</v>
      </c>
      <c r="E68" s="176">
        <v>6837</v>
      </c>
    </row>
    <row r="69" spans="1:5" ht="13.8">
      <c r="A69" s="175" t="s">
        <v>353</v>
      </c>
      <c r="B69" s="95">
        <v>1501</v>
      </c>
      <c r="C69" s="182">
        <v>3322</v>
      </c>
      <c r="D69" s="95">
        <v>2065</v>
      </c>
      <c r="E69" s="176">
        <v>5274</v>
      </c>
    </row>
    <row r="70" spans="1:5" ht="13.8">
      <c r="A70" s="175" t="s">
        <v>354</v>
      </c>
      <c r="B70" s="95">
        <v>1250</v>
      </c>
      <c r="C70" s="182">
        <v>2759</v>
      </c>
      <c r="D70" s="95">
        <v>1588</v>
      </c>
      <c r="E70" s="176">
        <v>4152</v>
      </c>
    </row>
    <row r="71" spans="1:5" ht="13.8">
      <c r="A71" s="175" t="s">
        <v>355</v>
      </c>
      <c r="B71" s="95">
        <v>1046</v>
      </c>
      <c r="C71" s="182">
        <v>2325</v>
      </c>
      <c r="D71" s="95">
        <v>1127</v>
      </c>
      <c r="E71" s="176">
        <v>2801</v>
      </c>
    </row>
    <row r="72" spans="1:5" ht="13.8">
      <c r="A72" s="175" t="s">
        <v>356</v>
      </c>
      <c r="B72" s="183">
        <v>716</v>
      </c>
      <c r="C72" s="182">
        <v>1566</v>
      </c>
      <c r="D72" s="183">
        <v>865</v>
      </c>
      <c r="E72" s="176">
        <v>2113</v>
      </c>
    </row>
    <row r="73" spans="1:5" ht="13.8">
      <c r="A73" s="175" t="s">
        <v>357</v>
      </c>
      <c r="B73" s="183">
        <v>446</v>
      </c>
      <c r="C73" s="191">
        <v>977</v>
      </c>
      <c r="D73" s="183">
        <v>601</v>
      </c>
      <c r="E73" s="176">
        <v>1531</v>
      </c>
    </row>
    <row r="74" spans="1:5" ht="13.8">
      <c r="A74" s="175" t="s">
        <v>361</v>
      </c>
      <c r="B74" s="183">
        <v>365</v>
      </c>
      <c r="C74" s="191">
        <v>746</v>
      </c>
      <c r="D74" s="183">
        <v>481</v>
      </c>
      <c r="E74" s="176">
        <v>1138</v>
      </c>
    </row>
    <row r="75" spans="1:5" ht="14.4" thickBot="1">
      <c r="A75" s="175" t="s">
        <v>362</v>
      </c>
      <c r="B75" s="185">
        <v>0</v>
      </c>
      <c r="C75" s="186">
        <v>0</v>
      </c>
      <c r="D75" s="185">
        <v>0</v>
      </c>
      <c r="E75" s="178">
        <v>0</v>
      </c>
    </row>
    <row r="76" spans="1:5" ht="13.8">
      <c r="A76" s="180" t="s">
        <v>366</v>
      </c>
      <c r="B76" s="174">
        <v>39921</v>
      </c>
      <c r="C76" s="188">
        <v>119536</v>
      </c>
      <c r="D76" s="189">
        <v>39437</v>
      </c>
      <c r="E76" s="174">
        <v>144121</v>
      </c>
    </row>
    <row r="77" spans="1:5" ht="13.8">
      <c r="A77" s="8"/>
    </row>
    <row r="78" spans="1:5" ht="13.8">
      <c r="A78" s="2244" t="s">
        <v>1742</v>
      </c>
      <c r="B78" s="2244"/>
      <c r="C78" s="2244"/>
      <c r="D78" s="2244"/>
      <c r="E78" s="2244"/>
    </row>
  </sheetData>
  <mergeCells count="16">
    <mergeCell ref="A1:E1"/>
    <mergeCell ref="A78:E78"/>
    <mergeCell ref="A54:A56"/>
    <mergeCell ref="B54:E54"/>
    <mergeCell ref="B55:C55"/>
    <mergeCell ref="D55:E55"/>
    <mergeCell ref="B3:C3"/>
    <mergeCell ref="D3:E3"/>
    <mergeCell ref="A26:E26"/>
    <mergeCell ref="C25:D25"/>
    <mergeCell ref="E25:F25"/>
    <mergeCell ref="A3:A4"/>
    <mergeCell ref="A29:A31"/>
    <mergeCell ref="B29:E29"/>
    <mergeCell ref="B30:C30"/>
    <mergeCell ref="D30:E30"/>
  </mergeCells>
  <printOptions horizontalCentered="1"/>
  <pageMargins left="1" right="1" top="1" bottom="1" header="0.5" footer="0.5"/>
  <pageSetup orientation="portrait" horizontalDpi="300" verticalDpi="300" r:id="rId1"/>
  <headerFooter alignWithMargins="0">
    <oddFooter>&amp;L&amp;"Arial,Italic"&amp;9      The State of Hawaii Data Book 2015&amp;R&amp;9      http://dbedt.hawaii.gov/</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7"/>
  <sheetViews>
    <sheetView zoomScaleNormal="100" workbookViewId="0">
      <selection sqref="A1:H1"/>
    </sheetView>
  </sheetViews>
  <sheetFormatPr defaultColWidth="8.77734375" defaultRowHeight="12.75" customHeight="1"/>
  <cols>
    <col min="1" max="1" width="21.21875" style="51" customWidth="1"/>
    <col min="2" max="8" width="12.21875" style="51" customWidth="1"/>
    <col min="9" max="9" width="8.77734375" style="14"/>
    <col min="10" max="10" width="8.77734375" style="4"/>
    <col min="11" max="16384" width="8.77734375" style="14"/>
  </cols>
  <sheetData>
    <row r="1" spans="1:10" ht="24.6">
      <c r="A1" s="2260" t="s">
        <v>1760</v>
      </c>
      <c r="B1" s="2260"/>
      <c r="C1" s="2260"/>
      <c r="D1" s="2260"/>
      <c r="E1" s="2260"/>
      <c r="F1" s="2260"/>
      <c r="G1" s="2260"/>
      <c r="H1" s="2260"/>
      <c r="I1" s="648"/>
    </row>
    <row r="2" spans="1:10" ht="13.8">
      <c r="A2" s="198"/>
      <c r="B2" s="198"/>
      <c r="C2" s="198"/>
      <c r="D2" s="198"/>
      <c r="E2" s="198"/>
      <c r="F2" s="198"/>
      <c r="G2" s="198"/>
      <c r="H2" s="198"/>
    </row>
    <row r="3" spans="1:10" ht="17.399999999999999">
      <c r="A3" s="2271" t="s">
        <v>336</v>
      </c>
      <c r="B3" s="2268" t="s">
        <v>94</v>
      </c>
      <c r="C3" s="2269"/>
      <c r="D3" s="2269"/>
      <c r="E3" s="2269"/>
      <c r="F3" s="2269"/>
      <c r="G3" s="2269"/>
      <c r="H3" s="2270"/>
      <c r="J3" s="206"/>
    </row>
    <row r="4" spans="1:10" ht="17.399999999999999">
      <c r="A4" s="2271"/>
      <c r="B4" s="2261" t="s">
        <v>190</v>
      </c>
      <c r="C4" s="2262"/>
      <c r="D4" s="2263"/>
      <c r="E4" s="2261" t="s">
        <v>1691</v>
      </c>
      <c r="F4" s="2262"/>
      <c r="G4" s="2262"/>
      <c r="H4" s="2264"/>
      <c r="J4" s="206"/>
    </row>
    <row r="5" spans="1:10" ht="17.399999999999999">
      <c r="A5" s="2272"/>
      <c r="B5" s="46" t="s">
        <v>337</v>
      </c>
      <c r="C5" s="52" t="s">
        <v>338</v>
      </c>
      <c r="D5" s="97" t="s">
        <v>33</v>
      </c>
      <c r="E5" s="46" t="s">
        <v>337</v>
      </c>
      <c r="F5" s="52" t="s">
        <v>338</v>
      </c>
      <c r="G5" s="52" t="s">
        <v>33</v>
      </c>
      <c r="H5" s="49" t="s">
        <v>1471</v>
      </c>
      <c r="J5" s="206"/>
    </row>
    <row r="6" spans="1:10" ht="13.8">
      <c r="A6" s="199" t="s">
        <v>339</v>
      </c>
      <c r="B6" s="401">
        <v>45019</v>
      </c>
      <c r="C6" s="497">
        <v>42388</v>
      </c>
      <c r="D6" s="504">
        <v>87407</v>
      </c>
      <c r="E6" s="401">
        <v>15845</v>
      </c>
      <c r="F6" s="497">
        <v>14882</v>
      </c>
      <c r="G6" s="497">
        <v>30727</v>
      </c>
      <c r="H6" s="711">
        <f>G6/D6</f>
        <v>0.35153935039527728</v>
      </c>
    </row>
    <row r="7" spans="1:10" ht="13.8">
      <c r="A7" s="199"/>
      <c r="B7" s="401"/>
      <c r="C7" s="497"/>
      <c r="D7" s="504"/>
      <c r="E7" s="401"/>
      <c r="F7" s="497"/>
      <c r="G7" s="497"/>
      <c r="H7" s="697"/>
    </row>
    <row r="8" spans="1:10" ht="13.8">
      <c r="A8" s="199" t="s">
        <v>340</v>
      </c>
      <c r="B8" s="401">
        <v>9024</v>
      </c>
      <c r="C8" s="497">
        <v>8740</v>
      </c>
      <c r="D8" s="504">
        <v>17764</v>
      </c>
      <c r="E8" s="401">
        <v>3121</v>
      </c>
      <c r="F8" s="497">
        <v>3043</v>
      </c>
      <c r="G8" s="497">
        <v>6164</v>
      </c>
      <c r="H8" s="711">
        <f>G8/D8</f>
        <v>0.3469939202882234</v>
      </c>
    </row>
    <row r="9" spans="1:10" ht="13.8">
      <c r="A9" s="224"/>
      <c r="B9" s="508"/>
      <c r="C9" s="509"/>
      <c r="D9" s="510"/>
      <c r="E9" s="508"/>
      <c r="F9" s="509"/>
      <c r="G9" s="509"/>
      <c r="H9" s="712"/>
    </row>
    <row r="10" spans="1:10" ht="14.4" thickBot="1">
      <c r="A10" s="225" t="s">
        <v>341</v>
      </c>
      <c r="B10" s="499">
        <v>35995</v>
      </c>
      <c r="C10" s="501">
        <v>33648</v>
      </c>
      <c r="D10" s="511">
        <v>69643</v>
      </c>
      <c r="E10" s="499">
        <v>12724</v>
      </c>
      <c r="F10" s="501">
        <v>11839</v>
      </c>
      <c r="G10" s="501">
        <v>24563</v>
      </c>
      <c r="H10" s="713">
        <f>G10/D10</f>
        <v>0.35269876369484371</v>
      </c>
    </row>
    <row r="11" spans="1:10" ht="13.8">
      <c r="A11" s="226" t="s">
        <v>1472</v>
      </c>
      <c r="B11" s="512">
        <v>9134</v>
      </c>
      <c r="C11" s="496">
        <v>8633</v>
      </c>
      <c r="D11" s="502">
        <v>17767</v>
      </c>
      <c r="E11" s="512">
        <v>3093</v>
      </c>
      <c r="F11" s="496">
        <v>3025</v>
      </c>
      <c r="G11" s="496">
        <v>6118</v>
      </c>
      <c r="H11" s="711">
        <f t="shared" ref="H11:H14" si="0">G11/D11</f>
        <v>0.34434625992007656</v>
      </c>
    </row>
    <row r="12" spans="1:10" ht="13.8">
      <c r="A12" s="227" t="s">
        <v>1473</v>
      </c>
      <c r="B12" s="401">
        <v>9079</v>
      </c>
      <c r="C12" s="497">
        <v>8609</v>
      </c>
      <c r="D12" s="504">
        <v>17688</v>
      </c>
      <c r="E12" s="401">
        <v>3321</v>
      </c>
      <c r="F12" s="497">
        <v>2978</v>
      </c>
      <c r="G12" s="497">
        <v>6299</v>
      </c>
      <c r="H12" s="711">
        <f t="shared" si="0"/>
        <v>0.35611714156490276</v>
      </c>
    </row>
    <row r="13" spans="1:10" ht="13.8">
      <c r="A13" s="227" t="s">
        <v>1474</v>
      </c>
      <c r="B13" s="401">
        <v>9155</v>
      </c>
      <c r="C13" s="497">
        <v>8190</v>
      </c>
      <c r="D13" s="504">
        <v>17345</v>
      </c>
      <c r="E13" s="401">
        <v>3272</v>
      </c>
      <c r="F13" s="497">
        <v>2977</v>
      </c>
      <c r="G13" s="497">
        <v>6249</v>
      </c>
      <c r="H13" s="711">
        <f t="shared" si="0"/>
        <v>0.36027673681176131</v>
      </c>
    </row>
    <row r="14" spans="1:10" ht="13.8">
      <c r="A14" s="227" t="s">
        <v>1475</v>
      </c>
      <c r="B14" s="401">
        <v>8627</v>
      </c>
      <c r="C14" s="497">
        <v>8216</v>
      </c>
      <c r="D14" s="504">
        <v>16843</v>
      </c>
      <c r="E14" s="401">
        <v>3038</v>
      </c>
      <c r="F14" s="497">
        <v>2859</v>
      </c>
      <c r="G14" s="497">
        <v>5897</v>
      </c>
      <c r="H14" s="711">
        <f t="shared" si="0"/>
        <v>0.35011577509944786</v>
      </c>
    </row>
    <row r="15" spans="1:10" ht="13.8">
      <c r="A15" s="224"/>
      <c r="B15" s="508"/>
      <c r="C15" s="509"/>
      <c r="D15" s="510"/>
      <c r="E15" s="508"/>
      <c r="F15" s="509"/>
      <c r="G15" s="509"/>
      <c r="H15" s="712"/>
    </row>
    <row r="16" spans="1:10" ht="14.4" thickBot="1">
      <c r="A16" s="225" t="s">
        <v>342</v>
      </c>
      <c r="B16" s="499">
        <v>42847</v>
      </c>
      <c r="C16" s="501">
        <v>40514</v>
      </c>
      <c r="D16" s="511">
        <v>83361</v>
      </c>
      <c r="E16" s="499">
        <v>14844</v>
      </c>
      <c r="F16" s="501">
        <v>13985</v>
      </c>
      <c r="G16" s="501">
        <v>28829</v>
      </c>
      <c r="H16" s="713">
        <f>G16/D16</f>
        <v>0.3458331833831168</v>
      </c>
    </row>
    <row r="17" spans="1:8" ht="13.8">
      <c r="A17" s="226" t="s">
        <v>419</v>
      </c>
      <c r="B17" s="512">
        <v>8747</v>
      </c>
      <c r="C17" s="496">
        <v>8179</v>
      </c>
      <c r="D17" s="502">
        <v>16926</v>
      </c>
      <c r="E17" s="512">
        <v>3022</v>
      </c>
      <c r="F17" s="496">
        <v>2878</v>
      </c>
      <c r="G17" s="496">
        <v>5900</v>
      </c>
      <c r="H17" s="711">
        <f t="shared" ref="H17:H21" si="1">G17/D17</f>
        <v>0.34857615502776795</v>
      </c>
    </row>
    <row r="18" spans="1:8" ht="13.8">
      <c r="A18" s="227" t="s">
        <v>1476</v>
      </c>
      <c r="B18" s="401">
        <v>8757</v>
      </c>
      <c r="C18" s="497">
        <v>8197</v>
      </c>
      <c r="D18" s="504">
        <v>16954</v>
      </c>
      <c r="E18" s="401">
        <v>3077</v>
      </c>
      <c r="F18" s="497">
        <v>2822</v>
      </c>
      <c r="G18" s="497">
        <v>5899</v>
      </c>
      <c r="H18" s="711">
        <f t="shared" si="1"/>
        <v>0.34794148873422204</v>
      </c>
    </row>
    <row r="19" spans="1:8" ht="13.8">
      <c r="A19" s="227" t="s">
        <v>1477</v>
      </c>
      <c r="B19" s="401">
        <v>8762</v>
      </c>
      <c r="C19" s="497">
        <v>7889</v>
      </c>
      <c r="D19" s="504">
        <v>16651</v>
      </c>
      <c r="E19" s="401">
        <v>3087</v>
      </c>
      <c r="F19" s="497">
        <v>2679</v>
      </c>
      <c r="G19" s="497">
        <v>5766</v>
      </c>
      <c r="H19" s="711">
        <f t="shared" si="1"/>
        <v>0.3462855083778752</v>
      </c>
    </row>
    <row r="20" spans="1:8" ht="13.8">
      <c r="A20" s="227" t="s">
        <v>1478</v>
      </c>
      <c r="B20" s="401">
        <v>8094</v>
      </c>
      <c r="C20" s="497">
        <v>7989</v>
      </c>
      <c r="D20" s="504">
        <v>16083</v>
      </c>
      <c r="E20" s="401">
        <v>2776</v>
      </c>
      <c r="F20" s="497">
        <v>2764</v>
      </c>
      <c r="G20" s="497">
        <v>5540</v>
      </c>
      <c r="H20" s="711">
        <f t="shared" si="1"/>
        <v>0.34446309768078093</v>
      </c>
    </row>
    <row r="21" spans="1:8" ht="13.8">
      <c r="A21" s="227" t="s">
        <v>1479</v>
      </c>
      <c r="B21" s="401">
        <v>8487</v>
      </c>
      <c r="C21" s="497">
        <v>8260</v>
      </c>
      <c r="D21" s="504">
        <v>16747</v>
      </c>
      <c r="E21" s="401">
        <v>2882</v>
      </c>
      <c r="F21" s="497">
        <v>2842</v>
      </c>
      <c r="G21" s="497">
        <v>5724</v>
      </c>
      <c r="H21" s="711">
        <f t="shared" si="1"/>
        <v>0.34179255986146773</v>
      </c>
    </row>
    <row r="22" spans="1:8" ht="13.8">
      <c r="A22" s="199"/>
      <c r="B22" s="401"/>
      <c r="C22" s="497"/>
      <c r="D22" s="504"/>
      <c r="E22" s="401"/>
      <c r="F22" s="497"/>
      <c r="G22" s="497"/>
      <c r="H22" s="697"/>
    </row>
    <row r="23" spans="1:8" ht="14.4" thickBot="1">
      <c r="A23" s="225" t="s">
        <v>343</v>
      </c>
      <c r="B23" s="499">
        <v>41699</v>
      </c>
      <c r="C23" s="501">
        <v>39840</v>
      </c>
      <c r="D23" s="511">
        <v>81539</v>
      </c>
      <c r="E23" s="513">
        <v>13717</v>
      </c>
      <c r="F23" s="501">
        <v>13084</v>
      </c>
      <c r="G23" s="501">
        <v>26801</v>
      </c>
      <c r="H23" s="713">
        <f>G23/D23</f>
        <v>0.32868933884398877</v>
      </c>
    </row>
    <row r="24" spans="1:8" ht="13.8">
      <c r="A24" s="226" t="s">
        <v>1480</v>
      </c>
      <c r="B24" s="512">
        <v>8435</v>
      </c>
      <c r="C24" s="496">
        <v>7940</v>
      </c>
      <c r="D24" s="502">
        <v>16375</v>
      </c>
      <c r="E24" s="512">
        <v>2749</v>
      </c>
      <c r="F24" s="496">
        <v>2688</v>
      </c>
      <c r="G24" s="496">
        <v>5437</v>
      </c>
      <c r="H24" s="711">
        <f t="shared" ref="H24:H28" si="2">G24/D24</f>
        <v>0.33203053435114505</v>
      </c>
    </row>
    <row r="25" spans="1:8" ht="13.8">
      <c r="A25" s="227" t="s">
        <v>1481</v>
      </c>
      <c r="B25" s="401">
        <v>8303</v>
      </c>
      <c r="C25" s="497">
        <v>7990</v>
      </c>
      <c r="D25" s="504">
        <v>16293</v>
      </c>
      <c r="E25" s="401">
        <v>2846</v>
      </c>
      <c r="F25" s="497">
        <v>2657</v>
      </c>
      <c r="G25" s="497">
        <v>5503</v>
      </c>
      <c r="H25" s="711">
        <f t="shared" si="2"/>
        <v>0.33775240901000431</v>
      </c>
    </row>
    <row r="26" spans="1:8" ht="13.8">
      <c r="A26" s="227" t="s">
        <v>1482</v>
      </c>
      <c r="B26" s="401">
        <v>8266</v>
      </c>
      <c r="C26" s="497">
        <v>7800</v>
      </c>
      <c r="D26" s="504">
        <v>16066</v>
      </c>
      <c r="E26" s="401">
        <v>2696</v>
      </c>
      <c r="F26" s="497">
        <v>2536</v>
      </c>
      <c r="G26" s="497">
        <v>5232</v>
      </c>
      <c r="H26" s="711">
        <f t="shared" si="2"/>
        <v>0.32565666625171169</v>
      </c>
    </row>
    <row r="27" spans="1:8" ht="13.8">
      <c r="A27" s="227" t="s">
        <v>1483</v>
      </c>
      <c r="B27" s="401">
        <v>8262</v>
      </c>
      <c r="C27" s="497">
        <v>7942</v>
      </c>
      <c r="D27" s="504">
        <v>16204</v>
      </c>
      <c r="E27" s="401">
        <v>2666</v>
      </c>
      <c r="F27" s="497">
        <v>2572</v>
      </c>
      <c r="G27" s="497">
        <v>5238</v>
      </c>
      <c r="H27" s="711">
        <f t="shared" si="2"/>
        <v>0.32325351764996296</v>
      </c>
    </row>
    <row r="28" spans="1:8" ht="13.8">
      <c r="A28" s="227" t="s">
        <v>1484</v>
      </c>
      <c r="B28" s="401">
        <v>8433</v>
      </c>
      <c r="C28" s="497">
        <v>8168</v>
      </c>
      <c r="D28" s="504">
        <v>16601</v>
      </c>
      <c r="E28" s="401">
        <v>2760</v>
      </c>
      <c r="F28" s="497">
        <v>2631</v>
      </c>
      <c r="G28" s="497">
        <v>5391</v>
      </c>
      <c r="H28" s="711">
        <f t="shared" si="2"/>
        <v>0.32473947352569121</v>
      </c>
    </row>
    <row r="29" spans="1:8" ht="13.8">
      <c r="A29" s="222"/>
      <c r="B29" s="401"/>
      <c r="C29" s="497"/>
      <c r="D29" s="504"/>
      <c r="E29" s="401"/>
      <c r="F29" s="497"/>
      <c r="G29" s="497"/>
      <c r="H29" s="697"/>
    </row>
    <row r="30" spans="1:8" ht="14.4" thickBot="1">
      <c r="A30" s="228" t="s">
        <v>1485</v>
      </c>
      <c r="B30" s="499">
        <v>44590</v>
      </c>
      <c r="C30" s="501">
        <v>41404</v>
      </c>
      <c r="D30" s="511">
        <v>85994</v>
      </c>
      <c r="E30" s="499">
        <v>14045</v>
      </c>
      <c r="F30" s="501">
        <v>13188</v>
      </c>
      <c r="G30" s="501">
        <v>27233</v>
      </c>
      <c r="H30" s="713">
        <f>G30/D30</f>
        <v>0.31668488499197617</v>
      </c>
    </row>
    <row r="31" spans="1:8" ht="13.8">
      <c r="A31" s="226" t="s">
        <v>1486</v>
      </c>
      <c r="B31" s="512">
        <v>8593</v>
      </c>
      <c r="C31" s="496">
        <v>8322</v>
      </c>
      <c r="D31" s="502">
        <v>16915</v>
      </c>
      <c r="E31" s="512">
        <v>2823</v>
      </c>
      <c r="F31" s="496">
        <v>2696</v>
      </c>
      <c r="G31" s="496">
        <v>5519</v>
      </c>
      <c r="H31" s="711">
        <f t="shared" ref="H31:H35" si="3">G31/D31</f>
        <v>0.32627845107892406</v>
      </c>
    </row>
    <row r="32" spans="1:8" ht="13.8">
      <c r="A32" s="227" t="s">
        <v>1487</v>
      </c>
      <c r="B32" s="401">
        <v>8869</v>
      </c>
      <c r="C32" s="497">
        <v>8409</v>
      </c>
      <c r="D32" s="504">
        <v>17278</v>
      </c>
      <c r="E32" s="401">
        <v>2963</v>
      </c>
      <c r="F32" s="497">
        <v>2825</v>
      </c>
      <c r="G32" s="497">
        <v>5788</v>
      </c>
      <c r="H32" s="711">
        <f t="shared" si="3"/>
        <v>0.33499247598101634</v>
      </c>
    </row>
    <row r="33" spans="1:8" ht="13.8">
      <c r="A33" s="227" t="s">
        <v>1488</v>
      </c>
      <c r="B33" s="401">
        <v>8985</v>
      </c>
      <c r="C33" s="497">
        <v>8333</v>
      </c>
      <c r="D33" s="504">
        <v>17318</v>
      </c>
      <c r="E33" s="401">
        <v>2894</v>
      </c>
      <c r="F33" s="497">
        <v>2678</v>
      </c>
      <c r="G33" s="497">
        <v>5572</v>
      </c>
      <c r="H33" s="711">
        <f t="shared" si="3"/>
        <v>0.3217461600646726</v>
      </c>
    </row>
    <row r="34" spans="1:8" ht="13.8">
      <c r="A34" s="227" t="s">
        <v>1489</v>
      </c>
      <c r="B34" s="401">
        <v>8908</v>
      </c>
      <c r="C34" s="497">
        <v>8002</v>
      </c>
      <c r="D34" s="504">
        <v>16910</v>
      </c>
      <c r="E34" s="401">
        <v>2826</v>
      </c>
      <c r="F34" s="497">
        <v>2507</v>
      </c>
      <c r="G34" s="497">
        <v>5333</v>
      </c>
      <c r="H34" s="711">
        <f t="shared" si="3"/>
        <v>0.31537551744529863</v>
      </c>
    </row>
    <row r="35" spans="1:8" ht="13.8">
      <c r="A35" s="227" t="s">
        <v>1490</v>
      </c>
      <c r="B35" s="508">
        <v>9235</v>
      </c>
      <c r="C35" s="509">
        <v>8338</v>
      </c>
      <c r="D35" s="510">
        <v>17573</v>
      </c>
      <c r="E35" s="508">
        <v>2539</v>
      </c>
      <c r="F35" s="509">
        <v>2482</v>
      </c>
      <c r="G35" s="509">
        <v>5021</v>
      </c>
      <c r="H35" s="711">
        <f t="shared" si="3"/>
        <v>0.2857224150685711</v>
      </c>
    </row>
    <row r="36" spans="1:8" ht="13.8">
      <c r="A36" s="224"/>
      <c r="B36" s="508"/>
      <c r="C36" s="509"/>
      <c r="D36" s="510"/>
      <c r="E36" s="508"/>
      <c r="F36" s="509"/>
      <c r="G36" s="509"/>
      <c r="H36" s="712"/>
    </row>
    <row r="37" spans="1:8" ht="14.4" thickBot="1">
      <c r="A37" s="229" t="s">
        <v>1491</v>
      </c>
      <c r="B37" s="514">
        <v>51981</v>
      </c>
      <c r="C37" s="515">
        <v>43848</v>
      </c>
      <c r="D37" s="516">
        <v>95829</v>
      </c>
      <c r="E37" s="513">
        <v>11570</v>
      </c>
      <c r="F37" s="517">
        <v>10880</v>
      </c>
      <c r="G37" s="517">
        <v>22450</v>
      </c>
      <c r="H37" s="713">
        <f>G37/D37</f>
        <v>0.23427146270961818</v>
      </c>
    </row>
    <row r="38" spans="1:8" ht="13.8">
      <c r="A38" s="230" t="s">
        <v>1492</v>
      </c>
      <c r="B38" s="518">
        <v>9872</v>
      </c>
      <c r="C38" s="519">
        <v>8616</v>
      </c>
      <c r="D38" s="520">
        <v>18488</v>
      </c>
      <c r="E38" s="521">
        <v>2453</v>
      </c>
      <c r="F38" s="522">
        <v>2330</v>
      </c>
      <c r="G38" s="522">
        <v>4783</v>
      </c>
      <c r="H38" s="711">
        <f>G38/D38</f>
        <v>0.25870835136304632</v>
      </c>
    </row>
    <row r="39" spans="1:8" ht="13.8">
      <c r="A39" s="231" t="s">
        <v>1493</v>
      </c>
      <c r="B39" s="523">
        <v>10408</v>
      </c>
      <c r="C39" s="524">
        <v>8445</v>
      </c>
      <c r="D39" s="525">
        <v>18853</v>
      </c>
      <c r="E39" s="526">
        <v>2328</v>
      </c>
      <c r="F39" s="527">
        <v>2187</v>
      </c>
      <c r="G39" s="527">
        <v>4515</v>
      </c>
      <c r="H39" s="711">
        <f t="shared" ref="H39:H42" si="4">G39/D39</f>
        <v>0.23948443218585902</v>
      </c>
    </row>
    <row r="40" spans="1:8" ht="13.8">
      <c r="A40" s="231" t="s">
        <v>1494</v>
      </c>
      <c r="B40" s="523">
        <v>10489</v>
      </c>
      <c r="C40" s="524">
        <v>8746</v>
      </c>
      <c r="D40" s="525">
        <v>19235</v>
      </c>
      <c r="E40" s="526">
        <v>2280</v>
      </c>
      <c r="F40" s="527">
        <v>2232</v>
      </c>
      <c r="G40" s="527">
        <v>4512</v>
      </c>
      <c r="H40" s="711">
        <f t="shared" si="4"/>
        <v>0.23457239407330388</v>
      </c>
    </row>
    <row r="41" spans="1:8" ht="13.8">
      <c r="A41" s="231" t="s">
        <v>1495</v>
      </c>
      <c r="B41" s="523">
        <v>10619</v>
      </c>
      <c r="C41" s="524">
        <v>8971</v>
      </c>
      <c r="D41" s="525">
        <v>19590</v>
      </c>
      <c r="E41" s="526">
        <v>2274</v>
      </c>
      <c r="F41" s="527">
        <v>2093</v>
      </c>
      <c r="G41" s="527">
        <v>4367</v>
      </c>
      <c r="H41" s="711">
        <f t="shared" si="4"/>
        <v>0.22291985706993364</v>
      </c>
    </row>
    <row r="42" spans="1:8" ht="13.8">
      <c r="A42" s="231" t="s">
        <v>1496</v>
      </c>
      <c r="B42" s="523">
        <v>10593</v>
      </c>
      <c r="C42" s="524">
        <v>9070</v>
      </c>
      <c r="D42" s="525">
        <v>19663</v>
      </c>
      <c r="E42" s="526">
        <v>2235</v>
      </c>
      <c r="F42" s="527">
        <v>2038</v>
      </c>
      <c r="G42" s="527">
        <v>4273</v>
      </c>
      <c r="H42" s="711">
        <f t="shared" si="4"/>
        <v>0.21731170218176271</v>
      </c>
    </row>
    <row r="43" spans="1:8" ht="13.8">
      <c r="A43" s="232"/>
      <c r="B43" s="523"/>
      <c r="C43" s="524"/>
      <c r="D43" s="525"/>
      <c r="E43" s="526"/>
      <c r="F43" s="527"/>
      <c r="G43" s="527"/>
      <c r="H43" s="714"/>
    </row>
    <row r="44" spans="1:8" ht="14.4" thickBot="1">
      <c r="A44" s="229" t="s">
        <v>1497</v>
      </c>
      <c r="B44" s="514">
        <v>50683</v>
      </c>
      <c r="C44" s="515">
        <v>46619</v>
      </c>
      <c r="D44" s="516">
        <v>97302</v>
      </c>
      <c r="E44" s="513">
        <v>10917</v>
      </c>
      <c r="F44" s="517">
        <v>10621</v>
      </c>
      <c r="G44" s="517">
        <v>21538</v>
      </c>
      <c r="H44" s="713">
        <f>G44/D44</f>
        <v>0.22135207909395491</v>
      </c>
    </row>
    <row r="45" spans="1:8" ht="13.8">
      <c r="A45" s="230" t="s">
        <v>1498</v>
      </c>
      <c r="B45" s="518">
        <v>10473</v>
      </c>
      <c r="C45" s="519">
        <v>9323</v>
      </c>
      <c r="D45" s="520">
        <v>19796</v>
      </c>
      <c r="E45" s="521">
        <v>2229</v>
      </c>
      <c r="F45" s="522">
        <v>2068</v>
      </c>
      <c r="G45" s="522">
        <v>4297</v>
      </c>
      <c r="H45" s="711">
        <f t="shared" ref="H45:H49" si="5">G45/D45</f>
        <v>0.21706405334410991</v>
      </c>
    </row>
    <row r="46" spans="1:8" ht="13.8">
      <c r="A46" s="231" t="s">
        <v>1499</v>
      </c>
      <c r="B46" s="523">
        <v>10265</v>
      </c>
      <c r="C46" s="524">
        <v>9254</v>
      </c>
      <c r="D46" s="525">
        <v>19519</v>
      </c>
      <c r="E46" s="526">
        <v>2246</v>
      </c>
      <c r="F46" s="527">
        <v>2143</v>
      </c>
      <c r="G46" s="527">
        <v>4389</v>
      </c>
      <c r="H46" s="711">
        <f t="shared" si="5"/>
        <v>0.22485783083149752</v>
      </c>
    </row>
    <row r="47" spans="1:8" ht="13.8">
      <c r="A47" s="231" t="s">
        <v>1500</v>
      </c>
      <c r="B47" s="523">
        <v>10263</v>
      </c>
      <c r="C47" s="524">
        <v>9518</v>
      </c>
      <c r="D47" s="525">
        <v>19781</v>
      </c>
      <c r="E47" s="526">
        <v>2163</v>
      </c>
      <c r="F47" s="527">
        <v>2244</v>
      </c>
      <c r="G47" s="527">
        <v>4407</v>
      </c>
      <c r="H47" s="711">
        <f t="shared" si="5"/>
        <v>0.22278954552348212</v>
      </c>
    </row>
    <row r="48" spans="1:8" ht="13.8">
      <c r="A48" s="231" t="s">
        <v>1501</v>
      </c>
      <c r="B48" s="523">
        <v>9941</v>
      </c>
      <c r="C48" s="524">
        <v>9371</v>
      </c>
      <c r="D48" s="525">
        <v>19312</v>
      </c>
      <c r="E48" s="526">
        <v>2170</v>
      </c>
      <c r="F48" s="527">
        <v>2060</v>
      </c>
      <c r="G48" s="527">
        <v>4230</v>
      </c>
      <c r="H48" s="711">
        <f t="shared" si="5"/>
        <v>0.2190347970173985</v>
      </c>
    </row>
    <row r="49" spans="1:8" ht="13.8">
      <c r="A49" s="231" t="s">
        <v>1502</v>
      </c>
      <c r="B49" s="523">
        <v>9741</v>
      </c>
      <c r="C49" s="524">
        <v>9153</v>
      </c>
      <c r="D49" s="525">
        <v>18894</v>
      </c>
      <c r="E49" s="526">
        <v>2109</v>
      </c>
      <c r="F49" s="527">
        <v>2106</v>
      </c>
      <c r="G49" s="527">
        <v>4215</v>
      </c>
      <c r="H49" s="711">
        <f t="shared" si="5"/>
        <v>0.22308669418863131</v>
      </c>
    </row>
    <row r="50" spans="1:8" ht="13.8">
      <c r="A50" s="232"/>
      <c r="B50" s="523"/>
      <c r="C50" s="524"/>
      <c r="D50" s="525"/>
      <c r="E50" s="526"/>
      <c r="F50" s="527"/>
      <c r="G50" s="527"/>
      <c r="H50" s="714"/>
    </row>
    <row r="51" spans="1:8" ht="14.4" thickBot="1">
      <c r="A51" s="229" t="s">
        <v>1503</v>
      </c>
      <c r="B51" s="514">
        <v>44921</v>
      </c>
      <c r="C51" s="515">
        <v>43110</v>
      </c>
      <c r="D51" s="516">
        <v>88031</v>
      </c>
      <c r="E51" s="513">
        <v>9567</v>
      </c>
      <c r="F51" s="517">
        <v>9415</v>
      </c>
      <c r="G51" s="517">
        <v>18982</v>
      </c>
      <c r="H51" s="713">
        <f>G51/D51</f>
        <v>0.21562858538469404</v>
      </c>
    </row>
    <row r="52" spans="1:8" ht="13.8">
      <c r="A52" s="230" t="s">
        <v>1504</v>
      </c>
      <c r="B52" s="518">
        <v>9993</v>
      </c>
      <c r="C52" s="519">
        <v>9504</v>
      </c>
      <c r="D52" s="520">
        <v>19497</v>
      </c>
      <c r="E52" s="521">
        <v>2152</v>
      </c>
      <c r="F52" s="522">
        <v>2097</v>
      </c>
      <c r="G52" s="522">
        <v>4249</v>
      </c>
      <c r="H52" s="711">
        <f t="shared" ref="H52:H56" si="6">G52/D52</f>
        <v>0.21793096373801096</v>
      </c>
    </row>
    <row r="53" spans="1:8" ht="13.8">
      <c r="A53" s="231" t="s">
        <v>1505</v>
      </c>
      <c r="B53" s="523">
        <v>9026</v>
      </c>
      <c r="C53" s="524">
        <v>8465</v>
      </c>
      <c r="D53" s="525">
        <v>17491</v>
      </c>
      <c r="E53" s="526">
        <v>1939</v>
      </c>
      <c r="F53" s="527">
        <v>1948</v>
      </c>
      <c r="G53" s="527">
        <v>3887</v>
      </c>
      <c r="H53" s="711">
        <f t="shared" si="6"/>
        <v>0.22222857469555771</v>
      </c>
    </row>
    <row r="54" spans="1:8" ht="13.8">
      <c r="A54" s="231" t="s">
        <v>1506</v>
      </c>
      <c r="B54" s="523">
        <v>9026</v>
      </c>
      <c r="C54" s="524">
        <v>8506</v>
      </c>
      <c r="D54" s="525">
        <v>17532</v>
      </c>
      <c r="E54" s="526">
        <v>1884</v>
      </c>
      <c r="F54" s="527">
        <v>1889</v>
      </c>
      <c r="G54" s="527">
        <v>3773</v>
      </c>
      <c r="H54" s="711">
        <f t="shared" si="6"/>
        <v>0.2152064795801962</v>
      </c>
    </row>
    <row r="55" spans="1:8" ht="13.8">
      <c r="A55" s="231" t="s">
        <v>1507</v>
      </c>
      <c r="B55" s="523">
        <v>8573</v>
      </c>
      <c r="C55" s="524">
        <v>8483</v>
      </c>
      <c r="D55" s="525">
        <v>17056</v>
      </c>
      <c r="E55" s="526">
        <v>1824</v>
      </c>
      <c r="F55" s="527">
        <v>1759</v>
      </c>
      <c r="G55" s="527">
        <v>3583</v>
      </c>
      <c r="H55" s="711">
        <f t="shared" si="6"/>
        <v>0.21007270168855535</v>
      </c>
    </row>
    <row r="56" spans="1:8" ht="13.8">
      <c r="A56" s="231" t="s">
        <v>1508</v>
      </c>
      <c r="B56" s="523">
        <v>8303</v>
      </c>
      <c r="C56" s="524">
        <v>8152</v>
      </c>
      <c r="D56" s="525">
        <v>16455</v>
      </c>
      <c r="E56" s="526">
        <v>1768</v>
      </c>
      <c r="F56" s="527">
        <v>1722</v>
      </c>
      <c r="G56" s="527">
        <v>3490</v>
      </c>
      <c r="H56" s="711">
        <f t="shared" si="6"/>
        <v>0.21209358857490124</v>
      </c>
    </row>
    <row r="57" spans="1:8" ht="13.8">
      <c r="A57" s="232"/>
      <c r="B57" s="523"/>
      <c r="C57" s="524"/>
      <c r="D57" s="525"/>
      <c r="E57" s="526"/>
      <c r="F57" s="527"/>
      <c r="G57" s="527"/>
      <c r="H57" s="714"/>
    </row>
    <row r="58" spans="1:8" ht="14.4" thickBot="1">
      <c r="A58" s="229" t="s">
        <v>1509</v>
      </c>
      <c r="B58" s="514">
        <v>43994</v>
      </c>
      <c r="C58" s="515">
        <v>42762</v>
      </c>
      <c r="D58" s="516">
        <v>86756</v>
      </c>
      <c r="E58" s="513">
        <v>8712</v>
      </c>
      <c r="F58" s="517">
        <v>8523</v>
      </c>
      <c r="G58" s="517">
        <v>17235</v>
      </c>
      <c r="H58" s="713">
        <f>G58/D58</f>
        <v>0.1986606113698188</v>
      </c>
    </row>
    <row r="59" spans="1:8" ht="13.8">
      <c r="A59" s="230" t="s">
        <v>1510</v>
      </c>
      <c r="B59" s="518">
        <v>8785</v>
      </c>
      <c r="C59" s="519">
        <v>8357</v>
      </c>
      <c r="D59" s="520">
        <v>17142</v>
      </c>
      <c r="E59" s="521">
        <v>1769</v>
      </c>
      <c r="F59" s="522">
        <v>1677</v>
      </c>
      <c r="G59" s="522">
        <v>3446</v>
      </c>
      <c r="H59" s="711">
        <f t="shared" ref="H59:H63" si="7">G59/D59</f>
        <v>0.2010267180025668</v>
      </c>
    </row>
    <row r="60" spans="1:8" ht="13.8">
      <c r="A60" s="231" t="s">
        <v>1511</v>
      </c>
      <c r="B60" s="523">
        <v>8236</v>
      </c>
      <c r="C60" s="524">
        <v>8288</v>
      </c>
      <c r="D60" s="525">
        <v>16524</v>
      </c>
      <c r="E60" s="526">
        <v>1700</v>
      </c>
      <c r="F60" s="527">
        <v>1683</v>
      </c>
      <c r="G60" s="527">
        <v>3383</v>
      </c>
      <c r="H60" s="711">
        <f t="shared" si="7"/>
        <v>0.20473251028806586</v>
      </c>
    </row>
    <row r="61" spans="1:8" ht="13.8">
      <c r="A61" s="231" t="s">
        <v>1512</v>
      </c>
      <c r="B61" s="523">
        <v>8591</v>
      </c>
      <c r="C61" s="524">
        <v>8220</v>
      </c>
      <c r="D61" s="525">
        <v>16811</v>
      </c>
      <c r="E61" s="526">
        <v>1681</v>
      </c>
      <c r="F61" s="527">
        <v>1663</v>
      </c>
      <c r="G61" s="527">
        <v>3344</v>
      </c>
      <c r="H61" s="711">
        <f t="shared" si="7"/>
        <v>0.19891737552792815</v>
      </c>
    </row>
    <row r="62" spans="1:8" ht="13.8">
      <c r="A62" s="231" t="s">
        <v>1513</v>
      </c>
      <c r="B62" s="523">
        <v>8926</v>
      </c>
      <c r="C62" s="524">
        <v>8695</v>
      </c>
      <c r="D62" s="525">
        <v>17621</v>
      </c>
      <c r="E62" s="526">
        <v>1706</v>
      </c>
      <c r="F62" s="527">
        <v>1663</v>
      </c>
      <c r="G62" s="527">
        <v>3369</v>
      </c>
      <c r="H62" s="711">
        <f t="shared" si="7"/>
        <v>0.19119232733670052</v>
      </c>
    </row>
    <row r="63" spans="1:8" ht="13.8">
      <c r="A63" s="231" t="s">
        <v>1514</v>
      </c>
      <c r="B63" s="523">
        <v>9456</v>
      </c>
      <c r="C63" s="524">
        <v>9202</v>
      </c>
      <c r="D63" s="525">
        <v>18658</v>
      </c>
      <c r="E63" s="526">
        <v>1856</v>
      </c>
      <c r="F63" s="527">
        <v>1837</v>
      </c>
      <c r="G63" s="527">
        <v>3693</v>
      </c>
      <c r="H63" s="711">
        <f t="shared" si="7"/>
        <v>0.19793118233465537</v>
      </c>
    </row>
    <row r="64" spans="1:8" ht="13.8">
      <c r="A64" s="232"/>
      <c r="B64" s="523"/>
      <c r="C64" s="524"/>
      <c r="D64" s="525"/>
      <c r="E64" s="526"/>
      <c r="F64" s="527"/>
      <c r="G64" s="527"/>
      <c r="H64" s="714"/>
    </row>
    <row r="65" spans="1:8" ht="14.4" thickBot="1">
      <c r="A65" s="229" t="s">
        <v>1515</v>
      </c>
      <c r="B65" s="514">
        <v>45253</v>
      </c>
      <c r="C65" s="515">
        <v>44364</v>
      </c>
      <c r="D65" s="516">
        <v>89617</v>
      </c>
      <c r="E65" s="513">
        <v>8572</v>
      </c>
      <c r="F65" s="517">
        <v>8603</v>
      </c>
      <c r="G65" s="517">
        <v>17175</v>
      </c>
      <c r="H65" s="713">
        <f>G65/D65</f>
        <v>0.1916489058995503</v>
      </c>
    </row>
    <row r="66" spans="1:8" ht="13.8">
      <c r="A66" s="230" t="s">
        <v>1516</v>
      </c>
      <c r="B66" s="518">
        <v>10164</v>
      </c>
      <c r="C66" s="519">
        <v>9578</v>
      </c>
      <c r="D66" s="520">
        <v>19742</v>
      </c>
      <c r="E66" s="521">
        <v>1943</v>
      </c>
      <c r="F66" s="522">
        <v>1892</v>
      </c>
      <c r="G66" s="522">
        <v>3835</v>
      </c>
      <c r="H66" s="711">
        <f t="shared" ref="H66:H70" si="8">G66/D66</f>
        <v>0.19425590112450614</v>
      </c>
    </row>
    <row r="67" spans="1:8" ht="13.8">
      <c r="A67" s="231" t="s">
        <v>1517</v>
      </c>
      <c r="B67" s="523">
        <v>8677</v>
      </c>
      <c r="C67" s="524">
        <v>8747</v>
      </c>
      <c r="D67" s="525">
        <v>17424</v>
      </c>
      <c r="E67" s="526">
        <v>1651</v>
      </c>
      <c r="F67" s="527">
        <v>1674</v>
      </c>
      <c r="G67" s="527">
        <v>3325</v>
      </c>
      <c r="H67" s="711">
        <f t="shared" si="8"/>
        <v>0.1908287419651056</v>
      </c>
    </row>
    <row r="68" spans="1:8" ht="13.8">
      <c r="A68" s="231" t="s">
        <v>1518</v>
      </c>
      <c r="B68" s="523">
        <v>8570</v>
      </c>
      <c r="C68" s="524">
        <v>8479</v>
      </c>
      <c r="D68" s="525">
        <v>17049</v>
      </c>
      <c r="E68" s="526">
        <v>1554</v>
      </c>
      <c r="F68" s="527">
        <v>1660</v>
      </c>
      <c r="G68" s="527">
        <v>3214</v>
      </c>
      <c r="H68" s="711">
        <f t="shared" si="8"/>
        <v>0.18851545545193266</v>
      </c>
    </row>
    <row r="69" spans="1:8" ht="13.8">
      <c r="A69" s="231" t="s">
        <v>1519</v>
      </c>
      <c r="B69" s="523">
        <v>8795</v>
      </c>
      <c r="C69" s="524">
        <v>8687</v>
      </c>
      <c r="D69" s="525">
        <v>17482</v>
      </c>
      <c r="E69" s="526">
        <v>1735</v>
      </c>
      <c r="F69" s="527">
        <v>1651</v>
      </c>
      <c r="G69" s="527">
        <v>3386</v>
      </c>
      <c r="H69" s="711">
        <f t="shared" si="8"/>
        <v>0.19368493307401899</v>
      </c>
    </row>
    <row r="70" spans="1:8" ht="13.8">
      <c r="A70" s="231" t="s">
        <v>1520</v>
      </c>
      <c r="B70" s="523">
        <v>9047</v>
      </c>
      <c r="C70" s="524">
        <v>8873</v>
      </c>
      <c r="D70" s="525">
        <v>17920</v>
      </c>
      <c r="E70" s="526">
        <v>1689</v>
      </c>
      <c r="F70" s="527">
        <v>1726</v>
      </c>
      <c r="G70" s="527">
        <v>3415</v>
      </c>
      <c r="H70" s="711">
        <f t="shared" si="8"/>
        <v>0.19056919642857142</v>
      </c>
    </row>
    <row r="71" spans="1:8" ht="13.8">
      <c r="A71" s="232"/>
      <c r="B71" s="523"/>
      <c r="C71" s="524"/>
      <c r="D71" s="525"/>
      <c r="E71" s="526"/>
      <c r="F71" s="527"/>
      <c r="G71" s="527"/>
      <c r="H71" s="714"/>
    </row>
    <row r="72" spans="1:8" ht="14.4" thickBot="1">
      <c r="A72" s="229" t="s">
        <v>1521</v>
      </c>
      <c r="B72" s="514">
        <v>48213</v>
      </c>
      <c r="C72" s="515">
        <v>47574</v>
      </c>
      <c r="D72" s="516">
        <v>95787</v>
      </c>
      <c r="E72" s="513">
        <v>8946</v>
      </c>
      <c r="F72" s="517">
        <v>9025</v>
      </c>
      <c r="G72" s="517">
        <v>17971</v>
      </c>
      <c r="H72" s="713">
        <f>G72/D72</f>
        <v>0.18761418564105775</v>
      </c>
    </row>
    <row r="73" spans="1:8" ht="13.8">
      <c r="A73" s="230" t="s">
        <v>1522</v>
      </c>
      <c r="B73" s="518">
        <v>9825</v>
      </c>
      <c r="C73" s="519">
        <v>9536</v>
      </c>
      <c r="D73" s="520">
        <v>19361</v>
      </c>
      <c r="E73" s="521">
        <v>1823</v>
      </c>
      <c r="F73" s="522">
        <v>1901</v>
      </c>
      <c r="G73" s="522">
        <v>3724</v>
      </c>
      <c r="H73" s="711">
        <f t="shared" ref="H73:H77" si="9">G73/D73</f>
        <v>0.19234543670264967</v>
      </c>
    </row>
    <row r="74" spans="1:8" ht="13.8">
      <c r="A74" s="231" t="s">
        <v>1523</v>
      </c>
      <c r="B74" s="523">
        <v>9461</v>
      </c>
      <c r="C74" s="524">
        <v>9504</v>
      </c>
      <c r="D74" s="525">
        <v>18965</v>
      </c>
      <c r="E74" s="526">
        <v>1784</v>
      </c>
      <c r="F74" s="527">
        <v>1805</v>
      </c>
      <c r="G74" s="527">
        <v>3589</v>
      </c>
      <c r="H74" s="711">
        <f t="shared" si="9"/>
        <v>0.18924334300026363</v>
      </c>
    </row>
    <row r="75" spans="1:8" ht="13.8">
      <c r="A75" s="231" t="s">
        <v>1524</v>
      </c>
      <c r="B75" s="523">
        <v>9589</v>
      </c>
      <c r="C75" s="524">
        <v>9513</v>
      </c>
      <c r="D75" s="525">
        <v>19102</v>
      </c>
      <c r="E75" s="526">
        <v>1809</v>
      </c>
      <c r="F75" s="527">
        <v>1787</v>
      </c>
      <c r="G75" s="527">
        <v>3596</v>
      </c>
      <c r="H75" s="711">
        <f t="shared" si="9"/>
        <v>0.18825253900115171</v>
      </c>
    </row>
    <row r="76" spans="1:8" ht="13.8">
      <c r="A76" s="231" t="s">
        <v>1525</v>
      </c>
      <c r="B76" s="523">
        <v>9664</v>
      </c>
      <c r="C76" s="524">
        <v>9401</v>
      </c>
      <c r="D76" s="525">
        <v>19065</v>
      </c>
      <c r="E76" s="526">
        <v>1801</v>
      </c>
      <c r="F76" s="527">
        <v>1742</v>
      </c>
      <c r="G76" s="527">
        <v>3543</v>
      </c>
      <c r="H76" s="711">
        <f t="shared" si="9"/>
        <v>0.185837922895358</v>
      </c>
    </row>
    <row r="77" spans="1:8" ht="13.8">
      <c r="A77" s="231" t="s">
        <v>1526</v>
      </c>
      <c r="B77" s="523">
        <v>9674</v>
      </c>
      <c r="C77" s="524">
        <v>9620</v>
      </c>
      <c r="D77" s="525">
        <v>19294</v>
      </c>
      <c r="E77" s="526">
        <v>1729</v>
      </c>
      <c r="F77" s="527">
        <v>1790</v>
      </c>
      <c r="G77" s="527">
        <v>3519</v>
      </c>
      <c r="H77" s="711">
        <f t="shared" si="9"/>
        <v>0.1823883072457759</v>
      </c>
    </row>
    <row r="78" spans="1:8" ht="13.8">
      <c r="A78" s="232"/>
      <c r="B78" s="523"/>
      <c r="C78" s="524"/>
      <c r="D78" s="525"/>
      <c r="E78" s="526"/>
      <c r="F78" s="527"/>
      <c r="G78" s="527"/>
      <c r="H78" s="714"/>
    </row>
    <row r="79" spans="1:8" ht="14.4" thickBot="1">
      <c r="A79" s="229" t="s">
        <v>1527</v>
      </c>
      <c r="B79" s="514">
        <v>48831</v>
      </c>
      <c r="C79" s="515">
        <v>49147</v>
      </c>
      <c r="D79" s="516">
        <v>97978</v>
      </c>
      <c r="E79" s="513">
        <v>7989</v>
      </c>
      <c r="F79" s="517">
        <v>8069</v>
      </c>
      <c r="G79" s="517">
        <v>16058</v>
      </c>
      <c r="H79" s="713">
        <f>G79/D79</f>
        <v>0.16389393537324706</v>
      </c>
    </row>
    <row r="80" spans="1:8" ht="13.8">
      <c r="A80" s="230" t="s">
        <v>1528</v>
      </c>
      <c r="B80" s="518">
        <v>10356</v>
      </c>
      <c r="C80" s="519">
        <v>10128</v>
      </c>
      <c r="D80" s="520">
        <v>20484</v>
      </c>
      <c r="E80" s="521">
        <v>1761</v>
      </c>
      <c r="F80" s="522">
        <v>1787</v>
      </c>
      <c r="G80" s="522">
        <v>3548</v>
      </c>
      <c r="H80" s="711">
        <f t="shared" ref="H80:H84" si="10">G80/D80</f>
        <v>0.17320835774262838</v>
      </c>
    </row>
    <row r="81" spans="1:8" ht="13.8">
      <c r="A81" s="231" t="s">
        <v>1529</v>
      </c>
      <c r="B81" s="523">
        <v>9594</v>
      </c>
      <c r="C81" s="524">
        <v>9561</v>
      </c>
      <c r="D81" s="525">
        <v>19155</v>
      </c>
      <c r="E81" s="526">
        <v>1611</v>
      </c>
      <c r="F81" s="527">
        <v>1614</v>
      </c>
      <c r="G81" s="527">
        <v>3225</v>
      </c>
      <c r="H81" s="711">
        <f t="shared" si="10"/>
        <v>0.16836335160532498</v>
      </c>
    </row>
    <row r="82" spans="1:8" ht="13.8">
      <c r="A82" s="231" t="s">
        <v>1530</v>
      </c>
      <c r="B82" s="523">
        <v>9602</v>
      </c>
      <c r="C82" s="524">
        <v>9858</v>
      </c>
      <c r="D82" s="525">
        <v>19460</v>
      </c>
      <c r="E82" s="526">
        <v>1595</v>
      </c>
      <c r="F82" s="527">
        <v>1585</v>
      </c>
      <c r="G82" s="527">
        <v>3180</v>
      </c>
      <c r="H82" s="711">
        <f t="shared" si="10"/>
        <v>0.16341212744090441</v>
      </c>
    </row>
    <row r="83" spans="1:8" ht="13.8">
      <c r="A83" s="231" t="s">
        <v>1531</v>
      </c>
      <c r="B83" s="523">
        <v>9622</v>
      </c>
      <c r="C83" s="524">
        <v>9747</v>
      </c>
      <c r="D83" s="525">
        <v>19369</v>
      </c>
      <c r="E83" s="526">
        <v>1537</v>
      </c>
      <c r="F83" s="527">
        <v>1582</v>
      </c>
      <c r="G83" s="527">
        <v>3119</v>
      </c>
      <c r="H83" s="711">
        <f t="shared" si="10"/>
        <v>0.16103051267489288</v>
      </c>
    </row>
    <row r="84" spans="1:8" ht="13.8">
      <c r="A84" s="231" t="s">
        <v>1532</v>
      </c>
      <c r="B84" s="523">
        <v>9657</v>
      </c>
      <c r="C84" s="524">
        <v>9853</v>
      </c>
      <c r="D84" s="525">
        <v>19510</v>
      </c>
      <c r="E84" s="526">
        <v>1485</v>
      </c>
      <c r="F84" s="527">
        <v>1501</v>
      </c>
      <c r="G84" s="527">
        <v>2986</v>
      </c>
      <c r="H84" s="711">
        <f t="shared" si="10"/>
        <v>0.15304971809328549</v>
      </c>
    </row>
    <row r="85" spans="1:8" ht="13.8">
      <c r="A85" s="232"/>
      <c r="B85" s="523"/>
      <c r="C85" s="524"/>
      <c r="D85" s="525"/>
      <c r="E85" s="526"/>
      <c r="F85" s="527"/>
      <c r="G85" s="527"/>
      <c r="H85" s="714"/>
    </row>
    <row r="86" spans="1:8" ht="14.4" thickBot="1">
      <c r="A86" s="229" t="s">
        <v>1533</v>
      </c>
      <c r="B86" s="514">
        <v>46148</v>
      </c>
      <c r="C86" s="515">
        <v>47192</v>
      </c>
      <c r="D86" s="516">
        <v>93340</v>
      </c>
      <c r="E86" s="513">
        <v>6647</v>
      </c>
      <c r="F86" s="517">
        <v>6837</v>
      </c>
      <c r="G86" s="517">
        <v>13484</v>
      </c>
      <c r="H86" s="713">
        <f>G86/D86</f>
        <v>0.14446110992071995</v>
      </c>
    </row>
    <row r="87" spans="1:8" ht="13.8">
      <c r="A87" s="230" t="s">
        <v>1534</v>
      </c>
      <c r="B87" s="518">
        <v>9721</v>
      </c>
      <c r="C87" s="519">
        <v>9822</v>
      </c>
      <c r="D87" s="520">
        <v>19543</v>
      </c>
      <c r="E87" s="521">
        <v>1501</v>
      </c>
      <c r="F87" s="522">
        <v>1517</v>
      </c>
      <c r="G87" s="522">
        <v>3018</v>
      </c>
      <c r="H87" s="711">
        <f t="shared" ref="H87:H91" si="11">G87/D87</f>
        <v>0.15442869569666889</v>
      </c>
    </row>
    <row r="88" spans="1:8" ht="13.8">
      <c r="A88" s="231" t="s">
        <v>1535</v>
      </c>
      <c r="B88" s="523">
        <v>9261</v>
      </c>
      <c r="C88" s="524">
        <v>9505</v>
      </c>
      <c r="D88" s="525">
        <v>18766</v>
      </c>
      <c r="E88" s="526">
        <v>1344</v>
      </c>
      <c r="F88" s="527">
        <v>1386</v>
      </c>
      <c r="G88" s="527">
        <v>2730</v>
      </c>
      <c r="H88" s="711">
        <f t="shared" si="11"/>
        <v>0.14547586059895556</v>
      </c>
    </row>
    <row r="89" spans="1:8" ht="13.8">
      <c r="A89" s="231" t="s">
        <v>1536</v>
      </c>
      <c r="B89" s="523">
        <v>9425</v>
      </c>
      <c r="C89" s="524">
        <v>9629</v>
      </c>
      <c r="D89" s="525">
        <v>19054</v>
      </c>
      <c r="E89" s="526">
        <v>1356</v>
      </c>
      <c r="F89" s="527">
        <v>1417</v>
      </c>
      <c r="G89" s="527">
        <v>2773</v>
      </c>
      <c r="H89" s="711">
        <f t="shared" si="11"/>
        <v>0.14553374619502465</v>
      </c>
    </row>
    <row r="90" spans="1:8" ht="13.8">
      <c r="A90" s="231" t="s">
        <v>1537</v>
      </c>
      <c r="B90" s="523">
        <v>8985</v>
      </c>
      <c r="C90" s="524">
        <v>9171</v>
      </c>
      <c r="D90" s="525">
        <v>18156</v>
      </c>
      <c r="E90" s="526">
        <v>1250</v>
      </c>
      <c r="F90" s="527">
        <v>1280</v>
      </c>
      <c r="G90" s="527">
        <v>2530</v>
      </c>
      <c r="H90" s="711">
        <f t="shared" si="11"/>
        <v>0.13934787398105308</v>
      </c>
    </row>
    <row r="91" spans="1:8" ht="13.8">
      <c r="A91" s="231" t="s">
        <v>1538</v>
      </c>
      <c r="B91" s="523">
        <v>8756</v>
      </c>
      <c r="C91" s="524">
        <v>9065</v>
      </c>
      <c r="D91" s="525">
        <v>17821</v>
      </c>
      <c r="E91" s="526">
        <v>1196</v>
      </c>
      <c r="F91" s="527">
        <v>1237</v>
      </c>
      <c r="G91" s="527">
        <v>2433</v>
      </c>
      <c r="H91" s="711">
        <f t="shared" si="11"/>
        <v>0.13652432523427416</v>
      </c>
    </row>
    <row r="92" spans="1:8" ht="13.8">
      <c r="A92" s="232"/>
      <c r="B92" s="523"/>
      <c r="C92" s="524"/>
      <c r="D92" s="525"/>
      <c r="E92" s="526"/>
      <c r="F92" s="527"/>
      <c r="G92" s="527"/>
      <c r="H92" s="714"/>
    </row>
    <row r="93" spans="1:8" ht="14.4" thickBot="1">
      <c r="A93" s="229" t="s">
        <v>1539</v>
      </c>
      <c r="B93" s="514">
        <v>40879</v>
      </c>
      <c r="C93" s="515">
        <v>41343</v>
      </c>
      <c r="D93" s="516">
        <v>82222</v>
      </c>
      <c r="E93" s="513">
        <v>5094</v>
      </c>
      <c r="F93" s="517">
        <v>5274</v>
      </c>
      <c r="G93" s="517">
        <v>10368</v>
      </c>
      <c r="H93" s="713">
        <f>G93/D93</f>
        <v>0.12609763810172461</v>
      </c>
    </row>
    <row r="94" spans="1:8" ht="13.8">
      <c r="A94" s="230" t="s">
        <v>1540</v>
      </c>
      <c r="B94" s="518">
        <v>9064</v>
      </c>
      <c r="C94" s="519">
        <v>9202</v>
      </c>
      <c r="D94" s="520">
        <v>18266</v>
      </c>
      <c r="E94" s="521">
        <v>1161</v>
      </c>
      <c r="F94" s="522">
        <v>1188</v>
      </c>
      <c r="G94" s="522">
        <v>2349</v>
      </c>
      <c r="H94" s="711">
        <f t="shared" ref="H94:H98" si="12">G94/D94</f>
        <v>0.12859958392642068</v>
      </c>
    </row>
    <row r="95" spans="1:8" ht="13.8">
      <c r="A95" s="231" t="s">
        <v>1541</v>
      </c>
      <c r="B95" s="523">
        <v>8552</v>
      </c>
      <c r="C95" s="524">
        <v>8558</v>
      </c>
      <c r="D95" s="525">
        <v>17110</v>
      </c>
      <c r="E95" s="526">
        <v>1059</v>
      </c>
      <c r="F95" s="527">
        <v>1063</v>
      </c>
      <c r="G95" s="527">
        <v>2122</v>
      </c>
      <c r="H95" s="711">
        <f t="shared" si="12"/>
        <v>0.12402104032729398</v>
      </c>
    </row>
    <row r="96" spans="1:8" ht="13.8">
      <c r="A96" s="231" t="s">
        <v>1542</v>
      </c>
      <c r="B96" s="523">
        <v>8491</v>
      </c>
      <c r="C96" s="524">
        <v>8619</v>
      </c>
      <c r="D96" s="525">
        <v>17110</v>
      </c>
      <c r="E96" s="526">
        <v>1013</v>
      </c>
      <c r="F96" s="527">
        <v>1065</v>
      </c>
      <c r="G96" s="527">
        <v>2078</v>
      </c>
      <c r="H96" s="711">
        <f t="shared" si="12"/>
        <v>0.12144944476914085</v>
      </c>
    </row>
    <row r="97" spans="1:8" ht="13.8">
      <c r="A97" s="231" t="s">
        <v>1543</v>
      </c>
      <c r="B97" s="523">
        <v>8093</v>
      </c>
      <c r="C97" s="524">
        <v>8049</v>
      </c>
      <c r="D97" s="525">
        <v>16142</v>
      </c>
      <c r="E97" s="526">
        <v>969</v>
      </c>
      <c r="F97" s="527">
        <v>998</v>
      </c>
      <c r="G97" s="527">
        <v>1967</v>
      </c>
      <c r="H97" s="711">
        <f t="shared" si="12"/>
        <v>0.12185602775368604</v>
      </c>
    </row>
    <row r="98" spans="1:8" ht="13.8">
      <c r="A98" s="231" t="s">
        <v>1544</v>
      </c>
      <c r="B98" s="523">
        <v>6679</v>
      </c>
      <c r="C98" s="524">
        <v>6915</v>
      </c>
      <c r="D98" s="525">
        <v>13594</v>
      </c>
      <c r="E98" s="526">
        <v>892</v>
      </c>
      <c r="F98" s="527">
        <v>960</v>
      </c>
      <c r="G98" s="527">
        <v>1852</v>
      </c>
      <c r="H98" s="711">
        <f t="shared" si="12"/>
        <v>0.13623657495954097</v>
      </c>
    </row>
    <row r="99" spans="1:8" ht="13.8">
      <c r="A99" s="232"/>
      <c r="B99" s="523"/>
      <c r="C99" s="524"/>
      <c r="D99" s="525"/>
      <c r="E99" s="526"/>
      <c r="F99" s="527"/>
      <c r="G99" s="527"/>
      <c r="H99" s="714"/>
    </row>
    <row r="100" spans="1:8" ht="14.4" thickBot="1">
      <c r="A100" s="229" t="s">
        <v>1545</v>
      </c>
      <c r="B100" s="514">
        <v>28849</v>
      </c>
      <c r="C100" s="515">
        <v>30321</v>
      </c>
      <c r="D100" s="516">
        <v>59170</v>
      </c>
      <c r="E100" s="513">
        <v>3806</v>
      </c>
      <c r="F100" s="517">
        <v>4152</v>
      </c>
      <c r="G100" s="517">
        <v>7958</v>
      </c>
      <c r="H100" s="713">
        <f>G100/D100</f>
        <v>0.134493831333446</v>
      </c>
    </row>
    <row r="101" spans="1:8" ht="13.8">
      <c r="A101" s="230" t="s">
        <v>1546</v>
      </c>
      <c r="B101" s="518">
        <v>6879</v>
      </c>
      <c r="C101" s="519">
        <v>7128</v>
      </c>
      <c r="D101" s="520">
        <v>14007</v>
      </c>
      <c r="E101" s="521">
        <v>904</v>
      </c>
      <c r="F101" s="522">
        <v>1005</v>
      </c>
      <c r="G101" s="522">
        <v>1909</v>
      </c>
      <c r="H101" s="711">
        <f t="shared" ref="H101:H105" si="13">G101/D101</f>
        <v>0.13628899835796388</v>
      </c>
    </row>
    <row r="102" spans="1:8" ht="13.8">
      <c r="A102" s="231" t="s">
        <v>1547</v>
      </c>
      <c r="B102" s="523">
        <v>6443</v>
      </c>
      <c r="C102" s="524">
        <v>6698</v>
      </c>
      <c r="D102" s="525">
        <v>13141</v>
      </c>
      <c r="E102" s="526">
        <v>862</v>
      </c>
      <c r="F102" s="527">
        <v>947</v>
      </c>
      <c r="G102" s="527">
        <v>1809</v>
      </c>
      <c r="H102" s="711">
        <f t="shared" si="13"/>
        <v>0.13766075641123202</v>
      </c>
    </row>
    <row r="103" spans="1:8" ht="13.8">
      <c r="A103" s="231" t="s">
        <v>1548</v>
      </c>
      <c r="B103" s="523">
        <v>5730</v>
      </c>
      <c r="C103" s="524">
        <v>6005</v>
      </c>
      <c r="D103" s="525">
        <v>11735</v>
      </c>
      <c r="E103" s="526">
        <v>731</v>
      </c>
      <c r="F103" s="527">
        <v>799</v>
      </c>
      <c r="G103" s="527">
        <v>1530</v>
      </c>
      <c r="H103" s="711">
        <f t="shared" si="13"/>
        <v>0.13037920749893481</v>
      </c>
    </row>
    <row r="104" spans="1:8" ht="13.8">
      <c r="A104" s="231" t="s">
        <v>1549</v>
      </c>
      <c r="B104" s="523">
        <v>5110</v>
      </c>
      <c r="C104" s="524">
        <v>5373</v>
      </c>
      <c r="D104" s="525">
        <v>10483</v>
      </c>
      <c r="E104" s="526">
        <v>655</v>
      </c>
      <c r="F104" s="527">
        <v>743</v>
      </c>
      <c r="G104" s="527">
        <v>1398</v>
      </c>
      <c r="H104" s="711">
        <f t="shared" si="13"/>
        <v>0.13335877134408089</v>
      </c>
    </row>
    <row r="105" spans="1:8" ht="13.8">
      <c r="A105" s="231" t="s">
        <v>1550</v>
      </c>
      <c r="B105" s="523">
        <v>4687</v>
      </c>
      <c r="C105" s="524">
        <v>5117</v>
      </c>
      <c r="D105" s="525">
        <v>9804</v>
      </c>
      <c r="E105" s="526">
        <v>654</v>
      </c>
      <c r="F105" s="527">
        <v>658</v>
      </c>
      <c r="G105" s="527">
        <v>1312</v>
      </c>
      <c r="H105" s="711">
        <f t="shared" si="13"/>
        <v>0.13382292941656468</v>
      </c>
    </row>
    <row r="106" spans="1:8" ht="13.8">
      <c r="A106" s="232"/>
      <c r="B106" s="523"/>
      <c r="C106" s="524"/>
      <c r="D106" s="525"/>
      <c r="E106" s="526"/>
      <c r="F106" s="527"/>
      <c r="G106" s="527"/>
      <c r="H106" s="714"/>
    </row>
    <row r="107" spans="1:8" ht="14.4" thickBot="1">
      <c r="A107" s="229" t="s">
        <v>1551</v>
      </c>
      <c r="B107" s="514">
        <v>19140</v>
      </c>
      <c r="C107" s="515">
        <v>22213</v>
      </c>
      <c r="D107" s="516">
        <v>41353</v>
      </c>
      <c r="E107" s="513">
        <v>2357</v>
      </c>
      <c r="F107" s="517">
        <v>2801</v>
      </c>
      <c r="G107" s="517">
        <v>5158</v>
      </c>
      <c r="H107" s="713">
        <f>G107/D107</f>
        <v>0.12473097477812976</v>
      </c>
    </row>
    <row r="108" spans="1:8" ht="13.8">
      <c r="A108" s="230" t="s">
        <v>1552</v>
      </c>
      <c r="B108" s="518">
        <v>4501</v>
      </c>
      <c r="C108" s="519">
        <v>5042</v>
      </c>
      <c r="D108" s="520">
        <v>9543</v>
      </c>
      <c r="E108" s="521">
        <v>582</v>
      </c>
      <c r="F108" s="522">
        <v>697</v>
      </c>
      <c r="G108" s="522">
        <v>1279</v>
      </c>
      <c r="H108" s="711">
        <f t="shared" ref="H108:H112" si="14">G108/D108</f>
        <v>0.13402493974641097</v>
      </c>
    </row>
    <row r="109" spans="1:8" ht="13.8">
      <c r="A109" s="231" t="s">
        <v>1553</v>
      </c>
      <c r="B109" s="523">
        <v>4041</v>
      </c>
      <c r="C109" s="524">
        <v>4519</v>
      </c>
      <c r="D109" s="525">
        <v>8560</v>
      </c>
      <c r="E109" s="526">
        <v>514</v>
      </c>
      <c r="F109" s="527">
        <v>579</v>
      </c>
      <c r="G109" s="527">
        <v>1093</v>
      </c>
      <c r="H109" s="711">
        <f t="shared" si="14"/>
        <v>0.12768691588785047</v>
      </c>
    </row>
    <row r="110" spans="1:8" ht="13.8">
      <c r="A110" s="231" t="s">
        <v>1554</v>
      </c>
      <c r="B110" s="523">
        <v>3816</v>
      </c>
      <c r="C110" s="524">
        <v>4460</v>
      </c>
      <c r="D110" s="525">
        <v>8276</v>
      </c>
      <c r="E110" s="526">
        <v>443</v>
      </c>
      <c r="F110" s="527">
        <v>562</v>
      </c>
      <c r="G110" s="527">
        <v>1005</v>
      </c>
      <c r="H110" s="711">
        <f t="shared" si="14"/>
        <v>0.12143547607539874</v>
      </c>
    </row>
    <row r="111" spans="1:8" ht="13.8">
      <c r="A111" s="231" t="s">
        <v>1555</v>
      </c>
      <c r="B111" s="523">
        <v>3486</v>
      </c>
      <c r="C111" s="524">
        <v>4087</v>
      </c>
      <c r="D111" s="525">
        <v>7573</v>
      </c>
      <c r="E111" s="526">
        <v>407</v>
      </c>
      <c r="F111" s="527">
        <v>478</v>
      </c>
      <c r="G111" s="527">
        <v>885</v>
      </c>
      <c r="H111" s="711">
        <f t="shared" si="14"/>
        <v>0.11686253796381883</v>
      </c>
    </row>
    <row r="112" spans="1:8" ht="13.8">
      <c r="A112" s="231" t="s">
        <v>1556</v>
      </c>
      <c r="B112" s="523">
        <v>3296</v>
      </c>
      <c r="C112" s="524">
        <v>4105</v>
      </c>
      <c r="D112" s="525">
        <v>7401</v>
      </c>
      <c r="E112" s="526">
        <v>411</v>
      </c>
      <c r="F112" s="527">
        <v>485</v>
      </c>
      <c r="G112" s="527">
        <v>896</v>
      </c>
      <c r="H112" s="711">
        <f t="shared" si="14"/>
        <v>0.12106472098365086</v>
      </c>
    </row>
    <row r="113" spans="1:8" ht="13.8">
      <c r="A113" s="232"/>
      <c r="B113" s="523"/>
      <c r="C113" s="524"/>
      <c r="D113" s="525"/>
      <c r="E113" s="526"/>
      <c r="F113" s="527"/>
      <c r="G113" s="527"/>
      <c r="H113" s="714"/>
    </row>
    <row r="114" spans="1:8" ht="14.4" thickBot="1">
      <c r="A114" s="229" t="s">
        <v>1557</v>
      </c>
      <c r="B114" s="514">
        <v>14940</v>
      </c>
      <c r="C114" s="515">
        <v>19735</v>
      </c>
      <c r="D114" s="516">
        <v>34675</v>
      </c>
      <c r="E114" s="513">
        <v>1637</v>
      </c>
      <c r="F114" s="517">
        <v>2113</v>
      </c>
      <c r="G114" s="517">
        <v>3750</v>
      </c>
      <c r="H114" s="713">
        <f>G114/D114</f>
        <v>0.10814708002883922</v>
      </c>
    </row>
    <row r="115" spans="1:8" ht="13.8">
      <c r="A115" s="230" t="s">
        <v>1558</v>
      </c>
      <c r="B115" s="518">
        <v>3273</v>
      </c>
      <c r="C115" s="519">
        <v>4061</v>
      </c>
      <c r="D115" s="520">
        <v>7334</v>
      </c>
      <c r="E115" s="521">
        <v>370</v>
      </c>
      <c r="F115" s="522">
        <v>458</v>
      </c>
      <c r="G115" s="522">
        <v>828</v>
      </c>
      <c r="H115" s="711">
        <f t="shared" ref="H115:H119" si="15">G115/D115</f>
        <v>0.11289882737932916</v>
      </c>
    </row>
    <row r="116" spans="1:8" ht="13.8">
      <c r="A116" s="231" t="s">
        <v>1559</v>
      </c>
      <c r="B116" s="523">
        <v>3087</v>
      </c>
      <c r="C116" s="524">
        <v>3721</v>
      </c>
      <c r="D116" s="525">
        <v>6808</v>
      </c>
      <c r="E116" s="526">
        <v>390</v>
      </c>
      <c r="F116" s="527">
        <v>403</v>
      </c>
      <c r="G116" s="527">
        <v>793</v>
      </c>
      <c r="H116" s="711">
        <f t="shared" si="15"/>
        <v>0.11648061104582844</v>
      </c>
    </row>
    <row r="117" spans="1:8" ht="13.8">
      <c r="A117" s="231" t="s">
        <v>1560</v>
      </c>
      <c r="B117" s="523">
        <v>2958</v>
      </c>
      <c r="C117" s="524">
        <v>4007</v>
      </c>
      <c r="D117" s="525">
        <v>6965</v>
      </c>
      <c r="E117" s="526">
        <v>302</v>
      </c>
      <c r="F117" s="527">
        <v>440</v>
      </c>
      <c r="G117" s="527">
        <v>742</v>
      </c>
      <c r="H117" s="711">
        <f t="shared" si="15"/>
        <v>0.10653266331658291</v>
      </c>
    </row>
    <row r="118" spans="1:8" ht="13.8">
      <c r="A118" s="231" t="s">
        <v>1561</v>
      </c>
      <c r="B118" s="523">
        <v>2842</v>
      </c>
      <c r="C118" s="524">
        <v>3984</v>
      </c>
      <c r="D118" s="525">
        <v>6826</v>
      </c>
      <c r="E118" s="526">
        <v>293</v>
      </c>
      <c r="F118" s="527">
        <v>399</v>
      </c>
      <c r="G118" s="527">
        <v>692</v>
      </c>
      <c r="H118" s="711">
        <f t="shared" si="15"/>
        <v>0.10137708760621154</v>
      </c>
    </row>
    <row r="119" spans="1:8" ht="13.8">
      <c r="A119" s="231" t="s">
        <v>1562</v>
      </c>
      <c r="B119" s="523">
        <v>2780</v>
      </c>
      <c r="C119" s="524">
        <v>3962</v>
      </c>
      <c r="D119" s="525">
        <v>6742</v>
      </c>
      <c r="E119" s="526">
        <v>282</v>
      </c>
      <c r="F119" s="527">
        <v>413</v>
      </c>
      <c r="G119" s="527">
        <v>695</v>
      </c>
      <c r="H119" s="711">
        <f t="shared" si="15"/>
        <v>0.10308513794126371</v>
      </c>
    </row>
    <row r="120" spans="1:8" ht="13.8">
      <c r="A120" s="232"/>
      <c r="B120" s="523"/>
      <c r="C120" s="524"/>
      <c r="D120" s="525"/>
      <c r="E120" s="526"/>
      <c r="F120" s="527"/>
      <c r="G120" s="527"/>
      <c r="H120" s="714"/>
    </row>
    <row r="121" spans="1:8" ht="14.4" thickBot="1">
      <c r="A121" s="229" t="s">
        <v>1563</v>
      </c>
      <c r="B121" s="514">
        <v>11904</v>
      </c>
      <c r="C121" s="515">
        <v>17798</v>
      </c>
      <c r="D121" s="516">
        <v>29702</v>
      </c>
      <c r="E121" s="513">
        <v>958</v>
      </c>
      <c r="F121" s="517">
        <v>1531</v>
      </c>
      <c r="G121" s="517">
        <v>2489</v>
      </c>
      <c r="H121" s="713">
        <f>G121/D121</f>
        <v>8.3799070769645143E-2</v>
      </c>
    </row>
    <row r="122" spans="1:8" ht="13.8">
      <c r="A122" s="230" t="s">
        <v>1564</v>
      </c>
      <c r="B122" s="518">
        <v>2710</v>
      </c>
      <c r="C122" s="519">
        <v>3906</v>
      </c>
      <c r="D122" s="520">
        <v>6616</v>
      </c>
      <c r="E122" s="521">
        <v>262</v>
      </c>
      <c r="F122" s="522">
        <v>380</v>
      </c>
      <c r="G122" s="522">
        <v>642</v>
      </c>
      <c r="H122" s="711">
        <f t="shared" ref="H122:H126" si="16">G122/D122</f>
        <v>9.7037484885126965E-2</v>
      </c>
    </row>
    <row r="123" spans="1:8" ht="13.8">
      <c r="A123" s="231" t="s">
        <v>1565</v>
      </c>
      <c r="B123" s="523">
        <v>2431</v>
      </c>
      <c r="C123" s="524">
        <v>3749</v>
      </c>
      <c r="D123" s="525">
        <v>6180</v>
      </c>
      <c r="E123" s="526">
        <v>226</v>
      </c>
      <c r="F123" s="527">
        <v>351</v>
      </c>
      <c r="G123" s="527">
        <v>577</v>
      </c>
      <c r="H123" s="711">
        <f t="shared" si="16"/>
        <v>9.336569579288026E-2</v>
      </c>
    </row>
    <row r="124" spans="1:8" ht="13.8">
      <c r="A124" s="231" t="s">
        <v>1566</v>
      </c>
      <c r="B124" s="523">
        <v>2428</v>
      </c>
      <c r="C124" s="524">
        <v>3615</v>
      </c>
      <c r="D124" s="525">
        <v>6043</v>
      </c>
      <c r="E124" s="526">
        <v>208</v>
      </c>
      <c r="F124" s="527">
        <v>307</v>
      </c>
      <c r="G124" s="527">
        <v>515</v>
      </c>
      <c r="H124" s="711">
        <f t="shared" si="16"/>
        <v>8.5222571570412048E-2</v>
      </c>
    </row>
    <row r="125" spans="1:8" ht="13.8">
      <c r="A125" s="231" t="s">
        <v>1567</v>
      </c>
      <c r="B125" s="523">
        <v>2239</v>
      </c>
      <c r="C125" s="524">
        <v>3432</v>
      </c>
      <c r="D125" s="525">
        <v>5671</v>
      </c>
      <c r="E125" s="526">
        <v>144</v>
      </c>
      <c r="F125" s="527">
        <v>247</v>
      </c>
      <c r="G125" s="527">
        <v>391</v>
      </c>
      <c r="H125" s="711">
        <f t="shared" si="16"/>
        <v>6.8947275612766715E-2</v>
      </c>
    </row>
    <row r="126" spans="1:8" ht="13.8">
      <c r="A126" s="231" t="s">
        <v>1568</v>
      </c>
      <c r="B126" s="523">
        <v>2096</v>
      </c>
      <c r="C126" s="524">
        <v>3096</v>
      </c>
      <c r="D126" s="525">
        <v>5192</v>
      </c>
      <c r="E126" s="526">
        <v>118</v>
      </c>
      <c r="F126" s="527">
        <v>246</v>
      </c>
      <c r="G126" s="527">
        <v>364</v>
      </c>
      <c r="H126" s="711">
        <f t="shared" si="16"/>
        <v>7.0107858243451462E-2</v>
      </c>
    </row>
    <row r="127" spans="1:8" ht="13.8">
      <c r="A127" s="232"/>
      <c r="B127" s="523"/>
      <c r="C127" s="524"/>
      <c r="D127" s="525"/>
      <c r="E127" s="526"/>
      <c r="F127" s="527"/>
      <c r="G127" s="527"/>
      <c r="H127" s="714"/>
    </row>
    <row r="128" spans="1:8" ht="14.4" thickBot="1">
      <c r="A128" s="229" t="s">
        <v>1569</v>
      </c>
      <c r="B128" s="514">
        <v>7770</v>
      </c>
      <c r="C128" s="515">
        <v>11992</v>
      </c>
      <c r="D128" s="516">
        <v>19762</v>
      </c>
      <c r="E128" s="513">
        <v>454</v>
      </c>
      <c r="F128" s="517">
        <v>770</v>
      </c>
      <c r="G128" s="517">
        <v>1224</v>
      </c>
      <c r="H128" s="713">
        <f>G128/D128</f>
        <v>6.1937050905778765E-2</v>
      </c>
    </row>
    <row r="129" spans="1:8" ht="13.8">
      <c r="A129" s="230" t="s">
        <v>1570</v>
      </c>
      <c r="B129" s="518">
        <v>2097</v>
      </c>
      <c r="C129" s="519">
        <v>3119</v>
      </c>
      <c r="D129" s="520">
        <v>5216</v>
      </c>
      <c r="E129" s="521">
        <v>138</v>
      </c>
      <c r="F129" s="522">
        <v>202</v>
      </c>
      <c r="G129" s="522">
        <v>340</v>
      </c>
      <c r="H129" s="711">
        <f t="shared" ref="H129:H133" si="17">G129/D129</f>
        <v>6.51840490797546E-2</v>
      </c>
    </row>
    <row r="130" spans="1:8" ht="13.8">
      <c r="A130" s="231" t="s">
        <v>1571</v>
      </c>
      <c r="B130" s="523">
        <v>1719</v>
      </c>
      <c r="C130" s="524">
        <v>2600</v>
      </c>
      <c r="D130" s="525">
        <v>4319</v>
      </c>
      <c r="E130" s="526">
        <v>93</v>
      </c>
      <c r="F130" s="527">
        <v>162</v>
      </c>
      <c r="G130" s="527">
        <v>255</v>
      </c>
      <c r="H130" s="711">
        <f t="shared" si="17"/>
        <v>5.9041444778884004E-2</v>
      </c>
    </row>
    <row r="131" spans="1:8" ht="13.8">
      <c r="A131" s="231" t="s">
        <v>1572</v>
      </c>
      <c r="B131" s="523">
        <v>1565</v>
      </c>
      <c r="C131" s="524">
        <v>2422</v>
      </c>
      <c r="D131" s="525">
        <v>3987</v>
      </c>
      <c r="E131" s="526">
        <v>95</v>
      </c>
      <c r="F131" s="527">
        <v>144</v>
      </c>
      <c r="G131" s="527">
        <v>239</v>
      </c>
      <c r="H131" s="711">
        <f t="shared" si="17"/>
        <v>5.9944820667168296E-2</v>
      </c>
    </row>
    <row r="132" spans="1:8" ht="13.8">
      <c r="A132" s="231" t="s">
        <v>1573</v>
      </c>
      <c r="B132" s="523">
        <v>1312</v>
      </c>
      <c r="C132" s="524">
        <v>1993</v>
      </c>
      <c r="D132" s="525">
        <v>3305</v>
      </c>
      <c r="E132" s="526">
        <v>60</v>
      </c>
      <c r="F132" s="527">
        <v>142</v>
      </c>
      <c r="G132" s="527">
        <v>202</v>
      </c>
      <c r="H132" s="711">
        <f t="shared" si="17"/>
        <v>6.1119515885022693E-2</v>
      </c>
    </row>
    <row r="133" spans="1:8" ht="13.8">
      <c r="A133" s="231" t="s">
        <v>1574</v>
      </c>
      <c r="B133" s="523">
        <v>1077</v>
      </c>
      <c r="C133" s="524">
        <v>1858</v>
      </c>
      <c r="D133" s="525">
        <v>2935</v>
      </c>
      <c r="E133" s="526">
        <v>68</v>
      </c>
      <c r="F133" s="527">
        <v>120</v>
      </c>
      <c r="G133" s="527">
        <v>188</v>
      </c>
      <c r="H133" s="711">
        <f t="shared" si="17"/>
        <v>6.4054514480408858E-2</v>
      </c>
    </row>
    <row r="134" spans="1:8" ht="13.8">
      <c r="A134" s="232"/>
      <c r="B134" s="523"/>
      <c r="C134" s="524"/>
      <c r="D134" s="525"/>
      <c r="E134" s="526"/>
      <c r="F134" s="527"/>
      <c r="G134" s="527"/>
      <c r="H134" s="714"/>
    </row>
    <row r="135" spans="1:8" ht="14.4" thickBot="1">
      <c r="A135" s="229" t="s">
        <v>1575</v>
      </c>
      <c r="B135" s="514">
        <v>2797</v>
      </c>
      <c r="C135" s="515">
        <v>5251</v>
      </c>
      <c r="D135" s="516">
        <v>8048</v>
      </c>
      <c r="E135" s="513">
        <v>144</v>
      </c>
      <c r="F135" s="517">
        <v>276</v>
      </c>
      <c r="G135" s="517">
        <v>420</v>
      </c>
      <c r="H135" s="713">
        <f>G135/D135</f>
        <v>5.2186878727634195E-2</v>
      </c>
    </row>
    <row r="136" spans="1:8" ht="13.8">
      <c r="A136" s="230" t="s">
        <v>1576</v>
      </c>
      <c r="B136" s="518">
        <v>890</v>
      </c>
      <c r="C136" s="519">
        <v>1592</v>
      </c>
      <c r="D136" s="520">
        <v>2482</v>
      </c>
      <c r="E136" s="521">
        <v>47</v>
      </c>
      <c r="F136" s="522">
        <v>79</v>
      </c>
      <c r="G136" s="522">
        <v>126</v>
      </c>
      <c r="H136" s="711">
        <f t="shared" ref="H136:H140" si="18">G136/D136</f>
        <v>5.0765511684125707E-2</v>
      </c>
    </row>
    <row r="137" spans="1:8" ht="13.8">
      <c r="A137" s="231" t="s">
        <v>1577</v>
      </c>
      <c r="B137" s="523">
        <v>662</v>
      </c>
      <c r="C137" s="524">
        <v>1190</v>
      </c>
      <c r="D137" s="525">
        <v>1852</v>
      </c>
      <c r="E137" s="526">
        <v>34</v>
      </c>
      <c r="F137" s="527">
        <v>62</v>
      </c>
      <c r="G137" s="527">
        <v>96</v>
      </c>
      <c r="H137" s="711">
        <f t="shared" si="18"/>
        <v>5.183585313174946E-2</v>
      </c>
    </row>
    <row r="138" spans="1:8" ht="13.8">
      <c r="A138" s="231" t="s">
        <v>1578</v>
      </c>
      <c r="B138" s="523">
        <v>545</v>
      </c>
      <c r="C138" s="524">
        <v>1022</v>
      </c>
      <c r="D138" s="525">
        <v>1567</v>
      </c>
      <c r="E138" s="526">
        <v>29</v>
      </c>
      <c r="F138" s="527">
        <v>65</v>
      </c>
      <c r="G138" s="527">
        <v>94</v>
      </c>
      <c r="H138" s="711">
        <f t="shared" si="18"/>
        <v>5.9987236758136567E-2</v>
      </c>
    </row>
    <row r="139" spans="1:8" ht="13.8">
      <c r="A139" s="231" t="s">
        <v>1579</v>
      </c>
      <c r="B139" s="523">
        <v>405</v>
      </c>
      <c r="C139" s="524">
        <v>818</v>
      </c>
      <c r="D139" s="525">
        <v>1223</v>
      </c>
      <c r="E139" s="526">
        <v>18</v>
      </c>
      <c r="F139" s="527">
        <v>48</v>
      </c>
      <c r="G139" s="527">
        <v>66</v>
      </c>
      <c r="H139" s="711">
        <f t="shared" si="18"/>
        <v>5.3965658217497957E-2</v>
      </c>
    </row>
    <row r="140" spans="1:8" ht="13.8">
      <c r="A140" s="231" t="s">
        <v>1580</v>
      </c>
      <c r="B140" s="523">
        <v>295</v>
      </c>
      <c r="C140" s="524">
        <v>629</v>
      </c>
      <c r="D140" s="525">
        <v>924</v>
      </c>
      <c r="E140" s="526">
        <v>16</v>
      </c>
      <c r="F140" s="527">
        <v>22</v>
      </c>
      <c r="G140" s="527">
        <v>38</v>
      </c>
      <c r="H140" s="711">
        <f t="shared" si="18"/>
        <v>4.1125541125541128E-2</v>
      </c>
    </row>
    <row r="141" spans="1:8" ht="13.8">
      <c r="A141" s="232"/>
      <c r="B141" s="523"/>
      <c r="C141" s="524"/>
      <c r="D141" s="525"/>
      <c r="E141" s="526"/>
      <c r="F141" s="527"/>
      <c r="G141" s="527"/>
      <c r="H141" s="714"/>
    </row>
    <row r="142" spans="1:8" ht="14.4" thickBot="1">
      <c r="A142" s="229" t="s">
        <v>1581</v>
      </c>
      <c r="B142" s="514">
        <v>709</v>
      </c>
      <c r="C142" s="515">
        <v>1413</v>
      </c>
      <c r="D142" s="516">
        <v>2122</v>
      </c>
      <c r="E142" s="513">
        <v>24</v>
      </c>
      <c r="F142" s="517">
        <v>80</v>
      </c>
      <c r="G142" s="517">
        <v>104</v>
      </c>
      <c r="H142" s="713">
        <f>G142/D142</f>
        <v>4.9010367577756835E-2</v>
      </c>
    </row>
    <row r="143" spans="1:8" ht="13.8">
      <c r="A143" s="230" t="s">
        <v>1582</v>
      </c>
      <c r="B143" s="518">
        <v>250</v>
      </c>
      <c r="C143" s="519">
        <v>473</v>
      </c>
      <c r="D143" s="520">
        <v>723</v>
      </c>
      <c r="E143" s="521">
        <v>8</v>
      </c>
      <c r="F143" s="522">
        <v>31</v>
      </c>
      <c r="G143" s="522">
        <v>39</v>
      </c>
      <c r="H143" s="711">
        <f t="shared" ref="H143:H147" si="19">G143/D143</f>
        <v>5.3941908713692949E-2</v>
      </c>
    </row>
    <row r="144" spans="1:8" ht="13.8">
      <c r="A144" s="231" t="s">
        <v>1583</v>
      </c>
      <c r="B144" s="523">
        <v>189</v>
      </c>
      <c r="C144" s="524">
        <v>350</v>
      </c>
      <c r="D144" s="525">
        <v>539</v>
      </c>
      <c r="E144" s="526">
        <v>7</v>
      </c>
      <c r="F144" s="527">
        <v>15</v>
      </c>
      <c r="G144" s="527">
        <v>22</v>
      </c>
      <c r="H144" s="711">
        <f t="shared" si="19"/>
        <v>4.0816326530612242E-2</v>
      </c>
    </row>
    <row r="145" spans="1:8" ht="13.8">
      <c r="A145" s="231" t="s">
        <v>1584</v>
      </c>
      <c r="B145" s="523">
        <v>131</v>
      </c>
      <c r="C145" s="524">
        <v>263</v>
      </c>
      <c r="D145" s="525">
        <v>394</v>
      </c>
      <c r="E145" s="526">
        <v>4</v>
      </c>
      <c r="F145" s="527">
        <v>14</v>
      </c>
      <c r="G145" s="527">
        <v>18</v>
      </c>
      <c r="H145" s="711">
        <f t="shared" si="19"/>
        <v>4.5685279187817257E-2</v>
      </c>
    </row>
    <row r="146" spans="1:8" ht="13.8">
      <c r="A146" s="231" t="s">
        <v>1585</v>
      </c>
      <c r="B146" s="523">
        <v>87</v>
      </c>
      <c r="C146" s="524">
        <v>194</v>
      </c>
      <c r="D146" s="525">
        <v>281</v>
      </c>
      <c r="E146" s="526">
        <v>3</v>
      </c>
      <c r="F146" s="527">
        <v>14</v>
      </c>
      <c r="G146" s="527">
        <v>17</v>
      </c>
      <c r="H146" s="711">
        <f t="shared" si="19"/>
        <v>6.0498220640569395E-2</v>
      </c>
    </row>
    <row r="147" spans="1:8" ht="13.8">
      <c r="A147" s="231" t="s">
        <v>1586</v>
      </c>
      <c r="B147" s="523">
        <v>52</v>
      </c>
      <c r="C147" s="524">
        <v>133</v>
      </c>
      <c r="D147" s="525">
        <v>185</v>
      </c>
      <c r="E147" s="526">
        <v>2</v>
      </c>
      <c r="F147" s="527">
        <v>6</v>
      </c>
      <c r="G147" s="527">
        <v>8</v>
      </c>
      <c r="H147" s="711">
        <f t="shared" si="19"/>
        <v>4.3243243243243246E-2</v>
      </c>
    </row>
    <row r="148" spans="1:8" ht="13.8">
      <c r="A148" s="232"/>
      <c r="B148" s="523"/>
      <c r="C148" s="524"/>
      <c r="D148" s="525"/>
      <c r="E148" s="526"/>
      <c r="F148" s="527"/>
      <c r="G148" s="527"/>
      <c r="H148" s="714"/>
    </row>
    <row r="149" spans="1:8" ht="13.8">
      <c r="A149" s="232" t="s">
        <v>1587</v>
      </c>
      <c r="B149" s="523">
        <v>67</v>
      </c>
      <c r="C149" s="524">
        <v>217</v>
      </c>
      <c r="D149" s="525">
        <v>284</v>
      </c>
      <c r="E149" s="526">
        <v>4</v>
      </c>
      <c r="F149" s="527">
        <v>12</v>
      </c>
      <c r="G149" s="527">
        <v>16</v>
      </c>
      <c r="H149" s="711">
        <f t="shared" ref="H149:H151" si="20">G149/D149</f>
        <v>5.6338028169014086E-2</v>
      </c>
    </row>
    <row r="150" spans="1:8" ht="13.8">
      <c r="A150" s="232" t="s">
        <v>1588</v>
      </c>
      <c r="B150" s="523">
        <v>8</v>
      </c>
      <c r="C150" s="524">
        <v>13</v>
      </c>
      <c r="D150" s="525">
        <v>21</v>
      </c>
      <c r="E150" s="526">
        <v>0</v>
      </c>
      <c r="F150" s="527">
        <v>0</v>
      </c>
      <c r="G150" s="527">
        <v>0</v>
      </c>
      <c r="H150" s="711">
        <f t="shared" si="20"/>
        <v>0</v>
      </c>
    </row>
    <row r="151" spans="1:8" ht="13.8">
      <c r="A151" s="232" t="s">
        <v>1589</v>
      </c>
      <c r="B151" s="523">
        <v>1</v>
      </c>
      <c r="C151" s="524">
        <v>0</v>
      </c>
      <c r="D151" s="525">
        <v>1</v>
      </c>
      <c r="E151" s="526">
        <v>0</v>
      </c>
      <c r="F151" s="527">
        <v>0</v>
      </c>
      <c r="G151" s="527">
        <v>0</v>
      </c>
      <c r="H151" s="711">
        <f t="shared" si="20"/>
        <v>0</v>
      </c>
    </row>
    <row r="152" spans="1:8" ht="13.8">
      <c r="A152" s="233"/>
      <c r="B152" s="401"/>
      <c r="C152" s="497"/>
      <c r="D152" s="504"/>
      <c r="E152" s="528"/>
      <c r="F152" s="529"/>
      <c r="G152" s="529"/>
      <c r="H152" s="715"/>
    </row>
    <row r="153" spans="1:8" ht="13.8">
      <c r="A153" s="94" t="s">
        <v>823</v>
      </c>
      <c r="B153" s="523">
        <v>156012</v>
      </c>
      <c r="C153" s="524">
        <v>147806</v>
      </c>
      <c r="D153" s="525">
        <v>303818</v>
      </c>
      <c r="E153" s="530">
        <v>53086</v>
      </c>
      <c r="F153" s="531">
        <v>50150</v>
      </c>
      <c r="G153" s="531">
        <v>103236</v>
      </c>
      <c r="H153" s="711">
        <f t="shared" ref="H153:H160" si="21">G153/D153</f>
        <v>0.33979553548506014</v>
      </c>
    </row>
    <row r="154" spans="1:8" ht="13.8">
      <c r="A154" s="94" t="s">
        <v>824</v>
      </c>
      <c r="B154" s="523">
        <v>543085</v>
      </c>
      <c r="C154" s="524">
        <v>547994</v>
      </c>
      <c r="D154" s="525">
        <v>1091079</v>
      </c>
      <c r="E154" s="530">
        <v>98620</v>
      </c>
      <c r="F154" s="531">
        <v>99474</v>
      </c>
      <c r="G154" s="531">
        <v>198094</v>
      </c>
      <c r="H154" s="711">
        <f t="shared" si="21"/>
        <v>0.18155788902545095</v>
      </c>
    </row>
    <row r="155" spans="1:8" ht="13.8">
      <c r="A155" s="94" t="s">
        <v>825</v>
      </c>
      <c r="B155" s="401">
        <v>525231</v>
      </c>
      <c r="C155" s="497">
        <v>531252</v>
      </c>
      <c r="D155" s="504">
        <v>1056483</v>
      </c>
      <c r="E155" s="530">
        <v>92763</v>
      </c>
      <c r="F155" s="531">
        <v>93971</v>
      </c>
      <c r="G155" s="531">
        <v>186734</v>
      </c>
      <c r="H155" s="711">
        <f t="shared" si="21"/>
        <v>0.1767505960815271</v>
      </c>
    </row>
    <row r="156" spans="1:8" ht="13.8">
      <c r="A156" s="94" t="s">
        <v>826</v>
      </c>
      <c r="B156" s="401">
        <v>109448</v>
      </c>
      <c r="C156" s="497">
        <v>132536</v>
      </c>
      <c r="D156" s="504">
        <v>241984</v>
      </c>
      <c r="E156" s="530">
        <v>84945</v>
      </c>
      <c r="F156" s="531">
        <v>86652</v>
      </c>
      <c r="G156" s="531">
        <v>171597</v>
      </c>
      <c r="H156" s="711">
        <f t="shared" si="21"/>
        <v>0.70912539672044428</v>
      </c>
    </row>
    <row r="157" spans="1:8" ht="13.8">
      <c r="A157" s="94" t="s">
        <v>827</v>
      </c>
      <c r="B157" s="401">
        <v>86185</v>
      </c>
      <c r="C157" s="497">
        <v>108953</v>
      </c>
      <c r="D157" s="504">
        <v>195138</v>
      </c>
      <c r="E157" s="530">
        <v>14478</v>
      </c>
      <c r="F157" s="531">
        <v>17009</v>
      </c>
      <c r="G157" s="531">
        <v>31487</v>
      </c>
      <c r="H157" s="711">
        <f t="shared" si="21"/>
        <v>0.16135760333712551</v>
      </c>
    </row>
    <row r="158" spans="1:8" ht="13.8">
      <c r="A158" s="94" t="s">
        <v>828</v>
      </c>
      <c r="B158" s="518">
        <v>109448</v>
      </c>
      <c r="C158" s="519">
        <v>132536</v>
      </c>
      <c r="D158" s="520">
        <v>241984</v>
      </c>
      <c r="E158" s="530">
        <v>12258</v>
      </c>
      <c r="F158" s="531">
        <v>14758</v>
      </c>
      <c r="G158" s="531">
        <v>27016</v>
      </c>
      <c r="H158" s="711">
        <f t="shared" si="21"/>
        <v>0.11164374504099445</v>
      </c>
    </row>
    <row r="159" spans="1:8" ht="13.8">
      <c r="A159" s="94" t="s">
        <v>829</v>
      </c>
      <c r="B159" s="523">
        <v>72863</v>
      </c>
      <c r="C159" s="524">
        <v>95127</v>
      </c>
      <c r="D159" s="525">
        <v>167990</v>
      </c>
      <c r="E159" s="530">
        <v>7618</v>
      </c>
      <c r="F159" s="531">
        <v>9783</v>
      </c>
      <c r="G159" s="531">
        <v>17401</v>
      </c>
      <c r="H159" s="711">
        <f t="shared" si="21"/>
        <v>0.10358354663968093</v>
      </c>
    </row>
    <row r="160" spans="1:8" ht="13.8">
      <c r="A160" s="94" t="s">
        <v>1590</v>
      </c>
      <c r="B160" s="523">
        <v>38196</v>
      </c>
      <c r="C160" s="524">
        <v>56419</v>
      </c>
      <c r="D160" s="525">
        <v>94615</v>
      </c>
      <c r="E160" s="530">
        <v>3221</v>
      </c>
      <c r="F160" s="531">
        <v>4782</v>
      </c>
      <c r="G160" s="531">
        <v>8003</v>
      </c>
      <c r="H160" s="711">
        <f t="shared" si="21"/>
        <v>8.4584896686571903E-2</v>
      </c>
    </row>
    <row r="161" spans="1:8" ht="12.75" customHeight="1">
      <c r="A161" s="94" t="s">
        <v>0</v>
      </c>
      <c r="B161" s="532"/>
      <c r="C161" s="533"/>
      <c r="D161" s="533"/>
      <c r="E161" s="534" t="s">
        <v>0</v>
      </c>
      <c r="F161" s="535" t="s">
        <v>0</v>
      </c>
      <c r="G161" s="535" t="s">
        <v>0</v>
      </c>
      <c r="H161" s="717"/>
    </row>
    <row r="162" spans="1:8" ht="12.75" customHeight="1">
      <c r="A162" s="235" t="s">
        <v>359</v>
      </c>
      <c r="B162" s="399">
        <v>681243</v>
      </c>
      <c r="C162" s="498">
        <v>679058</v>
      </c>
      <c r="D162" s="503">
        <v>1360301</v>
      </c>
      <c r="E162" s="399">
        <v>145849</v>
      </c>
      <c r="F162" s="498">
        <v>144121</v>
      </c>
      <c r="G162" s="498">
        <v>289970</v>
      </c>
      <c r="H162" s="716">
        <f>G162/D162</f>
        <v>0.21316605663011348</v>
      </c>
    </row>
    <row r="163" spans="1:8" ht="12.75" customHeight="1">
      <c r="B163" s="234"/>
      <c r="E163" s="234"/>
    </row>
    <row r="164" spans="1:8" ht="12.75" customHeight="1">
      <c r="A164" s="197" t="s">
        <v>1591</v>
      </c>
      <c r="B164" s="236">
        <v>37.200000000000003</v>
      </c>
      <c r="C164" s="237">
        <v>39.9</v>
      </c>
      <c r="D164" s="238">
        <v>38.6</v>
      </c>
      <c r="E164" s="236">
        <v>26.3</v>
      </c>
      <c r="F164" s="237">
        <v>27.8</v>
      </c>
      <c r="G164" s="237">
        <v>27.1</v>
      </c>
      <c r="H164" s="223"/>
    </row>
    <row r="165" spans="1:8" ht="12.75" customHeight="1">
      <c r="A165" s="2265" t="s">
        <v>842</v>
      </c>
      <c r="B165" s="2266"/>
      <c r="C165" s="2266"/>
      <c r="D165" s="2266"/>
      <c r="E165" s="2266"/>
      <c r="F165" s="2266"/>
      <c r="G165" s="2266"/>
      <c r="H165" s="2267"/>
    </row>
    <row r="166" spans="1:8" ht="12.75" customHeight="1">
      <c r="A166" s="8"/>
      <c r="B166" s="14"/>
      <c r="C166" s="14"/>
      <c r="D166" s="14"/>
      <c r="E166" s="14"/>
      <c r="F166" s="14"/>
      <c r="G166" s="14"/>
      <c r="H166" s="14"/>
    </row>
    <row r="167" spans="1:8" ht="12.75" customHeight="1">
      <c r="A167" s="2244" t="s">
        <v>1684</v>
      </c>
      <c r="B167" s="2244"/>
      <c r="C167" s="2244"/>
      <c r="D167" s="2244"/>
      <c r="E167" s="2244"/>
      <c r="F167" s="2244"/>
      <c r="G167" s="2244"/>
      <c r="H167" s="2244"/>
    </row>
  </sheetData>
  <mergeCells count="7">
    <mergeCell ref="A167:H167"/>
    <mergeCell ref="A1:H1"/>
    <mergeCell ref="B4:D4"/>
    <mergeCell ref="E4:H4"/>
    <mergeCell ref="A165:H165"/>
    <mergeCell ref="B3:H3"/>
    <mergeCell ref="A3:A5"/>
  </mergeCells>
  <printOptions horizontalCentered="1"/>
  <pageMargins left="1" right="1" top="1" bottom="1" header="0.5" footer="0.5"/>
  <pageSetup orientation="portrait" horizontalDpi="300" verticalDpi="300" r:id="rId1"/>
  <headerFooter alignWithMargins="0">
    <oddFooter>&amp;L&amp;"Arial,Italic"&amp;9      The State of Hawaii Data Book 2015&amp;R&amp;9      http://dbedt.hawaii.gov/</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L169"/>
  <sheetViews>
    <sheetView zoomScaleNormal="100" workbookViewId="0">
      <selection sqref="A1:XFD1048576"/>
    </sheetView>
  </sheetViews>
  <sheetFormatPr defaultColWidth="9.21875" defaultRowHeight="13.8"/>
  <cols>
    <col min="1" max="1" width="28.77734375" style="19" customWidth="1"/>
    <col min="2" max="10" width="11.5546875" style="8" customWidth="1"/>
    <col min="11" max="11" width="9.21875" style="8"/>
    <col min="12" max="12" width="9.21875" style="18"/>
    <col min="13" max="16384" width="9.21875" style="8"/>
  </cols>
  <sheetData>
    <row r="1" spans="1:12" ht="24.6">
      <c r="A1" s="2280" t="s">
        <v>1761</v>
      </c>
      <c r="B1" s="2280"/>
      <c r="C1" s="2280"/>
      <c r="D1" s="2280"/>
      <c r="E1" s="2280"/>
      <c r="F1" s="2280"/>
      <c r="G1" s="2280"/>
      <c r="H1" s="2280"/>
      <c r="I1" s="2280"/>
      <c r="J1" s="2280"/>
      <c r="K1" s="648"/>
    </row>
    <row r="2" spans="1:12">
      <c r="A2" s="239"/>
      <c r="B2" s="239"/>
      <c r="C2" s="239"/>
      <c r="D2" s="239"/>
      <c r="E2" s="239"/>
      <c r="F2" s="239"/>
      <c r="G2" s="239"/>
      <c r="H2" s="239"/>
      <c r="I2" s="239"/>
      <c r="J2" s="239"/>
    </row>
    <row r="3" spans="1:12" ht="17.399999999999999">
      <c r="A3" s="2280" t="s">
        <v>336</v>
      </c>
      <c r="B3" s="2286" t="s">
        <v>23</v>
      </c>
      <c r="C3" s="2287"/>
      <c r="D3" s="2287"/>
      <c r="E3" s="2287"/>
      <c r="F3" s="2287"/>
      <c r="G3" s="2287"/>
      <c r="H3" s="2287"/>
      <c r="I3" s="2287"/>
      <c r="J3" s="2287"/>
      <c r="L3" s="206"/>
    </row>
    <row r="4" spans="1:12" ht="17.399999999999999">
      <c r="A4" s="2280"/>
      <c r="B4" s="2283" t="s">
        <v>34</v>
      </c>
      <c r="C4" s="2284"/>
      <c r="D4" s="2283" t="s">
        <v>51</v>
      </c>
      <c r="E4" s="2285"/>
      <c r="F4" s="2283" t="s">
        <v>59</v>
      </c>
      <c r="G4" s="2285"/>
      <c r="H4" s="2283" t="s">
        <v>44</v>
      </c>
      <c r="I4" s="2285"/>
      <c r="J4" s="2281" t="s">
        <v>33</v>
      </c>
      <c r="L4" s="206"/>
    </row>
    <row r="5" spans="1:12" ht="17.399999999999999">
      <c r="A5" s="2288"/>
      <c r="B5" s="253" t="s">
        <v>25</v>
      </c>
      <c r="C5" s="254" t="s">
        <v>26</v>
      </c>
      <c r="D5" s="253" t="s">
        <v>25</v>
      </c>
      <c r="E5" s="255" t="s">
        <v>26</v>
      </c>
      <c r="F5" s="253" t="s">
        <v>25</v>
      </c>
      <c r="G5" s="255" t="s">
        <v>26</v>
      </c>
      <c r="H5" s="253" t="s">
        <v>25</v>
      </c>
      <c r="I5" s="255" t="s">
        <v>26</v>
      </c>
      <c r="J5" s="2282"/>
      <c r="L5" s="206"/>
    </row>
    <row r="6" spans="1:12">
      <c r="A6" s="240" t="s">
        <v>717</v>
      </c>
      <c r="B6" s="536">
        <v>54919</v>
      </c>
      <c r="C6" s="718">
        <f>B6/J6</f>
        <v>0.18939545470221059</v>
      </c>
      <c r="D6" s="536">
        <v>182120</v>
      </c>
      <c r="E6" s="718">
        <f>D6/J6</f>
        <v>0.62806497223850744</v>
      </c>
      <c r="F6" s="536">
        <v>16127</v>
      </c>
      <c r="G6" s="718">
        <f>F6/J6</f>
        <v>5.5616098217056938E-2</v>
      </c>
      <c r="H6" s="536">
        <v>36758</v>
      </c>
      <c r="I6" s="718">
        <f>H6/J6</f>
        <v>0.12676483774183536</v>
      </c>
      <c r="J6" s="536">
        <v>289970</v>
      </c>
    </row>
    <row r="7" spans="1:12">
      <c r="A7" s="199"/>
      <c r="B7" s="537"/>
      <c r="C7" s="696"/>
      <c r="D7" s="537"/>
      <c r="E7" s="696"/>
      <c r="F7" s="537"/>
      <c r="G7" s="696"/>
      <c r="H7" s="537"/>
      <c r="I7" s="696"/>
      <c r="J7" s="537"/>
    </row>
    <row r="8" spans="1:12">
      <c r="A8" s="241" t="s">
        <v>339</v>
      </c>
      <c r="B8" s="536">
        <v>6135</v>
      </c>
      <c r="C8" s="718">
        <f>B8/J8</f>
        <v>0.1996615354574153</v>
      </c>
      <c r="D8" s="536">
        <v>18714</v>
      </c>
      <c r="E8" s="718">
        <f>D8/J8</f>
        <v>0.60904090864711813</v>
      </c>
      <c r="F8" s="536">
        <v>1852</v>
      </c>
      <c r="G8" s="718">
        <f>F8/J8</f>
        <v>6.0272724314121132E-2</v>
      </c>
      <c r="H8" s="536">
        <v>4026</v>
      </c>
      <c r="I8" s="718">
        <f>H8/J8</f>
        <v>0.1310248315813454</v>
      </c>
      <c r="J8" s="536">
        <v>30727</v>
      </c>
    </row>
    <row r="9" spans="1:12">
      <c r="A9" s="242"/>
      <c r="B9" s="537"/>
      <c r="C9" s="696"/>
      <c r="D9" s="537"/>
      <c r="E9" s="696"/>
      <c r="F9" s="537"/>
      <c r="G9" s="696"/>
      <c r="H9" s="537"/>
      <c r="I9" s="696"/>
      <c r="J9" s="537"/>
    </row>
    <row r="10" spans="1:12">
      <c r="A10" s="243" t="s">
        <v>340</v>
      </c>
      <c r="B10" s="536">
        <v>1232</v>
      </c>
      <c r="C10" s="718">
        <f>B10/J10</f>
        <v>0.19987021414665801</v>
      </c>
      <c r="D10" s="536">
        <v>3760</v>
      </c>
      <c r="E10" s="718">
        <f>D10/J10</f>
        <v>0.60999351070733288</v>
      </c>
      <c r="F10" s="536">
        <v>375</v>
      </c>
      <c r="G10" s="718">
        <f>F10/J10</f>
        <v>6.0837118754055806E-2</v>
      </c>
      <c r="H10" s="536">
        <v>797</v>
      </c>
      <c r="I10" s="718">
        <f>H10/J10</f>
        <v>0.12929915639195327</v>
      </c>
      <c r="J10" s="536">
        <v>6164</v>
      </c>
    </row>
    <row r="11" spans="1:12">
      <c r="A11" s="244"/>
      <c r="B11" s="538"/>
      <c r="C11" s="696"/>
      <c r="D11" s="537"/>
      <c r="E11" s="696"/>
      <c r="F11" s="537"/>
      <c r="G11" s="696"/>
      <c r="H11" s="537"/>
      <c r="I11" s="696"/>
      <c r="J11" s="537"/>
    </row>
    <row r="12" spans="1:12" ht="14.4" thickBot="1">
      <c r="A12" s="245" t="s">
        <v>341</v>
      </c>
      <c r="B12" s="539">
        <v>4903</v>
      </c>
      <c r="C12" s="719">
        <f>B12/J12</f>
        <v>0.19960916826120587</v>
      </c>
      <c r="D12" s="546">
        <v>14954</v>
      </c>
      <c r="E12" s="719">
        <f t="shared" ref="E12:E75" si="0">D12/J12</f>
        <v>0.60880185645075924</v>
      </c>
      <c r="F12" s="551">
        <v>1477</v>
      </c>
      <c r="G12" s="719">
        <f t="shared" ref="G12:G75" si="1">F12/J12</f>
        <v>6.0131091479053864E-2</v>
      </c>
      <c r="H12" s="551">
        <v>3229</v>
      </c>
      <c r="I12" s="719">
        <f t="shared" ref="I12:I75" si="2">H12/J12</f>
        <v>0.13145788380898099</v>
      </c>
      <c r="J12" s="546">
        <v>24563</v>
      </c>
    </row>
    <row r="13" spans="1:12">
      <c r="A13" s="246" t="s">
        <v>718</v>
      </c>
      <c r="B13" s="540">
        <v>1210</v>
      </c>
      <c r="C13" s="720">
        <f t="shared" ref="C13:C16" si="3">B13/J13</f>
        <v>0.19777705132396209</v>
      </c>
      <c r="D13" s="547">
        <v>3717</v>
      </c>
      <c r="E13" s="720">
        <f t="shared" si="0"/>
        <v>0.60755148741418763</v>
      </c>
      <c r="F13" s="547">
        <v>407</v>
      </c>
      <c r="G13" s="720">
        <f t="shared" si="1"/>
        <v>6.6525008172605427E-2</v>
      </c>
      <c r="H13" s="547">
        <v>784</v>
      </c>
      <c r="I13" s="720">
        <f t="shared" si="2"/>
        <v>0.12814645308924486</v>
      </c>
      <c r="J13" s="547">
        <v>6118</v>
      </c>
    </row>
    <row r="14" spans="1:12">
      <c r="A14" s="199" t="s">
        <v>719</v>
      </c>
      <c r="B14" s="541">
        <v>1228</v>
      </c>
      <c r="C14" s="721">
        <f t="shared" si="3"/>
        <v>0.19495157961581203</v>
      </c>
      <c r="D14" s="537">
        <v>3849</v>
      </c>
      <c r="E14" s="721">
        <f t="shared" si="0"/>
        <v>0.61104937291633588</v>
      </c>
      <c r="F14" s="537">
        <v>363</v>
      </c>
      <c r="G14" s="721">
        <f t="shared" si="1"/>
        <v>5.7628194951579614E-2</v>
      </c>
      <c r="H14" s="537">
        <v>859</v>
      </c>
      <c r="I14" s="721">
        <f t="shared" si="2"/>
        <v>0.13637085251627243</v>
      </c>
      <c r="J14" s="537">
        <v>6299</v>
      </c>
    </row>
    <row r="15" spans="1:12">
      <c r="A15" s="199" t="s">
        <v>720</v>
      </c>
      <c r="B15" s="541">
        <v>1250</v>
      </c>
      <c r="C15" s="721">
        <f t="shared" si="3"/>
        <v>0.20003200512081934</v>
      </c>
      <c r="D15" s="537">
        <v>3830</v>
      </c>
      <c r="E15" s="721">
        <f t="shared" si="0"/>
        <v>0.6128980636901904</v>
      </c>
      <c r="F15" s="537">
        <v>365</v>
      </c>
      <c r="G15" s="721">
        <f t="shared" si="1"/>
        <v>5.8409345495279243E-2</v>
      </c>
      <c r="H15" s="537">
        <v>804</v>
      </c>
      <c r="I15" s="721">
        <f t="shared" si="2"/>
        <v>0.128660585693711</v>
      </c>
      <c r="J15" s="537">
        <v>6249</v>
      </c>
    </row>
    <row r="16" spans="1:12">
      <c r="A16" s="199" t="s">
        <v>721</v>
      </c>
      <c r="B16" s="542">
        <v>1215</v>
      </c>
      <c r="C16" s="720">
        <f t="shared" si="3"/>
        <v>0.20603696794980497</v>
      </c>
      <c r="D16" s="548">
        <v>3558</v>
      </c>
      <c r="E16" s="723">
        <f t="shared" si="0"/>
        <v>0.60335763947770049</v>
      </c>
      <c r="F16" s="548">
        <v>342</v>
      </c>
      <c r="G16" s="723">
        <f t="shared" si="1"/>
        <v>5.7995590978463622E-2</v>
      </c>
      <c r="H16" s="548">
        <v>782</v>
      </c>
      <c r="I16" s="723">
        <f t="shared" si="2"/>
        <v>0.13260980159403085</v>
      </c>
      <c r="J16" s="548">
        <v>5897</v>
      </c>
    </row>
    <row r="17" spans="1:10">
      <c r="A17" s="199"/>
      <c r="B17" s="537"/>
      <c r="C17" s="696"/>
      <c r="D17" s="537"/>
      <c r="E17" s="696"/>
      <c r="F17" s="537"/>
      <c r="G17" s="696"/>
      <c r="H17" s="537"/>
      <c r="I17" s="696"/>
      <c r="J17" s="537"/>
    </row>
    <row r="18" spans="1:10" ht="14.4" thickBot="1">
      <c r="A18" s="247" t="s">
        <v>342</v>
      </c>
      <c r="B18" s="543">
        <v>5693</v>
      </c>
      <c r="C18" s="722">
        <f>B18/J18</f>
        <v>0.19747476499358285</v>
      </c>
      <c r="D18" s="546">
        <v>17656</v>
      </c>
      <c r="E18" s="719">
        <f t="shared" si="0"/>
        <v>0.61243886364424716</v>
      </c>
      <c r="F18" s="546">
        <v>1707</v>
      </c>
      <c r="G18" s="719">
        <f t="shared" si="1"/>
        <v>5.9211210933435079E-2</v>
      </c>
      <c r="H18" s="546">
        <v>3773</v>
      </c>
      <c r="I18" s="719">
        <f t="shared" si="2"/>
        <v>0.13087516042873495</v>
      </c>
      <c r="J18" s="546">
        <v>28829</v>
      </c>
    </row>
    <row r="19" spans="1:10">
      <c r="A19" s="248" t="s">
        <v>722</v>
      </c>
      <c r="B19" s="544">
        <v>1178</v>
      </c>
      <c r="C19" s="720">
        <f t="shared" ref="C19:C23" si="4">B19/J19</f>
        <v>0.19966101694915253</v>
      </c>
      <c r="D19" s="547">
        <v>3610</v>
      </c>
      <c r="E19" s="720">
        <f t="shared" si="0"/>
        <v>0.61186440677966103</v>
      </c>
      <c r="F19" s="547">
        <v>359</v>
      </c>
      <c r="G19" s="720">
        <f t="shared" si="1"/>
        <v>6.0847457627118642E-2</v>
      </c>
      <c r="H19" s="547">
        <v>753</v>
      </c>
      <c r="I19" s="720">
        <f t="shared" si="2"/>
        <v>0.12762711864406778</v>
      </c>
      <c r="J19" s="547">
        <v>5900</v>
      </c>
    </row>
    <row r="20" spans="1:10">
      <c r="A20" s="242" t="s">
        <v>723</v>
      </c>
      <c r="B20" s="542">
        <v>1133</v>
      </c>
      <c r="C20" s="721">
        <f t="shared" si="4"/>
        <v>0.19206645194100694</v>
      </c>
      <c r="D20" s="537">
        <v>3643</v>
      </c>
      <c r="E20" s="721">
        <f t="shared" si="0"/>
        <v>0.61756229869469403</v>
      </c>
      <c r="F20" s="537">
        <v>355</v>
      </c>
      <c r="G20" s="721">
        <f t="shared" si="1"/>
        <v>6.0179691473131042E-2</v>
      </c>
      <c r="H20" s="537">
        <v>768</v>
      </c>
      <c r="I20" s="721">
        <f t="shared" si="2"/>
        <v>0.13019155789116799</v>
      </c>
      <c r="J20" s="537">
        <v>5899</v>
      </c>
    </row>
    <row r="21" spans="1:10">
      <c r="A21" s="242" t="s">
        <v>724</v>
      </c>
      <c r="B21" s="542">
        <v>1131</v>
      </c>
      <c r="C21" s="721">
        <f t="shared" si="4"/>
        <v>0.19614984391259105</v>
      </c>
      <c r="D21" s="537">
        <v>3548</v>
      </c>
      <c r="E21" s="721">
        <f t="shared" si="0"/>
        <v>0.61533125216788065</v>
      </c>
      <c r="F21" s="537">
        <v>325</v>
      </c>
      <c r="G21" s="721">
        <f t="shared" si="1"/>
        <v>5.6364897676031908E-2</v>
      </c>
      <c r="H21" s="537">
        <v>762</v>
      </c>
      <c r="I21" s="721">
        <f t="shared" si="2"/>
        <v>0.13215400624349635</v>
      </c>
      <c r="J21" s="537">
        <v>5766</v>
      </c>
    </row>
    <row r="22" spans="1:10">
      <c r="A22" s="242" t="s">
        <v>725</v>
      </c>
      <c r="B22" s="542">
        <v>1124</v>
      </c>
      <c r="C22" s="721">
        <f t="shared" si="4"/>
        <v>0.20288808664259927</v>
      </c>
      <c r="D22" s="537">
        <v>3349</v>
      </c>
      <c r="E22" s="721">
        <f t="shared" si="0"/>
        <v>0.60451263537906141</v>
      </c>
      <c r="F22" s="537">
        <v>344</v>
      </c>
      <c r="G22" s="721">
        <f t="shared" si="1"/>
        <v>6.2093862815884478E-2</v>
      </c>
      <c r="H22" s="537">
        <v>723</v>
      </c>
      <c r="I22" s="721">
        <f t="shared" si="2"/>
        <v>0.13050541516245487</v>
      </c>
      <c r="J22" s="537">
        <v>5540</v>
      </c>
    </row>
    <row r="23" spans="1:10">
      <c r="A23" s="242" t="s">
        <v>726</v>
      </c>
      <c r="B23" s="542">
        <v>1127</v>
      </c>
      <c r="C23" s="721">
        <f t="shared" si="4"/>
        <v>0.19689028651292803</v>
      </c>
      <c r="D23" s="537">
        <v>3506</v>
      </c>
      <c r="E23" s="721">
        <f t="shared" si="0"/>
        <v>0.61250873515024462</v>
      </c>
      <c r="F23" s="537">
        <v>324</v>
      </c>
      <c r="G23" s="721">
        <f t="shared" si="1"/>
        <v>5.6603773584905662E-2</v>
      </c>
      <c r="H23" s="537">
        <v>767</v>
      </c>
      <c r="I23" s="721">
        <f t="shared" si="2"/>
        <v>0.13399720475192173</v>
      </c>
      <c r="J23" s="537">
        <v>5724</v>
      </c>
    </row>
    <row r="24" spans="1:10">
      <c r="A24" s="199"/>
      <c r="B24" s="537"/>
      <c r="C24" s="696"/>
      <c r="D24" s="537"/>
      <c r="E24" s="696"/>
      <c r="F24" s="537"/>
      <c r="G24" s="696"/>
      <c r="H24" s="537"/>
      <c r="I24" s="696"/>
      <c r="J24" s="537"/>
    </row>
    <row r="25" spans="1:10" ht="14.4" thickBot="1">
      <c r="A25" s="249" t="s">
        <v>343</v>
      </c>
      <c r="B25" s="545">
        <v>5236</v>
      </c>
      <c r="C25" s="719">
        <f t="shared" ref="C25:C30" si="5">B25/J25</f>
        <v>0.19536584455803888</v>
      </c>
      <c r="D25" s="546">
        <v>16434</v>
      </c>
      <c r="E25" s="719">
        <f t="shared" si="0"/>
        <v>0.61318607514644974</v>
      </c>
      <c r="F25" s="546">
        <v>1467</v>
      </c>
      <c r="G25" s="719">
        <f t="shared" si="1"/>
        <v>5.4736763553598744E-2</v>
      </c>
      <c r="H25" s="546">
        <v>3664</v>
      </c>
      <c r="I25" s="719">
        <f t="shared" si="2"/>
        <v>0.13671131674191261</v>
      </c>
      <c r="J25" s="546">
        <v>26801</v>
      </c>
    </row>
    <row r="26" spans="1:10">
      <c r="A26" s="248" t="s">
        <v>727</v>
      </c>
      <c r="B26" s="544">
        <v>1091</v>
      </c>
      <c r="C26" s="720">
        <f t="shared" si="5"/>
        <v>0.20066212985102078</v>
      </c>
      <c r="D26" s="547">
        <v>3324</v>
      </c>
      <c r="E26" s="720">
        <f t="shared" si="0"/>
        <v>0.61136656244252341</v>
      </c>
      <c r="F26" s="547">
        <v>293</v>
      </c>
      <c r="G26" s="720">
        <f t="shared" si="1"/>
        <v>5.3890012874747102E-2</v>
      </c>
      <c r="H26" s="547">
        <v>729</v>
      </c>
      <c r="I26" s="720">
        <f t="shared" si="2"/>
        <v>0.13408129483170866</v>
      </c>
      <c r="J26" s="547">
        <v>5437</v>
      </c>
    </row>
    <row r="27" spans="1:10">
      <c r="A27" s="242" t="s">
        <v>728</v>
      </c>
      <c r="B27" s="542">
        <v>1069</v>
      </c>
      <c r="C27" s="721">
        <f t="shared" si="5"/>
        <v>0.19425767763038343</v>
      </c>
      <c r="D27" s="537">
        <v>3387</v>
      </c>
      <c r="E27" s="721">
        <f t="shared" si="0"/>
        <v>0.61548246411048524</v>
      </c>
      <c r="F27" s="537">
        <v>301</v>
      </c>
      <c r="G27" s="721">
        <f t="shared" si="1"/>
        <v>5.469743776122115E-2</v>
      </c>
      <c r="H27" s="537">
        <v>746</v>
      </c>
      <c r="I27" s="721">
        <f t="shared" si="2"/>
        <v>0.13556242049791023</v>
      </c>
      <c r="J27" s="537">
        <v>5503</v>
      </c>
    </row>
    <row r="28" spans="1:10">
      <c r="A28" s="242" t="s">
        <v>729</v>
      </c>
      <c r="B28" s="542">
        <v>1016</v>
      </c>
      <c r="C28" s="721">
        <f t="shared" si="5"/>
        <v>0.19418960244648317</v>
      </c>
      <c r="D28" s="537">
        <v>3184</v>
      </c>
      <c r="E28" s="721">
        <f t="shared" si="0"/>
        <v>0.60856269113149852</v>
      </c>
      <c r="F28" s="537">
        <v>304</v>
      </c>
      <c r="G28" s="721">
        <f t="shared" si="1"/>
        <v>5.8103975535168197E-2</v>
      </c>
      <c r="H28" s="537">
        <v>728</v>
      </c>
      <c r="I28" s="721">
        <f t="shared" si="2"/>
        <v>0.13914373088685014</v>
      </c>
      <c r="J28" s="537">
        <v>5232</v>
      </c>
    </row>
    <row r="29" spans="1:10">
      <c r="A29" s="242" t="s">
        <v>730</v>
      </c>
      <c r="B29" s="542">
        <v>1005</v>
      </c>
      <c r="C29" s="721">
        <f t="shared" si="5"/>
        <v>0.19186712485681559</v>
      </c>
      <c r="D29" s="537">
        <v>3235</v>
      </c>
      <c r="E29" s="721">
        <f t="shared" si="0"/>
        <v>0.61760213822069487</v>
      </c>
      <c r="F29" s="537">
        <v>277</v>
      </c>
      <c r="G29" s="721">
        <f t="shared" si="1"/>
        <v>5.28827796869034E-2</v>
      </c>
      <c r="H29" s="537">
        <v>721</v>
      </c>
      <c r="I29" s="721">
        <f t="shared" si="2"/>
        <v>0.13764795723558609</v>
      </c>
      <c r="J29" s="537">
        <v>5238</v>
      </c>
    </row>
    <row r="30" spans="1:10">
      <c r="A30" s="242" t="s">
        <v>731</v>
      </c>
      <c r="B30" s="542">
        <v>1055</v>
      </c>
      <c r="C30" s="721">
        <f t="shared" si="5"/>
        <v>0.1956965312557967</v>
      </c>
      <c r="D30" s="537">
        <v>3304</v>
      </c>
      <c r="E30" s="721">
        <f t="shared" si="0"/>
        <v>0.61287330736412537</v>
      </c>
      <c r="F30" s="537">
        <v>292</v>
      </c>
      <c r="G30" s="721">
        <f t="shared" si="1"/>
        <v>5.4164347987386383E-2</v>
      </c>
      <c r="H30" s="537">
        <v>740</v>
      </c>
      <c r="I30" s="721">
        <f t="shared" si="2"/>
        <v>0.13726581339269153</v>
      </c>
      <c r="J30" s="537">
        <v>5391</v>
      </c>
    </row>
    <row r="31" spans="1:10">
      <c r="A31" s="199"/>
      <c r="B31" s="537"/>
      <c r="C31" s="696"/>
      <c r="D31" s="537"/>
      <c r="E31" s="696"/>
      <c r="F31" s="537"/>
      <c r="G31" s="696"/>
      <c r="H31" s="537"/>
      <c r="I31" s="696"/>
      <c r="J31" s="537"/>
    </row>
    <row r="32" spans="1:10" ht="14.4" thickBot="1">
      <c r="A32" s="249" t="s">
        <v>732</v>
      </c>
      <c r="B32" s="545">
        <v>5177</v>
      </c>
      <c r="C32" s="719">
        <f t="shared" ref="C32:C37" si="6">B32/J32</f>
        <v>0.19010024602504313</v>
      </c>
      <c r="D32" s="546">
        <v>17136</v>
      </c>
      <c r="E32" s="719">
        <f t="shared" si="0"/>
        <v>0.62923658796313298</v>
      </c>
      <c r="F32" s="546">
        <v>1548</v>
      </c>
      <c r="G32" s="719">
        <f t="shared" si="1"/>
        <v>5.6842801013476295E-2</v>
      </c>
      <c r="H32" s="546">
        <v>3372</v>
      </c>
      <c r="I32" s="719">
        <f t="shared" si="2"/>
        <v>0.12382036499834759</v>
      </c>
      <c r="J32" s="546">
        <v>27233</v>
      </c>
    </row>
    <row r="33" spans="1:10">
      <c r="A33" s="248" t="s">
        <v>733</v>
      </c>
      <c r="B33" s="544">
        <v>1037</v>
      </c>
      <c r="C33" s="720">
        <f t="shared" si="6"/>
        <v>0.18789635803587607</v>
      </c>
      <c r="D33" s="547">
        <v>3504</v>
      </c>
      <c r="E33" s="720">
        <f t="shared" si="0"/>
        <v>0.63489762638159086</v>
      </c>
      <c r="F33" s="547">
        <v>308</v>
      </c>
      <c r="G33" s="720">
        <f t="shared" si="1"/>
        <v>5.5807211451349883E-2</v>
      </c>
      <c r="H33" s="547">
        <v>670</v>
      </c>
      <c r="I33" s="720">
        <f t="shared" si="2"/>
        <v>0.12139880413118319</v>
      </c>
      <c r="J33" s="547">
        <v>5519</v>
      </c>
    </row>
    <row r="34" spans="1:10">
      <c r="A34" s="242" t="s">
        <v>734</v>
      </c>
      <c r="B34" s="542">
        <v>1083</v>
      </c>
      <c r="C34" s="721">
        <f t="shared" si="6"/>
        <v>0.18711126468555633</v>
      </c>
      <c r="D34" s="537">
        <v>3605</v>
      </c>
      <c r="E34" s="721">
        <f t="shared" si="0"/>
        <v>0.62284035936420179</v>
      </c>
      <c r="F34" s="537">
        <v>341</v>
      </c>
      <c r="G34" s="721">
        <f t="shared" si="1"/>
        <v>5.891499654457498E-2</v>
      </c>
      <c r="H34" s="537">
        <v>759</v>
      </c>
      <c r="I34" s="721">
        <f t="shared" si="2"/>
        <v>0.13113337940566688</v>
      </c>
      <c r="J34" s="537">
        <v>5788</v>
      </c>
    </row>
    <row r="35" spans="1:10">
      <c r="A35" s="242" t="s">
        <v>735</v>
      </c>
      <c r="B35" s="542">
        <v>1101</v>
      </c>
      <c r="C35" s="721">
        <f t="shared" si="6"/>
        <v>0.19759511844938982</v>
      </c>
      <c r="D35" s="537">
        <v>3434</v>
      </c>
      <c r="E35" s="721">
        <f t="shared" si="0"/>
        <v>0.61629576453697055</v>
      </c>
      <c r="F35" s="537">
        <v>327</v>
      </c>
      <c r="G35" s="721">
        <f t="shared" si="1"/>
        <v>5.8686288585786076E-2</v>
      </c>
      <c r="H35" s="537">
        <v>710</v>
      </c>
      <c r="I35" s="721">
        <f t="shared" si="2"/>
        <v>0.12742282842785355</v>
      </c>
      <c r="J35" s="537">
        <v>5572</v>
      </c>
    </row>
    <row r="36" spans="1:10">
      <c r="A36" s="242" t="s">
        <v>736</v>
      </c>
      <c r="B36" s="542">
        <v>1015</v>
      </c>
      <c r="C36" s="721">
        <f t="shared" si="6"/>
        <v>0.19032439527470466</v>
      </c>
      <c r="D36" s="537">
        <v>3394</v>
      </c>
      <c r="E36" s="721">
        <f t="shared" si="0"/>
        <v>0.63641477592349527</v>
      </c>
      <c r="F36" s="537">
        <v>298</v>
      </c>
      <c r="G36" s="721">
        <f t="shared" si="1"/>
        <v>5.587849240577536E-2</v>
      </c>
      <c r="H36" s="537">
        <v>626</v>
      </c>
      <c r="I36" s="721">
        <f t="shared" si="2"/>
        <v>0.11738233639602476</v>
      </c>
      <c r="J36" s="537">
        <v>5333</v>
      </c>
    </row>
    <row r="37" spans="1:10">
      <c r="A37" s="242" t="s">
        <v>737</v>
      </c>
      <c r="B37" s="542">
        <v>941</v>
      </c>
      <c r="C37" s="721">
        <f t="shared" si="6"/>
        <v>0.18741286596295559</v>
      </c>
      <c r="D37" s="537">
        <v>3199</v>
      </c>
      <c r="E37" s="721">
        <f t="shared" si="0"/>
        <v>0.63712407886875122</v>
      </c>
      <c r="F37" s="537">
        <v>274</v>
      </c>
      <c r="G37" s="721">
        <f t="shared" si="1"/>
        <v>5.4570802628958373E-2</v>
      </c>
      <c r="H37" s="537">
        <v>607</v>
      </c>
      <c r="I37" s="721">
        <f t="shared" si="2"/>
        <v>0.12089225253933479</v>
      </c>
      <c r="J37" s="537">
        <v>5021</v>
      </c>
    </row>
    <row r="38" spans="1:10">
      <c r="A38" s="199"/>
      <c r="B38" s="537"/>
      <c r="C38" s="696"/>
      <c r="D38" s="537"/>
      <c r="E38" s="696"/>
      <c r="F38" s="537"/>
      <c r="G38" s="696"/>
      <c r="H38" s="537"/>
      <c r="I38" s="696"/>
      <c r="J38" s="537"/>
    </row>
    <row r="39" spans="1:10" ht="14.4" thickBot="1">
      <c r="A39" s="249" t="s">
        <v>345</v>
      </c>
      <c r="B39" s="545">
        <v>4274</v>
      </c>
      <c r="C39" s="719">
        <f t="shared" ref="C39:C44" si="7">B39/J39</f>
        <v>0.19037861915367482</v>
      </c>
      <c r="D39" s="545">
        <v>14277</v>
      </c>
      <c r="E39" s="724">
        <f t="shared" si="0"/>
        <v>0.63594654788418703</v>
      </c>
      <c r="F39" s="545">
        <v>1197</v>
      </c>
      <c r="G39" s="724">
        <f t="shared" si="1"/>
        <v>5.3318485523385299E-2</v>
      </c>
      <c r="H39" s="545">
        <v>2700</v>
      </c>
      <c r="I39" s="724">
        <f t="shared" si="2"/>
        <v>0.12026726057906459</v>
      </c>
      <c r="J39" s="545">
        <v>22450</v>
      </c>
    </row>
    <row r="40" spans="1:10">
      <c r="A40" s="248" t="s">
        <v>738</v>
      </c>
      <c r="B40" s="544">
        <v>904</v>
      </c>
      <c r="C40" s="720">
        <f t="shared" si="7"/>
        <v>0.18900271795943968</v>
      </c>
      <c r="D40" s="547">
        <v>3089</v>
      </c>
      <c r="E40" s="720">
        <f t="shared" si="0"/>
        <v>0.64582897762910307</v>
      </c>
      <c r="F40" s="547">
        <v>230</v>
      </c>
      <c r="G40" s="720">
        <f t="shared" si="1"/>
        <v>4.808697470206983E-2</v>
      </c>
      <c r="H40" s="547">
        <v>560</v>
      </c>
      <c r="I40" s="720">
        <f t="shared" si="2"/>
        <v>0.11708132970938741</v>
      </c>
      <c r="J40" s="547">
        <v>4783</v>
      </c>
    </row>
    <row r="41" spans="1:10">
      <c r="A41" s="242" t="s">
        <v>739</v>
      </c>
      <c r="B41" s="542">
        <v>869</v>
      </c>
      <c r="C41" s="721">
        <f t="shared" si="7"/>
        <v>0.19246954595791804</v>
      </c>
      <c r="D41" s="537">
        <v>2839</v>
      </c>
      <c r="E41" s="721">
        <f t="shared" si="0"/>
        <v>0.62879291251384273</v>
      </c>
      <c r="F41" s="537">
        <v>256</v>
      </c>
      <c r="G41" s="721">
        <f t="shared" si="1"/>
        <v>5.6699889258028796E-2</v>
      </c>
      <c r="H41" s="537">
        <v>551</v>
      </c>
      <c r="I41" s="721">
        <f t="shared" si="2"/>
        <v>0.12203765227021041</v>
      </c>
      <c r="J41" s="537">
        <v>4515</v>
      </c>
    </row>
    <row r="42" spans="1:10">
      <c r="A42" s="242" t="s">
        <v>740</v>
      </c>
      <c r="B42" s="542">
        <v>850</v>
      </c>
      <c r="C42" s="721">
        <f t="shared" si="7"/>
        <v>0.18838652482269502</v>
      </c>
      <c r="D42" s="537">
        <v>2880</v>
      </c>
      <c r="E42" s="721">
        <f t="shared" si="0"/>
        <v>0.63829787234042556</v>
      </c>
      <c r="F42" s="537">
        <v>246</v>
      </c>
      <c r="G42" s="721">
        <f t="shared" si="1"/>
        <v>5.4521276595744683E-2</v>
      </c>
      <c r="H42" s="537">
        <v>536</v>
      </c>
      <c r="I42" s="721">
        <f t="shared" si="2"/>
        <v>0.11879432624113476</v>
      </c>
      <c r="J42" s="537">
        <v>4512</v>
      </c>
    </row>
    <row r="43" spans="1:10">
      <c r="A43" s="242" t="s">
        <v>741</v>
      </c>
      <c r="B43" s="542">
        <v>853</v>
      </c>
      <c r="C43" s="721">
        <f t="shared" si="7"/>
        <v>0.19532860087016257</v>
      </c>
      <c r="D43" s="537">
        <v>2740</v>
      </c>
      <c r="E43" s="721">
        <f t="shared" si="0"/>
        <v>0.62743302038012361</v>
      </c>
      <c r="F43" s="537">
        <v>217</v>
      </c>
      <c r="G43" s="721">
        <f t="shared" si="1"/>
        <v>4.9690863292878404E-2</v>
      </c>
      <c r="H43" s="537">
        <v>555</v>
      </c>
      <c r="I43" s="721">
        <f t="shared" si="2"/>
        <v>0.12708953514998855</v>
      </c>
      <c r="J43" s="537">
        <v>4367</v>
      </c>
    </row>
    <row r="44" spans="1:10">
      <c r="A44" s="242" t="s">
        <v>742</v>
      </c>
      <c r="B44" s="542">
        <v>798</v>
      </c>
      <c r="C44" s="721">
        <f t="shared" si="7"/>
        <v>0.18675403697636322</v>
      </c>
      <c r="D44" s="537">
        <v>2729</v>
      </c>
      <c r="E44" s="721">
        <f t="shared" si="0"/>
        <v>0.63866136204072077</v>
      </c>
      <c r="F44" s="537">
        <v>248</v>
      </c>
      <c r="G44" s="721">
        <f t="shared" si="1"/>
        <v>5.8038848584132927E-2</v>
      </c>
      <c r="H44" s="537">
        <v>498</v>
      </c>
      <c r="I44" s="721">
        <f t="shared" si="2"/>
        <v>0.11654575239878305</v>
      </c>
      <c r="J44" s="537">
        <v>4273</v>
      </c>
    </row>
    <row r="45" spans="1:10">
      <c r="A45" s="199"/>
      <c r="B45" s="537"/>
      <c r="C45" s="696"/>
      <c r="D45" s="537"/>
      <c r="E45" s="696"/>
      <c r="F45" s="537"/>
      <c r="G45" s="696"/>
      <c r="H45" s="537"/>
      <c r="I45" s="696"/>
      <c r="J45" s="537"/>
    </row>
    <row r="46" spans="1:10" ht="14.4" thickBot="1">
      <c r="A46" s="249" t="s">
        <v>346</v>
      </c>
      <c r="B46" s="545">
        <v>4075</v>
      </c>
      <c r="C46" s="719">
        <f t="shared" ref="C46:C51" si="8">B46/J46</f>
        <v>0.18920048286749003</v>
      </c>
      <c r="D46" s="546">
        <v>13575</v>
      </c>
      <c r="E46" s="719">
        <f t="shared" si="0"/>
        <v>0.63028136317206795</v>
      </c>
      <c r="F46" s="546">
        <v>1242</v>
      </c>
      <c r="G46" s="719">
        <f t="shared" si="1"/>
        <v>5.7665521404030085E-2</v>
      </c>
      <c r="H46" s="546">
        <v>2644</v>
      </c>
      <c r="I46" s="719">
        <f t="shared" si="2"/>
        <v>0.12275977342371622</v>
      </c>
      <c r="J46" s="546">
        <v>21538</v>
      </c>
    </row>
    <row r="47" spans="1:10">
      <c r="A47" s="248" t="s">
        <v>743</v>
      </c>
      <c r="B47" s="544">
        <v>778</v>
      </c>
      <c r="C47" s="720">
        <f t="shared" si="8"/>
        <v>0.18105655108215032</v>
      </c>
      <c r="D47" s="547">
        <v>2736</v>
      </c>
      <c r="E47" s="720">
        <f t="shared" si="0"/>
        <v>0.63672329532231786</v>
      </c>
      <c r="F47" s="547">
        <v>238</v>
      </c>
      <c r="G47" s="720">
        <f t="shared" si="1"/>
        <v>5.5387479636956019E-2</v>
      </c>
      <c r="H47" s="547">
        <v>545</v>
      </c>
      <c r="I47" s="720">
        <f t="shared" si="2"/>
        <v>0.12683267395857575</v>
      </c>
      <c r="J47" s="547">
        <v>4297</v>
      </c>
    </row>
    <row r="48" spans="1:10">
      <c r="A48" s="242" t="s">
        <v>744</v>
      </c>
      <c r="B48" s="542">
        <v>781</v>
      </c>
      <c r="C48" s="721">
        <f t="shared" si="8"/>
        <v>0.17794486215538846</v>
      </c>
      <c r="D48" s="537">
        <v>2826</v>
      </c>
      <c r="E48" s="721">
        <f t="shared" si="0"/>
        <v>0.64388243335611761</v>
      </c>
      <c r="F48" s="537">
        <v>253</v>
      </c>
      <c r="G48" s="721">
        <f t="shared" si="1"/>
        <v>5.764411027568922E-2</v>
      </c>
      <c r="H48" s="537">
        <v>527</v>
      </c>
      <c r="I48" s="721">
        <f t="shared" si="2"/>
        <v>0.12007290954659376</v>
      </c>
      <c r="J48" s="537">
        <v>4389</v>
      </c>
    </row>
    <row r="49" spans="1:10">
      <c r="A49" s="242" t="s">
        <v>745</v>
      </c>
      <c r="B49" s="542">
        <v>891</v>
      </c>
      <c r="C49" s="721">
        <f t="shared" si="8"/>
        <v>0.2021783526208305</v>
      </c>
      <c r="D49" s="537">
        <v>2689</v>
      </c>
      <c r="E49" s="721">
        <f t="shared" si="0"/>
        <v>0.61016564556387565</v>
      </c>
      <c r="F49" s="537">
        <v>273</v>
      </c>
      <c r="G49" s="721">
        <f t="shared" si="1"/>
        <v>6.1946902654867256E-2</v>
      </c>
      <c r="H49" s="537">
        <v>554</v>
      </c>
      <c r="I49" s="721">
        <f t="shared" si="2"/>
        <v>0.12570909916042661</v>
      </c>
      <c r="J49" s="537">
        <v>4407</v>
      </c>
    </row>
    <row r="50" spans="1:10">
      <c r="A50" s="242" t="s">
        <v>746</v>
      </c>
      <c r="B50" s="542">
        <v>822</v>
      </c>
      <c r="C50" s="721">
        <f t="shared" si="8"/>
        <v>0.19432624113475178</v>
      </c>
      <c r="D50" s="537">
        <v>2651</v>
      </c>
      <c r="E50" s="721">
        <f t="shared" si="0"/>
        <v>0.6267139479905437</v>
      </c>
      <c r="F50" s="537">
        <v>238</v>
      </c>
      <c r="G50" s="721">
        <f t="shared" si="1"/>
        <v>5.6264775413711582E-2</v>
      </c>
      <c r="H50" s="537">
        <v>519</v>
      </c>
      <c r="I50" s="721">
        <f t="shared" si="2"/>
        <v>0.1226950354609929</v>
      </c>
      <c r="J50" s="537">
        <v>4230</v>
      </c>
    </row>
    <row r="51" spans="1:10">
      <c r="A51" s="242" t="s">
        <v>747</v>
      </c>
      <c r="B51" s="542">
        <v>803</v>
      </c>
      <c r="C51" s="721">
        <f t="shared" si="8"/>
        <v>0.19051008303677341</v>
      </c>
      <c r="D51" s="537">
        <v>2673</v>
      </c>
      <c r="E51" s="721">
        <f t="shared" si="0"/>
        <v>0.63416370106761566</v>
      </c>
      <c r="F51" s="537">
        <v>240</v>
      </c>
      <c r="G51" s="721">
        <f t="shared" si="1"/>
        <v>5.6939501779359428E-2</v>
      </c>
      <c r="H51" s="537">
        <v>499</v>
      </c>
      <c r="I51" s="721">
        <f t="shared" si="2"/>
        <v>0.11838671411625148</v>
      </c>
      <c r="J51" s="537">
        <v>4215</v>
      </c>
    </row>
    <row r="52" spans="1:10">
      <c r="A52" s="199"/>
      <c r="B52" s="537"/>
      <c r="C52" s="696"/>
      <c r="D52" s="537"/>
      <c r="E52" s="696"/>
      <c r="F52" s="537"/>
      <c r="G52" s="696"/>
      <c r="H52" s="537"/>
      <c r="I52" s="696"/>
      <c r="J52" s="537"/>
    </row>
    <row r="53" spans="1:10" ht="14.4" thickBot="1">
      <c r="A53" s="249" t="s">
        <v>347</v>
      </c>
      <c r="B53" s="545">
        <v>3640</v>
      </c>
      <c r="C53" s="719">
        <f t="shared" ref="C53:C58" si="9">B53/J53</f>
        <v>0.19176061531977662</v>
      </c>
      <c r="D53" s="546">
        <v>11843</v>
      </c>
      <c r="E53" s="719">
        <f t="shared" si="0"/>
        <v>0.62390685912970179</v>
      </c>
      <c r="F53" s="546">
        <v>1046</v>
      </c>
      <c r="G53" s="719">
        <f t="shared" si="1"/>
        <v>5.5104836160573177E-2</v>
      </c>
      <c r="H53" s="546">
        <v>2448</v>
      </c>
      <c r="I53" s="719">
        <f t="shared" si="2"/>
        <v>0.12896428195132231</v>
      </c>
      <c r="J53" s="546">
        <v>18982</v>
      </c>
    </row>
    <row r="54" spans="1:10">
      <c r="A54" s="248" t="s">
        <v>748</v>
      </c>
      <c r="B54" s="544">
        <v>759</v>
      </c>
      <c r="C54" s="720">
        <f t="shared" si="9"/>
        <v>0.17863026594492823</v>
      </c>
      <c r="D54" s="547">
        <v>2733</v>
      </c>
      <c r="E54" s="720">
        <f t="shared" si="0"/>
        <v>0.64321016709814072</v>
      </c>
      <c r="F54" s="547">
        <v>216</v>
      </c>
      <c r="G54" s="720">
        <f t="shared" si="1"/>
        <v>5.0835490703694988E-2</v>
      </c>
      <c r="H54" s="547">
        <v>540</v>
      </c>
      <c r="I54" s="720">
        <f t="shared" si="2"/>
        <v>0.12708872675923746</v>
      </c>
      <c r="J54" s="547">
        <v>4249</v>
      </c>
    </row>
    <row r="55" spans="1:10">
      <c r="A55" s="242" t="s">
        <v>749</v>
      </c>
      <c r="B55" s="542">
        <v>754</v>
      </c>
      <c r="C55" s="721">
        <f t="shared" si="9"/>
        <v>0.1939799331103679</v>
      </c>
      <c r="D55" s="537">
        <v>2397</v>
      </c>
      <c r="E55" s="721">
        <f t="shared" si="0"/>
        <v>0.61667095446359665</v>
      </c>
      <c r="F55" s="537">
        <v>231</v>
      </c>
      <c r="G55" s="721">
        <f t="shared" si="1"/>
        <v>5.942886544893234E-2</v>
      </c>
      <c r="H55" s="537">
        <v>505</v>
      </c>
      <c r="I55" s="721">
        <f t="shared" si="2"/>
        <v>0.12992024697710317</v>
      </c>
      <c r="J55" s="537">
        <v>3887</v>
      </c>
    </row>
    <row r="56" spans="1:10">
      <c r="A56" s="242" t="s">
        <v>750</v>
      </c>
      <c r="B56" s="542">
        <v>742</v>
      </c>
      <c r="C56" s="721">
        <f t="shared" si="9"/>
        <v>0.19666048237476808</v>
      </c>
      <c r="D56" s="537">
        <v>2315</v>
      </c>
      <c r="E56" s="721">
        <f t="shared" si="0"/>
        <v>0.61357010336602169</v>
      </c>
      <c r="F56" s="537">
        <v>235</v>
      </c>
      <c r="G56" s="721">
        <f t="shared" si="1"/>
        <v>6.2284654121388817E-2</v>
      </c>
      <c r="H56" s="537">
        <v>479</v>
      </c>
      <c r="I56" s="721">
        <f t="shared" si="2"/>
        <v>0.12695467797508614</v>
      </c>
      <c r="J56" s="537">
        <v>3773</v>
      </c>
    </row>
    <row r="57" spans="1:10">
      <c r="A57" s="242" t="s">
        <v>751</v>
      </c>
      <c r="B57" s="542">
        <v>735</v>
      </c>
      <c r="C57" s="721">
        <f t="shared" si="9"/>
        <v>0.20513536142897013</v>
      </c>
      <c r="D57" s="537">
        <v>2199</v>
      </c>
      <c r="E57" s="721">
        <f t="shared" si="0"/>
        <v>0.61373150990789838</v>
      </c>
      <c r="F57" s="537">
        <v>181</v>
      </c>
      <c r="G57" s="721">
        <f t="shared" si="1"/>
        <v>5.0516327100195366E-2</v>
      </c>
      <c r="H57" s="537">
        <v>468</v>
      </c>
      <c r="I57" s="721">
        <f t="shared" si="2"/>
        <v>0.13061680156293609</v>
      </c>
      <c r="J57" s="537">
        <v>3583</v>
      </c>
    </row>
    <row r="58" spans="1:10">
      <c r="A58" s="242" t="s">
        <v>752</v>
      </c>
      <c r="B58" s="542">
        <v>650</v>
      </c>
      <c r="C58" s="721">
        <f t="shared" si="9"/>
        <v>0.18624641833810887</v>
      </c>
      <c r="D58" s="537">
        <v>2199</v>
      </c>
      <c r="E58" s="721">
        <f t="shared" si="0"/>
        <v>0.63008595988538685</v>
      </c>
      <c r="F58" s="537">
        <v>183</v>
      </c>
      <c r="G58" s="721">
        <f t="shared" si="1"/>
        <v>5.2435530085959886E-2</v>
      </c>
      <c r="H58" s="537">
        <v>456</v>
      </c>
      <c r="I58" s="721">
        <f t="shared" si="2"/>
        <v>0.13065902578796562</v>
      </c>
      <c r="J58" s="537">
        <v>3490</v>
      </c>
    </row>
    <row r="59" spans="1:10">
      <c r="A59" s="199"/>
      <c r="B59" s="537"/>
      <c r="C59" s="696"/>
      <c r="D59" s="537"/>
      <c r="E59" s="696"/>
      <c r="F59" s="537"/>
      <c r="G59" s="696"/>
      <c r="H59" s="537"/>
      <c r="I59" s="696"/>
      <c r="J59" s="537"/>
    </row>
    <row r="60" spans="1:10" ht="14.4" thickBot="1">
      <c r="A60" s="249" t="s">
        <v>348</v>
      </c>
      <c r="B60" s="545">
        <v>3144</v>
      </c>
      <c r="C60" s="719">
        <f t="shared" ref="C60:C65" si="10">B60/J60</f>
        <v>0.18241949521322889</v>
      </c>
      <c r="D60" s="546">
        <v>10967</v>
      </c>
      <c r="E60" s="719">
        <f t="shared" si="0"/>
        <v>0.636321438932405</v>
      </c>
      <c r="F60" s="546">
        <v>940</v>
      </c>
      <c r="G60" s="719">
        <f t="shared" si="1"/>
        <v>5.4540179866550624E-2</v>
      </c>
      <c r="H60" s="546">
        <v>2182</v>
      </c>
      <c r="I60" s="719">
        <f t="shared" si="2"/>
        <v>0.1266028430519292</v>
      </c>
      <c r="J60" s="546">
        <v>17235</v>
      </c>
    </row>
    <row r="61" spans="1:10">
      <c r="A61" s="248" t="s">
        <v>753</v>
      </c>
      <c r="B61" s="544">
        <v>629</v>
      </c>
      <c r="C61" s="720">
        <f t="shared" si="10"/>
        <v>0.18253047011027279</v>
      </c>
      <c r="D61" s="547">
        <v>2151</v>
      </c>
      <c r="E61" s="720">
        <f t="shared" si="0"/>
        <v>0.62420197330237959</v>
      </c>
      <c r="F61" s="547">
        <v>186</v>
      </c>
      <c r="G61" s="720">
        <f t="shared" si="1"/>
        <v>5.3975623911781775E-2</v>
      </c>
      <c r="H61" s="547">
        <v>480</v>
      </c>
      <c r="I61" s="720">
        <f t="shared" si="2"/>
        <v>0.13929193267556586</v>
      </c>
      <c r="J61" s="547">
        <v>3446</v>
      </c>
    </row>
    <row r="62" spans="1:10">
      <c r="A62" s="242" t="s">
        <v>754</v>
      </c>
      <c r="B62" s="542">
        <v>648</v>
      </c>
      <c r="C62" s="721">
        <f t="shared" si="10"/>
        <v>0.19154596511971622</v>
      </c>
      <c r="D62" s="537">
        <v>2150</v>
      </c>
      <c r="E62" s="721">
        <f t="shared" si="0"/>
        <v>0.63553059414720658</v>
      </c>
      <c r="F62" s="537">
        <v>177</v>
      </c>
      <c r="G62" s="721">
        <f t="shared" si="1"/>
        <v>5.2320425657700266E-2</v>
      </c>
      <c r="H62" s="537">
        <v>408</v>
      </c>
      <c r="I62" s="721">
        <f t="shared" si="2"/>
        <v>0.12060301507537688</v>
      </c>
      <c r="J62" s="537">
        <v>3383</v>
      </c>
    </row>
    <row r="63" spans="1:10">
      <c r="A63" s="242" t="s">
        <v>755</v>
      </c>
      <c r="B63" s="542">
        <v>639</v>
      </c>
      <c r="C63" s="721">
        <f t="shared" si="10"/>
        <v>0.19108851674641147</v>
      </c>
      <c r="D63" s="537">
        <v>2131</v>
      </c>
      <c r="E63" s="721">
        <f t="shared" si="0"/>
        <v>0.63726076555023925</v>
      </c>
      <c r="F63" s="537">
        <v>186</v>
      </c>
      <c r="G63" s="721">
        <f t="shared" si="1"/>
        <v>5.5622009569377989E-2</v>
      </c>
      <c r="H63" s="537">
        <v>388</v>
      </c>
      <c r="I63" s="721">
        <f t="shared" si="2"/>
        <v>0.11602870813397129</v>
      </c>
      <c r="J63" s="537">
        <v>3344</v>
      </c>
    </row>
    <row r="64" spans="1:10">
      <c r="A64" s="242" t="s">
        <v>756</v>
      </c>
      <c r="B64" s="542">
        <v>594</v>
      </c>
      <c r="C64" s="721">
        <f t="shared" si="10"/>
        <v>0.176313446126447</v>
      </c>
      <c r="D64" s="537">
        <v>2178</v>
      </c>
      <c r="E64" s="721">
        <f t="shared" si="0"/>
        <v>0.6464826357969724</v>
      </c>
      <c r="F64" s="537">
        <v>174</v>
      </c>
      <c r="G64" s="721">
        <f t="shared" si="1"/>
        <v>5.1647373107747106E-2</v>
      </c>
      <c r="H64" s="537">
        <v>421</v>
      </c>
      <c r="I64" s="721">
        <f t="shared" si="2"/>
        <v>0.12496289700207777</v>
      </c>
      <c r="J64" s="537">
        <v>3369</v>
      </c>
    </row>
    <row r="65" spans="1:10">
      <c r="A65" s="242" t="s">
        <v>757</v>
      </c>
      <c r="B65" s="542">
        <v>634</v>
      </c>
      <c r="C65" s="721">
        <f t="shared" si="10"/>
        <v>0.17167614405632278</v>
      </c>
      <c r="D65" s="537">
        <v>2357</v>
      </c>
      <c r="E65" s="721">
        <f t="shared" si="0"/>
        <v>0.63823449769834828</v>
      </c>
      <c r="F65" s="537">
        <v>217</v>
      </c>
      <c r="G65" s="721">
        <f t="shared" si="1"/>
        <v>5.8759815867858112E-2</v>
      </c>
      <c r="H65" s="537">
        <v>485</v>
      </c>
      <c r="I65" s="721">
        <f t="shared" si="2"/>
        <v>0.13132954237747088</v>
      </c>
      <c r="J65" s="537">
        <v>3693</v>
      </c>
    </row>
    <row r="66" spans="1:10">
      <c r="A66" s="199"/>
      <c r="B66" s="537"/>
      <c r="C66" s="696"/>
      <c r="D66" s="537"/>
      <c r="E66" s="696"/>
      <c r="F66" s="537"/>
      <c r="G66" s="696"/>
      <c r="H66" s="537"/>
      <c r="I66" s="696"/>
      <c r="J66" s="537"/>
    </row>
    <row r="67" spans="1:10" ht="14.4" thickBot="1">
      <c r="A67" s="249" t="s">
        <v>349</v>
      </c>
      <c r="B67" s="545">
        <v>2913</v>
      </c>
      <c r="C67" s="719">
        <f t="shared" ref="C67:C72" si="11">B67/J67</f>
        <v>0.16960698689956333</v>
      </c>
      <c r="D67" s="546">
        <v>11050</v>
      </c>
      <c r="E67" s="719">
        <f t="shared" si="0"/>
        <v>0.64337700145560406</v>
      </c>
      <c r="F67" s="546">
        <v>917</v>
      </c>
      <c r="G67" s="719">
        <f t="shared" si="1"/>
        <v>5.3391557496360993E-2</v>
      </c>
      <c r="H67" s="546">
        <v>2291</v>
      </c>
      <c r="I67" s="719">
        <f t="shared" si="2"/>
        <v>0.133391557496361</v>
      </c>
      <c r="J67" s="546">
        <v>17175</v>
      </c>
    </row>
    <row r="68" spans="1:10">
      <c r="A68" s="248" t="s">
        <v>758</v>
      </c>
      <c r="B68" s="544">
        <v>639</v>
      </c>
      <c r="C68" s="720">
        <f t="shared" si="11"/>
        <v>0.16662320730117341</v>
      </c>
      <c r="D68" s="547">
        <v>2478</v>
      </c>
      <c r="E68" s="720">
        <f t="shared" si="0"/>
        <v>0.64615384615384619</v>
      </c>
      <c r="F68" s="547">
        <v>207</v>
      </c>
      <c r="G68" s="720">
        <f t="shared" si="1"/>
        <v>5.3976531942633639E-2</v>
      </c>
      <c r="H68" s="547">
        <v>510</v>
      </c>
      <c r="I68" s="720">
        <f t="shared" si="2"/>
        <v>0.13298565840938723</v>
      </c>
      <c r="J68" s="547">
        <v>3835</v>
      </c>
    </row>
    <row r="69" spans="1:10">
      <c r="A69" s="242" t="s">
        <v>759</v>
      </c>
      <c r="B69" s="542">
        <v>577</v>
      </c>
      <c r="C69" s="721">
        <f t="shared" si="11"/>
        <v>0.17353383458646618</v>
      </c>
      <c r="D69" s="537">
        <v>2086</v>
      </c>
      <c r="E69" s="721">
        <f t="shared" si="0"/>
        <v>0.62736842105263158</v>
      </c>
      <c r="F69" s="537">
        <v>191</v>
      </c>
      <c r="G69" s="721">
        <f t="shared" si="1"/>
        <v>5.7443609022556394E-2</v>
      </c>
      <c r="H69" s="537">
        <v>471</v>
      </c>
      <c r="I69" s="721">
        <f t="shared" si="2"/>
        <v>0.14165413533834587</v>
      </c>
      <c r="J69" s="537">
        <v>3325</v>
      </c>
    </row>
    <row r="70" spans="1:10">
      <c r="A70" s="242" t="s">
        <v>760</v>
      </c>
      <c r="B70" s="542">
        <v>505</v>
      </c>
      <c r="C70" s="721">
        <f t="shared" si="11"/>
        <v>0.15712507778469198</v>
      </c>
      <c r="D70" s="537">
        <v>2122</v>
      </c>
      <c r="E70" s="721">
        <f t="shared" si="0"/>
        <v>0.66023646546359671</v>
      </c>
      <c r="F70" s="537">
        <v>169</v>
      </c>
      <c r="G70" s="721">
        <f t="shared" si="1"/>
        <v>5.2582451773490975E-2</v>
      </c>
      <c r="H70" s="537">
        <v>418</v>
      </c>
      <c r="I70" s="721">
        <f t="shared" si="2"/>
        <v>0.13005600497822029</v>
      </c>
      <c r="J70" s="537">
        <v>3214</v>
      </c>
    </row>
    <row r="71" spans="1:10">
      <c r="A71" s="242" t="s">
        <v>761</v>
      </c>
      <c r="B71" s="542">
        <v>595</v>
      </c>
      <c r="C71" s="721">
        <f t="shared" si="11"/>
        <v>0.17572356763142352</v>
      </c>
      <c r="D71" s="537">
        <v>2178</v>
      </c>
      <c r="E71" s="721">
        <f t="shared" si="0"/>
        <v>0.64323685764914351</v>
      </c>
      <c r="F71" s="537">
        <v>171</v>
      </c>
      <c r="G71" s="721">
        <f t="shared" si="1"/>
        <v>5.0502067336089779E-2</v>
      </c>
      <c r="H71" s="537">
        <v>440</v>
      </c>
      <c r="I71" s="721">
        <f t="shared" si="2"/>
        <v>0.1299468399291199</v>
      </c>
      <c r="J71" s="537">
        <v>3386</v>
      </c>
    </row>
    <row r="72" spans="1:10">
      <c r="A72" s="242" t="s">
        <v>762</v>
      </c>
      <c r="B72" s="542">
        <v>597</v>
      </c>
      <c r="C72" s="721">
        <f t="shared" si="11"/>
        <v>0.17481698389458272</v>
      </c>
      <c r="D72" s="537">
        <v>2186</v>
      </c>
      <c r="E72" s="721">
        <f t="shared" si="0"/>
        <v>0.64011713030746709</v>
      </c>
      <c r="F72" s="537">
        <v>179</v>
      </c>
      <c r="G72" s="721">
        <f t="shared" si="1"/>
        <v>5.241581259150805E-2</v>
      </c>
      <c r="H72" s="537">
        <v>452</v>
      </c>
      <c r="I72" s="721">
        <f t="shared" si="2"/>
        <v>0.13235724743777452</v>
      </c>
      <c r="J72" s="537">
        <v>3415</v>
      </c>
    </row>
    <row r="73" spans="1:10">
      <c r="A73" s="199"/>
      <c r="B73" s="537"/>
      <c r="C73" s="696"/>
      <c r="D73" s="537"/>
      <c r="E73" s="696"/>
      <c r="F73" s="537"/>
      <c r="G73" s="696"/>
      <c r="H73" s="537"/>
      <c r="I73" s="696"/>
      <c r="J73" s="537"/>
    </row>
    <row r="74" spans="1:10" ht="14.4" thickBot="1">
      <c r="A74" s="249" t="s">
        <v>350</v>
      </c>
      <c r="B74" s="545">
        <v>3221</v>
      </c>
      <c r="C74" s="719">
        <f t="shared" ref="C74:C79" si="12">B74/J74</f>
        <v>0.17923320905903956</v>
      </c>
      <c r="D74" s="546">
        <v>11484</v>
      </c>
      <c r="E74" s="719">
        <f t="shared" si="0"/>
        <v>0.63902954760447384</v>
      </c>
      <c r="F74" s="546">
        <v>970</v>
      </c>
      <c r="G74" s="719">
        <f t="shared" si="1"/>
        <v>5.3975849980524175E-2</v>
      </c>
      <c r="H74" s="546">
        <v>2290</v>
      </c>
      <c r="I74" s="719">
        <f t="shared" si="2"/>
        <v>0.12742752211896946</v>
      </c>
      <c r="J74" s="546">
        <v>17971</v>
      </c>
    </row>
    <row r="75" spans="1:10">
      <c r="A75" s="248" t="s">
        <v>763</v>
      </c>
      <c r="B75" s="544">
        <v>675</v>
      </c>
      <c r="C75" s="720">
        <f t="shared" si="12"/>
        <v>0.18125671321160042</v>
      </c>
      <c r="D75" s="547">
        <v>2378</v>
      </c>
      <c r="E75" s="720">
        <f t="shared" si="0"/>
        <v>0.63856068743286787</v>
      </c>
      <c r="F75" s="547">
        <v>194</v>
      </c>
      <c r="G75" s="720">
        <f t="shared" si="1"/>
        <v>5.2094522019334052E-2</v>
      </c>
      <c r="H75" s="547">
        <v>476</v>
      </c>
      <c r="I75" s="720">
        <f t="shared" si="2"/>
        <v>0.12781954887218044</v>
      </c>
      <c r="J75" s="547">
        <v>3724</v>
      </c>
    </row>
    <row r="76" spans="1:10">
      <c r="A76" s="242" t="s">
        <v>764</v>
      </c>
      <c r="B76" s="542">
        <v>593</v>
      </c>
      <c r="C76" s="721">
        <f t="shared" si="12"/>
        <v>0.16522708275285594</v>
      </c>
      <c r="D76" s="537">
        <v>2343</v>
      </c>
      <c r="E76" s="721">
        <f t="shared" ref="E76:E93" si="13">D76/J76</f>
        <v>0.65282808581777652</v>
      </c>
      <c r="F76" s="537">
        <v>195</v>
      </c>
      <c r="G76" s="721">
        <f t="shared" ref="G76:G139" si="14">F76/J76</f>
        <v>5.4332683198662579E-2</v>
      </c>
      <c r="H76" s="537">
        <v>457</v>
      </c>
      <c r="I76" s="721">
        <f t="shared" ref="I76:I139" si="15">H76/J76</f>
        <v>0.12733351908609641</v>
      </c>
      <c r="J76" s="537">
        <v>3589</v>
      </c>
    </row>
    <row r="77" spans="1:10">
      <c r="A77" s="242" t="s">
        <v>765</v>
      </c>
      <c r="B77" s="542">
        <v>652</v>
      </c>
      <c r="C77" s="721">
        <f t="shared" si="12"/>
        <v>0.18131256952169078</v>
      </c>
      <c r="D77" s="537">
        <v>2301</v>
      </c>
      <c r="E77" s="721">
        <f t="shared" si="13"/>
        <v>0.63987764182424911</v>
      </c>
      <c r="F77" s="537">
        <v>173</v>
      </c>
      <c r="G77" s="721">
        <f t="shared" si="14"/>
        <v>4.8109010011123471E-2</v>
      </c>
      <c r="H77" s="537">
        <v>468</v>
      </c>
      <c r="I77" s="721">
        <f t="shared" si="15"/>
        <v>0.13014460511679643</v>
      </c>
      <c r="J77" s="537">
        <v>3596</v>
      </c>
    </row>
    <row r="78" spans="1:10">
      <c r="A78" s="242" t="s">
        <v>766</v>
      </c>
      <c r="B78" s="542">
        <v>651</v>
      </c>
      <c r="C78" s="721">
        <f t="shared" si="12"/>
        <v>0.18374259102455545</v>
      </c>
      <c r="D78" s="537">
        <v>2223</v>
      </c>
      <c r="E78" s="721">
        <f t="shared" si="13"/>
        <v>0.62743437764606269</v>
      </c>
      <c r="F78" s="537">
        <v>205</v>
      </c>
      <c r="G78" s="721">
        <f t="shared" si="14"/>
        <v>5.7860570138300878E-2</v>
      </c>
      <c r="H78" s="537">
        <v>462</v>
      </c>
      <c r="I78" s="721">
        <f t="shared" si="15"/>
        <v>0.13039796782387808</v>
      </c>
      <c r="J78" s="537">
        <v>3543</v>
      </c>
    </row>
    <row r="79" spans="1:10">
      <c r="A79" s="242" t="s">
        <v>767</v>
      </c>
      <c r="B79" s="542">
        <v>650</v>
      </c>
      <c r="C79" s="721">
        <f t="shared" si="12"/>
        <v>0.18471156578573458</v>
      </c>
      <c r="D79" s="537">
        <v>2239</v>
      </c>
      <c r="E79" s="721">
        <f t="shared" si="13"/>
        <v>0.636260301221938</v>
      </c>
      <c r="F79" s="537">
        <v>203</v>
      </c>
      <c r="G79" s="721">
        <f t="shared" si="14"/>
        <v>5.7686842853083259E-2</v>
      </c>
      <c r="H79" s="537">
        <v>427</v>
      </c>
      <c r="I79" s="721">
        <f t="shared" si="15"/>
        <v>0.12134129013924411</v>
      </c>
      <c r="J79" s="537">
        <v>3519</v>
      </c>
    </row>
    <row r="80" spans="1:10">
      <c r="A80" s="199"/>
      <c r="B80" s="537"/>
      <c r="C80" s="696"/>
      <c r="D80" s="537"/>
      <c r="E80" s="696"/>
      <c r="F80" s="537"/>
      <c r="G80" s="696"/>
      <c r="H80" s="537"/>
      <c r="I80" s="696"/>
      <c r="J80" s="537"/>
    </row>
    <row r="81" spans="1:10" ht="14.4" thickBot="1">
      <c r="A81" s="249" t="s">
        <v>351</v>
      </c>
      <c r="B81" s="545">
        <v>3150</v>
      </c>
      <c r="C81" s="719">
        <f t="shared" ref="C81:C144" si="16">B81/J81</f>
        <v>0.1961639058413252</v>
      </c>
      <c r="D81" s="546">
        <v>9959</v>
      </c>
      <c r="E81" s="719">
        <f t="shared" si="13"/>
        <v>0.62018931373770081</v>
      </c>
      <c r="F81" s="546">
        <v>887</v>
      </c>
      <c r="G81" s="719">
        <f t="shared" si="14"/>
        <v>5.5237264914684267E-2</v>
      </c>
      <c r="H81" s="546">
        <v>2061</v>
      </c>
      <c r="I81" s="719">
        <f t="shared" si="15"/>
        <v>0.12834724125046706</v>
      </c>
      <c r="J81" s="546">
        <v>16058</v>
      </c>
    </row>
    <row r="82" spans="1:10">
      <c r="A82" s="248" t="s">
        <v>768</v>
      </c>
      <c r="B82" s="544">
        <v>671</v>
      </c>
      <c r="C82" s="720">
        <f t="shared" si="16"/>
        <v>0.1891206313416009</v>
      </c>
      <c r="D82" s="547">
        <v>2237</v>
      </c>
      <c r="E82" s="720">
        <f t="shared" si="13"/>
        <v>0.63049605411499432</v>
      </c>
      <c r="F82" s="547">
        <v>190</v>
      </c>
      <c r="G82" s="720">
        <f t="shared" si="14"/>
        <v>5.355129650507328E-2</v>
      </c>
      <c r="H82" s="547">
        <v>450</v>
      </c>
      <c r="I82" s="720">
        <f t="shared" si="15"/>
        <v>0.12683201803833147</v>
      </c>
      <c r="J82" s="547">
        <v>3548</v>
      </c>
    </row>
    <row r="83" spans="1:10">
      <c r="A83" s="242" t="s">
        <v>769</v>
      </c>
      <c r="B83" s="542">
        <v>636</v>
      </c>
      <c r="C83" s="721">
        <f t="shared" si="16"/>
        <v>0.1972093023255814</v>
      </c>
      <c r="D83" s="537">
        <v>1998</v>
      </c>
      <c r="E83" s="721">
        <f t="shared" si="13"/>
        <v>0.61953488372093024</v>
      </c>
      <c r="F83" s="537">
        <v>191</v>
      </c>
      <c r="G83" s="721">
        <f t="shared" si="14"/>
        <v>5.9224806201550385E-2</v>
      </c>
      <c r="H83" s="537">
        <v>399</v>
      </c>
      <c r="I83" s="721">
        <f t="shared" si="15"/>
        <v>0.12372093023255815</v>
      </c>
      <c r="J83" s="537">
        <v>3225</v>
      </c>
    </row>
    <row r="84" spans="1:10">
      <c r="A84" s="242" t="s">
        <v>770</v>
      </c>
      <c r="B84" s="542">
        <v>623</v>
      </c>
      <c r="C84" s="721">
        <f t="shared" si="16"/>
        <v>0.1959119496855346</v>
      </c>
      <c r="D84" s="537">
        <v>1972</v>
      </c>
      <c r="E84" s="721">
        <f t="shared" si="13"/>
        <v>0.62012578616352199</v>
      </c>
      <c r="F84" s="537">
        <v>180</v>
      </c>
      <c r="G84" s="721">
        <f t="shared" si="14"/>
        <v>5.6603773584905662E-2</v>
      </c>
      <c r="H84" s="537">
        <v>405</v>
      </c>
      <c r="I84" s="721">
        <f t="shared" si="15"/>
        <v>0.12735849056603774</v>
      </c>
      <c r="J84" s="537">
        <v>3180</v>
      </c>
    </row>
    <row r="85" spans="1:10">
      <c r="A85" s="242" t="s">
        <v>771</v>
      </c>
      <c r="B85" s="542">
        <v>613</v>
      </c>
      <c r="C85" s="721">
        <f t="shared" si="16"/>
        <v>0.19653735171529335</v>
      </c>
      <c r="D85" s="537">
        <v>1950</v>
      </c>
      <c r="E85" s="721">
        <f t="shared" si="13"/>
        <v>0.62520038473869832</v>
      </c>
      <c r="F85" s="537">
        <v>156</v>
      </c>
      <c r="G85" s="721">
        <f t="shared" si="14"/>
        <v>5.0016030779095867E-2</v>
      </c>
      <c r="H85" s="537">
        <v>400</v>
      </c>
      <c r="I85" s="721">
        <f t="shared" si="15"/>
        <v>0.12824623276691247</v>
      </c>
      <c r="J85" s="537">
        <v>3119</v>
      </c>
    </row>
    <row r="86" spans="1:10">
      <c r="A86" s="242" t="s">
        <v>772</v>
      </c>
      <c r="B86" s="542">
        <v>607</v>
      </c>
      <c r="C86" s="721">
        <f t="shared" si="16"/>
        <v>0.20328198258539854</v>
      </c>
      <c r="D86" s="537">
        <v>1802</v>
      </c>
      <c r="E86" s="721">
        <f t="shared" si="13"/>
        <v>0.60348292029470862</v>
      </c>
      <c r="F86" s="537">
        <v>170</v>
      </c>
      <c r="G86" s="721">
        <f t="shared" si="14"/>
        <v>5.6932350971198926E-2</v>
      </c>
      <c r="H86" s="537">
        <v>407</v>
      </c>
      <c r="I86" s="721">
        <f t="shared" si="15"/>
        <v>0.13630274614869389</v>
      </c>
      <c r="J86" s="537">
        <v>2986</v>
      </c>
    </row>
    <row r="87" spans="1:10">
      <c r="A87" s="199"/>
      <c r="B87" s="537"/>
      <c r="C87" s="696"/>
      <c r="D87" s="537"/>
      <c r="E87" s="696"/>
      <c r="F87" s="537"/>
      <c r="G87" s="696"/>
      <c r="H87" s="537"/>
      <c r="I87" s="696"/>
      <c r="J87" s="537"/>
    </row>
    <row r="88" spans="1:10" ht="14.4" thickBot="1">
      <c r="A88" s="249" t="s">
        <v>352</v>
      </c>
      <c r="B88" s="545">
        <v>2734</v>
      </c>
      <c r="C88" s="719">
        <f t="shared" si="16"/>
        <v>0.20275882527439928</v>
      </c>
      <c r="D88" s="546">
        <v>8467</v>
      </c>
      <c r="E88" s="719">
        <f t="shared" si="13"/>
        <v>0.62792939780480572</v>
      </c>
      <c r="F88" s="546">
        <v>763</v>
      </c>
      <c r="G88" s="719">
        <f t="shared" si="14"/>
        <v>5.6585582913082175E-2</v>
      </c>
      <c r="H88" s="546">
        <v>1512</v>
      </c>
      <c r="I88" s="719">
        <f t="shared" si="15"/>
        <v>0.11213289824977751</v>
      </c>
      <c r="J88" s="546">
        <v>13484</v>
      </c>
    </row>
    <row r="89" spans="1:10">
      <c r="A89" s="248" t="s">
        <v>773</v>
      </c>
      <c r="B89" s="544">
        <v>604</v>
      </c>
      <c r="C89" s="720">
        <f t="shared" si="16"/>
        <v>0.2001325381047051</v>
      </c>
      <c r="D89" s="547">
        <v>1913</v>
      </c>
      <c r="E89" s="720">
        <f t="shared" si="13"/>
        <v>0.63386348575215379</v>
      </c>
      <c r="F89" s="547">
        <v>183</v>
      </c>
      <c r="G89" s="720">
        <f t="shared" si="14"/>
        <v>6.063618290258449E-2</v>
      </c>
      <c r="H89" s="547">
        <v>316</v>
      </c>
      <c r="I89" s="720">
        <f t="shared" si="15"/>
        <v>0.10470510271703115</v>
      </c>
      <c r="J89" s="547">
        <v>3018</v>
      </c>
    </row>
    <row r="90" spans="1:10">
      <c r="A90" s="242" t="s">
        <v>774</v>
      </c>
      <c r="B90" s="542">
        <v>506</v>
      </c>
      <c r="C90" s="721">
        <f t="shared" si="16"/>
        <v>0.18534798534798536</v>
      </c>
      <c r="D90" s="537">
        <v>1799</v>
      </c>
      <c r="E90" s="721">
        <f t="shared" si="13"/>
        <v>0.65897435897435896</v>
      </c>
      <c r="F90" s="537">
        <v>129</v>
      </c>
      <c r="G90" s="721">
        <f t="shared" si="14"/>
        <v>4.7252747252747251E-2</v>
      </c>
      <c r="H90" s="537">
        <v>295</v>
      </c>
      <c r="I90" s="721">
        <f t="shared" si="15"/>
        <v>0.10805860805860806</v>
      </c>
      <c r="J90" s="537">
        <v>2730</v>
      </c>
    </row>
    <row r="91" spans="1:10">
      <c r="A91" s="242" t="s">
        <v>775</v>
      </c>
      <c r="B91" s="542">
        <v>596</v>
      </c>
      <c r="C91" s="721">
        <f t="shared" si="16"/>
        <v>0.21492967904796251</v>
      </c>
      <c r="D91" s="537">
        <v>1673</v>
      </c>
      <c r="E91" s="721">
        <f t="shared" si="13"/>
        <v>0.60331770645510274</v>
      </c>
      <c r="F91" s="537">
        <v>170</v>
      </c>
      <c r="G91" s="721">
        <f t="shared" si="14"/>
        <v>6.1305445366029568E-2</v>
      </c>
      <c r="H91" s="537">
        <v>332</v>
      </c>
      <c r="I91" s="721">
        <f t="shared" si="15"/>
        <v>0.11972592859718716</v>
      </c>
      <c r="J91" s="537">
        <v>2773</v>
      </c>
    </row>
    <row r="92" spans="1:10">
      <c r="A92" s="242" t="s">
        <v>776</v>
      </c>
      <c r="B92" s="542">
        <v>517</v>
      </c>
      <c r="C92" s="721">
        <f t="shared" si="16"/>
        <v>0.20434782608695654</v>
      </c>
      <c r="D92" s="537">
        <v>1580</v>
      </c>
      <c r="E92" s="721">
        <f t="shared" si="13"/>
        <v>0.62450592885375489</v>
      </c>
      <c r="F92" s="537">
        <v>152</v>
      </c>
      <c r="G92" s="721">
        <f t="shared" si="14"/>
        <v>6.007905138339921E-2</v>
      </c>
      <c r="H92" s="537">
        <v>279</v>
      </c>
      <c r="I92" s="721">
        <f t="shared" si="15"/>
        <v>0.11027667984189723</v>
      </c>
      <c r="J92" s="537">
        <v>2530</v>
      </c>
    </row>
    <row r="93" spans="1:10">
      <c r="A93" s="242" t="s">
        <v>777</v>
      </c>
      <c r="B93" s="542">
        <v>511</v>
      </c>
      <c r="C93" s="721">
        <f t="shared" si="16"/>
        <v>0.21002877106452938</v>
      </c>
      <c r="D93" s="537">
        <v>1502</v>
      </c>
      <c r="E93" s="721">
        <f t="shared" si="13"/>
        <v>0.61734484175914506</v>
      </c>
      <c r="F93" s="537">
        <v>129</v>
      </c>
      <c r="G93" s="721">
        <f t="shared" si="14"/>
        <v>5.3020961775585698E-2</v>
      </c>
      <c r="H93" s="537">
        <v>290</v>
      </c>
      <c r="I93" s="721">
        <f t="shared" si="15"/>
        <v>0.11919441019317714</v>
      </c>
      <c r="J93" s="537">
        <v>2433</v>
      </c>
    </row>
    <row r="94" spans="1:10">
      <c r="A94" s="199"/>
      <c r="B94" s="537"/>
      <c r="C94" s="696"/>
      <c r="D94" s="537"/>
      <c r="E94" s="696"/>
      <c r="F94" s="537"/>
      <c r="G94" s="696"/>
      <c r="H94" s="537"/>
      <c r="I94" s="696"/>
      <c r="J94" s="537"/>
    </row>
    <row r="95" spans="1:10" ht="14.4" thickBot="1">
      <c r="A95" s="249" t="s">
        <v>353</v>
      </c>
      <c r="B95" s="545">
        <v>1920</v>
      </c>
      <c r="C95" s="719">
        <f t="shared" si="16"/>
        <v>0.18518518518518517</v>
      </c>
      <c r="D95" s="546">
        <v>6635</v>
      </c>
      <c r="E95" s="719">
        <f t="shared" ref="E95:E100" si="17">D95/J95</f>
        <v>0.63994984567901236</v>
      </c>
      <c r="F95" s="546">
        <v>543</v>
      </c>
      <c r="G95" s="719">
        <f t="shared" si="14"/>
        <v>5.2372685185185182E-2</v>
      </c>
      <c r="H95" s="546">
        <v>1269</v>
      </c>
      <c r="I95" s="719">
        <f t="shared" si="15"/>
        <v>0.12239583333333333</v>
      </c>
      <c r="J95" s="546">
        <v>10368</v>
      </c>
    </row>
    <row r="96" spans="1:10">
      <c r="A96" s="248" t="s">
        <v>778</v>
      </c>
      <c r="B96" s="544">
        <v>437</v>
      </c>
      <c r="C96" s="720">
        <f t="shared" si="16"/>
        <v>0.18603661132396765</v>
      </c>
      <c r="D96" s="547">
        <v>1480</v>
      </c>
      <c r="E96" s="720">
        <f t="shared" si="17"/>
        <v>0.63005534269902086</v>
      </c>
      <c r="F96" s="547">
        <v>136</v>
      </c>
      <c r="G96" s="720">
        <f t="shared" si="14"/>
        <v>5.7896977437207321E-2</v>
      </c>
      <c r="H96" s="547">
        <v>296</v>
      </c>
      <c r="I96" s="720">
        <f t="shared" si="15"/>
        <v>0.12601106853980418</v>
      </c>
      <c r="J96" s="547">
        <v>2349</v>
      </c>
    </row>
    <row r="97" spans="1:10">
      <c r="A97" s="242" t="s">
        <v>779</v>
      </c>
      <c r="B97" s="542">
        <v>399</v>
      </c>
      <c r="C97" s="721">
        <f t="shared" si="16"/>
        <v>0.1880301602262017</v>
      </c>
      <c r="D97" s="537">
        <v>1364</v>
      </c>
      <c r="E97" s="721">
        <f t="shared" si="17"/>
        <v>0.64278982092365688</v>
      </c>
      <c r="F97" s="537">
        <v>111</v>
      </c>
      <c r="G97" s="721">
        <f t="shared" si="14"/>
        <v>5.2309142318567391E-2</v>
      </c>
      <c r="H97" s="537">
        <v>248</v>
      </c>
      <c r="I97" s="721">
        <f t="shared" si="15"/>
        <v>0.11687087653157399</v>
      </c>
      <c r="J97" s="537">
        <v>2122</v>
      </c>
    </row>
    <row r="98" spans="1:10">
      <c r="A98" s="242" t="s">
        <v>780</v>
      </c>
      <c r="B98" s="542">
        <v>383</v>
      </c>
      <c r="C98" s="721">
        <f t="shared" si="16"/>
        <v>0.18431183830606351</v>
      </c>
      <c r="D98" s="537">
        <v>1353</v>
      </c>
      <c r="E98" s="721">
        <f t="shared" si="17"/>
        <v>0.65110683349374399</v>
      </c>
      <c r="F98" s="537">
        <v>112</v>
      </c>
      <c r="G98" s="721">
        <f t="shared" si="14"/>
        <v>5.389797882579403E-2</v>
      </c>
      <c r="H98" s="537">
        <v>230</v>
      </c>
      <c r="I98" s="721">
        <f t="shared" si="15"/>
        <v>0.11068334937439846</v>
      </c>
      <c r="J98" s="537">
        <v>2078</v>
      </c>
    </row>
    <row r="99" spans="1:10">
      <c r="A99" s="242" t="s">
        <v>781</v>
      </c>
      <c r="B99" s="542">
        <v>347</v>
      </c>
      <c r="C99" s="721">
        <f t="shared" si="16"/>
        <v>0.17641077783426537</v>
      </c>
      <c r="D99" s="537">
        <v>1273</v>
      </c>
      <c r="E99" s="721">
        <f t="shared" si="17"/>
        <v>0.6471784443314692</v>
      </c>
      <c r="F99" s="537">
        <v>92</v>
      </c>
      <c r="G99" s="721">
        <f t="shared" si="14"/>
        <v>4.6771733604473821E-2</v>
      </c>
      <c r="H99" s="537">
        <v>255</v>
      </c>
      <c r="I99" s="721">
        <f t="shared" si="15"/>
        <v>0.12963904422979156</v>
      </c>
      <c r="J99" s="537">
        <v>1967</v>
      </c>
    </row>
    <row r="100" spans="1:10">
      <c r="A100" s="242" t="s">
        <v>782</v>
      </c>
      <c r="B100" s="542">
        <v>354</v>
      </c>
      <c r="C100" s="721">
        <f t="shared" si="16"/>
        <v>0.19114470842332612</v>
      </c>
      <c r="D100" s="537">
        <v>1165</v>
      </c>
      <c r="E100" s="721">
        <f t="shared" si="17"/>
        <v>0.62904967602591788</v>
      </c>
      <c r="F100" s="537">
        <v>92</v>
      </c>
      <c r="G100" s="721">
        <f t="shared" si="14"/>
        <v>4.9676025917926567E-2</v>
      </c>
      <c r="H100" s="537">
        <v>240</v>
      </c>
      <c r="I100" s="721">
        <f t="shared" si="15"/>
        <v>0.12958963282937366</v>
      </c>
      <c r="J100" s="537">
        <v>1852</v>
      </c>
    </row>
    <row r="101" spans="1:10">
      <c r="A101" s="199"/>
      <c r="B101" s="537"/>
      <c r="C101" s="696"/>
      <c r="D101" s="537"/>
      <c r="E101" s="696"/>
      <c r="F101" s="537"/>
      <c r="G101" s="696"/>
      <c r="H101" s="537"/>
      <c r="I101" s="696"/>
      <c r="J101" s="537"/>
    </row>
    <row r="102" spans="1:10" ht="14.4" thickBot="1">
      <c r="A102" s="249" t="s">
        <v>354</v>
      </c>
      <c r="B102" s="545">
        <v>1430</v>
      </c>
      <c r="C102" s="719">
        <f t="shared" si="16"/>
        <v>0.17969339029907011</v>
      </c>
      <c r="D102" s="546">
        <v>5081</v>
      </c>
      <c r="E102" s="719">
        <f t="shared" ref="E102:E162" si="18">D102/J102</f>
        <v>0.63847700427243026</v>
      </c>
      <c r="F102" s="546">
        <v>423</v>
      </c>
      <c r="G102" s="719">
        <f t="shared" si="14"/>
        <v>5.3154058808745915E-2</v>
      </c>
      <c r="H102" s="546">
        <v>1023</v>
      </c>
      <c r="I102" s="719">
        <f t="shared" si="15"/>
        <v>0.12854988690625785</v>
      </c>
      <c r="J102" s="546">
        <v>7958</v>
      </c>
    </row>
    <row r="103" spans="1:10">
      <c r="A103" s="248" t="s">
        <v>783</v>
      </c>
      <c r="B103" s="544">
        <v>349</v>
      </c>
      <c r="C103" s="720">
        <f t="shared" si="16"/>
        <v>0.18281822943949713</v>
      </c>
      <c r="D103" s="547">
        <v>1234</v>
      </c>
      <c r="E103" s="720">
        <f t="shared" si="18"/>
        <v>0.64641173389209006</v>
      </c>
      <c r="F103" s="547">
        <v>87</v>
      </c>
      <c r="G103" s="720">
        <f t="shared" si="14"/>
        <v>4.5573598742797275E-2</v>
      </c>
      <c r="H103" s="547">
        <v>239</v>
      </c>
      <c r="I103" s="720">
        <f t="shared" si="15"/>
        <v>0.12519643792561549</v>
      </c>
      <c r="J103" s="547">
        <v>1909</v>
      </c>
    </row>
    <row r="104" spans="1:10">
      <c r="A104" s="242" t="s">
        <v>784</v>
      </c>
      <c r="B104" s="542">
        <v>323</v>
      </c>
      <c r="C104" s="721">
        <f t="shared" si="16"/>
        <v>0.17855168601437257</v>
      </c>
      <c r="D104" s="537">
        <v>1178</v>
      </c>
      <c r="E104" s="721">
        <f t="shared" si="18"/>
        <v>0.65118850193477062</v>
      </c>
      <c r="F104" s="537">
        <v>89</v>
      </c>
      <c r="G104" s="721">
        <f t="shared" si="14"/>
        <v>4.9198452183526808E-2</v>
      </c>
      <c r="H104" s="537">
        <v>219</v>
      </c>
      <c r="I104" s="721">
        <f t="shared" si="15"/>
        <v>0.12106135986733002</v>
      </c>
      <c r="J104" s="537">
        <v>1809</v>
      </c>
    </row>
    <row r="105" spans="1:10">
      <c r="A105" s="242" t="s">
        <v>785</v>
      </c>
      <c r="B105" s="542">
        <v>273</v>
      </c>
      <c r="C105" s="721">
        <f t="shared" si="16"/>
        <v>0.17843137254901961</v>
      </c>
      <c r="D105" s="537">
        <v>946</v>
      </c>
      <c r="E105" s="721">
        <f t="shared" si="18"/>
        <v>0.61830065359477127</v>
      </c>
      <c r="F105" s="537">
        <v>89</v>
      </c>
      <c r="G105" s="721">
        <f t="shared" si="14"/>
        <v>5.8169934640522877E-2</v>
      </c>
      <c r="H105" s="537">
        <v>222</v>
      </c>
      <c r="I105" s="721">
        <f t="shared" si="15"/>
        <v>0.14509803921568629</v>
      </c>
      <c r="J105" s="537">
        <v>1530</v>
      </c>
    </row>
    <row r="106" spans="1:10">
      <c r="A106" s="242" t="s">
        <v>786</v>
      </c>
      <c r="B106" s="542">
        <v>263</v>
      </c>
      <c r="C106" s="721">
        <f t="shared" si="16"/>
        <v>0.18812589413447783</v>
      </c>
      <c r="D106" s="537">
        <v>887</v>
      </c>
      <c r="E106" s="721">
        <f t="shared" si="18"/>
        <v>0.63447782546494991</v>
      </c>
      <c r="F106" s="537">
        <v>76</v>
      </c>
      <c r="G106" s="721">
        <f t="shared" si="14"/>
        <v>5.4363376251788269E-2</v>
      </c>
      <c r="H106" s="537">
        <v>171</v>
      </c>
      <c r="I106" s="721">
        <f t="shared" si="15"/>
        <v>0.12231759656652361</v>
      </c>
      <c r="J106" s="537">
        <v>1398</v>
      </c>
    </row>
    <row r="107" spans="1:10">
      <c r="A107" s="242" t="s">
        <v>787</v>
      </c>
      <c r="B107" s="542">
        <v>222</v>
      </c>
      <c r="C107" s="721">
        <f t="shared" si="16"/>
        <v>0.16920731707317074</v>
      </c>
      <c r="D107" s="537">
        <v>836</v>
      </c>
      <c r="E107" s="721">
        <f t="shared" si="18"/>
        <v>0.63719512195121952</v>
      </c>
      <c r="F107" s="537">
        <v>82</v>
      </c>
      <c r="G107" s="721">
        <f t="shared" si="14"/>
        <v>6.25E-2</v>
      </c>
      <c r="H107" s="537">
        <v>172</v>
      </c>
      <c r="I107" s="721">
        <f t="shared" si="15"/>
        <v>0.13109756097560976</v>
      </c>
      <c r="J107" s="537">
        <v>1312</v>
      </c>
    </row>
    <row r="108" spans="1:10">
      <c r="A108" s="199"/>
      <c r="B108" s="537"/>
      <c r="C108" s="696"/>
      <c r="D108" s="537"/>
      <c r="E108" s="696"/>
      <c r="F108" s="537"/>
      <c r="G108" s="696"/>
      <c r="H108" s="537"/>
      <c r="I108" s="696"/>
      <c r="J108" s="537"/>
    </row>
    <row r="109" spans="1:10" ht="14.4" thickBot="1">
      <c r="A109" s="249" t="s">
        <v>355</v>
      </c>
      <c r="B109" s="545">
        <v>881</v>
      </c>
      <c r="C109" s="719">
        <f t="shared" si="16"/>
        <v>0.17080263668088405</v>
      </c>
      <c r="D109" s="546">
        <v>3375</v>
      </c>
      <c r="E109" s="719">
        <f t="shared" si="18"/>
        <v>0.65432338115548661</v>
      </c>
      <c r="F109" s="546">
        <v>259</v>
      </c>
      <c r="G109" s="719">
        <f t="shared" si="14"/>
        <v>5.0213260953858085E-2</v>
      </c>
      <c r="H109" s="546">
        <v>641</v>
      </c>
      <c r="I109" s="719">
        <f t="shared" si="15"/>
        <v>0.12427297402093834</v>
      </c>
      <c r="J109" s="546">
        <v>5158</v>
      </c>
    </row>
    <row r="110" spans="1:10">
      <c r="A110" s="248" t="s">
        <v>788</v>
      </c>
      <c r="B110" s="544">
        <v>200</v>
      </c>
      <c r="C110" s="720">
        <f t="shared" si="16"/>
        <v>0.1563721657544957</v>
      </c>
      <c r="D110" s="544">
        <v>859</v>
      </c>
      <c r="E110" s="723">
        <f t="shared" si="18"/>
        <v>0.67161845191555902</v>
      </c>
      <c r="F110" s="544">
        <v>56</v>
      </c>
      <c r="G110" s="723">
        <f t="shared" si="14"/>
        <v>4.3784206411258797E-2</v>
      </c>
      <c r="H110" s="544">
        <v>164</v>
      </c>
      <c r="I110" s="723">
        <f t="shared" si="15"/>
        <v>0.12822517591868648</v>
      </c>
      <c r="J110" s="544">
        <v>1279</v>
      </c>
    </row>
    <row r="111" spans="1:10">
      <c r="A111" s="242" t="s">
        <v>789</v>
      </c>
      <c r="B111" s="542">
        <v>199</v>
      </c>
      <c r="C111" s="721">
        <f t="shared" si="16"/>
        <v>0.18206770356816102</v>
      </c>
      <c r="D111" s="549">
        <v>702</v>
      </c>
      <c r="E111" s="723">
        <f t="shared" si="18"/>
        <v>0.64226898444647762</v>
      </c>
      <c r="F111" s="549">
        <v>52</v>
      </c>
      <c r="G111" s="723">
        <f t="shared" si="14"/>
        <v>4.7575480329368709E-2</v>
      </c>
      <c r="H111" s="549">
        <v>139</v>
      </c>
      <c r="I111" s="723">
        <f t="shared" si="15"/>
        <v>0.12717291857273558</v>
      </c>
      <c r="J111" s="549">
        <v>1093</v>
      </c>
    </row>
    <row r="112" spans="1:10">
      <c r="A112" s="242" t="s">
        <v>790</v>
      </c>
      <c r="B112" s="542">
        <v>161</v>
      </c>
      <c r="C112" s="721">
        <f t="shared" si="16"/>
        <v>0.16019900497512438</v>
      </c>
      <c r="D112" s="537">
        <v>650</v>
      </c>
      <c r="E112" s="721">
        <f t="shared" si="18"/>
        <v>0.64676616915422891</v>
      </c>
      <c r="F112" s="537">
        <v>56</v>
      </c>
      <c r="G112" s="721">
        <f t="shared" si="14"/>
        <v>5.5721393034825872E-2</v>
      </c>
      <c r="H112" s="537">
        <v>138</v>
      </c>
      <c r="I112" s="721">
        <f t="shared" si="15"/>
        <v>0.1373134328358209</v>
      </c>
      <c r="J112" s="537">
        <v>1005</v>
      </c>
    </row>
    <row r="113" spans="1:10">
      <c r="A113" s="242" t="s">
        <v>791</v>
      </c>
      <c r="B113" s="542">
        <v>163</v>
      </c>
      <c r="C113" s="721">
        <f t="shared" si="16"/>
        <v>0.18418079096045198</v>
      </c>
      <c r="D113" s="537">
        <v>573</v>
      </c>
      <c r="E113" s="721">
        <f t="shared" si="18"/>
        <v>0.64745762711864407</v>
      </c>
      <c r="F113" s="537">
        <v>45</v>
      </c>
      <c r="G113" s="721">
        <f t="shared" si="14"/>
        <v>5.0847457627118647E-2</v>
      </c>
      <c r="H113" s="537">
        <v>103</v>
      </c>
      <c r="I113" s="721">
        <f t="shared" si="15"/>
        <v>0.11638418079096045</v>
      </c>
      <c r="J113" s="537">
        <v>885</v>
      </c>
    </row>
    <row r="114" spans="1:10">
      <c r="A114" s="242" t="s">
        <v>792</v>
      </c>
      <c r="B114" s="542">
        <v>158</v>
      </c>
      <c r="C114" s="721">
        <f t="shared" si="16"/>
        <v>0.17633928571428573</v>
      </c>
      <c r="D114" s="537">
        <v>591</v>
      </c>
      <c r="E114" s="721">
        <f t="shared" si="18"/>
        <v>0.6595982142857143</v>
      </c>
      <c r="F114" s="537">
        <v>50</v>
      </c>
      <c r="G114" s="721">
        <f t="shared" si="14"/>
        <v>5.5803571428571432E-2</v>
      </c>
      <c r="H114" s="537">
        <v>97</v>
      </c>
      <c r="I114" s="721">
        <f t="shared" si="15"/>
        <v>0.10825892857142858</v>
      </c>
      <c r="J114" s="537">
        <v>896</v>
      </c>
    </row>
    <row r="115" spans="1:10">
      <c r="A115" s="199"/>
      <c r="B115" s="537"/>
      <c r="C115" s="696"/>
      <c r="D115" s="537"/>
      <c r="E115" s="696"/>
      <c r="F115" s="537"/>
      <c r="G115" s="696"/>
      <c r="H115" s="537"/>
      <c r="I115" s="696"/>
      <c r="J115" s="537"/>
    </row>
    <row r="116" spans="1:10" ht="14.4" thickBot="1">
      <c r="A116" s="249" t="s">
        <v>356</v>
      </c>
      <c r="B116" s="545">
        <v>664</v>
      </c>
      <c r="C116" s="719">
        <f t="shared" si="16"/>
        <v>0.17706666666666668</v>
      </c>
      <c r="D116" s="546">
        <v>2479</v>
      </c>
      <c r="E116" s="719">
        <f t="shared" si="18"/>
        <v>0.66106666666666669</v>
      </c>
      <c r="F116" s="546">
        <v>171</v>
      </c>
      <c r="G116" s="719">
        <f t="shared" si="14"/>
        <v>4.5600000000000002E-2</v>
      </c>
      <c r="H116" s="546">
        <v>431</v>
      </c>
      <c r="I116" s="719">
        <f t="shared" si="15"/>
        <v>0.11493333333333333</v>
      </c>
      <c r="J116" s="546">
        <v>3750</v>
      </c>
    </row>
    <row r="117" spans="1:10">
      <c r="A117" s="248" t="s">
        <v>793</v>
      </c>
      <c r="B117" s="544">
        <v>138</v>
      </c>
      <c r="C117" s="720">
        <f t="shared" si="16"/>
        <v>0.16666666666666666</v>
      </c>
      <c r="D117" s="547">
        <v>523</v>
      </c>
      <c r="E117" s="720">
        <f t="shared" si="18"/>
        <v>0.63164251207729472</v>
      </c>
      <c r="F117" s="547">
        <v>42</v>
      </c>
      <c r="G117" s="720">
        <f t="shared" si="14"/>
        <v>5.0724637681159424E-2</v>
      </c>
      <c r="H117" s="547">
        <v>123</v>
      </c>
      <c r="I117" s="720">
        <f t="shared" si="15"/>
        <v>0.14855072463768115</v>
      </c>
      <c r="J117" s="547">
        <v>828</v>
      </c>
    </row>
    <row r="118" spans="1:10">
      <c r="A118" s="242" t="s">
        <v>794</v>
      </c>
      <c r="B118" s="542">
        <v>153</v>
      </c>
      <c r="C118" s="721">
        <f t="shared" si="16"/>
        <v>0.19293820933165196</v>
      </c>
      <c r="D118" s="537">
        <v>519</v>
      </c>
      <c r="E118" s="721">
        <f t="shared" si="18"/>
        <v>0.65447667087011352</v>
      </c>
      <c r="F118" s="537">
        <v>39</v>
      </c>
      <c r="G118" s="721">
        <f t="shared" si="14"/>
        <v>4.9180327868852458E-2</v>
      </c>
      <c r="H118" s="537">
        <v>82</v>
      </c>
      <c r="I118" s="721">
        <f t="shared" si="15"/>
        <v>0.10340479192938209</v>
      </c>
      <c r="J118" s="537">
        <v>793</v>
      </c>
    </row>
    <row r="119" spans="1:10">
      <c r="A119" s="242" t="s">
        <v>795</v>
      </c>
      <c r="B119" s="542">
        <v>137</v>
      </c>
      <c r="C119" s="721">
        <f t="shared" si="16"/>
        <v>0.18463611859838275</v>
      </c>
      <c r="D119" s="537">
        <v>489</v>
      </c>
      <c r="E119" s="721">
        <f t="shared" si="18"/>
        <v>0.65902964959568733</v>
      </c>
      <c r="F119" s="537">
        <v>34</v>
      </c>
      <c r="G119" s="721">
        <f t="shared" si="14"/>
        <v>4.5822102425876012E-2</v>
      </c>
      <c r="H119" s="537">
        <v>81</v>
      </c>
      <c r="I119" s="721">
        <f t="shared" si="15"/>
        <v>0.1091644204851752</v>
      </c>
      <c r="J119" s="537">
        <v>742</v>
      </c>
    </row>
    <row r="120" spans="1:10">
      <c r="A120" s="242" t="s">
        <v>796</v>
      </c>
      <c r="B120" s="542">
        <v>118</v>
      </c>
      <c r="C120" s="721">
        <f t="shared" si="16"/>
        <v>0.17052023121387283</v>
      </c>
      <c r="D120" s="537">
        <v>477</v>
      </c>
      <c r="E120" s="721">
        <f t="shared" si="18"/>
        <v>0.68930635838150289</v>
      </c>
      <c r="F120" s="537">
        <v>21</v>
      </c>
      <c r="G120" s="721">
        <f t="shared" si="14"/>
        <v>3.0346820809248554E-2</v>
      </c>
      <c r="H120" s="537">
        <v>76</v>
      </c>
      <c r="I120" s="721">
        <f t="shared" si="15"/>
        <v>0.10982658959537572</v>
      </c>
      <c r="J120" s="537">
        <v>692</v>
      </c>
    </row>
    <row r="121" spans="1:10">
      <c r="A121" s="242" t="s">
        <v>797</v>
      </c>
      <c r="B121" s="542">
        <v>118</v>
      </c>
      <c r="C121" s="721">
        <f t="shared" si="16"/>
        <v>0.16978417266187051</v>
      </c>
      <c r="D121" s="537">
        <v>471</v>
      </c>
      <c r="E121" s="721">
        <f t="shared" si="18"/>
        <v>0.67769784172661873</v>
      </c>
      <c r="F121" s="537">
        <v>35</v>
      </c>
      <c r="G121" s="721">
        <f t="shared" si="14"/>
        <v>5.0359712230215826E-2</v>
      </c>
      <c r="H121" s="537">
        <v>69</v>
      </c>
      <c r="I121" s="721">
        <f t="shared" si="15"/>
        <v>9.9280575539568344E-2</v>
      </c>
      <c r="J121" s="537">
        <v>695</v>
      </c>
    </row>
    <row r="122" spans="1:10">
      <c r="A122" s="199"/>
      <c r="B122" s="537"/>
      <c r="C122" s="696"/>
      <c r="D122" s="537"/>
      <c r="E122" s="696"/>
      <c r="F122" s="537"/>
      <c r="G122" s="696"/>
      <c r="H122" s="537"/>
      <c r="I122" s="696"/>
      <c r="J122" s="537"/>
    </row>
    <row r="123" spans="1:10" ht="14.4" thickBot="1">
      <c r="A123" s="249" t="s">
        <v>357</v>
      </c>
      <c r="B123" s="545">
        <v>393</v>
      </c>
      <c r="C123" s="719">
        <f t="shared" si="16"/>
        <v>0.15789473684210525</v>
      </c>
      <c r="D123" s="546">
        <v>1707</v>
      </c>
      <c r="E123" s="719">
        <f t="shared" si="18"/>
        <v>0.6858175974286862</v>
      </c>
      <c r="F123" s="546">
        <v>120</v>
      </c>
      <c r="G123" s="719">
        <f t="shared" si="14"/>
        <v>4.8212133386902369E-2</v>
      </c>
      <c r="H123" s="546">
        <v>262</v>
      </c>
      <c r="I123" s="719">
        <f t="shared" si="15"/>
        <v>0.10526315789473684</v>
      </c>
      <c r="J123" s="546">
        <v>2489</v>
      </c>
    </row>
    <row r="124" spans="1:10">
      <c r="A124" s="248" t="s">
        <v>798</v>
      </c>
      <c r="B124" s="544">
        <v>122</v>
      </c>
      <c r="C124" s="720">
        <f t="shared" si="16"/>
        <v>0.19003115264797507</v>
      </c>
      <c r="D124" s="547">
        <v>407</v>
      </c>
      <c r="E124" s="720">
        <f t="shared" si="18"/>
        <v>0.63395638629283491</v>
      </c>
      <c r="F124" s="547">
        <v>35</v>
      </c>
      <c r="G124" s="720">
        <f t="shared" si="14"/>
        <v>5.4517133956386292E-2</v>
      </c>
      <c r="H124" s="547">
        <v>73</v>
      </c>
      <c r="I124" s="720">
        <f t="shared" si="15"/>
        <v>0.11370716510903427</v>
      </c>
      <c r="J124" s="547">
        <v>642</v>
      </c>
    </row>
    <row r="125" spans="1:10">
      <c r="A125" s="242" t="s">
        <v>799</v>
      </c>
      <c r="B125" s="542">
        <v>85</v>
      </c>
      <c r="C125" s="721">
        <f t="shared" si="16"/>
        <v>0.14731369150779897</v>
      </c>
      <c r="D125" s="537">
        <v>403</v>
      </c>
      <c r="E125" s="721">
        <f t="shared" si="18"/>
        <v>0.69844020797227035</v>
      </c>
      <c r="F125" s="537">
        <v>32</v>
      </c>
      <c r="G125" s="721">
        <f t="shared" si="14"/>
        <v>5.5459272097053723E-2</v>
      </c>
      <c r="H125" s="537">
        <v>55</v>
      </c>
      <c r="I125" s="721">
        <f t="shared" si="15"/>
        <v>9.5320623916811092E-2</v>
      </c>
      <c r="J125" s="537">
        <v>577</v>
      </c>
    </row>
    <row r="126" spans="1:10">
      <c r="A126" s="242" t="s">
        <v>800</v>
      </c>
      <c r="B126" s="542">
        <v>64</v>
      </c>
      <c r="C126" s="721">
        <f t="shared" si="16"/>
        <v>0.12427184466019417</v>
      </c>
      <c r="D126" s="537">
        <v>373</v>
      </c>
      <c r="E126" s="721">
        <f t="shared" si="18"/>
        <v>0.72427184466019412</v>
      </c>
      <c r="F126" s="537">
        <v>25</v>
      </c>
      <c r="G126" s="721">
        <f t="shared" si="14"/>
        <v>4.8543689320388349E-2</v>
      </c>
      <c r="H126" s="537">
        <v>53</v>
      </c>
      <c r="I126" s="721">
        <f t="shared" si="15"/>
        <v>0.1029126213592233</v>
      </c>
      <c r="J126" s="537">
        <v>515</v>
      </c>
    </row>
    <row r="127" spans="1:10">
      <c r="A127" s="242" t="s">
        <v>801</v>
      </c>
      <c r="B127" s="542">
        <v>68</v>
      </c>
      <c r="C127" s="721">
        <f t="shared" si="16"/>
        <v>0.17391304347826086</v>
      </c>
      <c r="D127" s="537">
        <v>263</v>
      </c>
      <c r="E127" s="721">
        <f t="shared" si="18"/>
        <v>0.67263427109974427</v>
      </c>
      <c r="F127" s="537">
        <v>13</v>
      </c>
      <c r="G127" s="721">
        <f t="shared" si="14"/>
        <v>3.3248081841432228E-2</v>
      </c>
      <c r="H127" s="537">
        <v>47</v>
      </c>
      <c r="I127" s="721">
        <f t="shared" si="15"/>
        <v>0.12020460358056266</v>
      </c>
      <c r="J127" s="537">
        <v>391</v>
      </c>
    </row>
    <row r="128" spans="1:10">
      <c r="A128" s="242" t="s">
        <v>802</v>
      </c>
      <c r="B128" s="542">
        <v>54</v>
      </c>
      <c r="C128" s="721">
        <f t="shared" si="16"/>
        <v>0.14835164835164835</v>
      </c>
      <c r="D128" s="537">
        <v>261</v>
      </c>
      <c r="E128" s="721">
        <f t="shared" si="18"/>
        <v>0.71703296703296704</v>
      </c>
      <c r="F128" s="537">
        <v>15</v>
      </c>
      <c r="G128" s="721">
        <f t="shared" si="14"/>
        <v>4.1208791208791208E-2</v>
      </c>
      <c r="H128" s="537">
        <v>34</v>
      </c>
      <c r="I128" s="721">
        <f t="shared" si="15"/>
        <v>9.3406593406593408E-2</v>
      </c>
      <c r="J128" s="537">
        <v>364</v>
      </c>
    </row>
    <row r="129" spans="1:10">
      <c r="A129" s="199"/>
      <c r="B129" s="537"/>
      <c r="C129" s="696"/>
      <c r="D129" s="537"/>
      <c r="E129" s="696"/>
      <c r="F129" s="537"/>
      <c r="G129" s="696"/>
      <c r="H129" s="537"/>
      <c r="I129" s="696"/>
      <c r="J129" s="537"/>
    </row>
    <row r="130" spans="1:10" ht="14.4" thickBot="1">
      <c r="A130" s="249" t="s">
        <v>358</v>
      </c>
      <c r="B130" s="545">
        <v>176</v>
      </c>
      <c r="C130" s="719">
        <f t="shared" si="16"/>
        <v>0.1437908496732026</v>
      </c>
      <c r="D130" s="546">
        <v>886</v>
      </c>
      <c r="E130" s="719">
        <f t="shared" si="18"/>
        <v>0.72385620915032678</v>
      </c>
      <c r="F130" s="546">
        <v>51</v>
      </c>
      <c r="G130" s="719">
        <f t="shared" si="14"/>
        <v>4.1666666666666664E-2</v>
      </c>
      <c r="H130" s="546">
        <v>111</v>
      </c>
      <c r="I130" s="719">
        <f t="shared" si="15"/>
        <v>9.0686274509803919E-2</v>
      </c>
      <c r="J130" s="546">
        <v>1224</v>
      </c>
    </row>
    <row r="131" spans="1:10">
      <c r="A131" s="248" t="s">
        <v>803</v>
      </c>
      <c r="B131" s="544">
        <v>45</v>
      </c>
      <c r="C131" s="720">
        <f t="shared" si="16"/>
        <v>0.13235294117647059</v>
      </c>
      <c r="D131" s="547">
        <v>258</v>
      </c>
      <c r="E131" s="720">
        <f t="shared" si="18"/>
        <v>0.75882352941176467</v>
      </c>
      <c r="F131" s="547">
        <v>10</v>
      </c>
      <c r="G131" s="720">
        <f t="shared" si="14"/>
        <v>2.9411764705882353E-2</v>
      </c>
      <c r="H131" s="547">
        <v>27</v>
      </c>
      <c r="I131" s="720">
        <f t="shared" si="15"/>
        <v>7.9411764705882348E-2</v>
      </c>
      <c r="J131" s="547">
        <v>340</v>
      </c>
    </row>
    <row r="132" spans="1:10">
      <c r="A132" s="242" t="s">
        <v>804</v>
      </c>
      <c r="B132" s="542">
        <v>38</v>
      </c>
      <c r="C132" s="721">
        <f t="shared" si="16"/>
        <v>0.14901960784313725</v>
      </c>
      <c r="D132" s="537">
        <v>181</v>
      </c>
      <c r="E132" s="721">
        <f t="shared" si="18"/>
        <v>0.70980392156862748</v>
      </c>
      <c r="F132" s="537">
        <v>13</v>
      </c>
      <c r="G132" s="721">
        <f t="shared" si="14"/>
        <v>5.0980392156862744E-2</v>
      </c>
      <c r="H132" s="537">
        <v>23</v>
      </c>
      <c r="I132" s="721">
        <f t="shared" si="15"/>
        <v>9.0196078431372548E-2</v>
      </c>
      <c r="J132" s="537">
        <v>255</v>
      </c>
    </row>
    <row r="133" spans="1:10">
      <c r="A133" s="242" t="s">
        <v>805</v>
      </c>
      <c r="B133" s="542">
        <v>41</v>
      </c>
      <c r="C133" s="721">
        <f t="shared" si="16"/>
        <v>0.17154811715481172</v>
      </c>
      <c r="D133" s="537">
        <v>171</v>
      </c>
      <c r="E133" s="721">
        <f t="shared" si="18"/>
        <v>0.71548117154811719</v>
      </c>
      <c r="F133" s="537">
        <v>8</v>
      </c>
      <c r="G133" s="721">
        <f t="shared" si="14"/>
        <v>3.3472803347280332E-2</v>
      </c>
      <c r="H133" s="537">
        <v>19</v>
      </c>
      <c r="I133" s="721">
        <f t="shared" si="15"/>
        <v>7.9497907949790794E-2</v>
      </c>
      <c r="J133" s="537">
        <v>239</v>
      </c>
    </row>
    <row r="134" spans="1:10">
      <c r="A134" s="242" t="s">
        <v>806</v>
      </c>
      <c r="B134" s="542">
        <v>23</v>
      </c>
      <c r="C134" s="721">
        <f t="shared" si="16"/>
        <v>0.11386138613861387</v>
      </c>
      <c r="D134" s="537">
        <v>144</v>
      </c>
      <c r="E134" s="721">
        <f t="shared" si="18"/>
        <v>0.71287128712871284</v>
      </c>
      <c r="F134" s="537">
        <v>12</v>
      </c>
      <c r="G134" s="721">
        <f t="shared" si="14"/>
        <v>5.9405940594059403E-2</v>
      </c>
      <c r="H134" s="537">
        <v>23</v>
      </c>
      <c r="I134" s="721">
        <f t="shared" si="15"/>
        <v>0.11386138613861387</v>
      </c>
      <c r="J134" s="537">
        <v>202</v>
      </c>
    </row>
    <row r="135" spans="1:10">
      <c r="A135" s="242" t="s">
        <v>807</v>
      </c>
      <c r="B135" s="542">
        <v>29</v>
      </c>
      <c r="C135" s="721">
        <f t="shared" si="16"/>
        <v>0.15425531914893617</v>
      </c>
      <c r="D135" s="537">
        <v>132</v>
      </c>
      <c r="E135" s="721">
        <f t="shared" si="18"/>
        <v>0.7021276595744681</v>
      </c>
      <c r="F135" s="537">
        <v>8</v>
      </c>
      <c r="G135" s="721">
        <f t="shared" si="14"/>
        <v>4.2553191489361701E-2</v>
      </c>
      <c r="H135" s="537">
        <v>19</v>
      </c>
      <c r="I135" s="721">
        <f t="shared" si="15"/>
        <v>0.10106382978723404</v>
      </c>
      <c r="J135" s="537">
        <v>188</v>
      </c>
    </row>
    <row r="136" spans="1:10">
      <c r="A136" s="199"/>
      <c r="B136" s="537"/>
      <c r="C136" s="696"/>
      <c r="D136" s="537"/>
      <c r="E136" s="696"/>
      <c r="F136" s="537"/>
      <c r="G136" s="696"/>
      <c r="H136" s="537"/>
      <c r="I136" s="696"/>
      <c r="J136" s="537"/>
    </row>
    <row r="137" spans="1:10" ht="14.4" thickBot="1">
      <c r="A137" s="243" t="s">
        <v>808</v>
      </c>
      <c r="B137" s="545">
        <v>51</v>
      </c>
      <c r="C137" s="719">
        <f t="shared" si="16"/>
        <v>0.12142857142857143</v>
      </c>
      <c r="D137" s="546">
        <v>308</v>
      </c>
      <c r="E137" s="719">
        <f t="shared" si="18"/>
        <v>0.73333333333333328</v>
      </c>
      <c r="F137" s="546">
        <v>20</v>
      </c>
      <c r="G137" s="719">
        <f t="shared" si="14"/>
        <v>4.7619047619047616E-2</v>
      </c>
      <c r="H137" s="546">
        <v>41</v>
      </c>
      <c r="I137" s="719">
        <f t="shared" si="15"/>
        <v>9.7619047619047619E-2</v>
      </c>
      <c r="J137" s="546">
        <v>420</v>
      </c>
    </row>
    <row r="138" spans="1:10">
      <c r="A138" s="250" t="s">
        <v>809</v>
      </c>
      <c r="B138" s="544">
        <v>14</v>
      </c>
      <c r="C138" s="720">
        <f t="shared" si="16"/>
        <v>0.1111111111111111</v>
      </c>
      <c r="D138" s="547">
        <v>94</v>
      </c>
      <c r="E138" s="720">
        <f t="shared" si="18"/>
        <v>0.74603174603174605</v>
      </c>
      <c r="F138" s="547">
        <v>5</v>
      </c>
      <c r="G138" s="720">
        <f t="shared" si="14"/>
        <v>3.968253968253968E-2</v>
      </c>
      <c r="H138" s="547">
        <v>13</v>
      </c>
      <c r="I138" s="720">
        <f t="shared" si="15"/>
        <v>0.10317460317460317</v>
      </c>
      <c r="J138" s="547">
        <v>126</v>
      </c>
    </row>
    <row r="139" spans="1:10">
      <c r="A139" s="242" t="s">
        <v>810</v>
      </c>
      <c r="B139" s="542">
        <v>15</v>
      </c>
      <c r="C139" s="721">
        <f t="shared" si="16"/>
        <v>0.15625</v>
      </c>
      <c r="D139" s="537">
        <v>70</v>
      </c>
      <c r="E139" s="721">
        <f t="shared" si="18"/>
        <v>0.72916666666666663</v>
      </c>
      <c r="F139" s="537">
        <v>3</v>
      </c>
      <c r="G139" s="721">
        <f t="shared" si="14"/>
        <v>3.125E-2</v>
      </c>
      <c r="H139" s="537">
        <v>8</v>
      </c>
      <c r="I139" s="721">
        <f t="shared" si="15"/>
        <v>8.3333333333333329E-2</v>
      </c>
      <c r="J139" s="537">
        <v>96</v>
      </c>
    </row>
    <row r="140" spans="1:10">
      <c r="A140" s="242" t="s">
        <v>811</v>
      </c>
      <c r="B140" s="542">
        <v>8</v>
      </c>
      <c r="C140" s="721">
        <f t="shared" si="16"/>
        <v>8.5106382978723402E-2</v>
      </c>
      <c r="D140" s="537">
        <v>68</v>
      </c>
      <c r="E140" s="721">
        <f t="shared" si="18"/>
        <v>0.72340425531914898</v>
      </c>
      <c r="F140" s="537">
        <v>9</v>
      </c>
      <c r="G140" s="721">
        <f t="shared" ref="G140:G162" si="19">F140/J140</f>
        <v>9.5744680851063829E-2</v>
      </c>
      <c r="H140" s="537">
        <v>9</v>
      </c>
      <c r="I140" s="721">
        <f t="shared" ref="I140:I162" si="20">H140/J140</f>
        <v>9.5744680851063829E-2</v>
      </c>
      <c r="J140" s="537">
        <v>94</v>
      </c>
    </row>
    <row r="141" spans="1:10">
      <c r="A141" s="242" t="s">
        <v>812</v>
      </c>
      <c r="B141" s="542">
        <v>10</v>
      </c>
      <c r="C141" s="721">
        <f t="shared" si="16"/>
        <v>0.15151515151515152</v>
      </c>
      <c r="D141" s="537">
        <v>51</v>
      </c>
      <c r="E141" s="721">
        <f t="shared" si="18"/>
        <v>0.77272727272727271</v>
      </c>
      <c r="F141" s="537">
        <v>1</v>
      </c>
      <c r="G141" s="721">
        <f t="shared" si="19"/>
        <v>1.5151515151515152E-2</v>
      </c>
      <c r="H141" s="537">
        <v>4</v>
      </c>
      <c r="I141" s="721">
        <f t="shared" si="20"/>
        <v>6.0606060606060608E-2</v>
      </c>
      <c r="J141" s="537">
        <v>66</v>
      </c>
    </row>
    <row r="142" spans="1:10">
      <c r="A142" s="242" t="s">
        <v>813</v>
      </c>
      <c r="B142" s="542">
        <v>4</v>
      </c>
      <c r="C142" s="721">
        <f t="shared" si="16"/>
        <v>0.10526315789473684</v>
      </c>
      <c r="D142" s="537">
        <v>25</v>
      </c>
      <c r="E142" s="721">
        <f t="shared" si="18"/>
        <v>0.65789473684210531</v>
      </c>
      <c r="F142" s="537">
        <v>2</v>
      </c>
      <c r="G142" s="721">
        <f t="shared" si="19"/>
        <v>5.2631578947368418E-2</v>
      </c>
      <c r="H142" s="537">
        <v>7</v>
      </c>
      <c r="I142" s="721">
        <f t="shared" si="20"/>
        <v>0.18421052631578946</v>
      </c>
      <c r="J142" s="537">
        <v>38</v>
      </c>
    </row>
    <row r="143" spans="1:10">
      <c r="A143" s="199"/>
      <c r="B143" s="537"/>
      <c r="C143" s="696"/>
      <c r="D143" s="538"/>
      <c r="E143" s="696"/>
      <c r="F143" s="537"/>
      <c r="G143" s="696"/>
      <c r="H143" s="537"/>
      <c r="I143" s="696"/>
      <c r="J143" s="537"/>
    </row>
    <row r="144" spans="1:10" ht="14.4" thickBot="1">
      <c r="A144" s="243" t="s">
        <v>814</v>
      </c>
      <c r="B144" s="545">
        <v>10</v>
      </c>
      <c r="C144" s="719">
        <f t="shared" si="16"/>
        <v>9.6153846153846159E-2</v>
      </c>
      <c r="D144" s="539">
        <v>74</v>
      </c>
      <c r="E144" s="719">
        <f t="shared" si="18"/>
        <v>0.71153846153846156</v>
      </c>
      <c r="F144" s="546">
        <v>4</v>
      </c>
      <c r="G144" s="719">
        <f t="shared" si="19"/>
        <v>3.8461538461538464E-2</v>
      </c>
      <c r="H144" s="546">
        <v>16</v>
      </c>
      <c r="I144" s="719">
        <f t="shared" si="20"/>
        <v>0.15384615384615385</v>
      </c>
      <c r="J144" s="546">
        <v>104</v>
      </c>
    </row>
    <row r="145" spans="1:10">
      <c r="A145" s="250" t="s">
        <v>815</v>
      </c>
      <c r="B145" s="544">
        <v>3</v>
      </c>
      <c r="C145" s="720">
        <f t="shared" ref="C145:C162" si="21">B145/J145</f>
        <v>7.6923076923076927E-2</v>
      </c>
      <c r="D145" s="540">
        <v>26</v>
      </c>
      <c r="E145" s="720">
        <f t="shared" si="18"/>
        <v>0.66666666666666663</v>
      </c>
      <c r="F145" s="547">
        <v>2</v>
      </c>
      <c r="G145" s="720">
        <f t="shared" si="19"/>
        <v>5.128205128205128E-2</v>
      </c>
      <c r="H145" s="547">
        <v>8</v>
      </c>
      <c r="I145" s="720">
        <f t="shared" si="20"/>
        <v>0.20512820512820512</v>
      </c>
      <c r="J145" s="547">
        <v>39</v>
      </c>
    </row>
    <row r="146" spans="1:10">
      <c r="A146" s="242" t="s">
        <v>816</v>
      </c>
      <c r="B146" s="542">
        <v>3</v>
      </c>
      <c r="C146" s="721">
        <f t="shared" si="21"/>
        <v>0.13636363636363635</v>
      </c>
      <c r="D146" s="541">
        <v>18</v>
      </c>
      <c r="E146" s="721">
        <f t="shared" si="18"/>
        <v>0.81818181818181823</v>
      </c>
      <c r="F146" s="537">
        <v>1</v>
      </c>
      <c r="G146" s="721">
        <f t="shared" si="19"/>
        <v>4.5454545454545456E-2</v>
      </c>
      <c r="H146" s="537">
        <v>0</v>
      </c>
      <c r="I146" s="721">
        <f t="shared" si="20"/>
        <v>0</v>
      </c>
      <c r="J146" s="537">
        <v>22</v>
      </c>
    </row>
    <row r="147" spans="1:10">
      <c r="A147" s="242" t="s">
        <v>817</v>
      </c>
      <c r="B147" s="542">
        <v>1</v>
      </c>
      <c r="C147" s="721">
        <f t="shared" si="21"/>
        <v>5.5555555555555552E-2</v>
      </c>
      <c r="D147" s="541">
        <v>14</v>
      </c>
      <c r="E147" s="721">
        <f t="shared" si="18"/>
        <v>0.77777777777777779</v>
      </c>
      <c r="F147" s="537">
        <v>0</v>
      </c>
      <c r="G147" s="721">
        <f t="shared" si="19"/>
        <v>0</v>
      </c>
      <c r="H147" s="537">
        <v>3</v>
      </c>
      <c r="I147" s="721">
        <f t="shared" si="20"/>
        <v>0.16666666666666666</v>
      </c>
      <c r="J147" s="537">
        <v>18</v>
      </c>
    </row>
    <row r="148" spans="1:10">
      <c r="A148" s="242" t="s">
        <v>818</v>
      </c>
      <c r="B148" s="542">
        <v>3</v>
      </c>
      <c r="C148" s="721">
        <f t="shared" si="21"/>
        <v>0.17647058823529413</v>
      </c>
      <c r="D148" s="541">
        <v>10</v>
      </c>
      <c r="E148" s="721">
        <f t="shared" si="18"/>
        <v>0.58823529411764708</v>
      </c>
      <c r="F148" s="537">
        <v>1</v>
      </c>
      <c r="G148" s="721">
        <f t="shared" si="19"/>
        <v>5.8823529411764705E-2</v>
      </c>
      <c r="H148" s="537">
        <v>3</v>
      </c>
      <c r="I148" s="721">
        <f t="shared" si="20"/>
        <v>0.17647058823529413</v>
      </c>
      <c r="J148" s="537">
        <v>17</v>
      </c>
    </row>
    <row r="149" spans="1:10">
      <c r="A149" s="242" t="s">
        <v>819</v>
      </c>
      <c r="B149" s="542">
        <v>0</v>
      </c>
      <c r="C149" s="721">
        <f t="shared" si="21"/>
        <v>0</v>
      </c>
      <c r="D149" s="541">
        <v>6</v>
      </c>
      <c r="E149" s="721">
        <f t="shared" si="18"/>
        <v>0.75</v>
      </c>
      <c r="F149" s="537">
        <v>0</v>
      </c>
      <c r="G149" s="721">
        <f t="shared" si="19"/>
        <v>0</v>
      </c>
      <c r="H149" s="537">
        <v>2</v>
      </c>
      <c r="I149" s="721">
        <f t="shared" si="20"/>
        <v>0.25</v>
      </c>
      <c r="J149" s="537">
        <v>8</v>
      </c>
    </row>
    <row r="150" spans="1:10">
      <c r="A150" s="199"/>
      <c r="B150" s="537"/>
      <c r="C150" s="696"/>
      <c r="D150" s="538"/>
      <c r="E150" s="696"/>
      <c r="F150" s="537"/>
      <c r="G150" s="696"/>
      <c r="H150" s="537"/>
      <c r="I150" s="696"/>
      <c r="J150" s="537"/>
    </row>
    <row r="151" spans="1:10">
      <c r="A151" s="242" t="s">
        <v>820</v>
      </c>
      <c r="B151" s="542">
        <v>2</v>
      </c>
      <c r="C151" s="721">
        <f t="shared" si="21"/>
        <v>0.125</v>
      </c>
      <c r="D151" s="541">
        <v>13</v>
      </c>
      <c r="E151" s="721">
        <f t="shared" si="18"/>
        <v>0.8125</v>
      </c>
      <c r="F151" s="537">
        <v>0</v>
      </c>
      <c r="G151" s="721">
        <f t="shared" si="19"/>
        <v>0</v>
      </c>
      <c r="H151" s="537">
        <v>1</v>
      </c>
      <c r="I151" s="721">
        <f t="shared" si="20"/>
        <v>6.25E-2</v>
      </c>
      <c r="J151" s="537">
        <v>16</v>
      </c>
    </row>
    <row r="152" spans="1:10">
      <c r="A152" s="242" t="s">
        <v>821</v>
      </c>
      <c r="B152" s="542">
        <v>0</v>
      </c>
      <c r="C152" s="721" t="s">
        <v>27</v>
      </c>
      <c r="D152" s="541">
        <v>0</v>
      </c>
      <c r="E152" s="721" t="s">
        <v>27</v>
      </c>
      <c r="F152" s="537">
        <v>0</v>
      </c>
      <c r="G152" s="721" t="s">
        <v>27</v>
      </c>
      <c r="H152" s="537">
        <v>0</v>
      </c>
      <c r="I152" s="721" t="s">
        <v>27</v>
      </c>
      <c r="J152" s="537">
        <v>0</v>
      </c>
    </row>
    <row r="153" spans="1:10">
      <c r="A153" s="242" t="s">
        <v>822</v>
      </c>
      <c r="B153" s="542">
        <v>0</v>
      </c>
      <c r="C153" s="721" t="s">
        <v>27</v>
      </c>
      <c r="D153" s="550">
        <v>0</v>
      </c>
      <c r="E153" s="721" t="s">
        <v>27</v>
      </c>
      <c r="F153" s="537">
        <v>0</v>
      </c>
      <c r="G153" s="721" t="s">
        <v>27</v>
      </c>
      <c r="H153" s="537">
        <v>0</v>
      </c>
      <c r="I153" s="721" t="s">
        <v>27</v>
      </c>
      <c r="J153" s="537">
        <v>0</v>
      </c>
    </row>
    <row r="154" spans="1:10">
      <c r="A154" s="199"/>
      <c r="B154" s="537"/>
      <c r="C154" s="696"/>
      <c r="D154" s="537"/>
      <c r="E154" s="696"/>
      <c r="F154" s="537"/>
      <c r="G154" s="696"/>
      <c r="H154" s="537"/>
      <c r="I154" s="696"/>
      <c r="J154" s="537"/>
    </row>
    <row r="155" spans="1:10">
      <c r="A155" s="197" t="s">
        <v>823</v>
      </c>
      <c r="B155" s="401">
        <v>20285</v>
      </c>
      <c r="C155" s="721">
        <f t="shared" si="21"/>
        <v>0.19649153396102134</v>
      </c>
      <c r="D155" s="401">
        <v>63347</v>
      </c>
      <c r="E155" s="721">
        <f t="shared" si="18"/>
        <v>0.61361346817001816</v>
      </c>
      <c r="F155" s="401">
        <v>6002</v>
      </c>
      <c r="G155" s="721">
        <f t="shared" si="19"/>
        <v>5.8138633809911272E-2</v>
      </c>
      <c r="H155" s="401">
        <v>13602</v>
      </c>
      <c r="I155" s="721">
        <f t="shared" si="20"/>
        <v>0.13175636405904917</v>
      </c>
      <c r="J155" s="530">
        <v>103236</v>
      </c>
    </row>
    <row r="156" spans="1:10">
      <c r="A156" s="197" t="s">
        <v>824</v>
      </c>
      <c r="B156" s="401">
        <v>36818</v>
      </c>
      <c r="C156" s="721">
        <f t="shared" si="21"/>
        <v>0.18586125778670731</v>
      </c>
      <c r="D156" s="401">
        <v>125812</v>
      </c>
      <c r="E156" s="721">
        <f t="shared" si="18"/>
        <v>0.63511262330004947</v>
      </c>
      <c r="F156" s="401">
        <v>10793</v>
      </c>
      <c r="G156" s="721">
        <f t="shared" si="19"/>
        <v>5.448423475723646E-2</v>
      </c>
      <c r="H156" s="401">
        <v>24625</v>
      </c>
      <c r="I156" s="721">
        <f t="shared" si="20"/>
        <v>0.12430967116621403</v>
      </c>
      <c r="J156" s="530">
        <v>198094</v>
      </c>
    </row>
    <row r="157" spans="1:10">
      <c r="A157" s="197" t="s">
        <v>825</v>
      </c>
      <c r="B157" s="401">
        <v>34634</v>
      </c>
      <c r="C157" s="721">
        <f t="shared" si="21"/>
        <v>0.18547238317606862</v>
      </c>
      <c r="D157" s="401">
        <v>118773</v>
      </c>
      <c r="E157" s="721">
        <f t="shared" si="18"/>
        <v>0.63605449462872321</v>
      </c>
      <c r="F157" s="401">
        <v>10125</v>
      </c>
      <c r="G157" s="721">
        <f t="shared" si="19"/>
        <v>5.4221512954255785E-2</v>
      </c>
      <c r="H157" s="401">
        <v>23156</v>
      </c>
      <c r="I157" s="721">
        <f t="shared" si="20"/>
        <v>0.12400526952777748</v>
      </c>
      <c r="J157" s="530">
        <v>186734</v>
      </c>
    </row>
    <row r="158" spans="1:10">
      <c r="A158" s="197" t="s">
        <v>826</v>
      </c>
      <c r="B158" s="401">
        <v>31774</v>
      </c>
      <c r="C158" s="721">
        <f t="shared" si="21"/>
        <v>0.18516640733812362</v>
      </c>
      <c r="D158" s="401">
        <v>109091</v>
      </c>
      <c r="E158" s="721">
        <f t="shared" si="18"/>
        <v>0.63573955255628012</v>
      </c>
      <c r="F158" s="401">
        <v>9323</v>
      </c>
      <c r="G158" s="721">
        <f t="shared" si="19"/>
        <v>5.4330786668764605E-2</v>
      </c>
      <c r="H158" s="401">
        <v>21363</v>
      </c>
      <c r="I158" s="721">
        <f t="shared" si="20"/>
        <v>0.12449518348222871</v>
      </c>
      <c r="J158" s="530">
        <v>171597</v>
      </c>
    </row>
    <row r="159" spans="1:10">
      <c r="A159" s="197" t="s">
        <v>827</v>
      </c>
      <c r="B159" s="401">
        <v>5527</v>
      </c>
      <c r="C159" s="721">
        <f t="shared" si="21"/>
        <v>0.17553275955156097</v>
      </c>
      <c r="D159" s="401">
        <v>20558</v>
      </c>
      <c r="E159" s="721">
        <f t="shared" si="18"/>
        <v>0.65290437323339789</v>
      </c>
      <c r="F159" s="401">
        <v>1591</v>
      </c>
      <c r="G159" s="721">
        <f t="shared" si="19"/>
        <v>5.0528789659224443E-2</v>
      </c>
      <c r="H159" s="401">
        <v>3795</v>
      </c>
      <c r="I159" s="721">
        <f t="shared" si="20"/>
        <v>0.12052593133674215</v>
      </c>
      <c r="J159" s="530">
        <v>31487</v>
      </c>
    </row>
    <row r="160" spans="1:10">
      <c r="A160" s="197" t="s">
        <v>828</v>
      </c>
      <c r="B160" s="401">
        <v>4691</v>
      </c>
      <c r="C160" s="721">
        <f t="shared" si="21"/>
        <v>0.17363784424045009</v>
      </c>
      <c r="D160" s="401">
        <v>17714</v>
      </c>
      <c r="E160" s="721">
        <f t="shared" si="18"/>
        <v>0.65568551969203437</v>
      </c>
      <c r="F160" s="401">
        <v>1344</v>
      </c>
      <c r="G160" s="721">
        <f t="shared" si="19"/>
        <v>4.9748297305300559E-2</v>
      </c>
      <c r="H160" s="401">
        <v>3251</v>
      </c>
      <c r="I160" s="721">
        <f t="shared" si="20"/>
        <v>0.12033609712762808</v>
      </c>
      <c r="J160" s="530">
        <v>27016</v>
      </c>
    </row>
    <row r="161" spans="1:10">
      <c r="A161" s="197" t="s">
        <v>829</v>
      </c>
      <c r="B161" s="401">
        <v>2935</v>
      </c>
      <c r="C161" s="721">
        <f t="shared" si="21"/>
        <v>0.16866846732946383</v>
      </c>
      <c r="D161" s="401">
        <v>11511</v>
      </c>
      <c r="E161" s="721">
        <f t="shared" si="18"/>
        <v>0.6615137061088443</v>
      </c>
      <c r="F161" s="401">
        <v>872</v>
      </c>
      <c r="G161" s="721">
        <f t="shared" si="19"/>
        <v>5.0112062525142234E-2</v>
      </c>
      <c r="H161" s="401">
        <v>2068</v>
      </c>
      <c r="I161" s="721">
        <f t="shared" si="20"/>
        <v>0.11884374461237859</v>
      </c>
      <c r="J161" s="530">
        <v>17401</v>
      </c>
    </row>
    <row r="162" spans="1:10">
      <c r="A162" s="197" t="s">
        <v>830</v>
      </c>
      <c r="B162" s="401">
        <v>1296</v>
      </c>
      <c r="C162" s="721">
        <f t="shared" si="21"/>
        <v>0.16193927277271022</v>
      </c>
      <c r="D162" s="401">
        <v>5467</v>
      </c>
      <c r="E162" s="721">
        <f t="shared" si="18"/>
        <v>0.68311883043858557</v>
      </c>
      <c r="F162" s="401">
        <v>366</v>
      </c>
      <c r="G162" s="721">
        <f t="shared" si="19"/>
        <v>4.5732850181182054E-2</v>
      </c>
      <c r="H162" s="401">
        <v>862</v>
      </c>
      <c r="I162" s="721">
        <f t="shared" si="20"/>
        <v>0.10770960889666376</v>
      </c>
      <c r="J162" s="530">
        <v>8003</v>
      </c>
    </row>
    <row r="163" spans="1:10">
      <c r="A163" s="197" t="s">
        <v>0</v>
      </c>
      <c r="B163" s="236" t="s">
        <v>0</v>
      </c>
      <c r="C163" s="53"/>
      <c r="D163" s="236" t="s">
        <v>0</v>
      </c>
      <c r="E163" s="53"/>
      <c r="F163" s="236" t="s">
        <v>0</v>
      </c>
      <c r="G163" s="53"/>
      <c r="H163" s="236" t="s">
        <v>0</v>
      </c>
      <c r="I163" s="53"/>
      <c r="J163" s="251"/>
    </row>
    <row r="164" spans="1:10">
      <c r="A164" s="98" t="s">
        <v>831</v>
      </c>
      <c r="B164" s="252">
        <v>26.2</v>
      </c>
      <c r="C164" s="96" t="s">
        <v>27</v>
      </c>
      <c r="D164" s="252">
        <v>27.5</v>
      </c>
      <c r="E164" s="96" t="s">
        <v>27</v>
      </c>
      <c r="F164" s="252">
        <v>26.2</v>
      </c>
      <c r="G164" s="96" t="s">
        <v>27</v>
      </c>
      <c r="H164" s="252">
        <v>26.6</v>
      </c>
      <c r="I164" s="96" t="s">
        <v>27</v>
      </c>
      <c r="J164" s="252">
        <v>27.1</v>
      </c>
    </row>
    <row r="165" spans="1:10">
      <c r="A165" s="2274" t="s">
        <v>836</v>
      </c>
      <c r="B165" s="2275"/>
      <c r="C165" s="2275"/>
      <c r="D165" s="2275"/>
      <c r="E165" s="2275"/>
      <c r="F165" s="2275"/>
      <c r="G165" s="2275"/>
      <c r="H165" s="2275"/>
      <c r="I165" s="2275"/>
      <c r="J165" s="2276"/>
    </row>
    <row r="166" spans="1:10" ht="30" customHeight="1">
      <c r="A166" s="2277" t="s">
        <v>1592</v>
      </c>
      <c r="B166" s="2278"/>
      <c r="C166" s="2278"/>
      <c r="D166" s="2278"/>
      <c r="E166" s="2278"/>
      <c r="F166" s="2278"/>
      <c r="G166" s="2278"/>
      <c r="H166" s="2278"/>
      <c r="I166" s="2278"/>
      <c r="J166" s="2279"/>
    </row>
    <row r="167" spans="1:10">
      <c r="A167" s="8"/>
    </row>
    <row r="168" spans="1:10">
      <c r="A168" s="2273" t="s">
        <v>1743</v>
      </c>
      <c r="B168" s="2273"/>
      <c r="C168" s="2273"/>
      <c r="D168" s="2273"/>
      <c r="E168" s="2273"/>
      <c r="F168" s="2273"/>
      <c r="G168" s="2273"/>
      <c r="H168" s="2273"/>
      <c r="I168" s="2273"/>
      <c r="J168" s="2273"/>
    </row>
    <row r="169" spans="1:10">
      <c r="A169" s="2273"/>
      <c r="B169" s="2273"/>
      <c r="C169" s="2273"/>
      <c r="D169" s="2273"/>
      <c r="E169" s="2273"/>
      <c r="F169" s="2273"/>
    </row>
  </sheetData>
  <mergeCells count="12">
    <mergeCell ref="A169:F169"/>
    <mergeCell ref="A165:J165"/>
    <mergeCell ref="A166:J166"/>
    <mergeCell ref="A168:J168"/>
    <mergeCell ref="A1:J1"/>
    <mergeCell ref="J4:J5"/>
    <mergeCell ref="B4:C4"/>
    <mergeCell ref="D4:E4"/>
    <mergeCell ref="F4:G4"/>
    <mergeCell ref="H4:I4"/>
    <mergeCell ref="B3:J3"/>
    <mergeCell ref="A3:A5"/>
  </mergeCells>
  <printOptions horizontalCentered="1"/>
  <pageMargins left="1" right="1" top="1" bottom="1" header="0.5" footer="0.5"/>
  <pageSetup firstPageNumber="4" orientation="portrait" r:id="rId1"/>
  <headerFooter alignWithMargins="0">
    <oddFooter>&amp;L&amp;"Arial,Italic"&amp;9      The State of Hawaii Data Book 2015&amp;R&amp;9http://dbedt.hawaii.gov/</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zoomScaleNormal="100" workbookViewId="0">
      <selection activeCell="G5" sqref="G5"/>
    </sheetView>
  </sheetViews>
  <sheetFormatPr defaultColWidth="9.6640625" defaultRowHeight="12.75" customHeight="1"/>
  <cols>
    <col min="1" max="1" width="22" style="17" customWidth="1"/>
    <col min="2" max="6" width="14.77734375" style="17" customWidth="1"/>
    <col min="7" max="16384" width="9.6640625" style="17"/>
  </cols>
  <sheetData>
    <row r="1" spans="1:7" ht="24.6" customHeight="1">
      <c r="A1" s="2296" t="s">
        <v>2082</v>
      </c>
      <c r="B1" s="2296"/>
      <c r="C1" s="2296"/>
      <c r="D1" s="2296"/>
      <c r="E1" s="2296"/>
      <c r="F1" s="2296"/>
      <c r="G1" s="1926"/>
    </row>
    <row r="2" spans="1:7" ht="13.8">
      <c r="A2" s="18"/>
      <c r="B2" s="18"/>
      <c r="C2" s="18"/>
      <c r="D2" s="18"/>
    </row>
    <row r="3" spans="1:7" ht="20.399999999999999">
      <c r="A3" s="2293" t="s">
        <v>66</v>
      </c>
      <c r="B3" s="2297" t="s">
        <v>2076</v>
      </c>
      <c r="C3" s="2298"/>
      <c r="D3" s="2298"/>
      <c r="E3" s="2298"/>
      <c r="F3" s="2298"/>
      <c r="G3" s="1930"/>
    </row>
    <row r="4" spans="1:7" ht="20.399999999999999" customHeight="1">
      <c r="A4" s="2294"/>
      <c r="B4" s="2299" t="s">
        <v>190</v>
      </c>
      <c r="C4" s="2300"/>
      <c r="D4" s="2299" t="s">
        <v>23</v>
      </c>
      <c r="E4" s="2301"/>
      <c r="F4" s="2301"/>
      <c r="G4" s="357"/>
    </row>
    <row r="5" spans="1:7" ht="20.399999999999999">
      <c r="A5" s="2295"/>
      <c r="B5" s="1745" t="s">
        <v>25</v>
      </c>
      <c r="C5" s="1746" t="s">
        <v>2053</v>
      </c>
      <c r="D5" s="1747" t="s">
        <v>25</v>
      </c>
      <c r="E5" s="1748" t="s">
        <v>2054</v>
      </c>
      <c r="F5" s="1749" t="s">
        <v>2053</v>
      </c>
      <c r="G5" s="357"/>
    </row>
    <row r="6" spans="1:7" ht="15.6">
      <c r="A6" s="1750" t="s">
        <v>67</v>
      </c>
      <c r="B6" s="1751">
        <v>1016508</v>
      </c>
      <c r="C6" s="1752">
        <f>B6/1455271</f>
        <v>0.69850082905520694</v>
      </c>
      <c r="D6" s="1753">
        <v>200455</v>
      </c>
      <c r="E6" s="1754">
        <f>D6/B6</f>
        <v>0.19719962853219059</v>
      </c>
      <c r="F6" s="1755">
        <f>D6/317497</f>
        <v>0.63136029631776047</v>
      </c>
      <c r="G6" s="1276"/>
    </row>
    <row r="7" spans="1:7" ht="15.6">
      <c r="A7" s="1756" t="s">
        <v>68</v>
      </c>
      <c r="B7" s="1757">
        <v>200629</v>
      </c>
      <c r="C7" s="1758">
        <f t="shared" ref="C7:C14" si="0">B7/1455271</f>
        <v>0.13786366937841818</v>
      </c>
      <c r="D7" s="1759">
        <v>59320</v>
      </c>
      <c r="E7" s="1760">
        <f>D7/B7</f>
        <v>0.29567011748052374</v>
      </c>
      <c r="F7" s="1761">
        <f t="shared" ref="F7:F14" si="1">D7/317497</f>
        <v>0.18683641105270285</v>
      </c>
      <c r="G7" s="1276"/>
    </row>
    <row r="8" spans="1:7" ht="15.6">
      <c r="A8" s="1750" t="s">
        <v>69</v>
      </c>
      <c r="B8" s="1751">
        <v>154100</v>
      </c>
      <c r="C8" s="1752">
        <f t="shared" si="0"/>
        <v>0.10589093028033954</v>
      </c>
      <c r="D8" s="1762">
        <v>34114</v>
      </c>
      <c r="E8" s="1754">
        <f>D8/B8</f>
        <v>0.22137573004542505</v>
      </c>
      <c r="F8" s="1755">
        <f t="shared" si="1"/>
        <v>0.10744668453560191</v>
      </c>
      <c r="G8" s="1276"/>
    </row>
    <row r="9" spans="1:7" ht="15.6">
      <c r="A9" s="1756" t="s">
        <v>70</v>
      </c>
      <c r="B9" s="1757">
        <v>3367</v>
      </c>
      <c r="C9" s="1758">
        <f t="shared" si="0"/>
        <v>2.3136584182602417E-3</v>
      </c>
      <c r="D9" s="1763">
        <v>708</v>
      </c>
      <c r="E9" s="1760">
        <f>D9/B9</f>
        <v>0.21027621027621027</v>
      </c>
      <c r="F9" s="1761">
        <f t="shared" si="1"/>
        <v>2.2299423301637496E-3</v>
      </c>
      <c r="G9" s="1276"/>
    </row>
    <row r="10" spans="1:7" ht="15.6">
      <c r="A10" s="1750" t="s">
        <v>71</v>
      </c>
      <c r="B10" s="1764" t="s">
        <v>27</v>
      </c>
      <c r="C10" s="1765" t="s">
        <v>27</v>
      </c>
      <c r="D10" s="1764" t="s">
        <v>27</v>
      </c>
      <c r="E10" s="1766" t="s">
        <v>27</v>
      </c>
      <c r="F10" s="1766" t="s">
        <v>27</v>
      </c>
      <c r="G10" s="1276"/>
    </row>
    <row r="11" spans="1:7" ht="15.6">
      <c r="A11" s="1756" t="s">
        <v>49</v>
      </c>
      <c r="B11" s="1757">
        <v>7369</v>
      </c>
      <c r="C11" s="1758">
        <f t="shared" si="0"/>
        <v>5.0636616822571194E-3</v>
      </c>
      <c r="D11" s="1763">
        <v>4795</v>
      </c>
      <c r="E11" s="1760">
        <f>D11/B11</f>
        <v>0.65069887365992674</v>
      </c>
      <c r="F11" s="1761">
        <f t="shared" si="1"/>
        <v>1.5102504905558162E-2</v>
      </c>
      <c r="G11" s="1276"/>
    </row>
    <row r="12" spans="1:7" ht="15.6">
      <c r="A12" s="1750" t="s">
        <v>72</v>
      </c>
      <c r="B12" s="1751">
        <v>73214</v>
      </c>
      <c r="C12" s="1752">
        <f t="shared" si="0"/>
        <v>5.0309529977578059E-2</v>
      </c>
      <c r="D12" s="1767">
        <v>18025</v>
      </c>
      <c r="E12" s="1754">
        <f>D12/B12</f>
        <v>0.24619608271642035</v>
      </c>
      <c r="F12" s="1755">
        <f t="shared" si="1"/>
        <v>5.6772189973448565E-2</v>
      </c>
      <c r="G12" s="1276"/>
    </row>
    <row r="13" spans="1:7" ht="16.2" thickBot="1">
      <c r="A13" s="1756" t="s">
        <v>73</v>
      </c>
      <c r="B13" s="1768">
        <v>84</v>
      </c>
      <c r="C13" s="1769">
        <f t="shared" si="0"/>
        <v>5.7721207939964447E-5</v>
      </c>
      <c r="D13" s="1770">
        <v>71</v>
      </c>
      <c r="E13" s="1771">
        <f>D13/B13</f>
        <v>0.84523809523809523</v>
      </c>
      <c r="F13" s="1772">
        <f t="shared" si="1"/>
        <v>2.2362416022828562E-4</v>
      </c>
      <c r="G13" s="1276"/>
    </row>
    <row r="14" spans="1:7" ht="15.6">
      <c r="A14" s="1773" t="s">
        <v>33</v>
      </c>
      <c r="B14" s="1774">
        <v>1455271</v>
      </c>
      <c r="C14" s="1775">
        <f t="shared" si="0"/>
        <v>1</v>
      </c>
      <c r="D14" s="1776">
        <v>317497</v>
      </c>
      <c r="E14" s="1777">
        <f>D14/B14</f>
        <v>0.21817036139660587</v>
      </c>
      <c r="F14" s="1778">
        <f t="shared" si="1"/>
        <v>1</v>
      </c>
      <c r="G14" s="1276"/>
    </row>
    <row r="15" spans="1:7" ht="13.8">
      <c r="A15" s="2289" t="s">
        <v>74</v>
      </c>
      <c r="B15" s="2290"/>
      <c r="C15" s="2290"/>
      <c r="D15" s="2290"/>
      <c r="E15" s="2290"/>
      <c r="F15" s="2291"/>
    </row>
    <row r="16" spans="1:7" ht="13.8">
      <c r="A16" s="18"/>
      <c r="B16" s="18"/>
      <c r="C16" s="18"/>
      <c r="D16" s="18"/>
    </row>
    <row r="17" spans="1:7" ht="13.8">
      <c r="A17" s="2292" t="s">
        <v>2083</v>
      </c>
      <c r="B17" s="2292"/>
      <c r="C17" s="2292"/>
      <c r="D17" s="2292"/>
      <c r="E17" s="2292"/>
      <c r="F17" s="2292"/>
    </row>
    <row r="20" spans="1:7" ht="24.6">
      <c r="A20" s="2296" t="s">
        <v>2084</v>
      </c>
      <c r="B20" s="2296"/>
      <c r="C20" s="2296"/>
      <c r="D20" s="2296"/>
      <c r="E20" s="2296"/>
      <c r="F20" s="2296"/>
      <c r="G20" s="1926"/>
    </row>
    <row r="21" spans="1:7" ht="13.8">
      <c r="A21" s="18"/>
      <c r="B21" s="18"/>
      <c r="C21" s="18"/>
      <c r="D21" s="18"/>
    </row>
    <row r="22" spans="1:7" s="51" customFormat="1" ht="20.399999999999999">
      <c r="A22" s="2293" t="s">
        <v>66</v>
      </c>
      <c r="B22" s="2297" t="s">
        <v>270</v>
      </c>
      <c r="C22" s="2298"/>
      <c r="D22" s="2298"/>
      <c r="E22" s="2298"/>
      <c r="F22" s="2298"/>
      <c r="G22" s="1930"/>
    </row>
    <row r="23" spans="1:7" s="51" customFormat="1" ht="20.399999999999999">
      <c r="A23" s="2294"/>
      <c r="B23" s="2297" t="s">
        <v>190</v>
      </c>
      <c r="C23" s="2304"/>
      <c r="D23" s="2297" t="s">
        <v>23</v>
      </c>
      <c r="E23" s="2298"/>
      <c r="F23" s="2298"/>
      <c r="G23" s="357"/>
    </row>
    <row r="24" spans="1:7" s="51" customFormat="1" ht="20.399999999999999">
      <c r="A24" s="2295"/>
      <c r="B24" s="1779" t="s">
        <v>25</v>
      </c>
      <c r="C24" s="1779" t="s">
        <v>2053</v>
      </c>
      <c r="D24" s="45" t="s">
        <v>25</v>
      </c>
      <c r="E24" s="1780" t="s">
        <v>2054</v>
      </c>
      <c r="F24" s="21" t="s">
        <v>2053</v>
      </c>
      <c r="G24" s="357"/>
    </row>
    <row r="25" spans="1:7" s="51" customFormat="1" ht="15.6">
      <c r="A25" s="1750" t="s">
        <v>67</v>
      </c>
      <c r="B25" s="1762">
        <v>953207</v>
      </c>
      <c r="C25" s="1781">
        <f>B25/1360301</f>
        <v>0.70073241142952924</v>
      </c>
      <c r="D25" s="1782">
        <v>182120</v>
      </c>
      <c r="E25" s="1783">
        <f>D25/B25</f>
        <v>0.19106028386279161</v>
      </c>
      <c r="F25" s="1783">
        <v>0.628</v>
      </c>
      <c r="G25" s="1276"/>
    </row>
    <row r="26" spans="1:7" s="51" customFormat="1" ht="15.6">
      <c r="A26" s="1756" t="s">
        <v>68</v>
      </c>
      <c r="B26" s="1763">
        <v>185079</v>
      </c>
      <c r="C26" s="1784">
        <f t="shared" ref="C26:C33" si="2">B26/1360301</f>
        <v>0.13605738729884048</v>
      </c>
      <c r="D26" s="1785">
        <v>54919</v>
      </c>
      <c r="E26" s="1786">
        <f>D26/B26</f>
        <v>0.2967327465568757</v>
      </c>
      <c r="F26" s="1787">
        <v>0.189</v>
      </c>
      <c r="G26" s="1276"/>
    </row>
    <row r="27" spans="1:7" s="51" customFormat="1" ht="15.6">
      <c r="A27" s="1750" t="s">
        <v>69</v>
      </c>
      <c r="B27" s="1762">
        <v>144444</v>
      </c>
      <c r="C27" s="1781">
        <f t="shared" si="2"/>
        <v>0.10618532221912651</v>
      </c>
      <c r="D27" s="1782">
        <v>31666</v>
      </c>
      <c r="E27" s="1783">
        <f>D27/B27</f>
        <v>0.21922682839024121</v>
      </c>
      <c r="F27" s="1788">
        <v>0.109</v>
      </c>
      <c r="G27" s="1276"/>
    </row>
    <row r="28" spans="1:7" s="51" customFormat="1" ht="15.6">
      <c r="A28" s="1756" t="s">
        <v>70</v>
      </c>
      <c r="B28" s="1763">
        <v>3135</v>
      </c>
      <c r="C28" s="1784">
        <f t="shared" si="2"/>
        <v>2.3046369884312367E-3</v>
      </c>
      <c r="D28" s="1785">
        <v>611</v>
      </c>
      <c r="E28" s="1786">
        <f>D28/B28</f>
        <v>0.19489633173843701</v>
      </c>
      <c r="F28" s="1787">
        <v>2E-3</v>
      </c>
      <c r="G28" s="1276"/>
    </row>
    <row r="29" spans="1:7" s="51" customFormat="1" ht="15.6">
      <c r="A29" s="1750" t="s">
        <v>71</v>
      </c>
      <c r="B29" s="1764" t="s">
        <v>27</v>
      </c>
      <c r="C29" s="1765" t="s">
        <v>27</v>
      </c>
      <c r="D29" s="1789" t="s">
        <v>27</v>
      </c>
      <c r="E29" s="1790" t="s">
        <v>27</v>
      </c>
      <c r="F29" s="1791" t="s">
        <v>27</v>
      </c>
      <c r="G29" s="1276"/>
    </row>
    <row r="30" spans="1:7" s="51" customFormat="1" ht="15.6">
      <c r="A30" s="1756" t="s">
        <v>49</v>
      </c>
      <c r="B30" s="1763">
        <v>7345</v>
      </c>
      <c r="C30" s="1784">
        <f t="shared" si="2"/>
        <v>5.3995402488125786E-3</v>
      </c>
      <c r="D30" s="1785">
        <v>4527</v>
      </c>
      <c r="E30" s="1786">
        <f>D30/B30</f>
        <v>0.61633764465622876</v>
      </c>
      <c r="F30" s="1787">
        <v>1.6E-2</v>
      </c>
      <c r="G30" s="1276"/>
    </row>
    <row r="31" spans="1:7" s="51" customFormat="1" ht="15.6">
      <c r="A31" s="1750" t="s">
        <v>72</v>
      </c>
      <c r="B31" s="1762">
        <v>66921</v>
      </c>
      <c r="C31" s="1781">
        <f t="shared" si="2"/>
        <v>4.9195729474579522E-2</v>
      </c>
      <c r="D31" s="1782">
        <v>15978</v>
      </c>
      <c r="E31" s="1783">
        <f>D31/B31</f>
        <v>0.23875913390415565</v>
      </c>
      <c r="F31" s="1788">
        <v>5.5E-2</v>
      </c>
      <c r="G31" s="1276"/>
    </row>
    <row r="32" spans="1:7" s="51" customFormat="1" ht="16.2" thickBot="1">
      <c r="A32" s="1756" t="s">
        <v>73</v>
      </c>
      <c r="B32" s="1792">
        <v>170</v>
      </c>
      <c r="C32" s="1793">
        <f t="shared" si="2"/>
        <v>1.2497234068048176E-4</v>
      </c>
      <c r="D32" s="1794">
        <v>149</v>
      </c>
      <c r="E32" s="1795">
        <f>D32/B32</f>
        <v>0.87647058823529411</v>
      </c>
      <c r="F32" s="1795">
        <v>1E-3</v>
      </c>
      <c r="G32" s="1276"/>
    </row>
    <row r="33" spans="1:7" s="51" customFormat="1" ht="15.6">
      <c r="A33" s="1796" t="s">
        <v>33</v>
      </c>
      <c r="B33" s="1797">
        <v>1360301</v>
      </c>
      <c r="C33" s="1798">
        <f t="shared" si="2"/>
        <v>1</v>
      </c>
      <c r="D33" s="1799">
        <v>289970</v>
      </c>
      <c r="E33" s="1783">
        <f>D33/B33</f>
        <v>0.21316605663011348</v>
      </c>
      <c r="F33" s="1783">
        <v>1</v>
      </c>
      <c r="G33" s="1276"/>
    </row>
    <row r="34" spans="1:7" ht="12.75" customHeight="1">
      <c r="A34" s="2302" t="s">
        <v>74</v>
      </c>
      <c r="B34" s="2259"/>
      <c r="C34" s="2259"/>
      <c r="D34" s="2303"/>
      <c r="E34" s="2303"/>
    </row>
    <row r="35" spans="1:7" ht="12.75" customHeight="1">
      <c r="A35" s="18"/>
      <c r="B35" s="18"/>
      <c r="C35" s="18"/>
      <c r="D35" s="18"/>
    </row>
    <row r="36" spans="1:7" ht="12.75" customHeight="1">
      <c r="A36" s="2292" t="s">
        <v>2085</v>
      </c>
      <c r="B36" s="2292"/>
      <c r="C36" s="2292"/>
      <c r="D36" s="2292"/>
      <c r="E36" s="2292"/>
      <c r="F36" s="2292"/>
    </row>
  </sheetData>
  <mergeCells count="14">
    <mergeCell ref="A34:E34"/>
    <mergeCell ref="A36:F36"/>
    <mergeCell ref="A20:F20"/>
    <mergeCell ref="A22:A24"/>
    <mergeCell ref="B22:F22"/>
    <mergeCell ref="B23:C23"/>
    <mergeCell ref="D23:F23"/>
    <mergeCell ref="A15:F15"/>
    <mergeCell ref="A17:F17"/>
    <mergeCell ref="A3:A5"/>
    <mergeCell ref="A1:F1"/>
    <mergeCell ref="B3:F3"/>
    <mergeCell ref="B4:C4"/>
    <mergeCell ref="D4:F4"/>
  </mergeCells>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2"/>
  <sheetViews>
    <sheetView workbookViewId="0">
      <selection activeCell="F4" sqref="F4"/>
    </sheetView>
  </sheetViews>
  <sheetFormatPr defaultColWidth="9.6640625" defaultRowHeight="12.75" customHeight="1"/>
  <cols>
    <col min="1" max="1" width="30.109375" style="51" customWidth="1"/>
    <col min="2" max="2" width="38.109375" style="51" customWidth="1"/>
    <col min="3" max="5" width="14.77734375" style="51" customWidth="1"/>
    <col min="6" max="6" width="9.6640625" style="51"/>
    <col min="7" max="7" width="30.109375" style="51" customWidth="1"/>
    <col min="8" max="8" width="38.109375" style="51" customWidth="1"/>
    <col min="9" max="9" width="15.109375" style="51" customWidth="1"/>
    <col min="10" max="11" width="13.33203125" style="51" customWidth="1"/>
    <col min="12" max="16384" width="9.6640625" style="51"/>
  </cols>
  <sheetData>
    <row r="1" spans="1:13" ht="24.6">
      <c r="A1" s="2296" t="s">
        <v>2086</v>
      </c>
      <c r="B1" s="2296"/>
      <c r="C1" s="2296"/>
      <c r="D1" s="2296"/>
      <c r="E1" s="2296"/>
      <c r="G1" s="2296" t="s">
        <v>2087</v>
      </c>
      <c r="H1" s="2296"/>
      <c r="I1" s="2296"/>
      <c r="J1" s="2296"/>
      <c r="K1" s="2296"/>
      <c r="L1" s="1800"/>
    </row>
    <row r="2" spans="1:13" ht="13.2">
      <c r="A2" s="192"/>
      <c r="B2" s="190"/>
      <c r="C2" s="190"/>
      <c r="D2" s="190"/>
      <c r="E2" s="190"/>
      <c r="G2" s="192"/>
      <c r="H2" s="190"/>
      <c r="I2" s="190"/>
      <c r="J2" s="190"/>
      <c r="K2" s="190"/>
    </row>
    <row r="3" spans="1:13" ht="20.399999999999999">
      <c r="A3" s="2305" t="s">
        <v>843</v>
      </c>
      <c r="B3" s="2308" t="s">
        <v>2088</v>
      </c>
      <c r="C3" s="2311" t="s">
        <v>95</v>
      </c>
      <c r="D3" s="2312"/>
      <c r="E3" s="2313"/>
      <c r="F3" s="357"/>
      <c r="G3" s="2305" t="s">
        <v>843</v>
      </c>
      <c r="H3" s="2308" t="s">
        <v>844</v>
      </c>
      <c r="I3" s="2311" t="s">
        <v>95</v>
      </c>
      <c r="J3" s="2312"/>
      <c r="K3" s="2313"/>
      <c r="L3" s="206"/>
    </row>
    <row r="4" spans="1:13" ht="32.4">
      <c r="A4" s="2306"/>
      <c r="B4" s="2309"/>
      <c r="C4" s="1244" t="s">
        <v>685</v>
      </c>
      <c r="D4" s="2299" t="s">
        <v>23</v>
      </c>
      <c r="E4" s="2314"/>
      <c r="F4" s="614"/>
      <c r="G4" s="2306"/>
      <c r="H4" s="2309"/>
      <c r="I4" s="1244" t="s">
        <v>685</v>
      </c>
      <c r="J4" s="2299" t="s">
        <v>23</v>
      </c>
      <c r="K4" s="2314"/>
      <c r="L4" s="614"/>
    </row>
    <row r="5" spans="1:13" ht="20.399999999999999">
      <c r="A5" s="2307"/>
      <c r="B5" s="2310"/>
      <c r="C5" s="46" t="s">
        <v>25</v>
      </c>
      <c r="D5" s="46" t="s">
        <v>25</v>
      </c>
      <c r="E5" s="49" t="s">
        <v>845</v>
      </c>
      <c r="F5" s="357"/>
      <c r="G5" s="2307"/>
      <c r="H5" s="2310"/>
      <c r="I5" s="46" t="s">
        <v>25</v>
      </c>
      <c r="J5" s="46" t="s">
        <v>25</v>
      </c>
      <c r="K5" s="49" t="s">
        <v>845</v>
      </c>
      <c r="L5" s="206"/>
    </row>
    <row r="6" spans="1:13" ht="13.8">
      <c r="A6" s="1801" t="s">
        <v>1394</v>
      </c>
      <c r="B6" s="1802" t="s">
        <v>1395</v>
      </c>
      <c r="C6" s="1803">
        <v>5433</v>
      </c>
      <c r="D6" s="1804">
        <v>1251</v>
      </c>
      <c r="E6" s="1805">
        <f t="shared" ref="E6:E49" si="0">D6/C6</f>
        <v>0.23025952512424075</v>
      </c>
      <c r="G6" s="1806" t="s">
        <v>1394</v>
      </c>
      <c r="H6" s="1807" t="s">
        <v>1395</v>
      </c>
      <c r="I6" s="1808">
        <v>5213</v>
      </c>
      <c r="J6" s="1809">
        <v>1170</v>
      </c>
      <c r="K6" s="1783">
        <v>0.224</v>
      </c>
      <c r="L6" s="17"/>
      <c r="M6" s="4"/>
    </row>
    <row r="7" spans="1:13" ht="13.8">
      <c r="A7" s="1810" t="s">
        <v>1396</v>
      </c>
      <c r="B7" s="1811" t="s">
        <v>1397</v>
      </c>
      <c r="C7" s="1812">
        <v>2035</v>
      </c>
      <c r="D7" s="1813">
        <v>577</v>
      </c>
      <c r="E7" s="1814">
        <f t="shared" si="0"/>
        <v>0.28353808353808352</v>
      </c>
      <c r="G7" s="1815" t="s">
        <v>1396</v>
      </c>
      <c r="H7" s="1816" t="s">
        <v>1397</v>
      </c>
      <c r="I7" s="1817">
        <v>2568</v>
      </c>
      <c r="J7" s="1818">
        <v>696</v>
      </c>
      <c r="K7" s="1787">
        <v>0.27100000000000002</v>
      </c>
      <c r="L7" s="17"/>
      <c r="M7" s="4"/>
    </row>
    <row r="8" spans="1:13" ht="13.8">
      <c r="A8" s="1801" t="s">
        <v>1398</v>
      </c>
      <c r="B8" s="1819" t="s">
        <v>1399</v>
      </c>
      <c r="C8" s="1803">
        <v>3822</v>
      </c>
      <c r="D8" s="1804">
        <v>1188</v>
      </c>
      <c r="E8" s="1805">
        <f t="shared" si="0"/>
        <v>0.31083202511773939</v>
      </c>
      <c r="G8" s="1820" t="s">
        <v>1398</v>
      </c>
      <c r="H8" s="1821" t="s">
        <v>1399</v>
      </c>
      <c r="I8" s="1808">
        <v>3934</v>
      </c>
      <c r="J8" s="1809">
        <v>1171</v>
      </c>
      <c r="K8" s="1788">
        <v>0.29799999999999999</v>
      </c>
      <c r="L8" s="17"/>
      <c r="M8" s="4"/>
    </row>
    <row r="9" spans="1:13" ht="13.8">
      <c r="A9" s="1810" t="s">
        <v>1400</v>
      </c>
      <c r="B9" s="1811" t="s">
        <v>1401</v>
      </c>
      <c r="C9" s="1812">
        <v>3517</v>
      </c>
      <c r="D9" s="1813">
        <v>1248</v>
      </c>
      <c r="E9" s="1814">
        <f t="shared" si="0"/>
        <v>0.35484788171737275</v>
      </c>
      <c r="G9" s="1815" t="s">
        <v>1400</v>
      </c>
      <c r="H9" s="1816" t="s">
        <v>1401</v>
      </c>
      <c r="I9" s="1817">
        <v>3294</v>
      </c>
      <c r="J9" s="1818">
        <v>1074</v>
      </c>
      <c r="K9" s="1787">
        <v>0.32600000000000001</v>
      </c>
      <c r="L9" s="17"/>
      <c r="M9" s="4"/>
    </row>
    <row r="10" spans="1:13" ht="13.8">
      <c r="A10" s="1801" t="s">
        <v>1402</v>
      </c>
      <c r="B10" s="1819" t="s">
        <v>1403</v>
      </c>
      <c r="C10" s="1803">
        <v>5944</v>
      </c>
      <c r="D10" s="1804">
        <v>1918</v>
      </c>
      <c r="E10" s="1805">
        <f t="shared" si="0"/>
        <v>0.32267833109017496</v>
      </c>
      <c r="G10" s="1820" t="s">
        <v>1402</v>
      </c>
      <c r="H10" s="1821" t="s">
        <v>1403</v>
      </c>
      <c r="I10" s="1808">
        <v>5924</v>
      </c>
      <c r="J10" s="1809">
        <v>1945</v>
      </c>
      <c r="K10" s="1788">
        <v>0.32800000000000001</v>
      </c>
      <c r="L10" s="17"/>
      <c r="M10" s="4"/>
    </row>
    <row r="11" spans="1:13" ht="13.8">
      <c r="A11" s="1810" t="s">
        <v>1404</v>
      </c>
      <c r="B11" s="1811" t="s">
        <v>1405</v>
      </c>
      <c r="C11" s="1812">
        <v>5631</v>
      </c>
      <c r="D11" s="1813">
        <v>3657</v>
      </c>
      <c r="E11" s="1814">
        <f t="shared" si="0"/>
        <v>0.64944059669685672</v>
      </c>
      <c r="G11" s="1815" t="s">
        <v>1404</v>
      </c>
      <c r="H11" s="1816" t="s">
        <v>1405</v>
      </c>
      <c r="I11" s="1817">
        <v>5391</v>
      </c>
      <c r="J11" s="1818">
        <v>3485</v>
      </c>
      <c r="K11" s="1787">
        <v>0.64600000000000002</v>
      </c>
      <c r="L11" s="17"/>
      <c r="M11" s="4"/>
    </row>
    <row r="12" spans="1:13" ht="13.8">
      <c r="A12" s="1801" t="s">
        <v>1406</v>
      </c>
      <c r="B12" s="1819" t="s">
        <v>1407</v>
      </c>
      <c r="C12" s="1803">
        <v>4811</v>
      </c>
      <c r="D12" s="1804">
        <v>1493</v>
      </c>
      <c r="E12" s="1805">
        <f t="shared" si="0"/>
        <v>0.3103304926210767</v>
      </c>
      <c r="G12" s="1820" t="s">
        <v>1406</v>
      </c>
      <c r="H12" s="1821" t="s">
        <v>1407</v>
      </c>
      <c r="I12" s="1808">
        <v>4507</v>
      </c>
      <c r="J12" s="1809">
        <v>1254</v>
      </c>
      <c r="K12" s="1788">
        <v>0.27800000000000002</v>
      </c>
      <c r="L12" s="17"/>
      <c r="M12" s="4"/>
    </row>
    <row r="13" spans="1:13" ht="13.8">
      <c r="A13" s="1810" t="s">
        <v>1408</v>
      </c>
      <c r="B13" s="1811" t="s">
        <v>1409</v>
      </c>
      <c r="C13" s="1812">
        <v>4647</v>
      </c>
      <c r="D13" s="1813">
        <v>1309</v>
      </c>
      <c r="E13" s="1814">
        <f t="shared" si="0"/>
        <v>0.28168710996341728</v>
      </c>
      <c r="G13" s="1815" t="s">
        <v>1408</v>
      </c>
      <c r="H13" s="1816" t="s">
        <v>1409</v>
      </c>
      <c r="I13" s="1817">
        <v>4861</v>
      </c>
      <c r="J13" s="1818">
        <v>1250</v>
      </c>
      <c r="K13" s="1787">
        <v>0.25700000000000001</v>
      </c>
      <c r="L13" s="17"/>
      <c r="M13" s="4"/>
    </row>
    <row r="14" spans="1:13" ht="13.8">
      <c r="A14" s="1801" t="s">
        <v>1410</v>
      </c>
      <c r="B14" s="1819" t="s">
        <v>1411</v>
      </c>
      <c r="C14" s="1803">
        <v>4365</v>
      </c>
      <c r="D14" s="1804">
        <v>1607</v>
      </c>
      <c r="E14" s="1805">
        <f t="shared" si="0"/>
        <v>0.36815578465063004</v>
      </c>
      <c r="G14" s="1820" t="s">
        <v>1410</v>
      </c>
      <c r="H14" s="1821" t="s">
        <v>1411</v>
      </c>
      <c r="I14" s="1808">
        <v>4310</v>
      </c>
      <c r="J14" s="1809">
        <v>1310</v>
      </c>
      <c r="K14" s="1788">
        <v>0.30399999999999999</v>
      </c>
      <c r="L14" s="17"/>
      <c r="M14" s="4"/>
    </row>
    <row r="15" spans="1:13" ht="13.8">
      <c r="A15" s="1810" t="s">
        <v>1412</v>
      </c>
      <c r="B15" s="1811" t="s">
        <v>1413</v>
      </c>
      <c r="C15" s="1812">
        <v>6544</v>
      </c>
      <c r="D15" s="1813">
        <v>2009</v>
      </c>
      <c r="E15" s="1814">
        <f t="shared" si="0"/>
        <v>0.30699877750611249</v>
      </c>
      <c r="G15" s="1815" t="s">
        <v>1412</v>
      </c>
      <c r="H15" s="1816" t="s">
        <v>1413</v>
      </c>
      <c r="I15" s="1817">
        <v>6196</v>
      </c>
      <c r="J15" s="1818">
        <v>1664</v>
      </c>
      <c r="K15" s="1787">
        <v>0.26900000000000002</v>
      </c>
      <c r="L15" s="17"/>
      <c r="M15" s="4"/>
    </row>
    <row r="16" spans="1:13" ht="13.8">
      <c r="A16" s="1801" t="s">
        <v>1414</v>
      </c>
      <c r="B16" s="1819" t="s">
        <v>1415</v>
      </c>
      <c r="C16" s="1803">
        <v>4802</v>
      </c>
      <c r="D16" s="1804">
        <v>1597</v>
      </c>
      <c r="E16" s="1805">
        <f t="shared" si="0"/>
        <v>0.33256976259891713</v>
      </c>
      <c r="G16" s="1820" t="s">
        <v>1414</v>
      </c>
      <c r="H16" s="1821" t="s">
        <v>1415</v>
      </c>
      <c r="I16" s="1808">
        <v>4729</v>
      </c>
      <c r="J16" s="1809">
        <v>1508</v>
      </c>
      <c r="K16" s="1788">
        <v>0.31900000000000001</v>
      </c>
      <c r="L16" s="17"/>
      <c r="M16" s="4"/>
    </row>
    <row r="17" spans="1:13" ht="13.8">
      <c r="A17" s="1810" t="s">
        <v>1416</v>
      </c>
      <c r="B17" s="1811" t="s">
        <v>1417</v>
      </c>
      <c r="C17" s="1812">
        <v>7423</v>
      </c>
      <c r="D17" s="1813">
        <v>2747</v>
      </c>
      <c r="E17" s="1814">
        <f t="shared" si="0"/>
        <v>0.37006601104674658</v>
      </c>
      <c r="G17" s="1815" t="s">
        <v>1416</v>
      </c>
      <c r="H17" s="1816" t="s">
        <v>1417</v>
      </c>
      <c r="I17" s="1817">
        <v>6391</v>
      </c>
      <c r="J17" s="1818">
        <v>2207</v>
      </c>
      <c r="K17" s="1787">
        <v>0.34499999999999997</v>
      </c>
      <c r="L17" s="17"/>
      <c r="M17" s="4"/>
    </row>
    <row r="18" spans="1:13" ht="13.8">
      <c r="A18" s="1801" t="s">
        <v>1422</v>
      </c>
      <c r="B18" s="1819" t="s">
        <v>1423</v>
      </c>
      <c r="C18" s="1803">
        <v>4388</v>
      </c>
      <c r="D18" s="1804">
        <v>1829</v>
      </c>
      <c r="E18" s="1805">
        <f t="shared" si="0"/>
        <v>0.41681859617137645</v>
      </c>
      <c r="G18" s="1820" t="s">
        <v>1418</v>
      </c>
      <c r="H18" s="1821" t="s">
        <v>1419</v>
      </c>
      <c r="I18" s="1808">
        <v>11012</v>
      </c>
      <c r="J18" s="1809">
        <v>3556</v>
      </c>
      <c r="K18" s="1788">
        <v>0.32300000000000001</v>
      </c>
      <c r="L18" s="17"/>
      <c r="M18" s="4"/>
    </row>
    <row r="19" spans="1:13" ht="13.8">
      <c r="A19" s="1810" t="s">
        <v>1424</v>
      </c>
      <c r="B19" s="1811" t="s">
        <v>1425</v>
      </c>
      <c r="C19" s="1812">
        <v>4820</v>
      </c>
      <c r="D19" s="1813">
        <v>1686</v>
      </c>
      <c r="E19" s="1814">
        <f t="shared" si="0"/>
        <v>0.34979253112033193</v>
      </c>
      <c r="G19" s="1815" t="s">
        <v>1420</v>
      </c>
      <c r="H19" s="1816" t="s">
        <v>1421</v>
      </c>
      <c r="I19" s="1817">
        <v>7884</v>
      </c>
      <c r="J19" s="1818">
        <v>2555</v>
      </c>
      <c r="K19" s="1787">
        <v>0.32400000000000001</v>
      </c>
      <c r="L19" s="17"/>
      <c r="M19" s="4"/>
    </row>
    <row r="20" spans="1:13" ht="13.8">
      <c r="A20" s="1801" t="s">
        <v>2089</v>
      </c>
      <c r="B20" s="1822" t="s">
        <v>2090</v>
      </c>
      <c r="C20" s="1803">
        <v>8402</v>
      </c>
      <c r="D20" s="1804">
        <v>2599</v>
      </c>
      <c r="E20" s="1805">
        <f t="shared" si="0"/>
        <v>0.3093311116400857</v>
      </c>
      <c r="G20" s="1820" t="s">
        <v>1422</v>
      </c>
      <c r="H20" s="1821" t="s">
        <v>1423</v>
      </c>
      <c r="I20" s="1808">
        <v>4009</v>
      </c>
      <c r="J20" s="1809">
        <v>1578</v>
      </c>
      <c r="K20" s="1788">
        <v>0.39400000000000002</v>
      </c>
      <c r="L20" s="17"/>
      <c r="M20" s="4"/>
    </row>
    <row r="21" spans="1:13" ht="13.8">
      <c r="A21" s="1810" t="s">
        <v>2091</v>
      </c>
      <c r="B21" s="1823" t="s">
        <v>2092</v>
      </c>
      <c r="C21" s="1812">
        <v>6080</v>
      </c>
      <c r="D21" s="1813">
        <v>1869</v>
      </c>
      <c r="E21" s="1814">
        <f t="shared" si="0"/>
        <v>0.30740131578947366</v>
      </c>
      <c r="G21" s="1815" t="s">
        <v>1424</v>
      </c>
      <c r="H21" s="1816" t="s">
        <v>1425</v>
      </c>
      <c r="I21" s="1817">
        <v>4970</v>
      </c>
      <c r="J21" s="1818">
        <v>1466</v>
      </c>
      <c r="K21" s="1787">
        <v>0.29499999999999998</v>
      </c>
      <c r="L21" s="17"/>
      <c r="M21" s="4"/>
    </row>
    <row r="22" spans="1:13" ht="13.8">
      <c r="A22" s="1801" t="s">
        <v>2093</v>
      </c>
      <c r="B22" s="1822" t="s">
        <v>2094</v>
      </c>
      <c r="C22" s="1803">
        <v>5525</v>
      </c>
      <c r="D22" s="1804">
        <v>1653</v>
      </c>
      <c r="E22" s="1805">
        <f t="shared" si="0"/>
        <v>0.29918552036199098</v>
      </c>
      <c r="G22" s="1820" t="s">
        <v>1426</v>
      </c>
      <c r="H22" s="1821" t="s">
        <v>1427</v>
      </c>
      <c r="I22" s="1808">
        <v>3531</v>
      </c>
      <c r="J22" s="1809">
        <v>514</v>
      </c>
      <c r="K22" s="1788">
        <v>0.14599999999999999</v>
      </c>
      <c r="L22" s="17"/>
      <c r="M22" s="4"/>
    </row>
    <row r="23" spans="1:13" ht="13.8">
      <c r="A23" s="1810" t="s">
        <v>2095</v>
      </c>
      <c r="B23" s="1823" t="s">
        <v>2096</v>
      </c>
      <c r="C23" s="1812">
        <v>4572</v>
      </c>
      <c r="D23" s="1813">
        <v>1342</v>
      </c>
      <c r="E23" s="1814">
        <f t="shared" si="0"/>
        <v>0.29352580927384075</v>
      </c>
      <c r="G23" s="1815" t="s">
        <v>1428</v>
      </c>
      <c r="H23" s="1816" t="s">
        <v>1429</v>
      </c>
      <c r="I23" s="1817">
        <v>7529</v>
      </c>
      <c r="J23" s="1818">
        <v>2641</v>
      </c>
      <c r="K23" s="1787">
        <v>0.35099999999999998</v>
      </c>
      <c r="L23" s="17"/>
      <c r="M23" s="4"/>
    </row>
    <row r="24" spans="1:13" ht="13.8">
      <c r="A24" s="1801" t="s">
        <v>1426</v>
      </c>
      <c r="B24" s="1819" t="s">
        <v>1427</v>
      </c>
      <c r="C24" s="1803">
        <v>2793</v>
      </c>
      <c r="D24" s="1804">
        <v>382</v>
      </c>
      <c r="E24" s="1805">
        <f t="shared" si="0"/>
        <v>0.13677049767275332</v>
      </c>
      <c r="G24" s="1820" t="s">
        <v>1430</v>
      </c>
      <c r="H24" s="1821" t="s">
        <v>1431</v>
      </c>
      <c r="I24" s="1808">
        <v>8451</v>
      </c>
      <c r="J24" s="1809">
        <v>2409</v>
      </c>
      <c r="K24" s="1788">
        <v>0.28499999999999998</v>
      </c>
      <c r="L24" s="17"/>
      <c r="M24" s="4"/>
    </row>
    <row r="25" spans="1:13" ht="13.8">
      <c r="A25" s="1810" t="s">
        <v>2097</v>
      </c>
      <c r="B25" s="1823" t="s">
        <v>2098</v>
      </c>
      <c r="C25" s="1812">
        <v>1365</v>
      </c>
      <c r="D25" s="1813">
        <v>407</v>
      </c>
      <c r="E25" s="1814">
        <f t="shared" si="0"/>
        <v>0.29816849816849816</v>
      </c>
      <c r="G25" s="1815" t="s">
        <v>1432</v>
      </c>
      <c r="H25" s="1816" t="s">
        <v>42</v>
      </c>
      <c r="I25" s="1817">
        <v>5972</v>
      </c>
      <c r="J25" s="1818">
        <v>1840</v>
      </c>
      <c r="K25" s="1787">
        <v>0.308</v>
      </c>
      <c r="L25" s="17"/>
      <c r="M25" s="4"/>
    </row>
    <row r="26" spans="1:13" ht="13.8">
      <c r="A26" s="1801" t="s">
        <v>2099</v>
      </c>
      <c r="B26" s="1822" t="s">
        <v>2100</v>
      </c>
      <c r="C26" s="1803">
        <v>6336</v>
      </c>
      <c r="D26" s="1804">
        <v>2113</v>
      </c>
      <c r="E26" s="1805">
        <f t="shared" si="0"/>
        <v>0.3334911616161616</v>
      </c>
      <c r="G26" s="1820" t="s">
        <v>1433</v>
      </c>
      <c r="H26" s="1821" t="s">
        <v>1434</v>
      </c>
      <c r="I26" s="1808">
        <v>4025</v>
      </c>
      <c r="J26" s="1809">
        <v>1184</v>
      </c>
      <c r="K26" s="1788">
        <v>0.29399999999999998</v>
      </c>
      <c r="L26" s="17"/>
      <c r="M26" s="4"/>
    </row>
    <row r="27" spans="1:13" ht="13.8">
      <c r="A27" s="1810" t="s">
        <v>2101</v>
      </c>
      <c r="B27" s="1811" t="s">
        <v>1431</v>
      </c>
      <c r="C27" s="1812">
        <v>6111</v>
      </c>
      <c r="D27" s="1813">
        <v>1520</v>
      </c>
      <c r="E27" s="1814">
        <f t="shared" si="0"/>
        <v>0.24873179512354771</v>
      </c>
      <c r="G27" s="1815" t="s">
        <v>1435</v>
      </c>
      <c r="H27" s="1816" t="s">
        <v>1436</v>
      </c>
      <c r="I27" s="1817">
        <v>4844</v>
      </c>
      <c r="J27" s="1818">
        <v>1338</v>
      </c>
      <c r="K27" s="1787">
        <v>0.27600000000000002</v>
      </c>
      <c r="L27" s="17"/>
      <c r="M27" s="4"/>
    </row>
    <row r="28" spans="1:13" ht="13.8">
      <c r="A28" s="1801" t="s">
        <v>2102</v>
      </c>
      <c r="B28" s="1822" t="s">
        <v>2103</v>
      </c>
      <c r="C28" s="1803">
        <v>2868</v>
      </c>
      <c r="D28" s="1804">
        <v>755</v>
      </c>
      <c r="E28" s="1805">
        <f t="shared" si="0"/>
        <v>0.26324965132496514</v>
      </c>
      <c r="G28" s="1820" t="s">
        <v>1437</v>
      </c>
      <c r="H28" s="1821" t="s">
        <v>120</v>
      </c>
      <c r="I28" s="1808">
        <v>3965</v>
      </c>
      <c r="J28" s="1809">
        <v>1646</v>
      </c>
      <c r="K28" s="1788">
        <v>0.41499999999999998</v>
      </c>
      <c r="L28" s="17"/>
      <c r="M28" s="4"/>
    </row>
    <row r="29" spans="1:13" ht="13.8">
      <c r="A29" s="1810" t="s">
        <v>1432</v>
      </c>
      <c r="B29" s="1811" t="s">
        <v>42</v>
      </c>
      <c r="C29" s="1812">
        <v>5913</v>
      </c>
      <c r="D29" s="1813">
        <v>1811</v>
      </c>
      <c r="E29" s="1814">
        <f t="shared" si="0"/>
        <v>0.30627431084052087</v>
      </c>
      <c r="G29" s="1815" t="s">
        <v>1438</v>
      </c>
      <c r="H29" s="1816" t="s">
        <v>1439</v>
      </c>
      <c r="I29" s="1817">
        <v>8503</v>
      </c>
      <c r="J29" s="1818">
        <v>2268</v>
      </c>
      <c r="K29" s="1787">
        <v>0.26700000000000002</v>
      </c>
      <c r="L29" s="17"/>
      <c r="M29" s="4"/>
    </row>
    <row r="30" spans="1:13" ht="13.8">
      <c r="A30" s="1801" t="s">
        <v>1433</v>
      </c>
      <c r="B30" s="1819" t="s">
        <v>1434</v>
      </c>
      <c r="C30" s="1803">
        <v>3876</v>
      </c>
      <c r="D30" s="1804">
        <v>1018</v>
      </c>
      <c r="E30" s="1805">
        <f t="shared" si="0"/>
        <v>0.2626418988648091</v>
      </c>
      <c r="G30" s="1820" t="s">
        <v>1440</v>
      </c>
      <c r="H30" s="1821" t="s">
        <v>1441</v>
      </c>
      <c r="I30" s="1808">
        <v>5154</v>
      </c>
      <c r="J30" s="1809">
        <v>846</v>
      </c>
      <c r="K30" s="1788">
        <v>0.16400000000000001</v>
      </c>
      <c r="L30" s="17"/>
      <c r="M30" s="4"/>
    </row>
    <row r="31" spans="1:13" ht="13.8">
      <c r="A31" s="1810" t="s">
        <v>1435</v>
      </c>
      <c r="B31" s="1811" t="s">
        <v>1436</v>
      </c>
      <c r="C31" s="1812">
        <v>5432</v>
      </c>
      <c r="D31" s="1813">
        <v>1369</v>
      </c>
      <c r="E31" s="1814">
        <f t="shared" si="0"/>
        <v>0.25202503681885124</v>
      </c>
      <c r="G31" s="1815" t="s">
        <v>1442</v>
      </c>
      <c r="H31" s="1816" t="s">
        <v>1443</v>
      </c>
      <c r="I31" s="1817">
        <v>7822</v>
      </c>
      <c r="J31" s="1818">
        <v>1543</v>
      </c>
      <c r="K31" s="1787">
        <v>0.19700000000000001</v>
      </c>
      <c r="L31" s="17"/>
      <c r="M31" s="4"/>
    </row>
    <row r="32" spans="1:13" ht="13.8">
      <c r="A32" s="1801" t="s">
        <v>1437</v>
      </c>
      <c r="B32" s="1819" t="s">
        <v>120</v>
      </c>
      <c r="C32" s="1803">
        <v>5932</v>
      </c>
      <c r="D32" s="1804">
        <v>2288</v>
      </c>
      <c r="E32" s="1805">
        <f t="shared" si="0"/>
        <v>0.38570465273095078</v>
      </c>
      <c r="G32" s="1820" t="s">
        <v>1444</v>
      </c>
      <c r="H32" s="1821" t="s">
        <v>1445</v>
      </c>
      <c r="I32" s="1808">
        <v>7587</v>
      </c>
      <c r="J32" s="1809">
        <v>1180</v>
      </c>
      <c r="K32" s="1788">
        <v>0.156</v>
      </c>
      <c r="L32" s="17"/>
      <c r="M32" s="4"/>
    </row>
    <row r="33" spans="1:13" ht="13.8">
      <c r="A33" s="1810" t="s">
        <v>2104</v>
      </c>
      <c r="B33" s="1811" t="s">
        <v>1441</v>
      </c>
      <c r="C33" s="1812">
        <v>3550</v>
      </c>
      <c r="D33" s="1813">
        <v>527</v>
      </c>
      <c r="E33" s="1814">
        <f t="shared" si="0"/>
        <v>0.14845070422535211</v>
      </c>
      <c r="G33" s="1815" t="s">
        <v>1446</v>
      </c>
      <c r="H33" s="1816" t="s">
        <v>1447</v>
      </c>
      <c r="I33" s="1817">
        <v>9540</v>
      </c>
      <c r="J33" s="1818">
        <v>3655</v>
      </c>
      <c r="K33" s="1787">
        <v>0.38300000000000001</v>
      </c>
      <c r="L33" s="17"/>
      <c r="M33" s="4"/>
    </row>
    <row r="34" spans="1:13" ht="13.8">
      <c r="A34" s="1801" t="s">
        <v>2105</v>
      </c>
      <c r="B34" s="1822" t="s">
        <v>2106</v>
      </c>
      <c r="C34" s="1803">
        <v>1568</v>
      </c>
      <c r="D34" s="1804">
        <v>339</v>
      </c>
      <c r="E34" s="1805">
        <f t="shared" si="0"/>
        <v>0.21619897959183673</v>
      </c>
      <c r="G34" s="1820" t="s">
        <v>1448</v>
      </c>
      <c r="H34" s="1821" t="s">
        <v>1449</v>
      </c>
      <c r="I34" s="1808">
        <v>8087</v>
      </c>
      <c r="J34" s="1809">
        <v>1470</v>
      </c>
      <c r="K34" s="1788">
        <v>0.182</v>
      </c>
      <c r="L34" s="17"/>
      <c r="M34" s="4"/>
    </row>
    <row r="35" spans="1:13" ht="13.8">
      <c r="A35" s="1810" t="s">
        <v>2107</v>
      </c>
      <c r="B35" s="1823" t="s">
        <v>2108</v>
      </c>
      <c r="C35" s="1812">
        <v>4531</v>
      </c>
      <c r="D35" s="1813">
        <v>993</v>
      </c>
      <c r="E35" s="1814">
        <f t="shared" si="0"/>
        <v>0.21915691900242773</v>
      </c>
      <c r="G35" s="1815" t="s">
        <v>1450</v>
      </c>
      <c r="H35" s="1816" t="s">
        <v>39</v>
      </c>
      <c r="I35" s="1817">
        <v>6322</v>
      </c>
      <c r="J35" s="1818">
        <v>2284</v>
      </c>
      <c r="K35" s="1787">
        <v>0.36099999999999999</v>
      </c>
      <c r="L35" s="17"/>
      <c r="M35" s="4"/>
    </row>
    <row r="36" spans="1:13" ht="13.8">
      <c r="A36" s="1801" t="s">
        <v>2109</v>
      </c>
      <c r="B36" s="1819" t="s">
        <v>1439</v>
      </c>
      <c r="C36" s="1803">
        <v>6109</v>
      </c>
      <c r="D36" s="1804">
        <v>1427</v>
      </c>
      <c r="E36" s="1805">
        <f t="shared" si="0"/>
        <v>0.23358978556228516</v>
      </c>
      <c r="G36" s="1820" t="s">
        <v>1451</v>
      </c>
      <c r="H36" s="1821" t="s">
        <v>1452</v>
      </c>
      <c r="I36" s="1808">
        <v>3925</v>
      </c>
      <c r="J36" s="1809">
        <v>1156</v>
      </c>
      <c r="K36" s="1788">
        <v>0.29499999999999998</v>
      </c>
      <c r="L36" s="17"/>
      <c r="M36" s="4"/>
    </row>
    <row r="37" spans="1:13" ht="13.8">
      <c r="A37" s="1810" t="s">
        <v>2110</v>
      </c>
      <c r="B37" s="1811" t="s">
        <v>1443</v>
      </c>
      <c r="C37" s="1812">
        <v>3787</v>
      </c>
      <c r="D37" s="1813">
        <v>663</v>
      </c>
      <c r="E37" s="1814">
        <f t="shared" si="0"/>
        <v>0.17507261684710854</v>
      </c>
      <c r="G37" s="1815" t="s">
        <v>1453</v>
      </c>
      <c r="H37" s="1816" t="s">
        <v>1454</v>
      </c>
      <c r="I37" s="1817">
        <v>2588</v>
      </c>
      <c r="J37" s="1818">
        <v>635</v>
      </c>
      <c r="K37" s="1787">
        <v>0.245</v>
      </c>
      <c r="L37" s="17"/>
      <c r="M37" s="4"/>
    </row>
    <row r="38" spans="1:13" ht="14.4" thickBot="1">
      <c r="A38" s="1801" t="s">
        <v>2111</v>
      </c>
      <c r="B38" s="1822" t="s">
        <v>2112</v>
      </c>
      <c r="C38" s="1803">
        <v>4120</v>
      </c>
      <c r="D38" s="1804">
        <v>636</v>
      </c>
      <c r="E38" s="1805">
        <f t="shared" si="0"/>
        <v>0.15436893203883495</v>
      </c>
      <c r="G38" s="1820" t="s">
        <v>1455</v>
      </c>
      <c r="H38" s="1821" t="s">
        <v>37</v>
      </c>
      <c r="I38" s="1824">
        <v>2041</v>
      </c>
      <c r="J38" s="1825">
        <v>421</v>
      </c>
      <c r="K38" s="1826">
        <v>0.20599999999999999</v>
      </c>
      <c r="L38" s="17"/>
      <c r="M38" s="4"/>
    </row>
    <row r="39" spans="1:13" ht="13.8">
      <c r="A39" s="1810" t="s">
        <v>2113</v>
      </c>
      <c r="B39" s="1811" t="s">
        <v>1445</v>
      </c>
      <c r="C39" s="1812">
        <v>4452</v>
      </c>
      <c r="D39" s="1813">
        <v>543</v>
      </c>
      <c r="E39" s="1814">
        <f t="shared" si="0"/>
        <v>0.12196765498652291</v>
      </c>
      <c r="G39" s="2315" t="s">
        <v>33</v>
      </c>
      <c r="H39" s="2316"/>
      <c r="I39" s="1827">
        <v>185079</v>
      </c>
      <c r="J39" s="403">
        <v>54919</v>
      </c>
      <c r="K39" s="1786">
        <v>0.29699999999999999</v>
      </c>
      <c r="L39" s="17"/>
      <c r="M39" s="4"/>
    </row>
    <row r="40" spans="1:13" ht="13.2">
      <c r="A40" s="1801" t="s">
        <v>2114</v>
      </c>
      <c r="B40" s="1822" t="s">
        <v>2115</v>
      </c>
      <c r="C40" s="1803">
        <v>3832</v>
      </c>
      <c r="D40" s="1804">
        <v>646</v>
      </c>
      <c r="E40" s="1805">
        <f t="shared" si="0"/>
        <v>0.16858037578288101</v>
      </c>
      <c r="G40" s="192"/>
      <c r="H40" s="190"/>
      <c r="I40" s="190"/>
      <c r="J40" s="190"/>
      <c r="K40" s="190"/>
    </row>
    <row r="41" spans="1:13" ht="13.2">
      <c r="A41" s="1810" t="s">
        <v>2116</v>
      </c>
      <c r="B41" s="1823" t="s">
        <v>2117</v>
      </c>
      <c r="C41" s="1812">
        <v>6366</v>
      </c>
      <c r="D41" s="1813">
        <v>2172</v>
      </c>
      <c r="E41" s="1814">
        <f t="shared" si="0"/>
        <v>0.34118755890669178</v>
      </c>
      <c r="G41" s="2292" t="s">
        <v>910</v>
      </c>
      <c r="H41" s="2292"/>
      <c r="I41" s="2292"/>
      <c r="J41" s="2292"/>
      <c r="K41" s="2292"/>
    </row>
    <row r="42" spans="1:13" ht="13.2">
      <c r="A42" s="1801" t="s">
        <v>2118</v>
      </c>
      <c r="B42" s="1819" t="s">
        <v>1447</v>
      </c>
      <c r="C42" s="1803">
        <v>3795</v>
      </c>
      <c r="D42" s="1804">
        <v>1804</v>
      </c>
      <c r="E42" s="1805">
        <f t="shared" si="0"/>
        <v>0.47536231884057972</v>
      </c>
    </row>
    <row r="43" spans="1:13" ht="13.2">
      <c r="A43" s="1810" t="s">
        <v>2119</v>
      </c>
      <c r="B43" s="1823" t="s">
        <v>2120</v>
      </c>
      <c r="C43" s="1812">
        <v>4997</v>
      </c>
      <c r="D43" s="1813">
        <v>1117</v>
      </c>
      <c r="E43" s="1814">
        <f t="shared" si="0"/>
        <v>0.22353412047228338</v>
      </c>
    </row>
    <row r="44" spans="1:13" ht="13.2">
      <c r="A44" s="1801" t="s">
        <v>2121</v>
      </c>
      <c r="B44" s="1822" t="s">
        <v>2122</v>
      </c>
      <c r="C44" s="1803">
        <v>4152</v>
      </c>
      <c r="D44" s="1804">
        <v>458</v>
      </c>
      <c r="E44" s="1805">
        <f t="shared" si="0"/>
        <v>0.1103082851637765</v>
      </c>
    </row>
    <row r="45" spans="1:13" ht="13.2">
      <c r="A45" s="1810" t="s">
        <v>1450</v>
      </c>
      <c r="B45" s="1811" t="s">
        <v>39</v>
      </c>
      <c r="C45" s="1812">
        <v>6979</v>
      </c>
      <c r="D45" s="1813">
        <v>2454</v>
      </c>
      <c r="E45" s="1814">
        <f t="shared" si="0"/>
        <v>0.35162630749391033</v>
      </c>
    </row>
    <row r="46" spans="1:13" ht="13.2">
      <c r="A46" s="1801" t="s">
        <v>1451</v>
      </c>
      <c r="B46" s="1819" t="s">
        <v>1452</v>
      </c>
      <c r="C46" s="1803">
        <v>4212</v>
      </c>
      <c r="D46" s="1804">
        <v>1241</v>
      </c>
      <c r="E46" s="1805">
        <f t="shared" si="0"/>
        <v>0.2946343779677113</v>
      </c>
    </row>
    <row r="47" spans="1:13" ht="13.2">
      <c r="A47" s="1810" t="s">
        <v>1453</v>
      </c>
      <c r="B47" s="1811" t="s">
        <v>1454</v>
      </c>
      <c r="C47" s="1812">
        <v>2678</v>
      </c>
      <c r="D47" s="1813">
        <v>731</v>
      </c>
      <c r="E47" s="1814">
        <f t="shared" si="0"/>
        <v>0.27296489917849143</v>
      </c>
    </row>
    <row r="48" spans="1:13" ht="13.8" thickBot="1">
      <c r="A48" s="1801" t="s">
        <v>1455</v>
      </c>
      <c r="B48" s="1819" t="s">
        <v>37</v>
      </c>
      <c r="C48" s="1828">
        <v>2114</v>
      </c>
      <c r="D48" s="1829">
        <v>450</v>
      </c>
      <c r="E48" s="1830">
        <f t="shared" si="0"/>
        <v>0.21286660359508042</v>
      </c>
    </row>
    <row r="49" spans="1:5" ht="13.2">
      <c r="A49" s="2317" t="s">
        <v>33</v>
      </c>
      <c r="B49" s="2318"/>
      <c r="C49" s="1831">
        <v>200629</v>
      </c>
      <c r="D49" s="1832">
        <v>59320</v>
      </c>
      <c r="E49" s="1382">
        <f t="shared" si="0"/>
        <v>0.29567011748052374</v>
      </c>
    </row>
    <row r="50" spans="1:5" ht="28.8" customHeight="1">
      <c r="A50" s="2091" t="s">
        <v>2123</v>
      </c>
      <c r="B50" s="2091"/>
      <c r="C50" s="2091"/>
      <c r="D50" s="2091"/>
      <c r="E50" s="2091"/>
    </row>
    <row r="52" spans="1:5" ht="13.2">
      <c r="A52" s="2292" t="s">
        <v>2124</v>
      </c>
      <c r="B52" s="2292"/>
      <c r="C52" s="2292"/>
      <c r="D52" s="2292"/>
      <c r="E52" s="2292"/>
    </row>
  </sheetData>
  <mergeCells count="15">
    <mergeCell ref="G39:H39"/>
    <mergeCell ref="G41:K41"/>
    <mergeCell ref="A49:B49"/>
    <mergeCell ref="A50:E50"/>
    <mergeCell ref="A52:E52"/>
    <mergeCell ref="G1:K1"/>
    <mergeCell ref="G3:G5"/>
    <mergeCell ref="H3:H5"/>
    <mergeCell ref="I3:K3"/>
    <mergeCell ref="J4:K4"/>
    <mergeCell ref="A1:E1"/>
    <mergeCell ref="A3:A5"/>
    <mergeCell ref="B3:B5"/>
    <mergeCell ref="C3:E3"/>
    <mergeCell ref="D4:E4"/>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9"/>
  <sheetViews>
    <sheetView workbookViewId="0">
      <selection activeCell="F3" sqref="F3"/>
    </sheetView>
  </sheetViews>
  <sheetFormatPr defaultColWidth="21.109375" defaultRowHeight="12.75" customHeight="1"/>
  <cols>
    <col min="1" max="1" width="30.109375" style="661" customWidth="1"/>
    <col min="2" max="2" width="40.88671875" style="661" customWidth="1"/>
    <col min="3" max="5" width="14.77734375" style="661" customWidth="1"/>
    <col min="6" max="6" width="8.88671875" style="661" customWidth="1"/>
    <col min="7" max="7" width="30.109375" style="661" customWidth="1"/>
    <col min="8" max="8" width="40.88671875" style="661" customWidth="1"/>
    <col min="9" max="11" width="14" style="661" customWidth="1"/>
    <col min="12" max="15" width="12" style="661" customWidth="1"/>
    <col min="16" max="16" width="12.109375" style="661" customWidth="1"/>
    <col min="17" max="16384" width="21.109375" style="661"/>
  </cols>
  <sheetData>
    <row r="1" spans="1:13" ht="24.6">
      <c r="A1" s="2319" t="s">
        <v>2125</v>
      </c>
      <c r="B1" s="2319"/>
      <c r="C1" s="2319"/>
      <c r="D1" s="2319"/>
      <c r="E1" s="2319"/>
      <c r="G1" s="2319" t="s">
        <v>2126</v>
      </c>
      <c r="H1" s="2319"/>
      <c r="I1" s="2319"/>
      <c r="J1" s="2319"/>
      <c r="K1" s="2319"/>
      <c r="L1" s="1800"/>
    </row>
    <row r="2" spans="1:13" ht="13.2">
      <c r="A2" s="299"/>
      <c r="B2" s="299"/>
      <c r="C2" s="299"/>
      <c r="D2" s="299"/>
      <c r="E2" s="299"/>
      <c r="G2" s="299"/>
      <c r="H2" s="299"/>
      <c r="I2" s="299"/>
      <c r="J2" s="299"/>
      <c r="K2" s="299"/>
    </row>
    <row r="3" spans="1:13" ht="20.399999999999999">
      <c r="A3" s="2320" t="s">
        <v>843</v>
      </c>
      <c r="B3" s="2308" t="s">
        <v>2088</v>
      </c>
      <c r="C3" s="2323" t="s">
        <v>51</v>
      </c>
      <c r="D3" s="2324"/>
      <c r="E3" s="2325"/>
      <c r="F3" s="357"/>
      <c r="G3" s="2320" t="s">
        <v>843</v>
      </c>
      <c r="H3" s="2326" t="s">
        <v>844</v>
      </c>
      <c r="I3" s="2323" t="s">
        <v>51</v>
      </c>
      <c r="J3" s="2324"/>
      <c r="K3" s="2325"/>
      <c r="L3" s="1833"/>
    </row>
    <row r="4" spans="1:13" ht="32.4">
      <c r="A4" s="2321"/>
      <c r="B4" s="2309"/>
      <c r="C4" s="1245" t="s">
        <v>685</v>
      </c>
      <c r="D4" s="2101" t="s">
        <v>23</v>
      </c>
      <c r="E4" s="2103"/>
      <c r="F4" s="614"/>
      <c r="G4" s="2321"/>
      <c r="H4" s="2327"/>
      <c r="I4" s="1245" t="s">
        <v>685</v>
      </c>
      <c r="J4" s="2101" t="s">
        <v>23</v>
      </c>
      <c r="K4" s="2103"/>
    </row>
    <row r="5" spans="1:13" ht="20.399999999999999">
      <c r="A5" s="2322"/>
      <c r="B5" s="2310"/>
      <c r="C5" s="1834" t="s">
        <v>25</v>
      </c>
      <c r="D5" s="1834" t="s">
        <v>25</v>
      </c>
      <c r="E5" s="1835" t="s">
        <v>845</v>
      </c>
      <c r="F5" s="357"/>
      <c r="G5" s="2322"/>
      <c r="H5" s="2328"/>
      <c r="I5" s="1834" t="s">
        <v>25</v>
      </c>
      <c r="J5" s="1834" t="s">
        <v>25</v>
      </c>
      <c r="K5" s="1835" t="s">
        <v>845</v>
      </c>
      <c r="L5" s="1833"/>
    </row>
    <row r="6" spans="1:13" ht="14.25" customHeight="1">
      <c r="A6" s="1801" t="s">
        <v>939</v>
      </c>
      <c r="B6" s="1822" t="s">
        <v>940</v>
      </c>
      <c r="C6" s="1803">
        <v>2740</v>
      </c>
      <c r="D6" s="1804">
        <v>391</v>
      </c>
      <c r="E6" s="1805">
        <f t="shared" ref="E6:E69" si="0">D6/C6</f>
        <v>0.1427007299270073</v>
      </c>
      <c r="G6" s="1836" t="s">
        <v>937</v>
      </c>
      <c r="H6" s="1837" t="s">
        <v>938</v>
      </c>
      <c r="I6" s="1838">
        <v>7704</v>
      </c>
      <c r="J6" s="1839">
        <v>694</v>
      </c>
      <c r="K6" s="1840">
        <v>0.09</v>
      </c>
      <c r="L6" s="1841"/>
      <c r="M6" s="5"/>
    </row>
    <row r="7" spans="1:13" ht="14.25" customHeight="1">
      <c r="A7" s="1810" t="s">
        <v>941</v>
      </c>
      <c r="B7" s="1823" t="s">
        <v>942</v>
      </c>
      <c r="C7" s="1812">
        <v>3213</v>
      </c>
      <c r="D7" s="1813">
        <v>335</v>
      </c>
      <c r="E7" s="1814">
        <f t="shared" si="0"/>
        <v>0.10426392779333955</v>
      </c>
      <c r="G7" s="1810" t="s">
        <v>939</v>
      </c>
      <c r="H7" s="1842" t="s">
        <v>940</v>
      </c>
      <c r="I7" s="1843">
        <v>2818</v>
      </c>
      <c r="J7" s="1844">
        <v>345</v>
      </c>
      <c r="K7" s="1814">
        <v>0.122</v>
      </c>
      <c r="L7" s="1841"/>
      <c r="M7" s="5"/>
    </row>
    <row r="8" spans="1:13" ht="14.25" customHeight="1">
      <c r="A8" s="1801" t="s">
        <v>943</v>
      </c>
      <c r="B8" s="1822" t="s">
        <v>944</v>
      </c>
      <c r="C8" s="1803">
        <v>4254</v>
      </c>
      <c r="D8" s="1804">
        <v>586</v>
      </c>
      <c r="E8" s="1805">
        <f t="shared" si="0"/>
        <v>0.1377527033380348</v>
      </c>
      <c r="G8" s="1801" t="s">
        <v>941</v>
      </c>
      <c r="H8" s="1845" t="s">
        <v>942</v>
      </c>
      <c r="I8" s="1838">
        <v>3264</v>
      </c>
      <c r="J8" s="1839">
        <v>306</v>
      </c>
      <c r="K8" s="1805">
        <v>9.4E-2</v>
      </c>
      <c r="L8" s="1841"/>
      <c r="M8" s="5"/>
    </row>
    <row r="9" spans="1:13" ht="14.25" customHeight="1">
      <c r="A9" s="1810" t="s">
        <v>949</v>
      </c>
      <c r="B9" s="1823" t="s">
        <v>950</v>
      </c>
      <c r="C9" s="1812">
        <v>1726</v>
      </c>
      <c r="D9" s="1813">
        <v>172</v>
      </c>
      <c r="E9" s="1814">
        <f t="shared" si="0"/>
        <v>9.9652375434530704E-2</v>
      </c>
      <c r="G9" s="1810" t="s">
        <v>943</v>
      </c>
      <c r="H9" s="1842" t="s">
        <v>944</v>
      </c>
      <c r="I9" s="1843">
        <v>4288</v>
      </c>
      <c r="J9" s="1844">
        <v>595</v>
      </c>
      <c r="K9" s="1814">
        <v>0.13900000000000001</v>
      </c>
      <c r="L9" s="1841"/>
      <c r="M9" s="5"/>
    </row>
    <row r="10" spans="1:13" ht="14.25" customHeight="1">
      <c r="A10" s="1801" t="s">
        <v>2127</v>
      </c>
      <c r="B10" s="1822" t="s">
        <v>2128</v>
      </c>
      <c r="C10" s="1803">
        <v>2774</v>
      </c>
      <c r="D10" s="1804">
        <v>367</v>
      </c>
      <c r="E10" s="1805">
        <f t="shared" si="0"/>
        <v>0.13229992790194664</v>
      </c>
      <c r="G10" s="1801" t="s">
        <v>945</v>
      </c>
      <c r="H10" s="1845" t="s">
        <v>946</v>
      </c>
      <c r="I10" s="1838">
        <v>5035</v>
      </c>
      <c r="J10" s="1839">
        <v>796</v>
      </c>
      <c r="K10" s="1805">
        <v>0.158</v>
      </c>
      <c r="L10" s="1841"/>
      <c r="M10" s="5"/>
    </row>
    <row r="11" spans="1:13" ht="14.25" customHeight="1">
      <c r="A11" s="1810" t="s">
        <v>2129</v>
      </c>
      <c r="B11" s="1823" t="s">
        <v>2130</v>
      </c>
      <c r="C11" s="1812">
        <v>2500</v>
      </c>
      <c r="D11" s="1813">
        <v>232</v>
      </c>
      <c r="E11" s="1814">
        <f t="shared" si="0"/>
        <v>9.2799999999999994E-2</v>
      </c>
      <c r="G11" s="1810" t="s">
        <v>947</v>
      </c>
      <c r="H11" s="1842" t="s">
        <v>948</v>
      </c>
      <c r="I11" s="1843">
        <v>5555</v>
      </c>
      <c r="J11" s="1844">
        <v>761</v>
      </c>
      <c r="K11" s="1814">
        <v>0.13700000000000001</v>
      </c>
      <c r="L11" s="1841"/>
      <c r="M11" s="5"/>
    </row>
    <row r="12" spans="1:13" ht="14.25" customHeight="1">
      <c r="A12" s="1801" t="s">
        <v>2131</v>
      </c>
      <c r="B12" s="1822" t="s">
        <v>2132</v>
      </c>
      <c r="C12" s="1803">
        <v>1464</v>
      </c>
      <c r="D12" s="1804">
        <v>178</v>
      </c>
      <c r="E12" s="1805">
        <f t="shared" si="0"/>
        <v>0.12158469945355191</v>
      </c>
      <c r="G12" s="1801" t="s">
        <v>949</v>
      </c>
      <c r="H12" s="1845" t="s">
        <v>950</v>
      </c>
      <c r="I12" s="1838">
        <v>1594</v>
      </c>
      <c r="J12" s="1839">
        <v>128</v>
      </c>
      <c r="K12" s="1805">
        <v>0.08</v>
      </c>
      <c r="L12" s="1841"/>
      <c r="M12" s="5"/>
    </row>
    <row r="13" spans="1:13" ht="14.25" customHeight="1">
      <c r="A13" s="1810" t="s">
        <v>2133</v>
      </c>
      <c r="B13" s="1823" t="s">
        <v>2134</v>
      </c>
      <c r="C13" s="1812">
        <v>1771</v>
      </c>
      <c r="D13" s="1813">
        <v>197</v>
      </c>
      <c r="E13" s="1814">
        <f t="shared" si="0"/>
        <v>0.11123658949745906</v>
      </c>
      <c r="G13" s="1810" t="s">
        <v>951</v>
      </c>
      <c r="H13" s="1842" t="s">
        <v>952</v>
      </c>
      <c r="I13" s="1843">
        <v>5742</v>
      </c>
      <c r="J13" s="1844">
        <v>1147</v>
      </c>
      <c r="K13" s="1814">
        <v>0.2</v>
      </c>
      <c r="L13" s="1841"/>
      <c r="M13" s="5"/>
    </row>
    <row r="14" spans="1:13" ht="14.25" customHeight="1">
      <c r="A14" s="1801" t="s">
        <v>2135</v>
      </c>
      <c r="B14" s="1822" t="s">
        <v>2136</v>
      </c>
      <c r="C14" s="1803">
        <v>2195</v>
      </c>
      <c r="D14" s="1804">
        <v>403</v>
      </c>
      <c r="E14" s="1805">
        <f t="shared" si="0"/>
        <v>0.18359908883826878</v>
      </c>
      <c r="G14" s="1801" t="s">
        <v>953</v>
      </c>
      <c r="H14" s="1845" t="s">
        <v>954</v>
      </c>
      <c r="I14" s="1838">
        <v>3307</v>
      </c>
      <c r="J14" s="1839">
        <v>355</v>
      </c>
      <c r="K14" s="1805">
        <v>0.107</v>
      </c>
      <c r="L14" s="1841"/>
      <c r="M14" s="5"/>
    </row>
    <row r="15" spans="1:13" ht="14.25" customHeight="1">
      <c r="A15" s="1810" t="s">
        <v>2137</v>
      </c>
      <c r="B15" s="1823" t="s">
        <v>2138</v>
      </c>
      <c r="C15" s="1812">
        <v>2624</v>
      </c>
      <c r="D15" s="1813">
        <v>388</v>
      </c>
      <c r="E15" s="1814">
        <f t="shared" si="0"/>
        <v>0.14786585365853658</v>
      </c>
      <c r="G15" s="1810" t="s">
        <v>955</v>
      </c>
      <c r="H15" s="1842" t="s">
        <v>956</v>
      </c>
      <c r="I15" s="1843">
        <v>2990</v>
      </c>
      <c r="J15" s="1844">
        <v>438</v>
      </c>
      <c r="K15" s="1814">
        <v>0.14599999999999999</v>
      </c>
      <c r="L15" s="1841"/>
      <c r="M15" s="5"/>
    </row>
    <row r="16" spans="1:13" ht="14.25" customHeight="1">
      <c r="A16" s="1801" t="s">
        <v>2139</v>
      </c>
      <c r="B16" s="1822" t="s">
        <v>2140</v>
      </c>
      <c r="C16" s="1803">
        <v>2774</v>
      </c>
      <c r="D16" s="1804">
        <v>269</v>
      </c>
      <c r="E16" s="1805">
        <f t="shared" si="0"/>
        <v>9.6971881759192496E-2</v>
      </c>
      <c r="G16" s="1801" t="s">
        <v>957</v>
      </c>
      <c r="H16" s="1845" t="s">
        <v>958</v>
      </c>
      <c r="I16" s="1838">
        <v>2893</v>
      </c>
      <c r="J16" s="1839">
        <v>253</v>
      </c>
      <c r="K16" s="1805">
        <v>8.6999999999999994E-2</v>
      </c>
      <c r="L16" s="1841"/>
      <c r="M16" s="5"/>
    </row>
    <row r="17" spans="1:13" ht="14.25" customHeight="1">
      <c r="A17" s="1810" t="s">
        <v>2141</v>
      </c>
      <c r="B17" s="1823" t="s">
        <v>2142</v>
      </c>
      <c r="C17" s="1812">
        <v>3112</v>
      </c>
      <c r="D17" s="1813">
        <v>661</v>
      </c>
      <c r="E17" s="1814">
        <f t="shared" si="0"/>
        <v>0.21240359897172237</v>
      </c>
      <c r="G17" s="1810" t="s">
        <v>959</v>
      </c>
      <c r="H17" s="1842" t="s">
        <v>960</v>
      </c>
      <c r="I17" s="1843">
        <v>3999</v>
      </c>
      <c r="J17" s="1844">
        <v>240</v>
      </c>
      <c r="K17" s="1814">
        <v>0.06</v>
      </c>
      <c r="L17" s="1841"/>
      <c r="M17" s="5"/>
    </row>
    <row r="18" spans="1:13" ht="14.25" customHeight="1">
      <c r="A18" s="1801" t="s">
        <v>951</v>
      </c>
      <c r="B18" s="1822" t="s">
        <v>952</v>
      </c>
      <c r="C18" s="1803">
        <v>5745</v>
      </c>
      <c r="D18" s="1804">
        <v>1123</v>
      </c>
      <c r="E18" s="1805">
        <f t="shared" si="0"/>
        <v>0.19547432550043517</v>
      </c>
      <c r="G18" s="1801" t="s">
        <v>961</v>
      </c>
      <c r="H18" s="1845" t="s">
        <v>962</v>
      </c>
      <c r="I18" s="1838">
        <v>3807</v>
      </c>
      <c r="J18" s="1839">
        <v>326</v>
      </c>
      <c r="K18" s="1805">
        <v>8.5999999999999993E-2</v>
      </c>
      <c r="L18" s="1841"/>
      <c r="M18" s="5"/>
    </row>
    <row r="19" spans="1:13" ht="14.25" customHeight="1">
      <c r="A19" s="1810" t="s">
        <v>953</v>
      </c>
      <c r="B19" s="1823" t="s">
        <v>2143</v>
      </c>
      <c r="C19" s="1812">
        <v>3608</v>
      </c>
      <c r="D19" s="1813">
        <v>473</v>
      </c>
      <c r="E19" s="1814">
        <f t="shared" si="0"/>
        <v>0.13109756097560976</v>
      </c>
      <c r="G19" s="1810" t="s">
        <v>963</v>
      </c>
      <c r="H19" s="1842" t="s">
        <v>964</v>
      </c>
      <c r="I19" s="1843">
        <v>1218</v>
      </c>
      <c r="J19" s="1844">
        <v>118</v>
      </c>
      <c r="K19" s="1814">
        <v>9.7000000000000003E-2</v>
      </c>
      <c r="L19" s="1841"/>
      <c r="M19" s="5"/>
    </row>
    <row r="20" spans="1:13" ht="14.25" customHeight="1">
      <c r="A20" s="1801" t="s">
        <v>955</v>
      </c>
      <c r="B20" s="1822" t="s">
        <v>2144</v>
      </c>
      <c r="C20" s="1803">
        <v>2702</v>
      </c>
      <c r="D20" s="1804">
        <v>422</v>
      </c>
      <c r="E20" s="1805">
        <f t="shared" si="0"/>
        <v>0.15618060695780903</v>
      </c>
      <c r="G20" s="1801" t="s">
        <v>965</v>
      </c>
      <c r="H20" s="1845" t="s">
        <v>966</v>
      </c>
      <c r="I20" s="1838">
        <v>2966</v>
      </c>
      <c r="J20" s="1839">
        <v>373</v>
      </c>
      <c r="K20" s="1805">
        <v>0.126</v>
      </c>
      <c r="L20" s="1841"/>
      <c r="M20" s="5"/>
    </row>
    <row r="21" spans="1:13" ht="14.25" customHeight="1">
      <c r="A21" s="1810" t="s">
        <v>957</v>
      </c>
      <c r="B21" s="1823" t="s">
        <v>958</v>
      </c>
      <c r="C21" s="1812">
        <v>2758</v>
      </c>
      <c r="D21" s="1813">
        <v>275</v>
      </c>
      <c r="E21" s="1814">
        <f t="shared" si="0"/>
        <v>9.9709934735315447E-2</v>
      </c>
      <c r="G21" s="1810" t="s">
        <v>967</v>
      </c>
      <c r="H21" s="1842" t="s">
        <v>968</v>
      </c>
      <c r="I21" s="1843">
        <v>3771</v>
      </c>
      <c r="J21" s="1844">
        <v>560</v>
      </c>
      <c r="K21" s="1814">
        <v>0.14899999999999999</v>
      </c>
      <c r="L21" s="1841"/>
      <c r="M21" s="5"/>
    </row>
    <row r="22" spans="1:13" ht="14.25" customHeight="1">
      <c r="A22" s="1801" t="s">
        <v>959</v>
      </c>
      <c r="B22" s="1822" t="s">
        <v>960</v>
      </c>
      <c r="C22" s="1803">
        <v>4147</v>
      </c>
      <c r="D22" s="1804">
        <v>287</v>
      </c>
      <c r="E22" s="1805">
        <f t="shared" si="0"/>
        <v>6.9206655413551962E-2</v>
      </c>
      <c r="G22" s="1801" t="s">
        <v>969</v>
      </c>
      <c r="H22" s="1845" t="s">
        <v>970</v>
      </c>
      <c r="I22" s="1838">
        <v>2736</v>
      </c>
      <c r="J22" s="1839">
        <v>235</v>
      </c>
      <c r="K22" s="1805">
        <v>8.5999999999999993E-2</v>
      </c>
      <c r="L22" s="1841"/>
      <c r="M22" s="5"/>
    </row>
    <row r="23" spans="1:13" ht="14.25" customHeight="1">
      <c r="A23" s="1810" t="s">
        <v>961</v>
      </c>
      <c r="B23" s="1823" t="s">
        <v>2145</v>
      </c>
      <c r="C23" s="1812">
        <v>3872</v>
      </c>
      <c r="D23" s="1813">
        <v>383</v>
      </c>
      <c r="E23" s="1814">
        <f t="shared" si="0"/>
        <v>9.8915289256198344E-2</v>
      </c>
      <c r="G23" s="1810" t="s">
        <v>971</v>
      </c>
      <c r="H23" s="1842" t="s">
        <v>972</v>
      </c>
      <c r="I23" s="1843">
        <v>4088</v>
      </c>
      <c r="J23" s="1844">
        <v>507</v>
      </c>
      <c r="K23" s="1814">
        <v>0.124</v>
      </c>
      <c r="L23" s="1841"/>
      <c r="M23" s="5"/>
    </row>
    <row r="24" spans="1:13" ht="14.25" customHeight="1">
      <c r="A24" s="1801" t="s">
        <v>963</v>
      </c>
      <c r="B24" s="1822" t="s">
        <v>964</v>
      </c>
      <c r="C24" s="1803">
        <v>1276</v>
      </c>
      <c r="D24" s="1804">
        <v>141</v>
      </c>
      <c r="E24" s="1805">
        <f t="shared" si="0"/>
        <v>0.11050156739811912</v>
      </c>
      <c r="G24" s="1801" t="s">
        <v>973</v>
      </c>
      <c r="H24" s="1845" t="s">
        <v>974</v>
      </c>
      <c r="I24" s="1838">
        <v>2858</v>
      </c>
      <c r="J24" s="1839">
        <v>439</v>
      </c>
      <c r="K24" s="1805">
        <v>0.154</v>
      </c>
      <c r="L24" s="1841"/>
      <c r="M24" s="5"/>
    </row>
    <row r="25" spans="1:13" ht="14.25" customHeight="1">
      <c r="A25" s="1810" t="s">
        <v>965</v>
      </c>
      <c r="B25" s="1823" t="s">
        <v>966</v>
      </c>
      <c r="C25" s="1812">
        <v>3215</v>
      </c>
      <c r="D25" s="1813">
        <v>421</v>
      </c>
      <c r="E25" s="1814">
        <f t="shared" si="0"/>
        <v>0.13094867807153965</v>
      </c>
      <c r="G25" s="1810" t="s">
        <v>975</v>
      </c>
      <c r="H25" s="1842" t="s">
        <v>976</v>
      </c>
      <c r="I25" s="1843">
        <v>3096</v>
      </c>
      <c r="J25" s="1844">
        <v>506</v>
      </c>
      <c r="K25" s="1814">
        <v>0.16300000000000001</v>
      </c>
      <c r="L25" s="1841"/>
      <c r="M25" s="5"/>
    </row>
    <row r="26" spans="1:13" ht="14.25" customHeight="1">
      <c r="A26" s="1801" t="s">
        <v>967</v>
      </c>
      <c r="B26" s="1822" t="s">
        <v>968</v>
      </c>
      <c r="C26" s="1803">
        <v>3770</v>
      </c>
      <c r="D26" s="1804">
        <v>561</v>
      </c>
      <c r="E26" s="1805">
        <f t="shared" si="0"/>
        <v>0.14880636604774536</v>
      </c>
      <c r="G26" s="1801" t="s">
        <v>977</v>
      </c>
      <c r="H26" s="1845" t="s">
        <v>978</v>
      </c>
      <c r="I26" s="1838">
        <v>3862</v>
      </c>
      <c r="J26" s="1839">
        <v>754</v>
      </c>
      <c r="K26" s="1805">
        <v>0.19500000000000001</v>
      </c>
      <c r="L26" s="1841"/>
      <c r="M26" s="5"/>
    </row>
    <row r="27" spans="1:13" ht="14.25" customHeight="1">
      <c r="A27" s="1810" t="s">
        <v>969</v>
      </c>
      <c r="B27" s="1823" t="s">
        <v>2146</v>
      </c>
      <c r="C27" s="1812">
        <v>2622</v>
      </c>
      <c r="D27" s="1813">
        <v>334</v>
      </c>
      <c r="E27" s="1814">
        <f t="shared" si="0"/>
        <v>0.12738367658276126</v>
      </c>
      <c r="G27" s="1810" t="s">
        <v>979</v>
      </c>
      <c r="H27" s="1842" t="s">
        <v>980</v>
      </c>
      <c r="I27" s="1843">
        <v>2924</v>
      </c>
      <c r="J27" s="1844">
        <v>446</v>
      </c>
      <c r="K27" s="1814">
        <v>0.153</v>
      </c>
      <c r="L27" s="1841"/>
      <c r="M27" s="5"/>
    </row>
    <row r="28" spans="1:13" ht="14.25" customHeight="1">
      <c r="A28" s="1801" t="s">
        <v>973</v>
      </c>
      <c r="B28" s="1822" t="s">
        <v>974</v>
      </c>
      <c r="C28" s="1803">
        <v>3039</v>
      </c>
      <c r="D28" s="1804">
        <v>460</v>
      </c>
      <c r="E28" s="1805">
        <f t="shared" si="0"/>
        <v>0.15136558078315235</v>
      </c>
      <c r="G28" s="1801" t="s">
        <v>981</v>
      </c>
      <c r="H28" s="1845" t="s">
        <v>982</v>
      </c>
      <c r="I28" s="1838">
        <v>3030</v>
      </c>
      <c r="J28" s="1839">
        <v>486</v>
      </c>
      <c r="K28" s="1805">
        <v>0.16</v>
      </c>
      <c r="L28" s="1841"/>
      <c r="M28" s="5"/>
    </row>
    <row r="29" spans="1:13" ht="14.25" customHeight="1">
      <c r="A29" s="1810" t="s">
        <v>2147</v>
      </c>
      <c r="B29" s="1823" t="s">
        <v>2148</v>
      </c>
      <c r="C29" s="1812">
        <v>1975</v>
      </c>
      <c r="D29" s="1813">
        <v>255</v>
      </c>
      <c r="E29" s="1814">
        <f t="shared" si="0"/>
        <v>0.12911392405063291</v>
      </c>
      <c r="G29" s="1810" t="s">
        <v>983</v>
      </c>
      <c r="H29" s="1842" t="s">
        <v>984</v>
      </c>
      <c r="I29" s="1843">
        <v>4207</v>
      </c>
      <c r="J29" s="1844">
        <v>714</v>
      </c>
      <c r="K29" s="1814">
        <v>0.17</v>
      </c>
      <c r="L29" s="1841"/>
      <c r="M29" s="5"/>
    </row>
    <row r="30" spans="1:13" ht="14.25" customHeight="1">
      <c r="A30" s="1801" t="s">
        <v>2149</v>
      </c>
      <c r="B30" s="1822" t="s">
        <v>2150</v>
      </c>
      <c r="C30" s="1803">
        <v>2357</v>
      </c>
      <c r="D30" s="1804">
        <v>283</v>
      </c>
      <c r="E30" s="1805">
        <f t="shared" si="0"/>
        <v>0.12006788290199406</v>
      </c>
      <c r="G30" s="1801" t="s">
        <v>985</v>
      </c>
      <c r="H30" s="1845" t="s">
        <v>986</v>
      </c>
      <c r="I30" s="1838">
        <v>2550</v>
      </c>
      <c r="J30" s="1839">
        <v>328</v>
      </c>
      <c r="K30" s="1805">
        <v>0.129</v>
      </c>
      <c r="L30" s="1841"/>
      <c r="M30" s="5"/>
    </row>
    <row r="31" spans="1:13" ht="14.25" customHeight="1">
      <c r="A31" s="1810" t="s">
        <v>975</v>
      </c>
      <c r="B31" s="1823" t="s">
        <v>976</v>
      </c>
      <c r="C31" s="1812">
        <v>3145</v>
      </c>
      <c r="D31" s="1813">
        <v>543</v>
      </c>
      <c r="E31" s="1814">
        <f t="shared" si="0"/>
        <v>0.17265500794912558</v>
      </c>
      <c r="G31" s="1810" t="s">
        <v>987</v>
      </c>
      <c r="H31" s="1842" t="s">
        <v>988</v>
      </c>
      <c r="I31" s="1843">
        <v>3527</v>
      </c>
      <c r="J31" s="1844">
        <v>598</v>
      </c>
      <c r="K31" s="1814">
        <v>0.17</v>
      </c>
      <c r="L31" s="1841"/>
      <c r="M31" s="5"/>
    </row>
    <row r="32" spans="1:13" ht="14.25" customHeight="1">
      <c r="A32" s="1801" t="s">
        <v>2151</v>
      </c>
      <c r="B32" s="1822" t="s">
        <v>2152</v>
      </c>
      <c r="C32" s="1803">
        <v>1961</v>
      </c>
      <c r="D32" s="1804">
        <v>414</v>
      </c>
      <c r="E32" s="1805">
        <f t="shared" si="0"/>
        <v>0.21111677715451299</v>
      </c>
      <c r="G32" s="1801" t="s">
        <v>989</v>
      </c>
      <c r="H32" s="1845" t="s">
        <v>990</v>
      </c>
      <c r="I32" s="1838">
        <v>3783</v>
      </c>
      <c r="J32" s="1839">
        <v>620</v>
      </c>
      <c r="K32" s="1805">
        <v>0.16400000000000001</v>
      </c>
      <c r="L32" s="1841"/>
      <c r="M32" s="5"/>
    </row>
    <row r="33" spans="1:13" ht="14.25" customHeight="1">
      <c r="A33" s="1810" t="s">
        <v>2153</v>
      </c>
      <c r="B33" s="1823" t="s">
        <v>2154</v>
      </c>
      <c r="C33" s="1812">
        <v>2249</v>
      </c>
      <c r="D33" s="1813">
        <v>405</v>
      </c>
      <c r="E33" s="1814">
        <f t="shared" si="0"/>
        <v>0.18008003557136504</v>
      </c>
      <c r="G33" s="1810" t="s">
        <v>991</v>
      </c>
      <c r="H33" s="1846" t="s">
        <v>992</v>
      </c>
      <c r="I33" s="1843">
        <v>2437</v>
      </c>
      <c r="J33" s="1844">
        <v>189</v>
      </c>
      <c r="K33" s="1814">
        <v>7.8E-2</v>
      </c>
      <c r="L33" s="1841"/>
      <c r="M33" s="5"/>
    </row>
    <row r="34" spans="1:13" ht="14.25" customHeight="1">
      <c r="A34" s="1801" t="s">
        <v>979</v>
      </c>
      <c r="B34" s="1822" t="s">
        <v>980</v>
      </c>
      <c r="C34" s="1803">
        <v>3022</v>
      </c>
      <c r="D34" s="1804">
        <v>458</v>
      </c>
      <c r="E34" s="1805">
        <f t="shared" si="0"/>
        <v>0.15155526141628062</v>
      </c>
      <c r="G34" s="1801" t="s">
        <v>993</v>
      </c>
      <c r="H34" s="1845" t="s">
        <v>994</v>
      </c>
      <c r="I34" s="1838">
        <v>1717</v>
      </c>
      <c r="J34" s="1839">
        <v>151</v>
      </c>
      <c r="K34" s="1805">
        <v>8.7999999999999995E-2</v>
      </c>
      <c r="L34" s="1841"/>
      <c r="M34" s="5"/>
    </row>
    <row r="35" spans="1:13" ht="14.25" customHeight="1">
      <c r="A35" s="1810" t="s">
        <v>981</v>
      </c>
      <c r="B35" s="1823" t="s">
        <v>982</v>
      </c>
      <c r="C35" s="1812">
        <v>3254</v>
      </c>
      <c r="D35" s="1813">
        <v>562</v>
      </c>
      <c r="E35" s="1814">
        <f t="shared" si="0"/>
        <v>0.17271051014136449</v>
      </c>
      <c r="G35" s="1810" t="s">
        <v>995</v>
      </c>
      <c r="H35" s="1842" t="s">
        <v>996</v>
      </c>
      <c r="I35" s="1843">
        <v>3360</v>
      </c>
      <c r="J35" s="1844">
        <v>205</v>
      </c>
      <c r="K35" s="1814">
        <v>6.0999999999999999E-2</v>
      </c>
      <c r="L35" s="1841"/>
      <c r="M35" s="5"/>
    </row>
    <row r="36" spans="1:13" ht="14.25" customHeight="1">
      <c r="A36" s="1801" t="s">
        <v>983</v>
      </c>
      <c r="B36" s="1822" t="s">
        <v>984</v>
      </c>
      <c r="C36" s="1803">
        <v>4437</v>
      </c>
      <c r="D36" s="1804">
        <v>752</v>
      </c>
      <c r="E36" s="1805">
        <f t="shared" si="0"/>
        <v>0.16948388550822627</v>
      </c>
      <c r="G36" s="1801" t="s">
        <v>997</v>
      </c>
      <c r="H36" s="1845" t="s">
        <v>998</v>
      </c>
      <c r="I36" s="1838">
        <v>1849</v>
      </c>
      <c r="J36" s="1839">
        <v>107</v>
      </c>
      <c r="K36" s="1805">
        <v>5.8000000000000003E-2</v>
      </c>
      <c r="L36" s="1841"/>
      <c r="M36" s="5"/>
    </row>
    <row r="37" spans="1:13" ht="14.25" customHeight="1">
      <c r="A37" s="1810" t="s">
        <v>985</v>
      </c>
      <c r="B37" s="1823" t="s">
        <v>2155</v>
      </c>
      <c r="C37" s="1812">
        <v>2655</v>
      </c>
      <c r="D37" s="1813">
        <v>356</v>
      </c>
      <c r="E37" s="1814">
        <f t="shared" si="0"/>
        <v>0.13408662900188323</v>
      </c>
      <c r="G37" s="1810" t="s">
        <v>999</v>
      </c>
      <c r="H37" s="1842" t="s">
        <v>1000</v>
      </c>
      <c r="I37" s="1843">
        <v>837</v>
      </c>
      <c r="J37" s="1847" t="s">
        <v>1001</v>
      </c>
      <c r="K37" s="1814"/>
      <c r="L37" s="1841"/>
      <c r="M37" s="5"/>
    </row>
    <row r="38" spans="1:13" ht="14.25" customHeight="1">
      <c r="A38" s="1801" t="s">
        <v>2156</v>
      </c>
      <c r="B38" s="1822" t="s">
        <v>2157</v>
      </c>
      <c r="C38" s="1803">
        <v>1473</v>
      </c>
      <c r="D38" s="1804">
        <v>232</v>
      </c>
      <c r="E38" s="1805">
        <f t="shared" si="0"/>
        <v>0.15750169721656485</v>
      </c>
      <c r="G38" s="1801" t="s">
        <v>1002</v>
      </c>
      <c r="H38" s="1845" t="s">
        <v>1003</v>
      </c>
      <c r="I38" s="1838">
        <v>2770</v>
      </c>
      <c r="J38" s="1839">
        <v>119</v>
      </c>
      <c r="K38" s="1805">
        <v>4.2999999999999997E-2</v>
      </c>
      <c r="L38" s="1841"/>
      <c r="M38" s="5"/>
    </row>
    <row r="39" spans="1:13" ht="14.25" customHeight="1">
      <c r="A39" s="1810" t="s">
        <v>2158</v>
      </c>
      <c r="B39" s="1823" t="s">
        <v>2159</v>
      </c>
      <c r="C39" s="1812">
        <v>2334</v>
      </c>
      <c r="D39" s="1813">
        <v>403</v>
      </c>
      <c r="E39" s="1814">
        <f t="shared" si="0"/>
        <v>0.1726649528706084</v>
      </c>
      <c r="G39" s="1810" t="s">
        <v>1004</v>
      </c>
      <c r="H39" s="1842" t="s">
        <v>1005</v>
      </c>
      <c r="I39" s="1843">
        <v>3912</v>
      </c>
      <c r="J39" s="1844">
        <v>201</v>
      </c>
      <c r="K39" s="1814">
        <v>5.0999999999999997E-2</v>
      </c>
      <c r="L39" s="1841"/>
      <c r="M39" s="5"/>
    </row>
    <row r="40" spans="1:13" ht="14.25" customHeight="1">
      <c r="A40" s="1801" t="s">
        <v>2160</v>
      </c>
      <c r="B40" s="1822" t="s">
        <v>2161</v>
      </c>
      <c r="C40" s="1803">
        <v>1981</v>
      </c>
      <c r="D40" s="1804">
        <v>348</v>
      </c>
      <c r="E40" s="1805">
        <f t="shared" si="0"/>
        <v>0.17566885411408378</v>
      </c>
      <c r="G40" s="1801" t="s">
        <v>1006</v>
      </c>
      <c r="H40" s="1845" t="s">
        <v>1007</v>
      </c>
      <c r="I40" s="1838">
        <v>2477</v>
      </c>
      <c r="J40" s="1839">
        <v>102</v>
      </c>
      <c r="K40" s="1805">
        <v>4.1000000000000002E-2</v>
      </c>
      <c r="L40" s="1841"/>
      <c r="M40" s="5"/>
    </row>
    <row r="41" spans="1:13" ht="14.25" customHeight="1">
      <c r="A41" s="1810" t="s">
        <v>2162</v>
      </c>
      <c r="B41" s="1823" t="s">
        <v>2163</v>
      </c>
      <c r="C41" s="1812">
        <v>1784</v>
      </c>
      <c r="D41" s="1813">
        <v>237</v>
      </c>
      <c r="E41" s="1814">
        <f t="shared" si="0"/>
        <v>0.13284753363228699</v>
      </c>
      <c r="G41" s="1810" t="s">
        <v>1008</v>
      </c>
      <c r="H41" s="1842" t="s">
        <v>1009</v>
      </c>
      <c r="I41" s="1843">
        <v>1398</v>
      </c>
      <c r="J41" s="1847" t="s">
        <v>1001</v>
      </c>
      <c r="K41" s="1814"/>
      <c r="L41" s="1841"/>
      <c r="M41" s="5"/>
    </row>
    <row r="42" spans="1:13" ht="14.25" customHeight="1">
      <c r="A42" s="1801" t="s">
        <v>991</v>
      </c>
      <c r="B42" s="1822" t="s">
        <v>992</v>
      </c>
      <c r="C42" s="1803">
        <v>2333</v>
      </c>
      <c r="D42" s="1804">
        <v>193</v>
      </c>
      <c r="E42" s="1805">
        <f t="shared" si="0"/>
        <v>8.2726103729104161E-2</v>
      </c>
      <c r="G42" s="1801" t="s">
        <v>1010</v>
      </c>
      <c r="H42" s="1845" t="s">
        <v>1011</v>
      </c>
      <c r="I42" s="1838">
        <v>2389</v>
      </c>
      <c r="J42" s="1839">
        <v>138</v>
      </c>
      <c r="K42" s="1805">
        <v>5.8000000000000003E-2</v>
      </c>
      <c r="L42" s="1841"/>
      <c r="M42" s="5"/>
    </row>
    <row r="43" spans="1:13" ht="14.25" customHeight="1">
      <c r="A43" s="1810" t="s">
        <v>993</v>
      </c>
      <c r="B43" s="1823" t="s">
        <v>994</v>
      </c>
      <c r="C43" s="1812">
        <v>1119</v>
      </c>
      <c r="D43" s="1813">
        <v>112</v>
      </c>
      <c r="E43" s="1814">
        <f t="shared" si="0"/>
        <v>0.10008936550491511</v>
      </c>
      <c r="G43" s="1810" t="s">
        <v>1012</v>
      </c>
      <c r="H43" s="1842" t="s">
        <v>1013</v>
      </c>
      <c r="I43" s="1843">
        <v>2364</v>
      </c>
      <c r="J43" s="1844">
        <v>132</v>
      </c>
      <c r="K43" s="1814">
        <v>5.6000000000000001E-2</v>
      </c>
      <c r="L43" s="1841"/>
      <c r="M43" s="5"/>
    </row>
    <row r="44" spans="1:13" ht="14.25" customHeight="1">
      <c r="A44" s="1801" t="s">
        <v>995</v>
      </c>
      <c r="B44" s="1822" t="s">
        <v>996</v>
      </c>
      <c r="C44" s="1803">
        <v>2911</v>
      </c>
      <c r="D44" s="1804">
        <v>200</v>
      </c>
      <c r="E44" s="1805">
        <f t="shared" si="0"/>
        <v>6.870491240123669E-2</v>
      </c>
      <c r="G44" s="1801" t="s">
        <v>1014</v>
      </c>
      <c r="H44" s="1845" t="s">
        <v>1015</v>
      </c>
      <c r="I44" s="1838">
        <v>3864</v>
      </c>
      <c r="J44" s="1839">
        <v>670</v>
      </c>
      <c r="K44" s="1805">
        <v>0.17299999999999999</v>
      </c>
      <c r="L44" s="1841"/>
      <c r="M44" s="5"/>
    </row>
    <row r="45" spans="1:13" ht="14.25" customHeight="1">
      <c r="A45" s="1810" t="s">
        <v>997</v>
      </c>
      <c r="B45" s="1823" t="s">
        <v>998</v>
      </c>
      <c r="C45" s="1812">
        <v>1785</v>
      </c>
      <c r="D45" s="1813">
        <v>81</v>
      </c>
      <c r="E45" s="1814">
        <f t="shared" si="0"/>
        <v>4.53781512605042E-2</v>
      </c>
      <c r="G45" s="1810" t="s">
        <v>1016</v>
      </c>
      <c r="H45" s="1842" t="s">
        <v>1017</v>
      </c>
      <c r="I45" s="1843">
        <v>3684</v>
      </c>
      <c r="J45" s="1844">
        <v>486</v>
      </c>
      <c r="K45" s="1814">
        <v>0.13200000000000001</v>
      </c>
      <c r="L45" s="1841"/>
      <c r="M45" s="5"/>
    </row>
    <row r="46" spans="1:13" ht="14.25" customHeight="1">
      <c r="A46" s="1801" t="s">
        <v>999</v>
      </c>
      <c r="B46" s="1822" t="s">
        <v>1000</v>
      </c>
      <c r="C46" s="1803">
        <v>423</v>
      </c>
      <c r="D46" s="1804"/>
      <c r="E46" s="1805">
        <f t="shared" si="0"/>
        <v>0</v>
      </c>
      <c r="G46" s="1801" t="s">
        <v>1018</v>
      </c>
      <c r="H46" s="1845" t="s">
        <v>1019</v>
      </c>
      <c r="I46" s="1838">
        <v>3400</v>
      </c>
      <c r="J46" s="1839">
        <v>280</v>
      </c>
      <c r="K46" s="1805">
        <v>8.2000000000000003E-2</v>
      </c>
      <c r="L46" s="1841"/>
      <c r="M46" s="5"/>
    </row>
    <row r="47" spans="1:13" ht="14.25" customHeight="1">
      <c r="A47" s="1810" t="s">
        <v>2164</v>
      </c>
      <c r="B47" s="1823" t="s">
        <v>2165</v>
      </c>
      <c r="C47" s="1812">
        <v>1377</v>
      </c>
      <c r="D47" s="1813">
        <v>68</v>
      </c>
      <c r="E47" s="1814">
        <f t="shared" si="0"/>
        <v>4.9382716049382713E-2</v>
      </c>
      <c r="G47" s="1810" t="s">
        <v>1020</v>
      </c>
      <c r="H47" s="1842" t="s">
        <v>1021</v>
      </c>
      <c r="I47" s="1843">
        <v>5523</v>
      </c>
      <c r="J47" s="1844">
        <v>671</v>
      </c>
      <c r="K47" s="1814">
        <v>0.121</v>
      </c>
      <c r="L47" s="1841"/>
      <c r="M47" s="5"/>
    </row>
    <row r="48" spans="1:13" ht="14.25" customHeight="1">
      <c r="A48" s="1801" t="s">
        <v>2166</v>
      </c>
      <c r="B48" s="1822" t="s">
        <v>2167</v>
      </c>
      <c r="C48" s="1803">
        <v>2877</v>
      </c>
      <c r="D48" s="1804">
        <v>146</v>
      </c>
      <c r="E48" s="1805">
        <f t="shared" si="0"/>
        <v>5.0747306221758777E-2</v>
      </c>
      <c r="G48" s="1801" t="s">
        <v>1022</v>
      </c>
      <c r="H48" s="1845" t="s">
        <v>1023</v>
      </c>
      <c r="I48" s="1838">
        <v>3096</v>
      </c>
      <c r="J48" s="1839">
        <v>410</v>
      </c>
      <c r="K48" s="1805">
        <v>0.13200000000000001</v>
      </c>
      <c r="L48" s="1841"/>
      <c r="M48" s="5"/>
    </row>
    <row r="49" spans="1:13" ht="14.25" customHeight="1">
      <c r="A49" s="1810" t="s">
        <v>2168</v>
      </c>
      <c r="B49" s="1823" t="s">
        <v>2169</v>
      </c>
      <c r="C49" s="1812">
        <v>2546</v>
      </c>
      <c r="D49" s="1813">
        <v>123</v>
      </c>
      <c r="E49" s="1814">
        <f t="shared" si="0"/>
        <v>4.8311076197957582E-2</v>
      </c>
      <c r="G49" s="1810" t="s">
        <v>1024</v>
      </c>
      <c r="H49" s="1842" t="s">
        <v>1025</v>
      </c>
      <c r="I49" s="1843">
        <v>3228</v>
      </c>
      <c r="J49" s="1844">
        <v>430</v>
      </c>
      <c r="K49" s="1814">
        <v>0.13300000000000001</v>
      </c>
      <c r="L49" s="1841"/>
      <c r="M49" s="5"/>
    </row>
    <row r="50" spans="1:13" ht="14.25" customHeight="1">
      <c r="A50" s="1801" t="s">
        <v>1006</v>
      </c>
      <c r="B50" s="1822" t="s">
        <v>1007</v>
      </c>
      <c r="C50" s="1803">
        <v>2126</v>
      </c>
      <c r="D50" s="1804">
        <v>72</v>
      </c>
      <c r="E50" s="1805">
        <f t="shared" si="0"/>
        <v>3.3866415804327372E-2</v>
      </c>
      <c r="G50" s="1801" t="s">
        <v>1026</v>
      </c>
      <c r="H50" s="1845" t="s">
        <v>1027</v>
      </c>
      <c r="I50" s="1838">
        <v>3915</v>
      </c>
      <c r="J50" s="1839">
        <v>407</v>
      </c>
      <c r="K50" s="1805">
        <v>0.104</v>
      </c>
      <c r="L50" s="1841"/>
      <c r="M50" s="5"/>
    </row>
    <row r="51" spans="1:13" ht="14.25" customHeight="1">
      <c r="A51" s="1810" t="s">
        <v>1008</v>
      </c>
      <c r="B51" s="1823" t="s">
        <v>1009</v>
      </c>
      <c r="C51" s="1812">
        <v>1140</v>
      </c>
      <c r="D51" s="1813">
        <v>36</v>
      </c>
      <c r="E51" s="1814">
        <f t="shared" si="0"/>
        <v>3.1578947368421054E-2</v>
      </c>
      <c r="G51" s="1810" t="s">
        <v>1028</v>
      </c>
      <c r="H51" s="1842" t="s">
        <v>1029</v>
      </c>
      <c r="I51" s="1843">
        <v>4249</v>
      </c>
      <c r="J51" s="1844">
        <v>616</v>
      </c>
      <c r="K51" s="1814">
        <v>0.14499999999999999</v>
      </c>
      <c r="L51" s="1841"/>
      <c r="M51" s="5"/>
    </row>
    <row r="52" spans="1:13" ht="14.25" customHeight="1">
      <c r="A52" s="1801" t="s">
        <v>1010</v>
      </c>
      <c r="B52" s="1822" t="s">
        <v>1011</v>
      </c>
      <c r="C52" s="1803">
        <v>1899</v>
      </c>
      <c r="D52" s="1804">
        <v>137</v>
      </c>
      <c r="E52" s="1805">
        <f t="shared" si="0"/>
        <v>7.2143233280674041E-2</v>
      </c>
      <c r="G52" s="1801" t="s">
        <v>1030</v>
      </c>
      <c r="H52" s="1845" t="s">
        <v>1031</v>
      </c>
      <c r="I52" s="1838">
        <v>5093</v>
      </c>
      <c r="J52" s="1839">
        <v>636</v>
      </c>
      <c r="K52" s="1805">
        <v>0.125</v>
      </c>
      <c r="L52" s="1841"/>
      <c r="M52" s="5"/>
    </row>
    <row r="53" spans="1:13" ht="14.25" customHeight="1">
      <c r="A53" s="1810" t="s">
        <v>1012</v>
      </c>
      <c r="B53" s="1823" t="s">
        <v>2170</v>
      </c>
      <c r="C53" s="1812">
        <v>2267</v>
      </c>
      <c r="D53" s="1813">
        <v>85</v>
      </c>
      <c r="E53" s="1814">
        <f t="shared" si="0"/>
        <v>3.7494486104984563E-2</v>
      </c>
      <c r="G53" s="1810" t="s">
        <v>1032</v>
      </c>
      <c r="H53" s="1842" t="s">
        <v>1033</v>
      </c>
      <c r="I53" s="1843">
        <v>5057</v>
      </c>
      <c r="J53" s="1844">
        <v>644</v>
      </c>
      <c r="K53" s="1814">
        <v>0.127</v>
      </c>
      <c r="L53" s="1841"/>
      <c r="M53" s="5"/>
    </row>
    <row r="54" spans="1:13" ht="14.25" customHeight="1">
      <c r="A54" s="1801" t="s">
        <v>2171</v>
      </c>
      <c r="B54" s="1822" t="s">
        <v>2172</v>
      </c>
      <c r="C54" s="1803">
        <v>1746</v>
      </c>
      <c r="D54" s="1804">
        <v>291</v>
      </c>
      <c r="E54" s="1805">
        <f t="shared" si="0"/>
        <v>0.16666666666666666</v>
      </c>
      <c r="G54" s="1801" t="s">
        <v>1034</v>
      </c>
      <c r="H54" s="1845" t="s">
        <v>1035</v>
      </c>
      <c r="I54" s="1838">
        <v>3678</v>
      </c>
      <c r="J54" s="1839">
        <v>399</v>
      </c>
      <c r="K54" s="1805">
        <v>0.108</v>
      </c>
      <c r="L54" s="1841"/>
      <c r="M54" s="5"/>
    </row>
    <row r="55" spans="1:13" ht="14.25" customHeight="1">
      <c r="A55" s="1810" t="s">
        <v>2173</v>
      </c>
      <c r="B55" s="1823" t="s">
        <v>2174</v>
      </c>
      <c r="C55" s="1812">
        <v>1839</v>
      </c>
      <c r="D55" s="1813">
        <v>353</v>
      </c>
      <c r="E55" s="1814">
        <f t="shared" si="0"/>
        <v>0.19195214790647092</v>
      </c>
      <c r="G55" s="1810" t="s">
        <v>1036</v>
      </c>
      <c r="H55" s="1842" t="s">
        <v>1037</v>
      </c>
      <c r="I55" s="1843">
        <v>2415</v>
      </c>
      <c r="J55" s="1844">
        <v>159</v>
      </c>
      <c r="K55" s="1814">
        <v>6.6000000000000003E-2</v>
      </c>
      <c r="L55" s="1841"/>
      <c r="M55" s="5"/>
    </row>
    <row r="56" spans="1:13" ht="14.25" customHeight="1">
      <c r="A56" s="1801" t="s">
        <v>2175</v>
      </c>
      <c r="B56" s="1822" t="s">
        <v>2176</v>
      </c>
      <c r="C56" s="1803">
        <v>1836</v>
      </c>
      <c r="D56" s="1804">
        <v>135</v>
      </c>
      <c r="E56" s="1805">
        <f t="shared" si="0"/>
        <v>7.3529411764705885E-2</v>
      </c>
      <c r="G56" s="1801" t="s">
        <v>1038</v>
      </c>
      <c r="H56" s="1845" t="s">
        <v>1039</v>
      </c>
      <c r="I56" s="1838">
        <v>4321</v>
      </c>
      <c r="J56" s="1839">
        <v>415</v>
      </c>
      <c r="K56" s="1805">
        <v>9.6000000000000002E-2</v>
      </c>
      <c r="L56" s="1841"/>
      <c r="M56" s="5"/>
    </row>
    <row r="57" spans="1:13" ht="14.25" customHeight="1">
      <c r="A57" s="1810" t="s">
        <v>2177</v>
      </c>
      <c r="B57" s="1823" t="s">
        <v>2178</v>
      </c>
      <c r="C57" s="1812">
        <v>1308</v>
      </c>
      <c r="D57" s="1813">
        <v>167</v>
      </c>
      <c r="E57" s="1814">
        <f t="shared" si="0"/>
        <v>0.12767584097859327</v>
      </c>
      <c r="G57" s="1810" t="s">
        <v>1040</v>
      </c>
      <c r="H57" s="1842" t="s">
        <v>1041</v>
      </c>
      <c r="I57" s="1843">
        <v>3687</v>
      </c>
      <c r="J57" s="1844">
        <v>338</v>
      </c>
      <c r="K57" s="1814">
        <v>9.1999999999999998E-2</v>
      </c>
      <c r="L57" s="1841"/>
      <c r="M57" s="5"/>
    </row>
    <row r="58" spans="1:13" ht="14.25" customHeight="1">
      <c r="A58" s="1801" t="s">
        <v>2179</v>
      </c>
      <c r="B58" s="1822" t="s">
        <v>2180</v>
      </c>
      <c r="C58" s="1803">
        <v>1888</v>
      </c>
      <c r="D58" s="1804">
        <v>171</v>
      </c>
      <c r="E58" s="1805">
        <f t="shared" si="0"/>
        <v>9.0572033898305079E-2</v>
      </c>
      <c r="G58" s="1801" t="s">
        <v>1042</v>
      </c>
      <c r="H58" s="1845" t="s">
        <v>1043</v>
      </c>
      <c r="I58" s="1838">
        <v>3335</v>
      </c>
      <c r="J58" s="1839">
        <v>291</v>
      </c>
      <c r="K58" s="1805">
        <v>8.6999999999999994E-2</v>
      </c>
      <c r="L58" s="1841"/>
      <c r="M58" s="5"/>
    </row>
    <row r="59" spans="1:13" ht="14.25" customHeight="1">
      <c r="A59" s="1810" t="s">
        <v>2181</v>
      </c>
      <c r="B59" s="1823" t="s">
        <v>2182</v>
      </c>
      <c r="C59" s="1812">
        <v>1961</v>
      </c>
      <c r="D59" s="1813">
        <v>326</v>
      </c>
      <c r="E59" s="1814">
        <f t="shared" si="0"/>
        <v>0.16624171341152474</v>
      </c>
      <c r="G59" s="1810" t="s">
        <v>1044</v>
      </c>
      <c r="H59" s="1842" t="s">
        <v>1045</v>
      </c>
      <c r="I59" s="1843">
        <v>833</v>
      </c>
      <c r="J59" s="1844">
        <v>144</v>
      </c>
      <c r="K59" s="1814">
        <v>0.17299999999999999</v>
      </c>
      <c r="L59" s="1841"/>
      <c r="M59" s="5"/>
    </row>
    <row r="60" spans="1:13" ht="14.25" customHeight="1">
      <c r="A60" s="1801" t="s">
        <v>2183</v>
      </c>
      <c r="B60" s="1822" t="s">
        <v>2184</v>
      </c>
      <c r="C60" s="1803">
        <v>3293</v>
      </c>
      <c r="D60" s="1804">
        <v>354</v>
      </c>
      <c r="E60" s="1805">
        <f t="shared" si="0"/>
        <v>0.10750075918615244</v>
      </c>
      <c r="G60" s="1801" t="s">
        <v>1046</v>
      </c>
      <c r="H60" s="1845" t="s">
        <v>1047</v>
      </c>
      <c r="I60" s="1838">
        <v>1132</v>
      </c>
      <c r="J60" s="1839">
        <v>314</v>
      </c>
      <c r="K60" s="1805">
        <v>0.27700000000000002</v>
      </c>
      <c r="L60" s="1841"/>
      <c r="M60" s="5"/>
    </row>
    <row r="61" spans="1:13" ht="14.25" customHeight="1">
      <c r="A61" s="1810" t="s">
        <v>2185</v>
      </c>
      <c r="B61" s="1823" t="s">
        <v>2186</v>
      </c>
      <c r="C61" s="1812">
        <v>2087</v>
      </c>
      <c r="D61" s="1813">
        <v>270</v>
      </c>
      <c r="E61" s="1814">
        <f t="shared" si="0"/>
        <v>0.12937230474365116</v>
      </c>
      <c r="G61" s="1810" t="s">
        <v>1048</v>
      </c>
      <c r="H61" s="1842" t="s">
        <v>1049</v>
      </c>
      <c r="I61" s="1843">
        <v>5530</v>
      </c>
      <c r="J61" s="1844">
        <v>631</v>
      </c>
      <c r="K61" s="1814">
        <v>0.114</v>
      </c>
      <c r="L61" s="1841"/>
      <c r="M61" s="5"/>
    </row>
    <row r="62" spans="1:13" ht="14.25" customHeight="1">
      <c r="A62" s="1801" t="s">
        <v>1022</v>
      </c>
      <c r="B62" s="1822" t="s">
        <v>1023</v>
      </c>
      <c r="C62" s="1803">
        <v>2912</v>
      </c>
      <c r="D62" s="1804">
        <v>334</v>
      </c>
      <c r="E62" s="1805">
        <f t="shared" si="0"/>
        <v>0.11469780219780219</v>
      </c>
      <c r="G62" s="1801" t="s">
        <v>1050</v>
      </c>
      <c r="H62" s="1845" t="s">
        <v>1051</v>
      </c>
      <c r="I62" s="1838">
        <v>4716</v>
      </c>
      <c r="J62" s="1839">
        <v>498</v>
      </c>
      <c r="K62" s="1805">
        <v>0.106</v>
      </c>
      <c r="L62" s="1841"/>
      <c r="M62" s="5"/>
    </row>
    <row r="63" spans="1:13" ht="14.25" customHeight="1">
      <c r="A63" s="1810" t="s">
        <v>2187</v>
      </c>
      <c r="B63" s="1823" t="s">
        <v>2188</v>
      </c>
      <c r="C63" s="1812">
        <v>1567</v>
      </c>
      <c r="D63" s="1813">
        <v>229</v>
      </c>
      <c r="E63" s="1814">
        <f t="shared" si="0"/>
        <v>0.14613911933631143</v>
      </c>
      <c r="G63" s="1810" t="s">
        <v>1052</v>
      </c>
      <c r="H63" s="1842" t="s">
        <v>1053</v>
      </c>
      <c r="I63" s="1843">
        <v>3250</v>
      </c>
      <c r="J63" s="1844">
        <v>360</v>
      </c>
      <c r="K63" s="1814">
        <v>0.111</v>
      </c>
      <c r="L63" s="1841"/>
      <c r="M63" s="5"/>
    </row>
    <row r="64" spans="1:13" ht="14.25" customHeight="1">
      <c r="A64" s="1801" t="s">
        <v>2189</v>
      </c>
      <c r="B64" s="1822" t="s">
        <v>2190</v>
      </c>
      <c r="C64" s="1803">
        <v>1423</v>
      </c>
      <c r="D64" s="1804">
        <v>174</v>
      </c>
      <c r="E64" s="1805">
        <f t="shared" si="0"/>
        <v>0.12227687983134224</v>
      </c>
      <c r="G64" s="1801" t="s">
        <v>1054</v>
      </c>
      <c r="H64" s="1845" t="s">
        <v>1055</v>
      </c>
      <c r="I64" s="1838">
        <v>5777</v>
      </c>
      <c r="J64" s="1839">
        <v>731</v>
      </c>
      <c r="K64" s="1805">
        <v>0.127</v>
      </c>
      <c r="L64" s="1841"/>
      <c r="M64" s="5"/>
    </row>
    <row r="65" spans="1:13" ht="14.25" customHeight="1">
      <c r="A65" s="1810" t="s">
        <v>1026</v>
      </c>
      <c r="B65" s="1823" t="s">
        <v>2191</v>
      </c>
      <c r="C65" s="1812">
        <v>3941</v>
      </c>
      <c r="D65" s="1813">
        <v>445</v>
      </c>
      <c r="E65" s="1814">
        <f t="shared" si="0"/>
        <v>0.11291550367926922</v>
      </c>
      <c r="G65" s="1810" t="s">
        <v>1056</v>
      </c>
      <c r="H65" s="1842" t="s">
        <v>1057</v>
      </c>
      <c r="I65" s="1843">
        <v>913</v>
      </c>
      <c r="J65" s="1847" t="s">
        <v>1001</v>
      </c>
      <c r="K65" s="1814"/>
      <c r="L65" s="1841"/>
      <c r="M65" s="5"/>
    </row>
    <row r="66" spans="1:13" ht="14.25" customHeight="1">
      <c r="A66" s="1801" t="s">
        <v>1028</v>
      </c>
      <c r="B66" s="1822" t="s">
        <v>1029</v>
      </c>
      <c r="C66" s="1803">
        <v>4174</v>
      </c>
      <c r="D66" s="1804">
        <v>715</v>
      </c>
      <c r="E66" s="1805">
        <f t="shared" si="0"/>
        <v>0.17129851461427886</v>
      </c>
      <c r="G66" s="1801" t="s">
        <v>1058</v>
      </c>
      <c r="H66" s="1845" t="s">
        <v>1059</v>
      </c>
      <c r="I66" s="1838">
        <v>2282</v>
      </c>
      <c r="J66" s="1839">
        <v>206</v>
      </c>
      <c r="K66" s="1805">
        <v>0.09</v>
      </c>
      <c r="L66" s="1841"/>
      <c r="M66" s="5"/>
    </row>
    <row r="67" spans="1:13" ht="14.25" customHeight="1">
      <c r="A67" s="1810" t="s">
        <v>1030</v>
      </c>
      <c r="B67" s="1823" t="s">
        <v>1031</v>
      </c>
      <c r="C67" s="1812">
        <v>4078</v>
      </c>
      <c r="D67" s="1813">
        <v>540</v>
      </c>
      <c r="E67" s="1814">
        <f t="shared" si="0"/>
        <v>0.13241785188818048</v>
      </c>
      <c r="G67" s="1810" t="s">
        <v>1060</v>
      </c>
      <c r="H67" s="1842" t="s">
        <v>1061</v>
      </c>
      <c r="I67" s="1843">
        <v>3876</v>
      </c>
      <c r="J67" s="1844">
        <v>383</v>
      </c>
      <c r="K67" s="1814">
        <v>9.9000000000000005E-2</v>
      </c>
      <c r="L67" s="1841"/>
      <c r="M67" s="5"/>
    </row>
    <row r="68" spans="1:13" ht="14.25" customHeight="1">
      <c r="A68" s="1801" t="s">
        <v>1032</v>
      </c>
      <c r="B68" s="1822" t="s">
        <v>1033</v>
      </c>
      <c r="C68" s="1803">
        <v>4705</v>
      </c>
      <c r="D68" s="1804">
        <v>680</v>
      </c>
      <c r="E68" s="1805">
        <f t="shared" si="0"/>
        <v>0.14452709883103082</v>
      </c>
      <c r="G68" s="1801" t="s">
        <v>1062</v>
      </c>
      <c r="H68" s="1845" t="s">
        <v>1063</v>
      </c>
      <c r="I68" s="1838">
        <v>4109</v>
      </c>
      <c r="J68" s="1839">
        <v>434</v>
      </c>
      <c r="K68" s="1805">
        <v>0.106</v>
      </c>
      <c r="L68" s="1841"/>
      <c r="M68" s="5"/>
    </row>
    <row r="69" spans="1:13" ht="14.25" customHeight="1">
      <c r="A69" s="1810" t="s">
        <v>2192</v>
      </c>
      <c r="B69" s="1823" t="s">
        <v>2193</v>
      </c>
      <c r="C69" s="1812">
        <v>1778</v>
      </c>
      <c r="D69" s="1813">
        <v>226</v>
      </c>
      <c r="E69" s="1814">
        <f t="shared" si="0"/>
        <v>0.12710911136107986</v>
      </c>
      <c r="G69" s="1810" t="s">
        <v>1064</v>
      </c>
      <c r="H69" s="1842" t="s">
        <v>1065</v>
      </c>
      <c r="I69" s="1843">
        <v>2807</v>
      </c>
      <c r="J69" s="1844">
        <v>232</v>
      </c>
      <c r="K69" s="1814">
        <v>8.3000000000000004E-2</v>
      </c>
      <c r="L69" s="1841"/>
      <c r="M69" s="5"/>
    </row>
    <row r="70" spans="1:13" ht="14.25" customHeight="1">
      <c r="A70" s="1801" t="s">
        <v>2194</v>
      </c>
      <c r="B70" s="1822" t="s">
        <v>2195</v>
      </c>
      <c r="C70" s="1803">
        <v>2353</v>
      </c>
      <c r="D70" s="1804">
        <v>285</v>
      </c>
      <c r="E70" s="1805">
        <f t="shared" ref="E70:E133" si="1">D70/C70</f>
        <v>0.12112197195070123</v>
      </c>
      <c r="G70" s="1801" t="s">
        <v>1066</v>
      </c>
      <c r="H70" s="1845" t="s">
        <v>1067</v>
      </c>
      <c r="I70" s="1838">
        <v>2519</v>
      </c>
      <c r="J70" s="1839">
        <v>105</v>
      </c>
      <c r="K70" s="1805">
        <v>4.2000000000000003E-2</v>
      </c>
      <c r="L70" s="1841"/>
      <c r="M70" s="5"/>
    </row>
    <row r="71" spans="1:13" ht="14.25" customHeight="1">
      <c r="A71" s="1810" t="s">
        <v>1036</v>
      </c>
      <c r="B71" s="1823" t="s">
        <v>1037</v>
      </c>
      <c r="C71" s="1812">
        <v>2251</v>
      </c>
      <c r="D71" s="1813">
        <v>182</v>
      </c>
      <c r="E71" s="1814">
        <f t="shared" si="1"/>
        <v>8.0852954242558867E-2</v>
      </c>
      <c r="G71" s="1810" t="s">
        <v>1068</v>
      </c>
      <c r="H71" s="1842" t="s">
        <v>1069</v>
      </c>
      <c r="I71" s="1843">
        <v>5579</v>
      </c>
      <c r="J71" s="1844">
        <v>350</v>
      </c>
      <c r="K71" s="1814">
        <v>6.3E-2</v>
      </c>
      <c r="L71" s="1841"/>
      <c r="M71" s="5"/>
    </row>
    <row r="72" spans="1:13" ht="14.25" customHeight="1">
      <c r="A72" s="1801" t="s">
        <v>1038</v>
      </c>
      <c r="B72" s="1822" t="s">
        <v>1039</v>
      </c>
      <c r="C72" s="1803">
        <v>4305</v>
      </c>
      <c r="D72" s="1804">
        <v>454</v>
      </c>
      <c r="E72" s="1805">
        <f t="shared" si="1"/>
        <v>0.10545876887340302</v>
      </c>
      <c r="G72" s="1801" t="s">
        <v>1070</v>
      </c>
      <c r="H72" s="1845" t="s">
        <v>1071</v>
      </c>
      <c r="I72" s="1838">
        <v>3970</v>
      </c>
      <c r="J72" s="1839">
        <v>391</v>
      </c>
      <c r="K72" s="1805">
        <v>9.8000000000000004E-2</v>
      </c>
      <c r="L72" s="1841"/>
      <c r="M72" s="5"/>
    </row>
    <row r="73" spans="1:13" ht="14.25" customHeight="1">
      <c r="A73" s="1810" t="s">
        <v>1042</v>
      </c>
      <c r="B73" s="1823" t="s">
        <v>1043</v>
      </c>
      <c r="C73" s="1812">
        <v>3345</v>
      </c>
      <c r="D73" s="1813">
        <v>363</v>
      </c>
      <c r="E73" s="1814">
        <f t="shared" si="1"/>
        <v>0.10852017937219731</v>
      </c>
      <c r="G73" s="1810" t="s">
        <v>1072</v>
      </c>
      <c r="H73" s="1842" t="s">
        <v>1073</v>
      </c>
      <c r="I73" s="1843">
        <v>655</v>
      </c>
      <c r="J73" s="1847" t="s">
        <v>1001</v>
      </c>
      <c r="K73" s="1814"/>
      <c r="L73" s="1841"/>
      <c r="M73" s="5"/>
    </row>
    <row r="74" spans="1:13" ht="14.25" customHeight="1">
      <c r="A74" s="1801" t="s">
        <v>2196</v>
      </c>
      <c r="B74" s="1822" t="s">
        <v>2197</v>
      </c>
      <c r="C74" s="1803">
        <v>1567</v>
      </c>
      <c r="D74" s="1804">
        <v>179</v>
      </c>
      <c r="E74" s="1805">
        <f t="shared" si="1"/>
        <v>0.11423101467772814</v>
      </c>
      <c r="G74" s="1801" t="s">
        <v>1074</v>
      </c>
      <c r="H74" s="1845" t="s">
        <v>1075</v>
      </c>
      <c r="I74" s="1838">
        <v>1552</v>
      </c>
      <c r="J74" s="1839">
        <v>139</v>
      </c>
      <c r="K74" s="1805">
        <v>0.09</v>
      </c>
      <c r="L74" s="1841"/>
      <c r="M74" s="5"/>
    </row>
    <row r="75" spans="1:13" ht="14.25" customHeight="1">
      <c r="A75" s="1810" t="s">
        <v>2198</v>
      </c>
      <c r="B75" s="1823" t="s">
        <v>2199</v>
      </c>
      <c r="C75" s="1812">
        <v>2175</v>
      </c>
      <c r="D75" s="1813">
        <v>265</v>
      </c>
      <c r="E75" s="1814">
        <f t="shared" si="1"/>
        <v>0.12183908045977011</v>
      </c>
      <c r="G75" s="1810" t="s">
        <v>1076</v>
      </c>
      <c r="H75" s="1842" t="s">
        <v>1077</v>
      </c>
      <c r="I75" s="1843">
        <v>4504</v>
      </c>
      <c r="J75" s="1844">
        <v>615</v>
      </c>
      <c r="K75" s="1814">
        <v>0.13700000000000001</v>
      </c>
      <c r="L75" s="1841"/>
      <c r="M75" s="5"/>
    </row>
    <row r="76" spans="1:13" ht="14.25" customHeight="1">
      <c r="A76" s="1801" t="s">
        <v>1050</v>
      </c>
      <c r="B76" s="1822" t="s">
        <v>1051</v>
      </c>
      <c r="C76" s="1803">
        <v>4517</v>
      </c>
      <c r="D76" s="1804">
        <v>571</v>
      </c>
      <c r="E76" s="1805">
        <f t="shared" si="1"/>
        <v>0.12641133495682974</v>
      </c>
      <c r="G76" s="1801" t="s">
        <v>1078</v>
      </c>
      <c r="H76" s="1845" t="s">
        <v>1079</v>
      </c>
      <c r="I76" s="1838">
        <v>3432</v>
      </c>
      <c r="J76" s="1839">
        <v>313</v>
      </c>
      <c r="K76" s="1805">
        <v>9.0999999999999998E-2</v>
      </c>
      <c r="L76" s="1841"/>
      <c r="M76" s="5"/>
    </row>
    <row r="77" spans="1:13" ht="14.25" customHeight="1">
      <c r="A77" s="1810" t="s">
        <v>2200</v>
      </c>
      <c r="B77" s="1823" t="s">
        <v>2201</v>
      </c>
      <c r="C77" s="1812">
        <v>2256</v>
      </c>
      <c r="D77" s="1813">
        <v>340</v>
      </c>
      <c r="E77" s="1814">
        <f t="shared" si="1"/>
        <v>0.15070921985815602</v>
      </c>
      <c r="G77" s="1810" t="s">
        <v>1080</v>
      </c>
      <c r="H77" s="1842" t="s">
        <v>1081</v>
      </c>
      <c r="I77" s="1843">
        <v>5591</v>
      </c>
      <c r="J77" s="1844">
        <v>1030</v>
      </c>
      <c r="K77" s="1814">
        <v>0.184</v>
      </c>
      <c r="L77" s="1841"/>
      <c r="M77" s="5"/>
    </row>
    <row r="78" spans="1:13" ht="14.25" customHeight="1">
      <c r="A78" s="1801" t="s">
        <v>2202</v>
      </c>
      <c r="B78" s="1822" t="s">
        <v>2203</v>
      </c>
      <c r="C78" s="1803">
        <v>1901</v>
      </c>
      <c r="D78" s="1804">
        <v>280</v>
      </c>
      <c r="E78" s="1805">
        <f t="shared" si="1"/>
        <v>0.14729089952656496</v>
      </c>
      <c r="G78" s="1801" t="s">
        <v>1082</v>
      </c>
      <c r="H78" s="1845" t="s">
        <v>1083</v>
      </c>
      <c r="I78" s="1838">
        <v>5165</v>
      </c>
      <c r="J78" s="1839">
        <v>2060</v>
      </c>
      <c r="K78" s="1805">
        <v>0.39900000000000002</v>
      </c>
      <c r="L78" s="1841"/>
      <c r="M78" s="5"/>
    </row>
    <row r="79" spans="1:13" ht="14.25" customHeight="1">
      <c r="A79" s="1810" t="s">
        <v>2204</v>
      </c>
      <c r="B79" s="1823" t="s">
        <v>2205</v>
      </c>
      <c r="C79" s="1812">
        <v>1482</v>
      </c>
      <c r="D79" s="1813">
        <v>222</v>
      </c>
      <c r="E79" s="1814">
        <f t="shared" si="1"/>
        <v>0.14979757085020243</v>
      </c>
      <c r="G79" s="1810" t="s">
        <v>1084</v>
      </c>
      <c r="H79" s="1842" t="s">
        <v>1085</v>
      </c>
      <c r="I79" s="1843">
        <v>5145</v>
      </c>
      <c r="J79" s="1844">
        <v>656</v>
      </c>
      <c r="K79" s="1814">
        <v>0.128</v>
      </c>
      <c r="L79" s="1841"/>
      <c r="M79" s="5"/>
    </row>
    <row r="80" spans="1:13" ht="14.25" customHeight="1">
      <c r="A80" s="1801" t="s">
        <v>2206</v>
      </c>
      <c r="B80" s="1822" t="s">
        <v>2207</v>
      </c>
      <c r="C80" s="1803">
        <v>1231</v>
      </c>
      <c r="D80" s="1804">
        <v>177</v>
      </c>
      <c r="E80" s="1805">
        <f t="shared" si="1"/>
        <v>0.1437855402112104</v>
      </c>
      <c r="G80" s="1801" t="s">
        <v>1086</v>
      </c>
      <c r="H80" s="1845" t="s">
        <v>1087</v>
      </c>
      <c r="I80" s="1838">
        <v>3735</v>
      </c>
      <c r="J80" s="1839">
        <v>536</v>
      </c>
      <c r="K80" s="1805">
        <v>0.14399999999999999</v>
      </c>
      <c r="L80" s="1841"/>
      <c r="M80" s="5"/>
    </row>
    <row r="81" spans="1:13" ht="14.25" customHeight="1">
      <c r="A81" s="1810" t="s">
        <v>2208</v>
      </c>
      <c r="B81" s="1823" t="s">
        <v>2209</v>
      </c>
      <c r="C81" s="1812">
        <v>1618</v>
      </c>
      <c r="D81" s="1813">
        <v>217</v>
      </c>
      <c r="E81" s="1814">
        <f t="shared" si="1"/>
        <v>0.13411619283065512</v>
      </c>
      <c r="G81" s="1810" t="s">
        <v>1088</v>
      </c>
      <c r="H81" s="1842" t="s">
        <v>1089</v>
      </c>
      <c r="I81" s="1843">
        <v>4553</v>
      </c>
      <c r="J81" s="1844">
        <v>825</v>
      </c>
      <c r="K81" s="1814">
        <v>0.18099999999999999</v>
      </c>
      <c r="L81" s="1841"/>
      <c r="M81" s="5"/>
    </row>
    <row r="82" spans="1:13" ht="14.25" customHeight="1">
      <c r="A82" s="1801" t="s">
        <v>2210</v>
      </c>
      <c r="B82" s="1822" t="s">
        <v>2211</v>
      </c>
      <c r="C82" s="1803">
        <v>2532</v>
      </c>
      <c r="D82" s="1804">
        <v>338</v>
      </c>
      <c r="E82" s="1805">
        <f t="shared" si="1"/>
        <v>0.13349131121642971</v>
      </c>
      <c r="G82" s="1801" t="s">
        <v>1090</v>
      </c>
      <c r="H82" s="1845" t="s">
        <v>1091</v>
      </c>
      <c r="I82" s="1838">
        <v>6707</v>
      </c>
      <c r="J82" s="1839">
        <v>1583</v>
      </c>
      <c r="K82" s="1805">
        <v>0.23599999999999999</v>
      </c>
      <c r="L82" s="1841"/>
      <c r="M82" s="5"/>
    </row>
    <row r="83" spans="1:13" ht="14.25" customHeight="1">
      <c r="A83" s="1810" t="s">
        <v>2212</v>
      </c>
      <c r="B83" s="1823" t="s">
        <v>2213</v>
      </c>
      <c r="C83" s="1812">
        <v>4118</v>
      </c>
      <c r="D83" s="1813">
        <v>474</v>
      </c>
      <c r="E83" s="1814">
        <f t="shared" si="1"/>
        <v>0.11510441962117533</v>
      </c>
      <c r="G83" s="1810" t="s">
        <v>1092</v>
      </c>
      <c r="H83" s="1842" t="s">
        <v>1093</v>
      </c>
      <c r="I83" s="1843">
        <v>3198</v>
      </c>
      <c r="J83" s="1844">
        <v>415</v>
      </c>
      <c r="K83" s="1814">
        <v>0.13</v>
      </c>
      <c r="L83" s="1841"/>
      <c r="M83" s="5"/>
    </row>
    <row r="84" spans="1:13" ht="14.25" customHeight="1">
      <c r="A84" s="1801" t="s">
        <v>1058</v>
      </c>
      <c r="B84" s="1822" t="s">
        <v>1059</v>
      </c>
      <c r="C84" s="1803">
        <v>2286</v>
      </c>
      <c r="D84" s="1804">
        <v>323</v>
      </c>
      <c r="E84" s="1805">
        <f t="shared" si="1"/>
        <v>0.14129483814523183</v>
      </c>
      <c r="G84" s="1801" t="s">
        <v>1094</v>
      </c>
      <c r="H84" s="1845" t="s">
        <v>1095</v>
      </c>
      <c r="I84" s="1838">
        <v>4049</v>
      </c>
      <c r="J84" s="1839">
        <v>520</v>
      </c>
      <c r="K84" s="1805">
        <v>0.128</v>
      </c>
      <c r="L84" s="1841"/>
      <c r="M84" s="5"/>
    </row>
    <row r="85" spans="1:13" ht="14.25" customHeight="1">
      <c r="A85" s="1810" t="s">
        <v>2214</v>
      </c>
      <c r="B85" s="1823" t="s">
        <v>2215</v>
      </c>
      <c r="C85" s="1812">
        <v>1500</v>
      </c>
      <c r="D85" s="1813">
        <v>228</v>
      </c>
      <c r="E85" s="1814">
        <f t="shared" si="1"/>
        <v>0.152</v>
      </c>
      <c r="G85" s="1810" t="s">
        <v>1096</v>
      </c>
      <c r="H85" s="1842" t="s">
        <v>1097</v>
      </c>
      <c r="I85" s="1843">
        <v>3090</v>
      </c>
      <c r="J85" s="1844">
        <v>116</v>
      </c>
      <c r="K85" s="1814">
        <v>3.7999999999999999E-2</v>
      </c>
      <c r="L85" s="1841"/>
      <c r="M85" s="5"/>
    </row>
    <row r="86" spans="1:13" ht="14.25" customHeight="1">
      <c r="A86" s="1801" t="s">
        <v>2216</v>
      </c>
      <c r="B86" s="1822" t="s">
        <v>2217</v>
      </c>
      <c r="C86" s="1803">
        <v>2712</v>
      </c>
      <c r="D86" s="1804">
        <v>211</v>
      </c>
      <c r="E86" s="1805">
        <f t="shared" si="1"/>
        <v>7.78023598820059E-2</v>
      </c>
      <c r="G86" s="1801" t="s">
        <v>1098</v>
      </c>
      <c r="H86" s="1845" t="s">
        <v>1099</v>
      </c>
      <c r="I86" s="1838">
        <v>3293</v>
      </c>
      <c r="J86" s="1839">
        <v>329</v>
      </c>
      <c r="K86" s="1805">
        <v>0.1</v>
      </c>
      <c r="L86" s="1841"/>
      <c r="M86" s="5"/>
    </row>
    <row r="87" spans="1:13" ht="14.25" customHeight="1">
      <c r="A87" s="1810" t="s">
        <v>1064</v>
      </c>
      <c r="B87" s="1823" t="s">
        <v>1065</v>
      </c>
      <c r="C87" s="1812">
        <v>3181</v>
      </c>
      <c r="D87" s="1813">
        <v>291</v>
      </c>
      <c r="E87" s="1814">
        <f t="shared" si="1"/>
        <v>9.1480666457088966E-2</v>
      </c>
      <c r="G87" s="1810" t="s">
        <v>1100</v>
      </c>
      <c r="H87" s="1842" t="s">
        <v>1101</v>
      </c>
      <c r="I87" s="1843">
        <v>3636</v>
      </c>
      <c r="J87" s="1844">
        <v>415</v>
      </c>
      <c r="K87" s="1814">
        <v>0.114</v>
      </c>
      <c r="L87" s="1841"/>
      <c r="M87" s="5"/>
    </row>
    <row r="88" spans="1:13" ht="14.25" customHeight="1">
      <c r="A88" s="1801" t="s">
        <v>1066</v>
      </c>
      <c r="B88" s="1822" t="s">
        <v>2218</v>
      </c>
      <c r="C88" s="1803">
        <v>2554</v>
      </c>
      <c r="D88" s="1804">
        <v>149</v>
      </c>
      <c r="E88" s="1805">
        <f t="shared" si="1"/>
        <v>5.8339859044635865E-2</v>
      </c>
      <c r="G88" s="1801" t="s">
        <v>1102</v>
      </c>
      <c r="H88" s="1845" t="s">
        <v>1103</v>
      </c>
      <c r="I88" s="1838">
        <v>1637</v>
      </c>
      <c r="J88" s="1839">
        <v>181</v>
      </c>
      <c r="K88" s="1805">
        <v>0.111</v>
      </c>
      <c r="L88" s="1841"/>
      <c r="M88" s="5"/>
    </row>
    <row r="89" spans="1:13" ht="14.25" customHeight="1">
      <c r="A89" s="1810" t="s">
        <v>2219</v>
      </c>
      <c r="B89" s="1823" t="s">
        <v>2220</v>
      </c>
      <c r="C89" s="1812">
        <v>1036</v>
      </c>
      <c r="D89" s="1813">
        <v>178</v>
      </c>
      <c r="E89" s="1814">
        <f t="shared" si="1"/>
        <v>0.1718146718146718</v>
      </c>
      <c r="G89" s="1810" t="s">
        <v>1104</v>
      </c>
      <c r="H89" s="1842" t="s">
        <v>1105</v>
      </c>
      <c r="I89" s="1843">
        <v>2078</v>
      </c>
      <c r="J89" s="1844">
        <v>219</v>
      </c>
      <c r="K89" s="1814">
        <v>0.105</v>
      </c>
      <c r="L89" s="1841"/>
      <c r="M89" s="5"/>
    </row>
    <row r="90" spans="1:13" ht="14.25" customHeight="1">
      <c r="A90" s="1801" t="s">
        <v>2221</v>
      </c>
      <c r="B90" s="1822" t="s">
        <v>2222</v>
      </c>
      <c r="C90" s="1803">
        <v>3058</v>
      </c>
      <c r="D90" s="1804">
        <v>326</v>
      </c>
      <c r="E90" s="1805">
        <f t="shared" si="1"/>
        <v>0.1066056245912361</v>
      </c>
      <c r="G90" s="1801" t="s">
        <v>1106</v>
      </c>
      <c r="H90" s="1845" t="s">
        <v>1107</v>
      </c>
      <c r="I90" s="1838">
        <v>6749</v>
      </c>
      <c r="J90" s="1839">
        <v>652</v>
      </c>
      <c r="K90" s="1805">
        <v>9.7000000000000003E-2</v>
      </c>
      <c r="L90" s="1841"/>
      <c r="M90" s="5"/>
    </row>
    <row r="91" spans="1:13" ht="15" customHeight="1">
      <c r="A91" s="1810" t="s">
        <v>2223</v>
      </c>
      <c r="B91" s="1823" t="s">
        <v>2224</v>
      </c>
      <c r="C91" s="1812">
        <v>2522</v>
      </c>
      <c r="D91" s="1813">
        <v>117</v>
      </c>
      <c r="E91" s="1814">
        <f t="shared" si="1"/>
        <v>4.6391752577319589E-2</v>
      </c>
      <c r="G91" s="1810" t="s">
        <v>1108</v>
      </c>
      <c r="H91" s="1842" t="s">
        <v>1744</v>
      </c>
      <c r="I91" s="1843">
        <v>2148</v>
      </c>
      <c r="J91" s="1844">
        <v>378</v>
      </c>
      <c r="K91" s="1814">
        <v>0.17599999999999999</v>
      </c>
      <c r="L91" s="1841"/>
      <c r="M91" s="5"/>
    </row>
    <row r="92" spans="1:13" ht="14.25" customHeight="1">
      <c r="A92" s="1801" t="s">
        <v>2225</v>
      </c>
      <c r="B92" s="1822" t="s">
        <v>2226</v>
      </c>
      <c r="C92" s="1803">
        <v>3929</v>
      </c>
      <c r="D92" s="1804">
        <v>225</v>
      </c>
      <c r="E92" s="1805">
        <f t="shared" si="1"/>
        <v>5.7266480020361415E-2</v>
      </c>
      <c r="G92" s="1801" t="s">
        <v>1109</v>
      </c>
      <c r="H92" s="1845" t="s">
        <v>1110</v>
      </c>
      <c r="I92" s="1838">
        <v>3440</v>
      </c>
      <c r="J92" s="1839">
        <v>563</v>
      </c>
      <c r="K92" s="1805">
        <v>0.16400000000000001</v>
      </c>
      <c r="L92" s="1841"/>
      <c r="M92" s="5"/>
    </row>
    <row r="93" spans="1:13" ht="14.25" customHeight="1">
      <c r="A93" s="1810" t="s">
        <v>2227</v>
      </c>
      <c r="B93" s="1823" t="s">
        <v>2228</v>
      </c>
      <c r="C93" s="1812">
        <v>3457</v>
      </c>
      <c r="D93" s="1813">
        <v>245</v>
      </c>
      <c r="E93" s="1814">
        <f t="shared" si="1"/>
        <v>7.0870697136245303E-2</v>
      </c>
      <c r="G93" s="1810" t="s">
        <v>1111</v>
      </c>
      <c r="H93" s="1842" t="s">
        <v>1112</v>
      </c>
      <c r="I93" s="1843">
        <v>3353</v>
      </c>
      <c r="J93" s="1844">
        <v>858</v>
      </c>
      <c r="K93" s="1814">
        <v>0.25600000000000001</v>
      </c>
      <c r="L93" s="1841"/>
      <c r="M93" s="5"/>
    </row>
    <row r="94" spans="1:13" ht="14.25" customHeight="1">
      <c r="A94" s="1801" t="s">
        <v>2229</v>
      </c>
      <c r="B94" s="1822" t="s">
        <v>2230</v>
      </c>
      <c r="C94" s="1803">
        <v>4909</v>
      </c>
      <c r="D94" s="1804">
        <v>537</v>
      </c>
      <c r="E94" s="1805">
        <f t="shared" si="1"/>
        <v>0.10939091464656753</v>
      </c>
      <c r="G94" s="1801" t="s">
        <v>1113</v>
      </c>
      <c r="H94" s="1845" t="s">
        <v>1114</v>
      </c>
      <c r="I94" s="1838">
        <v>5421</v>
      </c>
      <c r="J94" s="1839">
        <v>431</v>
      </c>
      <c r="K94" s="1805">
        <v>0.08</v>
      </c>
      <c r="L94" s="1841"/>
      <c r="M94" s="5"/>
    </row>
    <row r="95" spans="1:13" ht="14.25" customHeight="1">
      <c r="A95" s="1810" t="s">
        <v>2231</v>
      </c>
      <c r="B95" s="1823" t="s">
        <v>2232</v>
      </c>
      <c r="C95" s="1812">
        <v>5114</v>
      </c>
      <c r="D95" s="1813">
        <v>384</v>
      </c>
      <c r="E95" s="1814">
        <f t="shared" si="1"/>
        <v>7.5087993742667183E-2</v>
      </c>
      <c r="G95" s="1810" t="s">
        <v>1115</v>
      </c>
      <c r="H95" s="1842" t="s">
        <v>1116</v>
      </c>
      <c r="I95" s="1843">
        <v>4175</v>
      </c>
      <c r="J95" s="1844">
        <v>431</v>
      </c>
      <c r="K95" s="1814">
        <v>0.10299999999999999</v>
      </c>
      <c r="L95" s="1841"/>
      <c r="M95" s="5"/>
    </row>
    <row r="96" spans="1:13" ht="14.25" customHeight="1">
      <c r="A96" s="1801" t="s">
        <v>1072</v>
      </c>
      <c r="B96" s="1822" t="s">
        <v>1073</v>
      </c>
      <c r="C96" s="1803">
        <v>559</v>
      </c>
      <c r="D96" s="1804">
        <v>75</v>
      </c>
      <c r="E96" s="1805">
        <f t="shared" si="1"/>
        <v>0.13416815742397137</v>
      </c>
      <c r="G96" s="1801" t="s">
        <v>1117</v>
      </c>
      <c r="H96" s="1845" t="s">
        <v>1118</v>
      </c>
      <c r="I96" s="1838">
        <v>6047</v>
      </c>
      <c r="J96" s="1839">
        <v>744</v>
      </c>
      <c r="K96" s="1805">
        <v>0.123</v>
      </c>
      <c r="L96" s="1841"/>
      <c r="M96" s="5"/>
    </row>
    <row r="97" spans="1:13" ht="14.25" customHeight="1">
      <c r="A97" s="1810" t="s">
        <v>1074</v>
      </c>
      <c r="B97" s="1823" t="s">
        <v>1075</v>
      </c>
      <c r="C97" s="1812">
        <v>1627</v>
      </c>
      <c r="D97" s="1813">
        <v>149</v>
      </c>
      <c r="E97" s="1814">
        <f t="shared" si="1"/>
        <v>9.1579594345421025E-2</v>
      </c>
      <c r="G97" s="1810" t="s">
        <v>1119</v>
      </c>
      <c r="H97" s="1842" t="s">
        <v>1120</v>
      </c>
      <c r="I97" s="1843">
        <v>1701</v>
      </c>
      <c r="J97" s="1844">
        <v>248</v>
      </c>
      <c r="K97" s="1814">
        <v>0.14599999999999999</v>
      </c>
      <c r="L97" s="1841"/>
      <c r="M97" s="5"/>
    </row>
    <row r="98" spans="1:13" ht="14.25" customHeight="1">
      <c r="A98" s="1801" t="s">
        <v>2233</v>
      </c>
      <c r="B98" s="1822" t="s">
        <v>2234</v>
      </c>
      <c r="C98" s="1803">
        <v>1618</v>
      </c>
      <c r="D98" s="1804">
        <v>279</v>
      </c>
      <c r="E98" s="1805">
        <f t="shared" si="1"/>
        <v>0.17243510506798518</v>
      </c>
      <c r="G98" s="1801" t="s">
        <v>1121</v>
      </c>
      <c r="H98" s="1845" t="s">
        <v>1122</v>
      </c>
      <c r="I98" s="1838">
        <v>3773</v>
      </c>
      <c r="J98" s="1839">
        <v>476</v>
      </c>
      <c r="K98" s="1805">
        <v>0.126</v>
      </c>
      <c r="L98" s="1841"/>
      <c r="M98" s="5"/>
    </row>
    <row r="99" spans="1:13" ht="14.25" customHeight="1">
      <c r="A99" s="1810" t="s">
        <v>2235</v>
      </c>
      <c r="B99" s="1823" t="s">
        <v>2236</v>
      </c>
      <c r="C99" s="1812">
        <v>2438</v>
      </c>
      <c r="D99" s="1813">
        <v>415</v>
      </c>
      <c r="E99" s="1814">
        <f t="shared" si="1"/>
        <v>0.17022149302707137</v>
      </c>
      <c r="G99" s="1810" t="s">
        <v>1123</v>
      </c>
      <c r="H99" s="1842" t="s">
        <v>1124</v>
      </c>
      <c r="I99" s="1843">
        <v>2720</v>
      </c>
      <c r="J99" s="1844">
        <v>448</v>
      </c>
      <c r="K99" s="1814">
        <v>0.16500000000000001</v>
      </c>
      <c r="L99" s="1841"/>
      <c r="M99" s="5"/>
    </row>
    <row r="100" spans="1:13" ht="14.25" customHeight="1">
      <c r="A100" s="1801" t="s">
        <v>2237</v>
      </c>
      <c r="B100" s="1822" t="s">
        <v>2238</v>
      </c>
      <c r="C100" s="1803">
        <v>1602</v>
      </c>
      <c r="D100" s="1804">
        <v>151</v>
      </c>
      <c r="E100" s="1805">
        <f t="shared" si="1"/>
        <v>9.4257178526841442E-2</v>
      </c>
      <c r="G100" s="1801" t="s">
        <v>1125</v>
      </c>
      <c r="H100" s="1845" t="s">
        <v>1126</v>
      </c>
      <c r="I100" s="1838">
        <v>2059</v>
      </c>
      <c r="J100" s="1839">
        <v>209</v>
      </c>
      <c r="K100" s="1805">
        <v>0.10199999999999999</v>
      </c>
      <c r="L100" s="1841"/>
      <c r="M100" s="5"/>
    </row>
    <row r="101" spans="1:13" ht="14.25" customHeight="1">
      <c r="A101" s="1810" t="s">
        <v>2239</v>
      </c>
      <c r="B101" s="1823" t="s">
        <v>2240</v>
      </c>
      <c r="C101" s="1812">
        <v>1922</v>
      </c>
      <c r="D101" s="1813">
        <v>242</v>
      </c>
      <c r="E101" s="1814">
        <f t="shared" si="1"/>
        <v>0.1259105098855359</v>
      </c>
      <c r="G101" s="1810" t="s">
        <v>1127</v>
      </c>
      <c r="H101" s="1842" t="s">
        <v>1128</v>
      </c>
      <c r="I101" s="1843">
        <v>6387</v>
      </c>
      <c r="J101" s="1844">
        <v>1089</v>
      </c>
      <c r="K101" s="1814">
        <v>0.17100000000000001</v>
      </c>
      <c r="L101" s="1841"/>
      <c r="M101" s="5"/>
    </row>
    <row r="102" spans="1:13" ht="14.25" customHeight="1">
      <c r="A102" s="1801" t="s">
        <v>2241</v>
      </c>
      <c r="B102" s="1822" t="s">
        <v>2242</v>
      </c>
      <c r="C102" s="1803">
        <v>2273</v>
      </c>
      <c r="D102" s="1804">
        <v>350</v>
      </c>
      <c r="E102" s="1805">
        <f t="shared" si="1"/>
        <v>0.15398152221733391</v>
      </c>
      <c r="G102" s="1801" t="s">
        <v>1129</v>
      </c>
      <c r="H102" s="1845" t="s">
        <v>1130</v>
      </c>
      <c r="I102" s="1838">
        <v>4541</v>
      </c>
      <c r="J102" s="1839">
        <v>676</v>
      </c>
      <c r="K102" s="1805">
        <v>0.14899999999999999</v>
      </c>
      <c r="L102" s="1841"/>
      <c r="M102" s="5"/>
    </row>
    <row r="103" spans="1:13" ht="14.25" customHeight="1">
      <c r="A103" s="1810" t="s">
        <v>2243</v>
      </c>
      <c r="B103" s="1823" t="s">
        <v>2244</v>
      </c>
      <c r="C103" s="1812">
        <v>3313</v>
      </c>
      <c r="D103" s="1813">
        <v>698</v>
      </c>
      <c r="E103" s="1814">
        <f t="shared" si="1"/>
        <v>0.21068517959553276</v>
      </c>
      <c r="G103" s="1810" t="s">
        <v>1131</v>
      </c>
      <c r="H103" s="1842" t="s">
        <v>1132</v>
      </c>
      <c r="I103" s="1843">
        <v>374</v>
      </c>
      <c r="J103" s="1847" t="s">
        <v>1001</v>
      </c>
      <c r="K103" s="1814"/>
      <c r="L103" s="1841"/>
      <c r="M103" s="5"/>
    </row>
    <row r="104" spans="1:13" ht="14.25" customHeight="1">
      <c r="A104" s="1801" t="s">
        <v>2245</v>
      </c>
      <c r="B104" s="1822" t="s">
        <v>2246</v>
      </c>
      <c r="C104" s="1803">
        <v>2536</v>
      </c>
      <c r="D104" s="1804">
        <v>584</v>
      </c>
      <c r="E104" s="1805">
        <f t="shared" si="1"/>
        <v>0.2302839116719243</v>
      </c>
      <c r="G104" s="1801" t="s">
        <v>1133</v>
      </c>
      <c r="H104" s="1845" t="s">
        <v>1134</v>
      </c>
      <c r="I104" s="1838">
        <v>5830</v>
      </c>
      <c r="J104" s="1839">
        <v>614</v>
      </c>
      <c r="K104" s="1805">
        <v>0.105</v>
      </c>
      <c r="L104" s="1841"/>
      <c r="M104" s="5"/>
    </row>
    <row r="105" spans="1:13" ht="14.25" customHeight="1">
      <c r="A105" s="1810" t="s">
        <v>2247</v>
      </c>
      <c r="B105" s="1823" t="s">
        <v>2248</v>
      </c>
      <c r="C105" s="1812">
        <v>2550</v>
      </c>
      <c r="D105" s="1813">
        <v>1428</v>
      </c>
      <c r="E105" s="1814">
        <f t="shared" si="1"/>
        <v>0.56000000000000005</v>
      </c>
      <c r="G105" s="1810" t="s">
        <v>1135</v>
      </c>
      <c r="H105" s="1842" t="s">
        <v>1136</v>
      </c>
      <c r="I105" s="1843">
        <v>1989</v>
      </c>
      <c r="J105" s="1844">
        <v>349</v>
      </c>
      <c r="K105" s="1814">
        <v>0.17499999999999999</v>
      </c>
      <c r="L105" s="1841"/>
      <c r="M105" s="5"/>
    </row>
    <row r="106" spans="1:13" ht="14.25" customHeight="1">
      <c r="A106" s="1801" t="s">
        <v>1084</v>
      </c>
      <c r="B106" s="1822" t="s">
        <v>1085</v>
      </c>
      <c r="C106" s="1803">
        <v>5360</v>
      </c>
      <c r="D106" s="1804">
        <v>730</v>
      </c>
      <c r="E106" s="1805">
        <f t="shared" si="1"/>
        <v>0.13619402985074627</v>
      </c>
      <c r="G106" s="1801" t="s">
        <v>1137</v>
      </c>
      <c r="H106" s="1845" t="s">
        <v>1138</v>
      </c>
      <c r="I106" s="1838">
        <v>6842</v>
      </c>
      <c r="J106" s="1839">
        <v>934</v>
      </c>
      <c r="K106" s="1805">
        <v>0.13700000000000001</v>
      </c>
      <c r="L106" s="1841"/>
      <c r="M106" s="5"/>
    </row>
    <row r="107" spans="1:13" ht="14.25" customHeight="1">
      <c r="A107" s="1810" t="s">
        <v>1086</v>
      </c>
      <c r="B107" s="1823" t="s">
        <v>2249</v>
      </c>
      <c r="C107" s="1812">
        <v>3883</v>
      </c>
      <c r="D107" s="1813">
        <v>622</v>
      </c>
      <c r="E107" s="1814">
        <f t="shared" si="1"/>
        <v>0.16018542364151428</v>
      </c>
      <c r="G107" s="1810" t="s">
        <v>1139</v>
      </c>
      <c r="H107" s="1842" t="s">
        <v>1140</v>
      </c>
      <c r="I107" s="1843">
        <v>2835</v>
      </c>
      <c r="J107" s="1847" t="s">
        <v>1001</v>
      </c>
      <c r="K107" s="1814"/>
      <c r="L107" s="1841"/>
      <c r="M107" s="5"/>
    </row>
    <row r="108" spans="1:13" ht="14.25" customHeight="1">
      <c r="A108" s="1801" t="s">
        <v>2250</v>
      </c>
      <c r="B108" s="1822" t="s">
        <v>2251</v>
      </c>
      <c r="C108" s="1803">
        <v>2305</v>
      </c>
      <c r="D108" s="1804">
        <v>467</v>
      </c>
      <c r="E108" s="1805">
        <f t="shared" si="1"/>
        <v>0.20260303687635575</v>
      </c>
      <c r="G108" s="1801" t="s">
        <v>1141</v>
      </c>
      <c r="H108" s="1845" t="s">
        <v>1142</v>
      </c>
      <c r="I108" s="1838">
        <v>6167</v>
      </c>
      <c r="J108" s="1839">
        <v>608</v>
      </c>
      <c r="K108" s="1805">
        <v>9.9000000000000005E-2</v>
      </c>
      <c r="L108" s="1841"/>
      <c r="M108" s="5"/>
    </row>
    <row r="109" spans="1:13" ht="14.25" customHeight="1">
      <c r="A109" s="1810" t="s">
        <v>2252</v>
      </c>
      <c r="B109" s="1823" t="s">
        <v>2253</v>
      </c>
      <c r="C109" s="1812">
        <v>2477</v>
      </c>
      <c r="D109" s="1813">
        <v>372</v>
      </c>
      <c r="E109" s="1814">
        <f t="shared" si="1"/>
        <v>0.15018167137666533</v>
      </c>
      <c r="G109" s="1810" t="s">
        <v>1143</v>
      </c>
      <c r="H109" s="1842" t="s">
        <v>1144</v>
      </c>
      <c r="I109" s="1843">
        <v>1704</v>
      </c>
      <c r="J109" s="1844">
        <v>156</v>
      </c>
      <c r="K109" s="1814">
        <v>9.1999999999999998E-2</v>
      </c>
      <c r="L109" s="1841"/>
      <c r="M109" s="5"/>
    </row>
    <row r="110" spans="1:13" ht="14.25" customHeight="1">
      <c r="A110" s="1801" t="s">
        <v>2254</v>
      </c>
      <c r="B110" s="1822" t="s">
        <v>2255</v>
      </c>
      <c r="C110" s="1803">
        <v>3079</v>
      </c>
      <c r="D110" s="1804">
        <v>562</v>
      </c>
      <c r="E110" s="1805">
        <f t="shared" si="1"/>
        <v>0.1825267944137707</v>
      </c>
      <c r="G110" s="1801" t="s">
        <v>1145</v>
      </c>
      <c r="H110" s="1845" t="s">
        <v>1146</v>
      </c>
      <c r="I110" s="1838">
        <v>4423</v>
      </c>
      <c r="J110" s="1839">
        <v>526</v>
      </c>
      <c r="K110" s="1805">
        <v>0.11899999999999999</v>
      </c>
      <c r="L110" s="1841"/>
      <c r="M110" s="5"/>
    </row>
    <row r="111" spans="1:13" ht="14.25" customHeight="1">
      <c r="A111" s="1810" t="s">
        <v>2256</v>
      </c>
      <c r="B111" s="1823" t="s">
        <v>2257</v>
      </c>
      <c r="C111" s="1812">
        <v>3873</v>
      </c>
      <c r="D111" s="1813">
        <v>580</v>
      </c>
      <c r="E111" s="1814">
        <f t="shared" si="1"/>
        <v>0.14975471210947586</v>
      </c>
      <c r="G111" s="1810" t="s">
        <v>1147</v>
      </c>
      <c r="H111" s="1842" t="s">
        <v>1148</v>
      </c>
      <c r="I111" s="1843">
        <v>5040</v>
      </c>
      <c r="J111" s="1844">
        <v>749</v>
      </c>
      <c r="K111" s="1814">
        <v>0.14899999999999999</v>
      </c>
      <c r="L111" s="1841"/>
      <c r="M111" s="5"/>
    </row>
    <row r="112" spans="1:13" ht="14.25" customHeight="1">
      <c r="A112" s="1801" t="s">
        <v>1092</v>
      </c>
      <c r="B112" s="1822" t="s">
        <v>2258</v>
      </c>
      <c r="C112" s="1803">
        <v>3351</v>
      </c>
      <c r="D112" s="1804">
        <v>503</v>
      </c>
      <c r="E112" s="1805">
        <f t="shared" si="1"/>
        <v>0.15010444643390033</v>
      </c>
      <c r="G112" s="1801" t="s">
        <v>1149</v>
      </c>
      <c r="H112" s="1845" t="s">
        <v>1150</v>
      </c>
      <c r="I112" s="1838">
        <v>3823</v>
      </c>
      <c r="J112" s="1839">
        <v>112</v>
      </c>
      <c r="K112" s="1805">
        <v>2.9000000000000001E-2</v>
      </c>
      <c r="L112" s="1841"/>
      <c r="M112" s="5"/>
    </row>
    <row r="113" spans="1:13" ht="14.25" customHeight="1">
      <c r="A113" s="1810" t="s">
        <v>1094</v>
      </c>
      <c r="B113" s="1823" t="s">
        <v>2259</v>
      </c>
      <c r="C113" s="1812">
        <v>4106</v>
      </c>
      <c r="D113" s="1813">
        <v>594</v>
      </c>
      <c r="E113" s="1814">
        <f t="shared" si="1"/>
        <v>0.1446663419386264</v>
      </c>
      <c r="G113" s="1810" t="s">
        <v>1151</v>
      </c>
      <c r="H113" s="1842" t="s">
        <v>1152</v>
      </c>
      <c r="I113" s="1843">
        <v>4041</v>
      </c>
      <c r="J113" s="1847" t="s">
        <v>1001</v>
      </c>
      <c r="K113" s="1814"/>
      <c r="L113" s="1841"/>
      <c r="M113" s="5"/>
    </row>
    <row r="114" spans="1:13" ht="14.25" customHeight="1">
      <c r="A114" s="1801" t="s">
        <v>1096</v>
      </c>
      <c r="B114" s="1822" t="s">
        <v>1097</v>
      </c>
      <c r="C114" s="1803">
        <v>2905</v>
      </c>
      <c r="D114" s="1804">
        <v>161</v>
      </c>
      <c r="E114" s="1805">
        <f t="shared" si="1"/>
        <v>5.5421686746987948E-2</v>
      </c>
      <c r="G114" s="1801" t="s">
        <v>1153</v>
      </c>
      <c r="H114" s="1845" t="s">
        <v>1154</v>
      </c>
      <c r="I114" s="1838">
        <v>2713</v>
      </c>
      <c r="J114" s="1848" t="s">
        <v>1001</v>
      </c>
      <c r="K114" s="1805"/>
      <c r="L114" s="1841"/>
      <c r="M114" s="5"/>
    </row>
    <row r="115" spans="1:13" ht="14.25" customHeight="1">
      <c r="A115" s="1810" t="s">
        <v>1098</v>
      </c>
      <c r="B115" s="1823" t="s">
        <v>1099</v>
      </c>
      <c r="C115" s="1812">
        <v>3001</v>
      </c>
      <c r="D115" s="1813">
        <v>314</v>
      </c>
      <c r="E115" s="1814">
        <f t="shared" si="1"/>
        <v>0.10463178940353215</v>
      </c>
      <c r="G115" s="1810" t="s">
        <v>1155</v>
      </c>
      <c r="H115" s="1842" t="s">
        <v>1156</v>
      </c>
      <c r="I115" s="1843">
        <v>3866</v>
      </c>
      <c r="J115" s="1844">
        <v>106</v>
      </c>
      <c r="K115" s="1814">
        <v>2.7E-2</v>
      </c>
      <c r="L115" s="1841"/>
      <c r="M115" s="5"/>
    </row>
    <row r="116" spans="1:13" ht="14.25" customHeight="1">
      <c r="A116" s="1801" t="s">
        <v>1100</v>
      </c>
      <c r="B116" s="1822" t="s">
        <v>1101</v>
      </c>
      <c r="C116" s="1803">
        <v>4302</v>
      </c>
      <c r="D116" s="1804">
        <v>722</v>
      </c>
      <c r="E116" s="1805">
        <f t="shared" si="1"/>
        <v>0.16782891678289169</v>
      </c>
      <c r="G116" s="1801" t="s">
        <v>1157</v>
      </c>
      <c r="H116" s="1845" t="s">
        <v>1158</v>
      </c>
      <c r="I116" s="1838">
        <v>341</v>
      </c>
      <c r="J116" s="1848" t="s">
        <v>1001</v>
      </c>
      <c r="K116" s="1805"/>
      <c r="L116" s="1841"/>
      <c r="M116" s="5"/>
    </row>
    <row r="117" spans="1:13" ht="14.25" customHeight="1">
      <c r="A117" s="1810" t="s">
        <v>1102</v>
      </c>
      <c r="B117" s="1823" t="s">
        <v>1103</v>
      </c>
      <c r="C117" s="1812">
        <v>1545</v>
      </c>
      <c r="D117" s="1813">
        <v>212</v>
      </c>
      <c r="E117" s="1814">
        <f t="shared" si="1"/>
        <v>0.13721682847896441</v>
      </c>
      <c r="G117" s="1810" t="s">
        <v>1159</v>
      </c>
      <c r="H117" s="1842" t="s">
        <v>1160</v>
      </c>
      <c r="I117" s="1843">
        <v>3981</v>
      </c>
      <c r="J117" s="1847" t="s">
        <v>1001</v>
      </c>
      <c r="K117" s="1814"/>
      <c r="L117" s="1841"/>
      <c r="M117" s="5"/>
    </row>
    <row r="118" spans="1:13" ht="14.25" customHeight="1">
      <c r="A118" s="1801" t="s">
        <v>1104</v>
      </c>
      <c r="B118" s="1822" t="s">
        <v>2260</v>
      </c>
      <c r="C118" s="1803">
        <v>2157</v>
      </c>
      <c r="D118" s="1804">
        <v>205</v>
      </c>
      <c r="E118" s="1805">
        <f t="shared" si="1"/>
        <v>9.5039406583217426E-2</v>
      </c>
      <c r="G118" s="1801" t="s">
        <v>1161</v>
      </c>
      <c r="H118" s="1845" t="s">
        <v>1162</v>
      </c>
      <c r="I118" s="1838">
        <v>1376</v>
      </c>
      <c r="J118" s="1839">
        <v>345</v>
      </c>
      <c r="K118" s="1805">
        <v>0.251</v>
      </c>
      <c r="L118" s="1841"/>
      <c r="M118" s="5"/>
    </row>
    <row r="119" spans="1:13" ht="14.25" customHeight="1">
      <c r="A119" s="1810" t="s">
        <v>2261</v>
      </c>
      <c r="B119" s="1823" t="s">
        <v>2262</v>
      </c>
      <c r="C119" s="1812">
        <v>1808</v>
      </c>
      <c r="D119" s="1813">
        <v>207</v>
      </c>
      <c r="E119" s="1814">
        <f t="shared" si="1"/>
        <v>0.11449115044247787</v>
      </c>
      <c r="G119" s="1810" t="s">
        <v>1163</v>
      </c>
      <c r="H119" s="1842" t="s">
        <v>1164</v>
      </c>
      <c r="I119" s="1843">
        <v>5160</v>
      </c>
      <c r="J119" s="1844">
        <v>863</v>
      </c>
      <c r="K119" s="1814">
        <v>0.16700000000000001</v>
      </c>
      <c r="L119" s="1841"/>
      <c r="M119" s="5"/>
    </row>
    <row r="120" spans="1:13" ht="14.25" customHeight="1">
      <c r="A120" s="1801" t="s">
        <v>2263</v>
      </c>
      <c r="B120" s="1822" t="s">
        <v>2264</v>
      </c>
      <c r="C120" s="1803">
        <v>5124</v>
      </c>
      <c r="D120" s="1804">
        <v>496</v>
      </c>
      <c r="E120" s="1805">
        <f t="shared" si="1"/>
        <v>9.6799375487900075E-2</v>
      </c>
      <c r="G120" s="1801" t="s">
        <v>1165</v>
      </c>
      <c r="H120" s="1845" t="s">
        <v>1166</v>
      </c>
      <c r="I120" s="1838">
        <v>3171</v>
      </c>
      <c r="J120" s="1839">
        <v>857</v>
      </c>
      <c r="K120" s="1805">
        <v>0.27</v>
      </c>
      <c r="L120" s="1841"/>
      <c r="M120" s="5"/>
    </row>
    <row r="121" spans="1:13" ht="14.25" customHeight="1">
      <c r="A121" s="1810" t="s">
        <v>1108</v>
      </c>
      <c r="B121" s="1823" t="s">
        <v>1744</v>
      </c>
      <c r="C121" s="1812">
        <v>2483</v>
      </c>
      <c r="D121" s="1813">
        <v>283</v>
      </c>
      <c r="E121" s="1814">
        <f t="shared" si="1"/>
        <v>0.11397503020539669</v>
      </c>
      <c r="G121" s="1810" t="s">
        <v>1167</v>
      </c>
      <c r="H121" s="1842" t="s">
        <v>1168</v>
      </c>
      <c r="I121" s="1843">
        <v>5338</v>
      </c>
      <c r="J121" s="1844">
        <v>694</v>
      </c>
      <c r="K121" s="1814">
        <v>0.13</v>
      </c>
      <c r="L121" s="1841"/>
      <c r="M121" s="5"/>
    </row>
    <row r="122" spans="1:13" ht="14.25" customHeight="1">
      <c r="A122" s="1801" t="s">
        <v>1109</v>
      </c>
      <c r="B122" s="1822" t="s">
        <v>1110</v>
      </c>
      <c r="C122" s="1803">
        <v>3322</v>
      </c>
      <c r="D122" s="1804">
        <v>402</v>
      </c>
      <c r="E122" s="1805">
        <f t="shared" si="1"/>
        <v>0.12101143889223359</v>
      </c>
      <c r="G122" s="1801" t="s">
        <v>1169</v>
      </c>
      <c r="H122" s="1845" t="s">
        <v>1170</v>
      </c>
      <c r="I122" s="1838">
        <v>933</v>
      </c>
      <c r="J122" s="1848" t="s">
        <v>1001</v>
      </c>
      <c r="K122" s="1805"/>
      <c r="L122" s="1841"/>
      <c r="M122" s="5"/>
    </row>
    <row r="123" spans="1:13" ht="14.25" customHeight="1">
      <c r="A123" s="1810" t="s">
        <v>1111</v>
      </c>
      <c r="B123" s="1823" t="s">
        <v>1112</v>
      </c>
      <c r="C123" s="1812">
        <v>2994</v>
      </c>
      <c r="D123" s="1813">
        <v>646</v>
      </c>
      <c r="E123" s="1814">
        <f t="shared" si="1"/>
        <v>0.21576486305945225</v>
      </c>
      <c r="G123" s="1810" t="s">
        <v>1171</v>
      </c>
      <c r="H123" s="1842" t="s">
        <v>1172</v>
      </c>
      <c r="I123" s="1843">
        <v>4240</v>
      </c>
      <c r="J123" s="1844">
        <v>577</v>
      </c>
      <c r="K123" s="1814">
        <v>0.13600000000000001</v>
      </c>
      <c r="L123" s="1841"/>
      <c r="M123" s="5"/>
    </row>
    <row r="124" spans="1:13" ht="14.25" customHeight="1">
      <c r="A124" s="1801" t="s">
        <v>1113</v>
      </c>
      <c r="B124" s="1822" t="s">
        <v>1114</v>
      </c>
      <c r="C124" s="1803">
        <v>5661</v>
      </c>
      <c r="D124" s="1804">
        <v>365</v>
      </c>
      <c r="E124" s="1805">
        <f t="shared" si="1"/>
        <v>6.4476240946829189E-2</v>
      </c>
      <c r="G124" s="1801" t="s">
        <v>1173</v>
      </c>
      <c r="H124" s="1845" t="s">
        <v>1174</v>
      </c>
      <c r="I124" s="1838">
        <v>5098</v>
      </c>
      <c r="J124" s="1839">
        <v>897</v>
      </c>
      <c r="K124" s="1805">
        <v>0.17599999999999999</v>
      </c>
      <c r="L124" s="1841"/>
      <c r="M124" s="5"/>
    </row>
    <row r="125" spans="1:13" ht="14.25" customHeight="1">
      <c r="A125" s="1810" t="s">
        <v>1115</v>
      </c>
      <c r="B125" s="1823" t="s">
        <v>1116</v>
      </c>
      <c r="C125" s="1812">
        <v>4517</v>
      </c>
      <c r="D125" s="1813">
        <v>417</v>
      </c>
      <c r="E125" s="1814">
        <f t="shared" si="1"/>
        <v>9.231791011733452E-2</v>
      </c>
      <c r="G125" s="1810" t="s">
        <v>1175</v>
      </c>
      <c r="H125" s="1842" t="s">
        <v>1176</v>
      </c>
      <c r="I125" s="1843">
        <v>1907</v>
      </c>
      <c r="J125" s="1844">
        <v>313</v>
      </c>
      <c r="K125" s="1814">
        <v>0.16400000000000001</v>
      </c>
      <c r="L125" s="1841"/>
      <c r="M125" s="5"/>
    </row>
    <row r="126" spans="1:13" ht="14.25" customHeight="1">
      <c r="A126" s="1801" t="s">
        <v>1119</v>
      </c>
      <c r="B126" s="1822" t="s">
        <v>1120</v>
      </c>
      <c r="C126" s="1803">
        <v>2705</v>
      </c>
      <c r="D126" s="1804">
        <v>453</v>
      </c>
      <c r="E126" s="1805">
        <f t="shared" si="1"/>
        <v>0.16746765249537893</v>
      </c>
      <c r="G126" s="1801" t="s">
        <v>1177</v>
      </c>
      <c r="H126" s="1845" t="s">
        <v>1178</v>
      </c>
      <c r="I126" s="1838">
        <v>5136</v>
      </c>
      <c r="J126" s="1839">
        <v>1085</v>
      </c>
      <c r="K126" s="1805">
        <v>0.21099999999999999</v>
      </c>
      <c r="L126" s="1841"/>
      <c r="M126" s="5"/>
    </row>
    <row r="127" spans="1:13" ht="14.25" customHeight="1">
      <c r="A127" s="1810" t="s">
        <v>2265</v>
      </c>
      <c r="B127" s="1823" t="s">
        <v>2266</v>
      </c>
      <c r="C127" s="1812">
        <v>6425</v>
      </c>
      <c r="D127" s="1813">
        <v>750</v>
      </c>
      <c r="E127" s="1814">
        <f t="shared" si="1"/>
        <v>0.11673151750972763</v>
      </c>
      <c r="G127" s="1810" t="s">
        <v>1179</v>
      </c>
      <c r="H127" s="1842" t="s">
        <v>1180</v>
      </c>
      <c r="I127" s="1843">
        <v>5405</v>
      </c>
      <c r="J127" s="1844">
        <v>673</v>
      </c>
      <c r="K127" s="1814">
        <v>0.125</v>
      </c>
      <c r="L127" s="1841"/>
      <c r="M127" s="5"/>
    </row>
    <row r="128" spans="1:13" ht="14.25" customHeight="1">
      <c r="A128" s="1801" t="s">
        <v>1121</v>
      </c>
      <c r="B128" s="1822" t="s">
        <v>1122</v>
      </c>
      <c r="C128" s="1803">
        <v>4068</v>
      </c>
      <c r="D128" s="1804">
        <v>521</v>
      </c>
      <c r="E128" s="1805">
        <f t="shared" si="1"/>
        <v>0.12807276302851525</v>
      </c>
      <c r="G128" s="1801" t="s">
        <v>1181</v>
      </c>
      <c r="H128" s="1845" t="s">
        <v>1182</v>
      </c>
      <c r="I128" s="1838">
        <v>3346</v>
      </c>
      <c r="J128" s="1839">
        <v>669</v>
      </c>
      <c r="K128" s="1805">
        <v>0.2</v>
      </c>
      <c r="L128" s="1841"/>
      <c r="M128" s="5"/>
    </row>
    <row r="129" spans="1:13" ht="14.25" customHeight="1">
      <c r="A129" s="1810" t="s">
        <v>1123</v>
      </c>
      <c r="B129" s="1823" t="s">
        <v>1124</v>
      </c>
      <c r="C129" s="1812">
        <v>3152</v>
      </c>
      <c r="D129" s="1813">
        <v>433</v>
      </c>
      <c r="E129" s="1814">
        <f t="shared" si="1"/>
        <v>0.13737309644670051</v>
      </c>
      <c r="G129" s="1810" t="s">
        <v>1183</v>
      </c>
      <c r="H129" s="1842" t="s">
        <v>1184</v>
      </c>
      <c r="I129" s="1843">
        <v>3377</v>
      </c>
      <c r="J129" s="1844">
        <v>395</v>
      </c>
      <c r="K129" s="1814">
        <v>0.11700000000000001</v>
      </c>
      <c r="L129" s="1841"/>
      <c r="M129" s="5"/>
    </row>
    <row r="130" spans="1:13" ht="14.25" customHeight="1">
      <c r="A130" s="1801" t="s">
        <v>1125</v>
      </c>
      <c r="B130" s="1822" t="s">
        <v>1126</v>
      </c>
      <c r="C130" s="1803">
        <v>2362</v>
      </c>
      <c r="D130" s="1804">
        <v>203</v>
      </c>
      <c r="E130" s="1805">
        <f t="shared" si="1"/>
        <v>8.5944115156646905E-2</v>
      </c>
      <c r="G130" s="1801" t="s">
        <v>1185</v>
      </c>
      <c r="H130" s="1845" t="s">
        <v>1186</v>
      </c>
      <c r="I130" s="1838">
        <v>5450</v>
      </c>
      <c r="J130" s="1839">
        <v>575</v>
      </c>
      <c r="K130" s="1805">
        <v>0.106</v>
      </c>
      <c r="L130" s="1841"/>
      <c r="M130" s="5"/>
    </row>
    <row r="131" spans="1:13" ht="14.25" customHeight="1">
      <c r="A131" s="1810" t="s">
        <v>1127</v>
      </c>
      <c r="B131" s="1823" t="s">
        <v>1128</v>
      </c>
      <c r="C131" s="1812">
        <v>6393</v>
      </c>
      <c r="D131" s="1813">
        <v>1080</v>
      </c>
      <c r="E131" s="1814">
        <f t="shared" si="1"/>
        <v>0.16893477240732049</v>
      </c>
      <c r="G131" s="1810" t="s">
        <v>1187</v>
      </c>
      <c r="H131" s="1842" t="s">
        <v>1188</v>
      </c>
      <c r="I131" s="1843">
        <v>4990</v>
      </c>
      <c r="J131" s="1844">
        <v>776</v>
      </c>
      <c r="K131" s="1814">
        <v>0.156</v>
      </c>
      <c r="L131" s="1841"/>
      <c r="M131" s="5"/>
    </row>
    <row r="132" spans="1:13" ht="14.25" customHeight="1">
      <c r="A132" s="1801" t="s">
        <v>1129</v>
      </c>
      <c r="B132" s="1822" t="s">
        <v>1130</v>
      </c>
      <c r="C132" s="1803">
        <v>4694</v>
      </c>
      <c r="D132" s="1804">
        <v>849</v>
      </c>
      <c r="E132" s="1805">
        <f t="shared" si="1"/>
        <v>0.18086919471665958</v>
      </c>
      <c r="G132" s="1801" t="s">
        <v>1189</v>
      </c>
      <c r="H132" s="1845" t="s">
        <v>1190</v>
      </c>
      <c r="I132" s="1838">
        <v>2005</v>
      </c>
      <c r="J132" s="1839">
        <v>443</v>
      </c>
      <c r="K132" s="1805">
        <v>0.221</v>
      </c>
      <c r="L132" s="1841"/>
      <c r="M132" s="5"/>
    </row>
    <row r="133" spans="1:13" ht="14.25" customHeight="1">
      <c r="A133" s="1810" t="s">
        <v>2267</v>
      </c>
      <c r="B133" s="1823" t="s">
        <v>2268</v>
      </c>
      <c r="C133" s="1812">
        <v>1725</v>
      </c>
      <c r="D133" s="1813">
        <v>210</v>
      </c>
      <c r="E133" s="1814">
        <f t="shared" si="1"/>
        <v>0.12173913043478261</v>
      </c>
      <c r="G133" s="1810" t="s">
        <v>1191</v>
      </c>
      <c r="H133" s="1842" t="s">
        <v>1192</v>
      </c>
      <c r="I133" s="1843">
        <v>2837</v>
      </c>
      <c r="J133" s="1844">
        <v>461</v>
      </c>
      <c r="K133" s="1814">
        <v>0.16200000000000001</v>
      </c>
      <c r="L133" s="1841"/>
      <c r="M133" s="5"/>
    </row>
    <row r="134" spans="1:13" ht="14.25" customHeight="1">
      <c r="A134" s="1801" t="s">
        <v>2269</v>
      </c>
      <c r="B134" s="1822" t="s">
        <v>2270</v>
      </c>
      <c r="C134" s="1803">
        <v>7162</v>
      </c>
      <c r="D134" s="1804">
        <v>970</v>
      </c>
      <c r="E134" s="1805">
        <f t="shared" ref="E134:E197" si="2">D134/C134</f>
        <v>0.13543702876291538</v>
      </c>
      <c r="G134" s="1801" t="s">
        <v>1193</v>
      </c>
      <c r="H134" s="1845" t="s">
        <v>1194</v>
      </c>
      <c r="I134" s="1838">
        <v>4668</v>
      </c>
      <c r="J134" s="1839">
        <v>884</v>
      </c>
      <c r="K134" s="1805">
        <v>0.189</v>
      </c>
      <c r="L134" s="1841"/>
      <c r="M134" s="5"/>
    </row>
    <row r="135" spans="1:13" ht="14.25" customHeight="1">
      <c r="A135" s="1810" t="s">
        <v>1143</v>
      </c>
      <c r="B135" s="1823" t="s">
        <v>2271</v>
      </c>
      <c r="C135" s="1812">
        <v>1758</v>
      </c>
      <c r="D135" s="1813">
        <v>219</v>
      </c>
      <c r="E135" s="1814">
        <f t="shared" si="2"/>
        <v>0.12457337883959044</v>
      </c>
      <c r="G135" s="1810" t="s">
        <v>1195</v>
      </c>
      <c r="H135" s="1842" t="s">
        <v>1196</v>
      </c>
      <c r="I135" s="1843">
        <v>6864</v>
      </c>
      <c r="J135" s="1844">
        <v>1761</v>
      </c>
      <c r="K135" s="1814">
        <v>0.25700000000000001</v>
      </c>
      <c r="L135" s="1841"/>
      <c r="M135" s="5"/>
    </row>
    <row r="136" spans="1:13" ht="14.25" customHeight="1">
      <c r="A136" s="1801" t="s">
        <v>2272</v>
      </c>
      <c r="B136" s="1822" t="s">
        <v>2273</v>
      </c>
      <c r="C136" s="1803">
        <v>2374</v>
      </c>
      <c r="D136" s="1804">
        <v>76</v>
      </c>
      <c r="E136" s="1805">
        <f t="shared" si="2"/>
        <v>3.201347935973041E-2</v>
      </c>
      <c r="G136" s="1801" t="s">
        <v>1197</v>
      </c>
      <c r="H136" s="1845" t="s">
        <v>183</v>
      </c>
      <c r="I136" s="1838">
        <v>4858</v>
      </c>
      <c r="J136" s="1839">
        <v>691</v>
      </c>
      <c r="K136" s="1805">
        <v>0.14199999999999999</v>
      </c>
      <c r="L136" s="1841"/>
      <c r="M136" s="5"/>
    </row>
    <row r="137" spans="1:13" ht="14.25" customHeight="1">
      <c r="A137" s="1810" t="s">
        <v>2274</v>
      </c>
      <c r="B137" s="1823" t="s">
        <v>2275</v>
      </c>
      <c r="C137" s="1812">
        <v>1047</v>
      </c>
      <c r="D137" s="1813">
        <v>29</v>
      </c>
      <c r="E137" s="1814">
        <f t="shared" si="2"/>
        <v>2.7698185291308502E-2</v>
      </c>
      <c r="G137" s="1810" t="s">
        <v>1198</v>
      </c>
      <c r="H137" s="1842" t="s">
        <v>1199</v>
      </c>
      <c r="I137" s="1843">
        <v>5306</v>
      </c>
      <c r="J137" s="1844">
        <v>792</v>
      </c>
      <c r="K137" s="1814">
        <v>0.14899999999999999</v>
      </c>
      <c r="L137" s="1841"/>
      <c r="M137" s="5"/>
    </row>
    <row r="138" spans="1:13" ht="14.25" customHeight="1">
      <c r="A138" s="1801" t="s">
        <v>2276</v>
      </c>
      <c r="B138" s="1822" t="s">
        <v>2277</v>
      </c>
      <c r="C138" s="1803">
        <v>1363</v>
      </c>
      <c r="D138" s="1804">
        <v>157</v>
      </c>
      <c r="E138" s="1805">
        <f t="shared" si="2"/>
        <v>0.11518708730741012</v>
      </c>
      <c r="G138" s="1801" t="s">
        <v>1200</v>
      </c>
      <c r="H138" s="1845" t="s">
        <v>1201</v>
      </c>
      <c r="I138" s="1838">
        <v>4661</v>
      </c>
      <c r="J138" s="1839">
        <v>802</v>
      </c>
      <c r="K138" s="1805">
        <v>0.17199999999999999</v>
      </c>
      <c r="L138" s="1841"/>
      <c r="M138" s="5"/>
    </row>
    <row r="139" spans="1:13" ht="14.25" customHeight="1">
      <c r="A139" s="1810" t="s">
        <v>2278</v>
      </c>
      <c r="B139" s="1823" t="s">
        <v>2279</v>
      </c>
      <c r="C139" s="1812">
        <v>4680</v>
      </c>
      <c r="D139" s="1813">
        <v>490</v>
      </c>
      <c r="E139" s="1814">
        <f t="shared" si="2"/>
        <v>0.1047008547008547</v>
      </c>
      <c r="G139" s="1810" t="s">
        <v>1202</v>
      </c>
      <c r="H139" s="1842" t="s">
        <v>1203</v>
      </c>
      <c r="I139" s="1843">
        <v>6749</v>
      </c>
      <c r="J139" s="1844">
        <v>1714</v>
      </c>
      <c r="K139" s="1814">
        <v>0.254</v>
      </c>
      <c r="L139" s="1841"/>
      <c r="M139" s="5"/>
    </row>
    <row r="140" spans="1:13" ht="14.25" customHeight="1">
      <c r="A140" s="1801" t="s">
        <v>2280</v>
      </c>
      <c r="B140" s="1822" t="s">
        <v>2281</v>
      </c>
      <c r="C140" s="1803">
        <v>2442</v>
      </c>
      <c r="D140" s="1804">
        <v>328</v>
      </c>
      <c r="E140" s="1805">
        <f t="shared" si="2"/>
        <v>0.13431613431613432</v>
      </c>
      <c r="G140" s="1801" t="s">
        <v>1204</v>
      </c>
      <c r="H140" s="1845" t="s">
        <v>1205</v>
      </c>
      <c r="I140" s="1838">
        <v>8206</v>
      </c>
      <c r="J140" s="1839">
        <v>2008</v>
      </c>
      <c r="K140" s="1805">
        <v>0.245</v>
      </c>
      <c r="L140" s="1841"/>
      <c r="M140" s="5"/>
    </row>
    <row r="141" spans="1:13" ht="14.25" customHeight="1">
      <c r="A141" s="1810" t="s">
        <v>2282</v>
      </c>
      <c r="B141" s="1823" t="s">
        <v>2283</v>
      </c>
      <c r="C141" s="1812">
        <v>2165</v>
      </c>
      <c r="D141" s="1813">
        <v>374</v>
      </c>
      <c r="E141" s="1814">
        <f t="shared" si="2"/>
        <v>0.17274826789838338</v>
      </c>
      <c r="G141" s="1810" t="s">
        <v>1206</v>
      </c>
      <c r="H141" s="1842" t="s">
        <v>1207</v>
      </c>
      <c r="I141" s="1843">
        <v>4664</v>
      </c>
      <c r="J141" s="1844">
        <v>819</v>
      </c>
      <c r="K141" s="1814">
        <v>0.17599999999999999</v>
      </c>
      <c r="L141" s="1841"/>
      <c r="M141" s="5"/>
    </row>
    <row r="142" spans="1:13" ht="14.25" customHeight="1">
      <c r="A142" s="1801" t="s">
        <v>2284</v>
      </c>
      <c r="B142" s="1822" t="s">
        <v>2285</v>
      </c>
      <c r="C142" s="1803">
        <v>2411</v>
      </c>
      <c r="D142" s="1804">
        <v>328</v>
      </c>
      <c r="E142" s="1805">
        <f t="shared" si="2"/>
        <v>0.13604313562836998</v>
      </c>
      <c r="G142" s="1801" t="s">
        <v>1208</v>
      </c>
      <c r="H142" s="1845" t="s">
        <v>1209</v>
      </c>
      <c r="I142" s="1838">
        <v>5997</v>
      </c>
      <c r="J142" s="1839">
        <v>934</v>
      </c>
      <c r="K142" s="1805">
        <v>0.156</v>
      </c>
      <c r="L142" s="1841"/>
      <c r="M142" s="5"/>
    </row>
    <row r="143" spans="1:13" ht="14.25" customHeight="1">
      <c r="A143" s="1810" t="s">
        <v>2286</v>
      </c>
      <c r="B143" s="1823" t="s">
        <v>2287</v>
      </c>
      <c r="C143" s="1812">
        <v>4809</v>
      </c>
      <c r="D143" s="1813">
        <v>681</v>
      </c>
      <c r="E143" s="1814">
        <f t="shared" si="2"/>
        <v>0.14160948222083594</v>
      </c>
      <c r="G143" s="1810" t="s">
        <v>1210</v>
      </c>
      <c r="H143" s="1842" t="s">
        <v>1211</v>
      </c>
      <c r="I143" s="1843">
        <v>3325</v>
      </c>
      <c r="J143" s="1844">
        <v>439</v>
      </c>
      <c r="K143" s="1814">
        <v>0.13200000000000001</v>
      </c>
      <c r="L143" s="1841"/>
      <c r="M143" s="5"/>
    </row>
    <row r="144" spans="1:13" ht="14.25" customHeight="1">
      <c r="A144" s="1801" t="s">
        <v>2288</v>
      </c>
      <c r="B144" s="1822" t="s">
        <v>2289</v>
      </c>
      <c r="C144" s="1803">
        <v>1695</v>
      </c>
      <c r="D144" s="1804">
        <v>207</v>
      </c>
      <c r="E144" s="1805">
        <f t="shared" si="2"/>
        <v>0.12212389380530973</v>
      </c>
      <c r="G144" s="1801" t="s">
        <v>1212</v>
      </c>
      <c r="H144" s="1845" t="s">
        <v>1213</v>
      </c>
      <c r="I144" s="1838">
        <v>4728</v>
      </c>
      <c r="J144" s="1839">
        <v>493</v>
      </c>
      <c r="K144" s="1805">
        <v>0.104</v>
      </c>
      <c r="L144" s="1841"/>
      <c r="M144" s="5"/>
    </row>
    <row r="145" spans="1:13" ht="14.25" customHeight="1">
      <c r="A145" s="1810" t="s">
        <v>2290</v>
      </c>
      <c r="B145" s="1823" t="s">
        <v>2291</v>
      </c>
      <c r="C145" s="1812">
        <v>2646</v>
      </c>
      <c r="D145" s="1813">
        <v>406</v>
      </c>
      <c r="E145" s="1814">
        <f t="shared" si="2"/>
        <v>0.15343915343915343</v>
      </c>
      <c r="G145" s="1810" t="s">
        <v>1214</v>
      </c>
      <c r="H145" s="1842" t="s">
        <v>1215</v>
      </c>
      <c r="I145" s="1843">
        <v>2346</v>
      </c>
      <c r="J145" s="1844">
        <v>336</v>
      </c>
      <c r="K145" s="1814">
        <v>0.14299999999999999</v>
      </c>
      <c r="L145" s="1841"/>
      <c r="M145" s="5"/>
    </row>
    <row r="146" spans="1:13" ht="14.25" customHeight="1">
      <c r="A146" s="1801" t="s">
        <v>1149</v>
      </c>
      <c r="B146" s="1822" t="s">
        <v>1150</v>
      </c>
      <c r="C146" s="1803">
        <v>3879</v>
      </c>
      <c r="D146" s="1804">
        <v>95</v>
      </c>
      <c r="E146" s="1805">
        <f t="shared" si="2"/>
        <v>2.4490848156741428E-2</v>
      </c>
      <c r="G146" s="1801" t="s">
        <v>1216</v>
      </c>
      <c r="H146" s="1845" t="s">
        <v>1217</v>
      </c>
      <c r="I146" s="1838">
        <v>3448</v>
      </c>
      <c r="J146" s="1839">
        <v>761</v>
      </c>
      <c r="K146" s="1805">
        <v>0.221</v>
      </c>
      <c r="L146" s="1841"/>
      <c r="M146" s="5"/>
    </row>
    <row r="147" spans="1:13" ht="14.25" customHeight="1">
      <c r="A147" s="1810" t="s">
        <v>2292</v>
      </c>
      <c r="B147" s="1823" t="s">
        <v>2293</v>
      </c>
      <c r="C147" s="1812">
        <v>1565</v>
      </c>
      <c r="D147" s="1813">
        <v>52</v>
      </c>
      <c r="E147" s="1814">
        <f t="shared" si="2"/>
        <v>3.3226837060702875E-2</v>
      </c>
      <c r="G147" s="1810" t="s">
        <v>1218</v>
      </c>
      <c r="H147" s="1842" t="s">
        <v>1219</v>
      </c>
      <c r="I147" s="1843">
        <v>6543</v>
      </c>
      <c r="J147" s="1844">
        <v>1426</v>
      </c>
      <c r="K147" s="1814">
        <v>0.218</v>
      </c>
      <c r="L147" s="1841"/>
      <c r="M147" s="5"/>
    </row>
    <row r="148" spans="1:13" ht="14.25" customHeight="1">
      <c r="A148" s="1801" t="s">
        <v>2294</v>
      </c>
      <c r="B148" s="1822" t="s">
        <v>2295</v>
      </c>
      <c r="C148" s="1803">
        <v>2163</v>
      </c>
      <c r="D148" s="1804">
        <v>47</v>
      </c>
      <c r="E148" s="1805">
        <f t="shared" si="2"/>
        <v>2.1729079981507166E-2</v>
      </c>
      <c r="G148" s="1801" t="s">
        <v>1220</v>
      </c>
      <c r="H148" s="1845" t="s">
        <v>208</v>
      </c>
      <c r="I148" s="1838">
        <v>2136</v>
      </c>
      <c r="J148" s="1839">
        <v>519</v>
      </c>
      <c r="K148" s="1805">
        <v>0.24299999999999999</v>
      </c>
      <c r="L148" s="1841"/>
      <c r="M148" s="5"/>
    </row>
    <row r="149" spans="1:13" ht="14.25" customHeight="1">
      <c r="A149" s="1810" t="s">
        <v>1153</v>
      </c>
      <c r="B149" s="1823" t="s">
        <v>1154</v>
      </c>
      <c r="C149" s="1812">
        <v>3060</v>
      </c>
      <c r="D149" s="1813">
        <v>53</v>
      </c>
      <c r="E149" s="1814">
        <f t="shared" si="2"/>
        <v>1.7320261437908498E-2</v>
      </c>
      <c r="G149" s="1810" t="s">
        <v>1221</v>
      </c>
      <c r="H149" s="1842" t="s">
        <v>1222</v>
      </c>
      <c r="I149" s="1843">
        <v>9693</v>
      </c>
      <c r="J149" s="1844">
        <v>2831</v>
      </c>
      <c r="K149" s="1814">
        <v>0.29199999999999998</v>
      </c>
      <c r="L149" s="1841"/>
      <c r="M149" s="5"/>
    </row>
    <row r="150" spans="1:13" ht="14.25" customHeight="1">
      <c r="A150" s="1801" t="s">
        <v>1155</v>
      </c>
      <c r="B150" s="1822" t="s">
        <v>2296</v>
      </c>
      <c r="C150" s="1803">
        <v>4172</v>
      </c>
      <c r="D150" s="1804">
        <v>75</v>
      </c>
      <c r="E150" s="1805">
        <f t="shared" si="2"/>
        <v>1.7976989453499521E-2</v>
      </c>
      <c r="G150" s="1801" t="s">
        <v>1223</v>
      </c>
      <c r="H150" s="1845" t="s">
        <v>1224</v>
      </c>
      <c r="I150" s="1838">
        <v>2066</v>
      </c>
      <c r="J150" s="1839">
        <v>357</v>
      </c>
      <c r="K150" s="1805">
        <v>0.17299999999999999</v>
      </c>
      <c r="L150" s="1841"/>
      <c r="M150" s="5"/>
    </row>
    <row r="151" spans="1:13" ht="14.25" customHeight="1">
      <c r="A151" s="1810" t="s">
        <v>1159</v>
      </c>
      <c r="B151" s="1823" t="s">
        <v>1160</v>
      </c>
      <c r="C151" s="1812">
        <v>7651</v>
      </c>
      <c r="D151" s="1813">
        <v>71</v>
      </c>
      <c r="E151" s="1814">
        <f t="shared" si="2"/>
        <v>9.2798327016076331E-3</v>
      </c>
      <c r="G151" s="1810" t="s">
        <v>1225</v>
      </c>
      <c r="H151" s="1842" t="s">
        <v>1226</v>
      </c>
      <c r="I151" s="1843">
        <v>1051</v>
      </c>
      <c r="J151" s="1847" t="s">
        <v>1001</v>
      </c>
      <c r="K151" s="1814"/>
      <c r="L151" s="1841"/>
      <c r="M151" s="5"/>
    </row>
    <row r="152" spans="1:13" ht="14.25" customHeight="1">
      <c r="A152" s="1801" t="s">
        <v>1165</v>
      </c>
      <c r="B152" s="1822" t="s">
        <v>1166</v>
      </c>
      <c r="C152" s="1803">
        <v>3372</v>
      </c>
      <c r="D152" s="1804">
        <v>815</v>
      </c>
      <c r="E152" s="1805">
        <f t="shared" si="2"/>
        <v>0.24169632265717675</v>
      </c>
      <c r="G152" s="1801" t="s">
        <v>1227</v>
      </c>
      <c r="H152" s="1845" t="s">
        <v>1228</v>
      </c>
      <c r="I152" s="1848" t="s">
        <v>1001</v>
      </c>
      <c r="J152" s="1848" t="s">
        <v>1001</v>
      </c>
      <c r="K152" s="1805"/>
      <c r="L152" s="1841"/>
      <c r="M152" s="5"/>
    </row>
    <row r="153" spans="1:13" ht="14.25" customHeight="1">
      <c r="A153" s="1810" t="s">
        <v>2297</v>
      </c>
      <c r="B153" s="1823" t="s">
        <v>2298</v>
      </c>
      <c r="C153" s="1812">
        <v>6626</v>
      </c>
      <c r="D153" s="1813">
        <v>1365</v>
      </c>
      <c r="E153" s="1814">
        <f t="shared" si="2"/>
        <v>0.20600664050709327</v>
      </c>
      <c r="G153" s="1810" t="s">
        <v>1229</v>
      </c>
      <c r="H153" s="1842" t="s">
        <v>1230</v>
      </c>
      <c r="I153" s="1843">
        <v>6017</v>
      </c>
      <c r="J153" s="1844">
        <v>1341</v>
      </c>
      <c r="K153" s="1814">
        <v>0.223</v>
      </c>
      <c r="L153" s="1841"/>
      <c r="M153" s="5"/>
    </row>
    <row r="154" spans="1:13" ht="14.25" customHeight="1">
      <c r="A154" s="1801" t="s">
        <v>2299</v>
      </c>
      <c r="B154" s="1822" t="s">
        <v>2300</v>
      </c>
      <c r="C154" s="1803">
        <v>6994</v>
      </c>
      <c r="D154" s="1804">
        <v>879</v>
      </c>
      <c r="E154" s="1805">
        <f t="shared" si="2"/>
        <v>0.12567915356019446</v>
      </c>
      <c r="G154" s="1801" t="s">
        <v>1231</v>
      </c>
      <c r="H154" s="1845" t="s">
        <v>1232</v>
      </c>
      <c r="I154" s="1838">
        <v>904</v>
      </c>
      <c r="J154" s="1839">
        <v>296</v>
      </c>
      <c r="K154" s="1805">
        <v>0.32700000000000001</v>
      </c>
      <c r="L154" s="1841"/>
      <c r="M154" s="5"/>
    </row>
    <row r="155" spans="1:13" ht="14.25" customHeight="1">
      <c r="A155" s="1810" t="s">
        <v>1171</v>
      </c>
      <c r="B155" s="1823" t="s">
        <v>2301</v>
      </c>
      <c r="C155" s="1812">
        <v>4921</v>
      </c>
      <c r="D155" s="1813">
        <v>623</v>
      </c>
      <c r="E155" s="1814">
        <f t="shared" si="2"/>
        <v>0.12660028449502134</v>
      </c>
      <c r="G155" s="1810" t="s">
        <v>1233</v>
      </c>
      <c r="H155" s="1842" t="s">
        <v>1234</v>
      </c>
      <c r="I155" s="1843">
        <v>8232</v>
      </c>
      <c r="J155" s="1844">
        <v>1896</v>
      </c>
      <c r="K155" s="1814">
        <v>0.23</v>
      </c>
      <c r="L155" s="1841"/>
      <c r="M155" s="5"/>
    </row>
    <row r="156" spans="1:13" ht="14.25" customHeight="1">
      <c r="A156" s="1801" t="s">
        <v>1173</v>
      </c>
      <c r="B156" s="1822" t="s">
        <v>2302</v>
      </c>
      <c r="C156" s="1803">
        <v>5487</v>
      </c>
      <c r="D156" s="1804">
        <v>909</v>
      </c>
      <c r="E156" s="1805">
        <f t="shared" si="2"/>
        <v>0.16566429743028976</v>
      </c>
      <c r="G156" s="1801" t="s">
        <v>1235</v>
      </c>
      <c r="H156" s="1845" t="s">
        <v>1236</v>
      </c>
      <c r="I156" s="1838">
        <v>9364</v>
      </c>
      <c r="J156" s="1839">
        <v>1928</v>
      </c>
      <c r="K156" s="1805">
        <v>0.20599999999999999</v>
      </c>
      <c r="L156" s="1841"/>
      <c r="M156" s="5"/>
    </row>
    <row r="157" spans="1:13" ht="14.25" customHeight="1">
      <c r="A157" s="1810" t="s">
        <v>1175</v>
      </c>
      <c r="B157" s="1823" t="s">
        <v>1176</v>
      </c>
      <c r="C157" s="1812">
        <v>2005</v>
      </c>
      <c r="D157" s="1813">
        <v>355</v>
      </c>
      <c r="E157" s="1814">
        <f t="shared" si="2"/>
        <v>0.17705735660847879</v>
      </c>
      <c r="G157" s="1810" t="s">
        <v>1237</v>
      </c>
      <c r="H157" s="1842" t="s">
        <v>1238</v>
      </c>
      <c r="I157" s="1843">
        <v>4068</v>
      </c>
      <c r="J157" s="1844">
        <v>1223</v>
      </c>
      <c r="K157" s="1814">
        <v>0.30099999999999999</v>
      </c>
      <c r="L157" s="1841"/>
      <c r="M157" s="5"/>
    </row>
    <row r="158" spans="1:13" ht="14.25" customHeight="1">
      <c r="A158" s="1801" t="s">
        <v>1179</v>
      </c>
      <c r="B158" s="1822" t="s">
        <v>1180</v>
      </c>
      <c r="C158" s="1803">
        <v>5292</v>
      </c>
      <c r="D158" s="1804">
        <v>759</v>
      </c>
      <c r="E158" s="1805">
        <f t="shared" si="2"/>
        <v>0.14342403628117914</v>
      </c>
      <c r="G158" s="1801" t="s">
        <v>1239</v>
      </c>
      <c r="H158" s="1845" t="s">
        <v>1240</v>
      </c>
      <c r="I158" s="1838">
        <v>8787</v>
      </c>
      <c r="J158" s="1839">
        <v>868</v>
      </c>
      <c r="K158" s="1805">
        <v>9.9000000000000005E-2</v>
      </c>
      <c r="L158" s="1841"/>
      <c r="M158" s="5"/>
    </row>
    <row r="159" spans="1:13" ht="14.25" customHeight="1">
      <c r="A159" s="1810" t="s">
        <v>1181</v>
      </c>
      <c r="B159" s="1823" t="s">
        <v>1182</v>
      </c>
      <c r="C159" s="1812">
        <v>3459</v>
      </c>
      <c r="D159" s="1813">
        <v>672</v>
      </c>
      <c r="E159" s="1814">
        <f t="shared" si="2"/>
        <v>0.194275802254987</v>
      </c>
      <c r="G159" s="1810" t="s">
        <v>1241</v>
      </c>
      <c r="H159" s="1842" t="s">
        <v>1242</v>
      </c>
      <c r="I159" s="1843">
        <v>5593</v>
      </c>
      <c r="J159" s="1844">
        <v>548</v>
      </c>
      <c r="K159" s="1814">
        <v>9.8000000000000004E-2</v>
      </c>
      <c r="L159" s="1841"/>
      <c r="M159" s="5"/>
    </row>
    <row r="160" spans="1:13" ht="14.25" customHeight="1">
      <c r="A160" s="1801" t="s">
        <v>1183</v>
      </c>
      <c r="B160" s="1822" t="s">
        <v>1184</v>
      </c>
      <c r="C160" s="1803">
        <v>3384</v>
      </c>
      <c r="D160" s="1804">
        <v>443</v>
      </c>
      <c r="E160" s="1805">
        <f t="shared" si="2"/>
        <v>0.13091016548463358</v>
      </c>
      <c r="G160" s="1801" t="s">
        <v>1243</v>
      </c>
      <c r="H160" s="1845" t="s">
        <v>1244</v>
      </c>
      <c r="I160" s="1838">
        <v>6837</v>
      </c>
      <c r="J160" s="1839">
        <v>1161</v>
      </c>
      <c r="K160" s="1805">
        <v>0.17</v>
      </c>
      <c r="L160" s="1841"/>
      <c r="M160" s="5"/>
    </row>
    <row r="161" spans="1:13" ht="14.25" customHeight="1">
      <c r="A161" s="1810" t="s">
        <v>2303</v>
      </c>
      <c r="B161" s="1823" t="s">
        <v>2304</v>
      </c>
      <c r="C161" s="1812">
        <v>2164</v>
      </c>
      <c r="D161" s="1813">
        <v>561</v>
      </c>
      <c r="E161" s="1814">
        <f t="shared" si="2"/>
        <v>0.25924214417744917</v>
      </c>
      <c r="G161" s="1810" t="s">
        <v>1245</v>
      </c>
      <c r="H161" s="1842" t="s">
        <v>1246</v>
      </c>
      <c r="I161" s="1843">
        <v>8054</v>
      </c>
      <c r="J161" s="1844">
        <v>658</v>
      </c>
      <c r="K161" s="1814">
        <v>8.2000000000000003E-2</v>
      </c>
      <c r="L161" s="1841"/>
      <c r="M161" s="5"/>
    </row>
    <row r="162" spans="1:13" ht="14.25" customHeight="1">
      <c r="A162" s="1801" t="s">
        <v>2305</v>
      </c>
      <c r="B162" s="1822" t="s">
        <v>2306</v>
      </c>
      <c r="C162" s="1803">
        <v>2880</v>
      </c>
      <c r="D162" s="1804">
        <v>622</v>
      </c>
      <c r="E162" s="1805">
        <f t="shared" si="2"/>
        <v>0.21597222222222223</v>
      </c>
      <c r="G162" s="1801" t="s">
        <v>1247</v>
      </c>
      <c r="H162" s="1845" t="s">
        <v>1248</v>
      </c>
      <c r="I162" s="1838">
        <v>3771</v>
      </c>
      <c r="J162" s="1839">
        <v>705</v>
      </c>
      <c r="K162" s="1805">
        <v>0.187</v>
      </c>
      <c r="L162" s="1841"/>
      <c r="M162" s="5"/>
    </row>
    <row r="163" spans="1:13" ht="14.25" customHeight="1">
      <c r="A163" s="1810" t="s">
        <v>2307</v>
      </c>
      <c r="B163" s="1823" t="s">
        <v>2308</v>
      </c>
      <c r="C163" s="1812">
        <v>3416</v>
      </c>
      <c r="D163" s="1813">
        <v>462</v>
      </c>
      <c r="E163" s="1814">
        <f t="shared" si="2"/>
        <v>0.13524590163934427</v>
      </c>
      <c r="G163" s="1810" t="s">
        <v>1249</v>
      </c>
      <c r="H163" s="1842" t="s">
        <v>1250</v>
      </c>
      <c r="I163" s="1843">
        <v>4232</v>
      </c>
      <c r="J163" s="1844">
        <v>1079</v>
      </c>
      <c r="K163" s="1814">
        <v>0.255</v>
      </c>
      <c r="L163" s="1841"/>
      <c r="M163" s="5"/>
    </row>
    <row r="164" spans="1:13" ht="14.25" customHeight="1">
      <c r="A164" s="1801" t="s">
        <v>2309</v>
      </c>
      <c r="B164" s="1822" t="s">
        <v>2310</v>
      </c>
      <c r="C164" s="1803">
        <v>2034</v>
      </c>
      <c r="D164" s="1804">
        <v>291</v>
      </c>
      <c r="E164" s="1805">
        <f t="shared" si="2"/>
        <v>0.14306784660766961</v>
      </c>
      <c r="G164" s="1801" t="s">
        <v>1251</v>
      </c>
      <c r="H164" s="1845" t="s">
        <v>1252</v>
      </c>
      <c r="I164" s="1838">
        <v>5837</v>
      </c>
      <c r="J164" s="1839">
        <v>1027</v>
      </c>
      <c r="K164" s="1805">
        <v>0.17599999999999999</v>
      </c>
      <c r="L164" s="1841"/>
      <c r="M164" s="5"/>
    </row>
    <row r="165" spans="1:13" ht="14.25" customHeight="1">
      <c r="A165" s="1810" t="s">
        <v>2311</v>
      </c>
      <c r="B165" s="1823" t="s">
        <v>2312</v>
      </c>
      <c r="C165" s="1812">
        <v>3443</v>
      </c>
      <c r="D165" s="1813">
        <v>540</v>
      </c>
      <c r="E165" s="1814">
        <f t="shared" si="2"/>
        <v>0.15683996514667442</v>
      </c>
      <c r="G165" s="1810" t="s">
        <v>1253</v>
      </c>
      <c r="H165" s="1842" t="s">
        <v>1254</v>
      </c>
      <c r="I165" s="1843">
        <v>3806</v>
      </c>
      <c r="J165" s="1844">
        <v>789</v>
      </c>
      <c r="K165" s="1814">
        <v>0.20699999999999999</v>
      </c>
      <c r="L165" s="1841"/>
      <c r="M165" s="5"/>
    </row>
    <row r="166" spans="1:13" ht="14.25" customHeight="1">
      <c r="A166" s="1801" t="s">
        <v>2313</v>
      </c>
      <c r="B166" s="1822" t="s">
        <v>2314</v>
      </c>
      <c r="C166" s="1803">
        <v>1631</v>
      </c>
      <c r="D166" s="1804">
        <v>346</v>
      </c>
      <c r="E166" s="1805">
        <f t="shared" si="2"/>
        <v>0.21213979153893317</v>
      </c>
      <c r="G166" s="1801" t="s">
        <v>1255</v>
      </c>
      <c r="H166" s="1845" t="s">
        <v>1256</v>
      </c>
      <c r="I166" s="1838">
        <v>2570</v>
      </c>
      <c r="J166" s="1839">
        <v>220</v>
      </c>
      <c r="K166" s="1805">
        <v>8.5999999999999993E-2</v>
      </c>
      <c r="L166" s="1841"/>
      <c r="M166" s="5"/>
    </row>
    <row r="167" spans="1:13" ht="14.25" customHeight="1">
      <c r="A167" s="1810" t="s">
        <v>1189</v>
      </c>
      <c r="B167" s="1823" t="s">
        <v>1190</v>
      </c>
      <c r="C167" s="1812">
        <v>2664</v>
      </c>
      <c r="D167" s="1813">
        <v>640</v>
      </c>
      <c r="E167" s="1814">
        <f t="shared" si="2"/>
        <v>0.24024024024024024</v>
      </c>
      <c r="G167" s="1810" t="s">
        <v>1257</v>
      </c>
      <c r="H167" s="1842" t="s">
        <v>1258</v>
      </c>
      <c r="I167" s="1843">
        <v>4116</v>
      </c>
      <c r="J167" s="1844">
        <v>676</v>
      </c>
      <c r="K167" s="1814">
        <v>0.16400000000000001</v>
      </c>
      <c r="L167" s="1841"/>
      <c r="M167" s="5"/>
    </row>
    <row r="168" spans="1:13" ht="14.25" customHeight="1">
      <c r="A168" s="1801" t="s">
        <v>1191</v>
      </c>
      <c r="B168" s="1822" t="s">
        <v>2315</v>
      </c>
      <c r="C168" s="1803">
        <v>2897</v>
      </c>
      <c r="D168" s="1804">
        <v>555</v>
      </c>
      <c r="E168" s="1805">
        <f t="shared" si="2"/>
        <v>0.19157749395926821</v>
      </c>
      <c r="G168" s="1801" t="s">
        <v>1259</v>
      </c>
      <c r="H168" s="1845" t="s">
        <v>1260</v>
      </c>
      <c r="I168" s="1838">
        <v>5098</v>
      </c>
      <c r="J168" s="1839">
        <v>609</v>
      </c>
      <c r="K168" s="1805">
        <v>0.11899999999999999</v>
      </c>
      <c r="L168" s="1841"/>
      <c r="M168" s="5"/>
    </row>
    <row r="169" spans="1:13" ht="14.25" customHeight="1">
      <c r="A169" s="1810" t="s">
        <v>1195</v>
      </c>
      <c r="B169" s="1823" t="s">
        <v>1196</v>
      </c>
      <c r="C169" s="1812">
        <v>6997</v>
      </c>
      <c r="D169" s="1813">
        <v>1888</v>
      </c>
      <c r="E169" s="1814">
        <f t="shared" si="2"/>
        <v>0.26982992711161924</v>
      </c>
      <c r="G169" s="1810" t="s">
        <v>1261</v>
      </c>
      <c r="H169" s="1842" t="s">
        <v>1262</v>
      </c>
      <c r="I169" s="1843">
        <v>5236</v>
      </c>
      <c r="J169" s="1844">
        <v>1180</v>
      </c>
      <c r="K169" s="1814">
        <v>0.22500000000000001</v>
      </c>
      <c r="L169" s="1841"/>
      <c r="M169" s="5"/>
    </row>
    <row r="170" spans="1:13" ht="14.25" customHeight="1">
      <c r="A170" s="1801" t="s">
        <v>2316</v>
      </c>
      <c r="B170" s="1822" t="s">
        <v>2317</v>
      </c>
      <c r="C170" s="1803">
        <v>1655</v>
      </c>
      <c r="D170" s="1804">
        <v>287</v>
      </c>
      <c r="E170" s="1805">
        <f t="shared" si="2"/>
        <v>0.17341389728096676</v>
      </c>
      <c r="G170" s="1801" t="s">
        <v>1263</v>
      </c>
      <c r="H170" s="1845" t="s">
        <v>1264</v>
      </c>
      <c r="I170" s="1838">
        <v>4554</v>
      </c>
      <c r="J170" s="1839">
        <v>774</v>
      </c>
      <c r="K170" s="1805">
        <v>0.17</v>
      </c>
      <c r="L170" s="1841"/>
      <c r="M170" s="5"/>
    </row>
    <row r="171" spans="1:13" ht="14.25" customHeight="1">
      <c r="A171" s="1810" t="s">
        <v>2318</v>
      </c>
      <c r="B171" s="1823" t="s">
        <v>2319</v>
      </c>
      <c r="C171" s="1812">
        <v>2760</v>
      </c>
      <c r="D171" s="1813">
        <v>660</v>
      </c>
      <c r="E171" s="1814">
        <f t="shared" si="2"/>
        <v>0.2391304347826087</v>
      </c>
      <c r="G171" s="1810" t="s">
        <v>1265</v>
      </c>
      <c r="H171" s="1842" t="s">
        <v>1266</v>
      </c>
      <c r="I171" s="1843">
        <v>5429</v>
      </c>
      <c r="J171" s="1844">
        <v>1026</v>
      </c>
      <c r="K171" s="1814">
        <v>0.189</v>
      </c>
      <c r="L171" s="1841"/>
      <c r="M171" s="5"/>
    </row>
    <row r="172" spans="1:13" ht="14.25" customHeight="1">
      <c r="A172" s="1801" t="s">
        <v>2320</v>
      </c>
      <c r="B172" s="1822" t="s">
        <v>2321</v>
      </c>
      <c r="C172" s="1803">
        <v>2439</v>
      </c>
      <c r="D172" s="1804">
        <v>430</v>
      </c>
      <c r="E172" s="1805">
        <f t="shared" si="2"/>
        <v>0.17630176301763018</v>
      </c>
      <c r="G172" s="1801" t="s">
        <v>1267</v>
      </c>
      <c r="H172" s="1845" t="s">
        <v>1268</v>
      </c>
      <c r="I172" s="1838">
        <v>4296</v>
      </c>
      <c r="J172" s="1839">
        <v>790</v>
      </c>
      <c r="K172" s="1805">
        <v>0.184</v>
      </c>
      <c r="L172" s="1841"/>
      <c r="M172" s="5"/>
    </row>
    <row r="173" spans="1:13" ht="14.25" customHeight="1">
      <c r="A173" s="1810" t="s">
        <v>2322</v>
      </c>
      <c r="B173" s="1823" t="s">
        <v>2323</v>
      </c>
      <c r="C173" s="1812">
        <v>2697</v>
      </c>
      <c r="D173" s="1813">
        <v>517</v>
      </c>
      <c r="E173" s="1814">
        <f t="shared" si="2"/>
        <v>0.19169447534297368</v>
      </c>
      <c r="G173" s="1810" t="s">
        <v>1269</v>
      </c>
      <c r="H173" s="1842" t="s">
        <v>1270</v>
      </c>
      <c r="I173" s="1843">
        <v>2668</v>
      </c>
      <c r="J173" s="1844">
        <v>420</v>
      </c>
      <c r="K173" s="1814">
        <v>0.157</v>
      </c>
      <c r="L173" s="1841"/>
      <c r="M173" s="5"/>
    </row>
    <row r="174" spans="1:13" ht="14.25" customHeight="1">
      <c r="A174" s="1801" t="s">
        <v>2324</v>
      </c>
      <c r="B174" s="1822" t="s">
        <v>2325</v>
      </c>
      <c r="C174" s="1803">
        <v>2933</v>
      </c>
      <c r="D174" s="1804">
        <v>431</v>
      </c>
      <c r="E174" s="1805">
        <f t="shared" si="2"/>
        <v>0.14694851687691785</v>
      </c>
      <c r="G174" s="1801" t="s">
        <v>1271</v>
      </c>
      <c r="H174" s="1845" t="s">
        <v>1272</v>
      </c>
      <c r="I174" s="1838">
        <v>7479</v>
      </c>
      <c r="J174" s="1839">
        <v>1070</v>
      </c>
      <c r="K174" s="1805">
        <v>0.14299999999999999</v>
      </c>
      <c r="L174" s="1841"/>
      <c r="M174" s="5"/>
    </row>
    <row r="175" spans="1:13" ht="14.25" customHeight="1">
      <c r="A175" s="1810" t="s">
        <v>2326</v>
      </c>
      <c r="B175" s="1823" t="s">
        <v>2327</v>
      </c>
      <c r="C175" s="1812">
        <v>2634</v>
      </c>
      <c r="D175" s="1813">
        <v>413</v>
      </c>
      <c r="E175" s="1814">
        <f t="shared" si="2"/>
        <v>0.15679574791192102</v>
      </c>
      <c r="G175" s="1810" t="s">
        <v>1273</v>
      </c>
      <c r="H175" s="1842" t="s">
        <v>1274</v>
      </c>
      <c r="I175" s="1843">
        <v>4737</v>
      </c>
      <c r="J175" s="1844">
        <v>810</v>
      </c>
      <c r="K175" s="1814">
        <v>0.17100000000000001</v>
      </c>
      <c r="L175" s="1841"/>
      <c r="M175" s="5"/>
    </row>
    <row r="176" spans="1:13" ht="14.25" customHeight="1">
      <c r="A176" s="1801" t="s">
        <v>1200</v>
      </c>
      <c r="B176" s="1822" t="s">
        <v>1201</v>
      </c>
      <c r="C176" s="1803">
        <v>4553</v>
      </c>
      <c r="D176" s="1804">
        <v>612</v>
      </c>
      <c r="E176" s="1805">
        <f t="shared" si="2"/>
        <v>0.13441686799912145</v>
      </c>
      <c r="G176" s="1801" t="s">
        <v>1275</v>
      </c>
      <c r="H176" s="1845" t="s">
        <v>1276</v>
      </c>
      <c r="I176" s="1838">
        <v>7623</v>
      </c>
      <c r="J176" s="1839">
        <v>1019</v>
      </c>
      <c r="K176" s="1805">
        <v>0.13400000000000001</v>
      </c>
      <c r="L176" s="1841"/>
      <c r="M176" s="5"/>
    </row>
    <row r="177" spans="1:13" ht="14.25" customHeight="1">
      <c r="A177" s="1810" t="s">
        <v>1202</v>
      </c>
      <c r="B177" s="1823" t="s">
        <v>1203</v>
      </c>
      <c r="C177" s="1812">
        <v>7253</v>
      </c>
      <c r="D177" s="1813">
        <v>1580</v>
      </c>
      <c r="E177" s="1814">
        <f t="shared" si="2"/>
        <v>0.21784089342341101</v>
      </c>
      <c r="G177" s="1810" t="s">
        <v>1277</v>
      </c>
      <c r="H177" s="1842" t="s">
        <v>1278</v>
      </c>
      <c r="I177" s="1843">
        <v>6902</v>
      </c>
      <c r="J177" s="1844">
        <v>1036</v>
      </c>
      <c r="K177" s="1814">
        <v>0.15</v>
      </c>
      <c r="L177" s="1841"/>
      <c r="M177" s="5"/>
    </row>
    <row r="178" spans="1:13" ht="14.25" customHeight="1">
      <c r="A178" s="1801" t="s">
        <v>1206</v>
      </c>
      <c r="B178" s="1822" t="s">
        <v>1207</v>
      </c>
      <c r="C178" s="1803">
        <v>4988</v>
      </c>
      <c r="D178" s="1804">
        <v>940</v>
      </c>
      <c r="E178" s="1805">
        <f t="shared" si="2"/>
        <v>0.18845228548516441</v>
      </c>
      <c r="G178" s="1801" t="s">
        <v>1279</v>
      </c>
      <c r="H178" s="1845" t="s">
        <v>1280</v>
      </c>
      <c r="I178" s="1838">
        <v>1572</v>
      </c>
      <c r="J178" s="1839">
        <v>218</v>
      </c>
      <c r="K178" s="1805">
        <v>0.13900000000000001</v>
      </c>
      <c r="L178" s="1841"/>
      <c r="M178" s="5"/>
    </row>
    <row r="179" spans="1:13" ht="14.25" customHeight="1">
      <c r="A179" s="1810" t="s">
        <v>1210</v>
      </c>
      <c r="B179" s="1823" t="s">
        <v>1211</v>
      </c>
      <c r="C179" s="1812">
        <v>3778</v>
      </c>
      <c r="D179" s="1813">
        <v>517</v>
      </c>
      <c r="E179" s="1814">
        <f t="shared" si="2"/>
        <v>0.13684489147697193</v>
      </c>
      <c r="G179" s="1810" t="s">
        <v>1281</v>
      </c>
      <c r="H179" s="1842" t="s">
        <v>1282</v>
      </c>
      <c r="I179" s="1843">
        <v>5180</v>
      </c>
      <c r="J179" s="1844">
        <v>949</v>
      </c>
      <c r="K179" s="1814">
        <v>0.183</v>
      </c>
      <c r="L179" s="1841"/>
      <c r="M179" s="5"/>
    </row>
    <row r="180" spans="1:13" ht="14.25" customHeight="1">
      <c r="A180" s="1801" t="s">
        <v>1212</v>
      </c>
      <c r="B180" s="1822" t="s">
        <v>1213</v>
      </c>
      <c r="C180" s="1803">
        <v>9057</v>
      </c>
      <c r="D180" s="1804">
        <v>1023</v>
      </c>
      <c r="E180" s="1805">
        <f t="shared" si="2"/>
        <v>0.11295130838025837</v>
      </c>
      <c r="G180" s="1801" t="s">
        <v>1283</v>
      </c>
      <c r="H180" s="1845" t="s">
        <v>1284</v>
      </c>
      <c r="I180" s="1838">
        <v>3884</v>
      </c>
      <c r="J180" s="1839">
        <v>642</v>
      </c>
      <c r="K180" s="1805">
        <v>0.16500000000000001</v>
      </c>
      <c r="L180" s="1841"/>
      <c r="M180" s="5"/>
    </row>
    <row r="181" spans="1:13" ht="14.25" customHeight="1">
      <c r="A181" s="1810" t="s">
        <v>1214</v>
      </c>
      <c r="B181" s="1823" t="s">
        <v>1215</v>
      </c>
      <c r="C181" s="1812">
        <v>6931</v>
      </c>
      <c r="D181" s="1813">
        <v>1177</v>
      </c>
      <c r="E181" s="1814">
        <f t="shared" si="2"/>
        <v>0.16981676525753858</v>
      </c>
      <c r="G181" s="1810" t="s">
        <v>1285</v>
      </c>
      <c r="H181" s="1842" t="s">
        <v>1286</v>
      </c>
      <c r="I181" s="1843">
        <v>4836</v>
      </c>
      <c r="J181" s="1844">
        <v>763</v>
      </c>
      <c r="K181" s="1814">
        <v>0.158</v>
      </c>
      <c r="L181" s="1841"/>
      <c r="M181" s="5"/>
    </row>
    <row r="182" spans="1:13" ht="14.25" customHeight="1">
      <c r="A182" s="1801" t="s">
        <v>1216</v>
      </c>
      <c r="B182" s="1822" t="s">
        <v>1217</v>
      </c>
      <c r="C182" s="1803">
        <v>3609</v>
      </c>
      <c r="D182" s="1804">
        <v>797</v>
      </c>
      <c r="E182" s="1805">
        <f t="shared" si="2"/>
        <v>0.22083679689664726</v>
      </c>
      <c r="G182" s="1801" t="s">
        <v>1287</v>
      </c>
      <c r="H182" s="1845" t="s">
        <v>1288</v>
      </c>
      <c r="I182" s="1838">
        <v>2560</v>
      </c>
      <c r="J182" s="1839">
        <v>285</v>
      </c>
      <c r="K182" s="1805">
        <v>0.111</v>
      </c>
      <c r="L182" s="1841"/>
      <c r="M182" s="5"/>
    </row>
    <row r="183" spans="1:13" ht="14.25" customHeight="1">
      <c r="A183" s="1810" t="s">
        <v>2328</v>
      </c>
      <c r="B183" s="1823" t="s">
        <v>2329</v>
      </c>
      <c r="C183" s="1812">
        <v>3400</v>
      </c>
      <c r="D183" s="1813">
        <v>550</v>
      </c>
      <c r="E183" s="1814">
        <f t="shared" si="2"/>
        <v>0.16176470588235295</v>
      </c>
      <c r="G183" s="1810" t="s">
        <v>1289</v>
      </c>
      <c r="H183" s="1842" t="s">
        <v>1290</v>
      </c>
      <c r="I183" s="1843">
        <v>3310</v>
      </c>
      <c r="J183" s="1844">
        <v>506</v>
      </c>
      <c r="K183" s="1814">
        <v>0.153</v>
      </c>
      <c r="L183" s="1841"/>
      <c r="M183" s="5"/>
    </row>
    <row r="184" spans="1:13" ht="14.25" customHeight="1">
      <c r="A184" s="1801" t="s">
        <v>2330</v>
      </c>
      <c r="B184" s="1822" t="s">
        <v>2331</v>
      </c>
      <c r="C184" s="1803">
        <v>2168</v>
      </c>
      <c r="D184" s="1804">
        <v>361</v>
      </c>
      <c r="E184" s="1805">
        <f t="shared" si="2"/>
        <v>0.16651291512915128</v>
      </c>
      <c r="G184" s="1801" t="s">
        <v>1291</v>
      </c>
      <c r="H184" s="1845" t="s">
        <v>1292</v>
      </c>
      <c r="I184" s="1838">
        <v>1634</v>
      </c>
      <c r="J184" s="1848" t="s">
        <v>1001</v>
      </c>
      <c r="K184" s="1805"/>
      <c r="L184" s="1841"/>
      <c r="M184" s="5"/>
    </row>
    <row r="185" spans="1:13" ht="14.25" customHeight="1">
      <c r="A185" s="1810" t="s">
        <v>2332</v>
      </c>
      <c r="B185" s="1823" t="s">
        <v>2333</v>
      </c>
      <c r="C185" s="1812">
        <v>4275</v>
      </c>
      <c r="D185" s="1813">
        <v>829</v>
      </c>
      <c r="E185" s="1814">
        <f t="shared" si="2"/>
        <v>0.19391812865497077</v>
      </c>
      <c r="G185" s="1810" t="s">
        <v>1293</v>
      </c>
      <c r="H185" s="1842" t="s">
        <v>1294</v>
      </c>
      <c r="I185" s="1843">
        <v>5332</v>
      </c>
      <c r="J185" s="1844">
        <v>842</v>
      </c>
      <c r="K185" s="1814">
        <v>0.158</v>
      </c>
      <c r="L185" s="1841"/>
      <c r="M185" s="5"/>
    </row>
    <row r="186" spans="1:13" ht="14.25" customHeight="1">
      <c r="A186" s="1801" t="s">
        <v>2334</v>
      </c>
      <c r="B186" s="1822" t="s">
        <v>2335</v>
      </c>
      <c r="C186" s="1803">
        <v>2217</v>
      </c>
      <c r="D186" s="1804">
        <v>549</v>
      </c>
      <c r="E186" s="1805">
        <f t="shared" si="2"/>
        <v>0.24763193504736131</v>
      </c>
      <c r="G186" s="1801" t="s">
        <v>1295</v>
      </c>
      <c r="H186" s="1845" t="s">
        <v>1296</v>
      </c>
      <c r="I186" s="1838">
        <v>7963</v>
      </c>
      <c r="J186" s="1839">
        <v>2116</v>
      </c>
      <c r="K186" s="1805">
        <v>0.26600000000000001</v>
      </c>
      <c r="L186" s="1841"/>
      <c r="M186" s="5"/>
    </row>
    <row r="187" spans="1:13" ht="14.25" customHeight="1">
      <c r="A187" s="1810" t="s">
        <v>2336</v>
      </c>
      <c r="B187" s="1823" t="s">
        <v>2337</v>
      </c>
      <c r="C187" s="1812">
        <v>3661</v>
      </c>
      <c r="D187" s="1813">
        <v>791</v>
      </c>
      <c r="E187" s="1814">
        <f t="shared" si="2"/>
        <v>0.21606118546845124</v>
      </c>
      <c r="G187" s="1810" t="s">
        <v>1297</v>
      </c>
      <c r="H187" s="1842" t="s">
        <v>1298</v>
      </c>
      <c r="I187" s="1843">
        <v>4762</v>
      </c>
      <c r="J187" s="1844">
        <v>1313</v>
      </c>
      <c r="K187" s="1814">
        <v>0.27600000000000002</v>
      </c>
      <c r="L187" s="1841"/>
      <c r="M187" s="5"/>
    </row>
    <row r="188" spans="1:13" ht="14.25" customHeight="1">
      <c r="A188" s="1801" t="s">
        <v>2338</v>
      </c>
      <c r="B188" s="1822" t="s">
        <v>2339</v>
      </c>
      <c r="C188" s="1803">
        <v>5762</v>
      </c>
      <c r="D188" s="1804">
        <v>1397</v>
      </c>
      <c r="E188" s="1805">
        <f t="shared" si="2"/>
        <v>0.24245053800763625</v>
      </c>
      <c r="G188" s="1801" t="s">
        <v>1299</v>
      </c>
      <c r="H188" s="1845" t="s">
        <v>1300</v>
      </c>
      <c r="I188" s="1838">
        <v>5155</v>
      </c>
      <c r="J188" s="1839">
        <v>1354</v>
      </c>
      <c r="K188" s="1805">
        <v>0.26300000000000001</v>
      </c>
      <c r="L188" s="1841"/>
      <c r="M188" s="5"/>
    </row>
    <row r="189" spans="1:13" ht="14.25" customHeight="1">
      <c r="A189" s="1810" t="s">
        <v>1220</v>
      </c>
      <c r="B189" s="1823" t="s">
        <v>2340</v>
      </c>
      <c r="C189" s="1812">
        <v>2364</v>
      </c>
      <c r="D189" s="1813">
        <v>653</v>
      </c>
      <c r="E189" s="1814">
        <f t="shared" si="2"/>
        <v>0.27622673434856176</v>
      </c>
      <c r="G189" s="1810" t="s">
        <v>1301</v>
      </c>
      <c r="H189" s="1842" t="s">
        <v>1302</v>
      </c>
      <c r="I189" s="1843">
        <v>4893</v>
      </c>
      <c r="J189" s="1844">
        <v>102</v>
      </c>
      <c r="K189" s="1814">
        <v>2.1000000000000001E-2</v>
      </c>
      <c r="L189" s="1841"/>
      <c r="M189" s="5"/>
    </row>
    <row r="190" spans="1:13" ht="14.25" customHeight="1">
      <c r="A190" s="1801" t="s">
        <v>1223</v>
      </c>
      <c r="B190" s="1822" t="s">
        <v>1224</v>
      </c>
      <c r="C190" s="1803">
        <v>2179</v>
      </c>
      <c r="D190" s="1804">
        <v>338</v>
      </c>
      <c r="E190" s="1805">
        <f t="shared" si="2"/>
        <v>0.15511702615878845</v>
      </c>
      <c r="G190" s="1801" t="s">
        <v>1303</v>
      </c>
      <c r="H190" s="1845" t="s">
        <v>1304</v>
      </c>
      <c r="I190" s="1838">
        <v>4243</v>
      </c>
      <c r="J190" s="1848" t="s">
        <v>1001</v>
      </c>
      <c r="K190" s="1805"/>
      <c r="L190" s="1841"/>
      <c r="M190" s="5"/>
    </row>
    <row r="191" spans="1:13" ht="14.25" customHeight="1">
      <c r="A191" s="1810" t="s">
        <v>1225</v>
      </c>
      <c r="B191" s="1823" t="s">
        <v>1226</v>
      </c>
      <c r="C191" s="1812">
        <v>1240</v>
      </c>
      <c r="D191" s="1813">
        <v>62</v>
      </c>
      <c r="E191" s="1814">
        <f t="shared" si="2"/>
        <v>0.05</v>
      </c>
      <c r="G191" s="1810" t="s">
        <v>1305</v>
      </c>
      <c r="H191" s="1842" t="s">
        <v>1306</v>
      </c>
      <c r="I191" s="1843">
        <v>3403</v>
      </c>
      <c r="J191" s="1844">
        <v>4985</v>
      </c>
      <c r="K191" s="1814">
        <v>1.4650000000000001</v>
      </c>
      <c r="L191" s="1841"/>
      <c r="M191" s="5"/>
    </row>
    <row r="192" spans="1:13" ht="14.25" customHeight="1">
      <c r="A192" s="1801" t="s">
        <v>1227</v>
      </c>
      <c r="B192" s="1822" t="s">
        <v>2341</v>
      </c>
      <c r="C192" s="1803">
        <v>62</v>
      </c>
      <c r="D192" s="1804"/>
      <c r="E192" s="1805">
        <f t="shared" si="2"/>
        <v>0</v>
      </c>
      <c r="G192" s="1801" t="s">
        <v>1307</v>
      </c>
      <c r="H192" s="1845" t="s">
        <v>1308</v>
      </c>
      <c r="I192" s="1838">
        <v>1271</v>
      </c>
      <c r="J192" s="1848" t="s">
        <v>1001</v>
      </c>
      <c r="K192" s="1805"/>
      <c r="L192" s="1841"/>
      <c r="M192" s="5"/>
    </row>
    <row r="193" spans="1:13" ht="14.25" customHeight="1">
      <c r="A193" s="1810" t="s">
        <v>2342</v>
      </c>
      <c r="B193" s="1823" t="s">
        <v>2343</v>
      </c>
      <c r="C193" s="1812">
        <v>4408</v>
      </c>
      <c r="D193" s="1813">
        <v>1886</v>
      </c>
      <c r="E193" s="1814">
        <f t="shared" si="2"/>
        <v>0.42785843920145189</v>
      </c>
      <c r="G193" s="1810" t="s">
        <v>1309</v>
      </c>
      <c r="H193" s="1842" t="s">
        <v>1310</v>
      </c>
      <c r="I193" s="1843">
        <v>2560</v>
      </c>
      <c r="J193" s="1847" t="s">
        <v>1001</v>
      </c>
      <c r="K193" s="1814"/>
      <c r="L193" s="1841"/>
      <c r="M193" s="5"/>
    </row>
    <row r="194" spans="1:13" ht="14.25" customHeight="1">
      <c r="A194" s="1801" t="s">
        <v>2344</v>
      </c>
      <c r="B194" s="1822" t="s">
        <v>2345</v>
      </c>
      <c r="C194" s="1803">
        <v>3069</v>
      </c>
      <c r="D194" s="1804">
        <v>500</v>
      </c>
      <c r="E194" s="1805">
        <f t="shared" si="2"/>
        <v>0.16291951775822744</v>
      </c>
      <c r="G194" s="1801" t="s">
        <v>1311</v>
      </c>
      <c r="H194" s="1845" t="s">
        <v>178</v>
      </c>
      <c r="I194" s="1838">
        <v>10289</v>
      </c>
      <c r="J194" s="1848" t="s">
        <v>1001</v>
      </c>
      <c r="K194" s="1805"/>
      <c r="L194" s="1841"/>
      <c r="M194" s="5"/>
    </row>
    <row r="195" spans="1:13" ht="14.25" customHeight="1">
      <c r="A195" s="1810" t="s">
        <v>2346</v>
      </c>
      <c r="B195" s="1823" t="s">
        <v>2347</v>
      </c>
      <c r="C195" s="1812">
        <v>4032</v>
      </c>
      <c r="D195" s="1813">
        <v>736</v>
      </c>
      <c r="E195" s="1814">
        <f t="shared" si="2"/>
        <v>0.18253968253968253</v>
      </c>
      <c r="G195" s="1810" t="s">
        <v>1312</v>
      </c>
      <c r="H195" s="1842" t="s">
        <v>1313</v>
      </c>
      <c r="I195" s="1843">
        <v>5682</v>
      </c>
      <c r="J195" s="1844">
        <v>3299</v>
      </c>
      <c r="K195" s="1814">
        <v>0.58099999999999996</v>
      </c>
      <c r="L195" s="1841"/>
      <c r="M195" s="5"/>
    </row>
    <row r="196" spans="1:13" ht="14.25" customHeight="1">
      <c r="A196" s="1801" t="s">
        <v>2348</v>
      </c>
      <c r="B196" s="1822" t="s">
        <v>2349</v>
      </c>
      <c r="C196" s="1803">
        <v>3973</v>
      </c>
      <c r="D196" s="1804">
        <v>1229</v>
      </c>
      <c r="E196" s="1805">
        <f t="shared" si="2"/>
        <v>0.30933803171406998</v>
      </c>
      <c r="G196" s="1801" t="s">
        <v>1314</v>
      </c>
      <c r="H196" s="1845" t="s">
        <v>187</v>
      </c>
      <c r="I196" s="1838">
        <v>6635</v>
      </c>
      <c r="J196" s="1839">
        <v>3667</v>
      </c>
      <c r="K196" s="1805">
        <v>0.55300000000000005</v>
      </c>
      <c r="L196" s="1841"/>
      <c r="M196" s="5"/>
    </row>
    <row r="197" spans="1:13" ht="14.25" customHeight="1">
      <c r="A197" s="1810" t="s">
        <v>2350</v>
      </c>
      <c r="B197" s="1823" t="s">
        <v>2351</v>
      </c>
      <c r="C197" s="1812">
        <v>9793</v>
      </c>
      <c r="D197" s="1813">
        <v>2872</v>
      </c>
      <c r="E197" s="1814">
        <f t="shared" si="2"/>
        <v>0.29327070356377005</v>
      </c>
      <c r="G197" s="1810" t="s">
        <v>1315</v>
      </c>
      <c r="H197" s="1842" t="s">
        <v>1316</v>
      </c>
      <c r="I197" s="1843">
        <v>6227</v>
      </c>
      <c r="J197" s="1844">
        <v>3947</v>
      </c>
      <c r="K197" s="1814">
        <v>0.63400000000000001</v>
      </c>
      <c r="L197" s="1841"/>
      <c r="M197" s="5"/>
    </row>
    <row r="198" spans="1:13" ht="14.25" customHeight="1">
      <c r="A198" s="1801" t="s">
        <v>2352</v>
      </c>
      <c r="B198" s="1822" t="s">
        <v>2353</v>
      </c>
      <c r="C198" s="1803">
        <v>3847</v>
      </c>
      <c r="D198" s="1804">
        <v>1038</v>
      </c>
      <c r="E198" s="1805">
        <f t="shared" ref="E198:E261" si="3">D198/C198</f>
        <v>0.26982063945931894</v>
      </c>
      <c r="G198" s="1801" t="s">
        <v>1317</v>
      </c>
      <c r="H198" s="1845" t="s">
        <v>1318</v>
      </c>
      <c r="I198" s="1838">
        <v>3066</v>
      </c>
      <c r="J198" s="1839">
        <v>1686</v>
      </c>
      <c r="K198" s="1805">
        <v>0.55000000000000004</v>
      </c>
      <c r="L198" s="1841"/>
      <c r="M198" s="5"/>
    </row>
    <row r="199" spans="1:13" ht="14.25" customHeight="1">
      <c r="A199" s="1810" t="s">
        <v>2354</v>
      </c>
      <c r="B199" s="1823" t="s">
        <v>2355</v>
      </c>
      <c r="C199" s="1812">
        <v>2110</v>
      </c>
      <c r="D199" s="1813">
        <v>540</v>
      </c>
      <c r="E199" s="1814">
        <f t="shared" si="3"/>
        <v>0.25592417061611372</v>
      </c>
      <c r="G199" s="1810" t="s">
        <v>1319</v>
      </c>
      <c r="H199" s="1842" t="s">
        <v>1320</v>
      </c>
      <c r="I199" s="1843">
        <v>2834</v>
      </c>
      <c r="J199" s="1844">
        <v>1253</v>
      </c>
      <c r="K199" s="1814">
        <v>0.442</v>
      </c>
      <c r="L199" s="1841"/>
      <c r="M199" s="5"/>
    </row>
    <row r="200" spans="1:13" ht="14.25" customHeight="1">
      <c r="A200" s="1801" t="s">
        <v>2356</v>
      </c>
      <c r="B200" s="1822" t="s">
        <v>2357</v>
      </c>
      <c r="C200" s="1803">
        <v>2779</v>
      </c>
      <c r="D200" s="1804">
        <v>767</v>
      </c>
      <c r="E200" s="1805">
        <f t="shared" si="3"/>
        <v>0.27599856063332134</v>
      </c>
      <c r="G200" s="1801" t="s">
        <v>1321</v>
      </c>
      <c r="H200" s="1845" t="s">
        <v>1322</v>
      </c>
      <c r="I200" s="1838">
        <v>6386</v>
      </c>
      <c r="J200" s="1839">
        <v>3591</v>
      </c>
      <c r="K200" s="1805">
        <v>0.56200000000000006</v>
      </c>
      <c r="L200" s="1841"/>
      <c r="M200" s="5"/>
    </row>
    <row r="201" spans="1:13" ht="14.25" customHeight="1">
      <c r="A201" s="1810" t="s">
        <v>2358</v>
      </c>
      <c r="B201" s="1823" t="s">
        <v>2359</v>
      </c>
      <c r="C201" s="1812">
        <v>3226</v>
      </c>
      <c r="D201" s="1813">
        <v>521</v>
      </c>
      <c r="E201" s="1814">
        <f t="shared" si="3"/>
        <v>0.16150030998140111</v>
      </c>
      <c r="G201" s="1810" t="s">
        <v>1323</v>
      </c>
      <c r="H201" s="1842" t="s">
        <v>1324</v>
      </c>
      <c r="I201" s="1843">
        <v>3740</v>
      </c>
      <c r="J201" s="1844">
        <v>1095</v>
      </c>
      <c r="K201" s="1814">
        <v>0.29299999999999998</v>
      </c>
      <c r="L201" s="1841"/>
      <c r="M201" s="5"/>
    </row>
    <row r="202" spans="1:13" ht="14.25" customHeight="1">
      <c r="A202" s="1801" t="s">
        <v>2360</v>
      </c>
      <c r="B202" s="1822" t="s">
        <v>2361</v>
      </c>
      <c r="C202" s="1803">
        <v>5317</v>
      </c>
      <c r="D202" s="1804">
        <v>1676</v>
      </c>
      <c r="E202" s="1805">
        <f t="shared" si="3"/>
        <v>0.31521534700018805</v>
      </c>
      <c r="G202" s="1801" t="s">
        <v>1325</v>
      </c>
      <c r="H202" s="1845" t="s">
        <v>1326</v>
      </c>
      <c r="I202" s="1838">
        <v>5986</v>
      </c>
      <c r="J202" s="1839">
        <v>1067</v>
      </c>
      <c r="K202" s="1805">
        <v>0.17799999999999999</v>
      </c>
      <c r="L202" s="1841"/>
      <c r="M202" s="5"/>
    </row>
    <row r="203" spans="1:13" ht="14.25" customHeight="1">
      <c r="A203" s="1810" t="s">
        <v>2362</v>
      </c>
      <c r="B203" s="1823" t="s">
        <v>2363</v>
      </c>
      <c r="C203" s="1812">
        <v>2726</v>
      </c>
      <c r="D203" s="1813">
        <v>696</v>
      </c>
      <c r="E203" s="1814">
        <f t="shared" si="3"/>
        <v>0.25531914893617019</v>
      </c>
      <c r="G203" s="1810" t="s">
        <v>1327</v>
      </c>
      <c r="H203" s="1842" t="s">
        <v>1328</v>
      </c>
      <c r="I203" s="1843">
        <v>3320</v>
      </c>
      <c r="J203" s="1844">
        <v>214</v>
      </c>
      <c r="K203" s="1814">
        <v>6.4000000000000001E-2</v>
      </c>
      <c r="L203" s="1841"/>
      <c r="M203" s="5"/>
    </row>
    <row r="204" spans="1:13" ht="14.25" customHeight="1">
      <c r="A204" s="1801" t="s">
        <v>2364</v>
      </c>
      <c r="B204" s="1822" t="s">
        <v>2365</v>
      </c>
      <c r="C204" s="1803">
        <v>2800</v>
      </c>
      <c r="D204" s="1804">
        <v>806</v>
      </c>
      <c r="E204" s="1805">
        <f t="shared" si="3"/>
        <v>0.28785714285714287</v>
      </c>
      <c r="G204" s="1801" t="s">
        <v>1329</v>
      </c>
      <c r="H204" s="1845" t="s">
        <v>1330</v>
      </c>
      <c r="I204" s="1838">
        <v>7881</v>
      </c>
      <c r="J204" s="1839">
        <v>1651</v>
      </c>
      <c r="K204" s="1805">
        <v>0.20899999999999999</v>
      </c>
      <c r="L204" s="1841"/>
      <c r="M204" s="5"/>
    </row>
    <row r="205" spans="1:13" ht="14.25" customHeight="1">
      <c r="A205" s="1810" t="s">
        <v>1241</v>
      </c>
      <c r="B205" s="1823" t="s">
        <v>1242</v>
      </c>
      <c r="C205" s="1812">
        <v>6490</v>
      </c>
      <c r="D205" s="1813">
        <v>535</v>
      </c>
      <c r="E205" s="1814">
        <f t="shared" si="3"/>
        <v>8.2434514637904466E-2</v>
      </c>
      <c r="G205" s="1810" t="s">
        <v>1331</v>
      </c>
      <c r="H205" s="1842" t="s">
        <v>1332</v>
      </c>
      <c r="I205" s="1843">
        <v>5882</v>
      </c>
      <c r="J205" s="1844">
        <v>2935</v>
      </c>
      <c r="K205" s="1814">
        <v>0.499</v>
      </c>
      <c r="L205" s="1841"/>
      <c r="M205" s="5"/>
    </row>
    <row r="206" spans="1:13" ht="14.25" customHeight="1">
      <c r="A206" s="1801" t="s">
        <v>2366</v>
      </c>
      <c r="B206" s="1822" t="s">
        <v>2367</v>
      </c>
      <c r="C206" s="1803">
        <v>3331</v>
      </c>
      <c r="D206" s="1804">
        <v>407</v>
      </c>
      <c r="E206" s="1805">
        <f t="shared" si="3"/>
        <v>0.12218552987090964</v>
      </c>
      <c r="G206" s="1801" t="s">
        <v>1333</v>
      </c>
      <c r="H206" s="1845" t="s">
        <v>1334</v>
      </c>
      <c r="I206" s="1838">
        <v>7643</v>
      </c>
      <c r="J206" s="1839">
        <v>2123</v>
      </c>
      <c r="K206" s="1805">
        <v>0.27800000000000002</v>
      </c>
      <c r="L206" s="1841"/>
      <c r="M206" s="5"/>
    </row>
    <row r="207" spans="1:13" ht="14.25" customHeight="1">
      <c r="A207" s="1810" t="s">
        <v>2368</v>
      </c>
      <c r="B207" s="1823" t="s">
        <v>2369</v>
      </c>
      <c r="C207" s="1812">
        <v>3250</v>
      </c>
      <c r="D207" s="1813">
        <v>420</v>
      </c>
      <c r="E207" s="1814">
        <f t="shared" si="3"/>
        <v>0.12923076923076923</v>
      </c>
      <c r="G207" s="1810" t="s">
        <v>1335</v>
      </c>
      <c r="H207" s="1842" t="s">
        <v>1336</v>
      </c>
      <c r="I207" s="1843">
        <v>4766</v>
      </c>
      <c r="J207" s="1844">
        <v>2240</v>
      </c>
      <c r="K207" s="1814">
        <v>0.47</v>
      </c>
      <c r="L207" s="1841"/>
      <c r="M207" s="5"/>
    </row>
    <row r="208" spans="1:13" ht="14.25" customHeight="1">
      <c r="A208" s="1801" t="s">
        <v>2370</v>
      </c>
      <c r="B208" s="1822" t="s">
        <v>2371</v>
      </c>
      <c r="C208" s="1803">
        <v>3650</v>
      </c>
      <c r="D208" s="1804">
        <v>664</v>
      </c>
      <c r="E208" s="1805">
        <f t="shared" si="3"/>
        <v>0.18191780821917808</v>
      </c>
      <c r="G208" s="1801" t="s">
        <v>1337</v>
      </c>
      <c r="H208" s="1845" t="s">
        <v>1338</v>
      </c>
      <c r="I208" s="1838">
        <v>5063</v>
      </c>
      <c r="J208" s="1839">
        <v>1991</v>
      </c>
      <c r="K208" s="1805">
        <v>0.39300000000000002</v>
      </c>
      <c r="L208" s="1841"/>
      <c r="M208" s="5"/>
    </row>
    <row r="209" spans="1:13" ht="14.25" customHeight="1">
      <c r="A209" s="1810" t="s">
        <v>2372</v>
      </c>
      <c r="B209" s="1823" t="s">
        <v>2373</v>
      </c>
      <c r="C209" s="1812">
        <v>6985</v>
      </c>
      <c r="D209" s="1813">
        <v>509</v>
      </c>
      <c r="E209" s="1814">
        <f t="shared" si="3"/>
        <v>7.2870436649964204E-2</v>
      </c>
      <c r="G209" s="1810" t="s">
        <v>1339</v>
      </c>
      <c r="H209" s="1842" t="s">
        <v>168</v>
      </c>
      <c r="I209" s="1843">
        <v>6369</v>
      </c>
      <c r="J209" s="1844">
        <v>1664</v>
      </c>
      <c r="K209" s="1814">
        <v>0.26100000000000001</v>
      </c>
      <c r="L209" s="1841"/>
      <c r="M209" s="5"/>
    </row>
    <row r="210" spans="1:13" ht="14.25" customHeight="1">
      <c r="A210" s="1801" t="s">
        <v>2374</v>
      </c>
      <c r="B210" s="1822" t="s">
        <v>2375</v>
      </c>
      <c r="C210" s="1803">
        <v>4056</v>
      </c>
      <c r="D210" s="1804">
        <v>254</v>
      </c>
      <c r="E210" s="1805">
        <f t="shared" si="3"/>
        <v>6.2623274161735701E-2</v>
      </c>
      <c r="G210" s="1801" t="s">
        <v>1340</v>
      </c>
      <c r="H210" s="1845" t="s">
        <v>1341</v>
      </c>
      <c r="I210" s="1838">
        <v>3319</v>
      </c>
      <c r="J210" s="1839">
        <v>809</v>
      </c>
      <c r="K210" s="1805">
        <v>0.24399999999999999</v>
      </c>
      <c r="L210" s="1841"/>
      <c r="M210" s="5"/>
    </row>
    <row r="211" spans="1:13" ht="14.25" customHeight="1">
      <c r="A211" s="1810" t="s">
        <v>2376</v>
      </c>
      <c r="B211" s="1823" t="s">
        <v>2377</v>
      </c>
      <c r="C211" s="1812">
        <v>5304</v>
      </c>
      <c r="D211" s="1813">
        <v>474</v>
      </c>
      <c r="E211" s="1814">
        <f t="shared" si="3"/>
        <v>8.9366515837104074E-2</v>
      </c>
      <c r="G211" s="1810" t="s">
        <v>1342</v>
      </c>
      <c r="H211" s="1842" t="s">
        <v>1343</v>
      </c>
      <c r="I211" s="1843">
        <v>1980</v>
      </c>
      <c r="J211" s="1844">
        <v>733</v>
      </c>
      <c r="K211" s="1814">
        <v>0.37</v>
      </c>
      <c r="L211" s="1841"/>
      <c r="M211" s="5"/>
    </row>
    <row r="212" spans="1:13" ht="14.25" customHeight="1">
      <c r="A212" s="1801" t="s">
        <v>1247</v>
      </c>
      <c r="B212" s="1822" t="s">
        <v>1248</v>
      </c>
      <c r="C212" s="1803">
        <v>4026</v>
      </c>
      <c r="D212" s="1804">
        <v>869</v>
      </c>
      <c r="E212" s="1805">
        <f t="shared" si="3"/>
        <v>0.21584699453551912</v>
      </c>
      <c r="G212" s="1801" t="s">
        <v>1344</v>
      </c>
      <c r="H212" s="1845" t="s">
        <v>1345</v>
      </c>
      <c r="I212" s="1838">
        <v>5115</v>
      </c>
      <c r="J212" s="1839">
        <v>2213</v>
      </c>
      <c r="K212" s="1805">
        <v>0.433</v>
      </c>
      <c r="L212" s="1841"/>
      <c r="M212" s="5"/>
    </row>
    <row r="213" spans="1:13" ht="14.25" customHeight="1">
      <c r="A213" s="1810" t="s">
        <v>1253</v>
      </c>
      <c r="B213" s="1823" t="s">
        <v>1254</v>
      </c>
      <c r="C213" s="1812">
        <v>3820</v>
      </c>
      <c r="D213" s="1813">
        <v>916</v>
      </c>
      <c r="E213" s="1814">
        <f t="shared" si="3"/>
        <v>0.23979057591623038</v>
      </c>
      <c r="G213" s="1810" t="s">
        <v>1346</v>
      </c>
      <c r="H213" s="1842" t="s">
        <v>1347</v>
      </c>
      <c r="I213" s="1843">
        <v>3531</v>
      </c>
      <c r="J213" s="1844">
        <v>984</v>
      </c>
      <c r="K213" s="1814">
        <v>0.27900000000000003</v>
      </c>
      <c r="L213" s="1841"/>
      <c r="M213" s="5"/>
    </row>
    <row r="214" spans="1:13" ht="14.25" customHeight="1">
      <c r="A214" s="1801" t="s">
        <v>1255</v>
      </c>
      <c r="B214" s="1822" t="s">
        <v>1256</v>
      </c>
      <c r="C214" s="1803">
        <v>3103</v>
      </c>
      <c r="D214" s="1804">
        <v>361</v>
      </c>
      <c r="E214" s="1805">
        <f t="shared" si="3"/>
        <v>0.11633902674830809</v>
      </c>
      <c r="G214" s="1801" t="s">
        <v>1348</v>
      </c>
      <c r="H214" s="1845" t="s">
        <v>1349</v>
      </c>
      <c r="I214" s="1838">
        <v>5421</v>
      </c>
      <c r="J214" s="1839">
        <v>2056</v>
      </c>
      <c r="K214" s="1805">
        <v>0.379</v>
      </c>
      <c r="L214" s="1841"/>
      <c r="M214" s="5"/>
    </row>
    <row r="215" spans="1:13" ht="14.25" customHeight="1">
      <c r="A215" s="1810" t="s">
        <v>1257</v>
      </c>
      <c r="B215" s="1823" t="s">
        <v>1258</v>
      </c>
      <c r="C215" s="1812">
        <v>5128</v>
      </c>
      <c r="D215" s="1813">
        <v>740</v>
      </c>
      <c r="E215" s="1814">
        <f t="shared" si="3"/>
        <v>0.14430577223088922</v>
      </c>
      <c r="G215" s="1810" t="s">
        <v>1350</v>
      </c>
      <c r="H215" s="1842" t="s">
        <v>1351</v>
      </c>
      <c r="I215" s="1843">
        <v>2569</v>
      </c>
      <c r="J215" s="1844">
        <v>489</v>
      </c>
      <c r="K215" s="1814">
        <v>0.19</v>
      </c>
      <c r="L215" s="1841"/>
      <c r="M215" s="5"/>
    </row>
    <row r="216" spans="1:13" ht="14.25" customHeight="1">
      <c r="A216" s="1801" t="s">
        <v>1263</v>
      </c>
      <c r="B216" s="1822" t="s">
        <v>1264</v>
      </c>
      <c r="C216" s="1803">
        <v>4579</v>
      </c>
      <c r="D216" s="1804">
        <v>857</v>
      </c>
      <c r="E216" s="1805">
        <f t="shared" si="3"/>
        <v>0.18715876829001965</v>
      </c>
      <c r="G216" s="1801" t="s">
        <v>1352</v>
      </c>
      <c r="H216" s="1845" t="s">
        <v>1353</v>
      </c>
      <c r="I216" s="1838">
        <v>3422</v>
      </c>
      <c r="J216" s="1839">
        <v>1262</v>
      </c>
      <c r="K216" s="1805">
        <v>0.36899999999999999</v>
      </c>
      <c r="L216" s="1841"/>
      <c r="M216" s="5"/>
    </row>
    <row r="217" spans="1:13" ht="14.25" customHeight="1">
      <c r="A217" s="1810" t="s">
        <v>1265</v>
      </c>
      <c r="B217" s="1823" t="s">
        <v>1266</v>
      </c>
      <c r="C217" s="1812">
        <v>5529</v>
      </c>
      <c r="D217" s="1813">
        <v>1202</v>
      </c>
      <c r="E217" s="1814">
        <f t="shared" si="3"/>
        <v>0.21739916802315065</v>
      </c>
      <c r="G217" s="1810" t="s">
        <v>1354</v>
      </c>
      <c r="H217" s="1842" t="s">
        <v>1355</v>
      </c>
      <c r="I217" s="1843">
        <v>5449</v>
      </c>
      <c r="J217" s="1844">
        <v>1632</v>
      </c>
      <c r="K217" s="1814">
        <v>0.3</v>
      </c>
      <c r="L217" s="1841"/>
      <c r="M217" s="5"/>
    </row>
    <row r="218" spans="1:13" ht="14.25" customHeight="1">
      <c r="A218" s="1801" t="s">
        <v>1269</v>
      </c>
      <c r="B218" s="1822" t="s">
        <v>1270</v>
      </c>
      <c r="C218" s="1803">
        <v>3121</v>
      </c>
      <c r="D218" s="1804">
        <v>509</v>
      </c>
      <c r="E218" s="1805">
        <f t="shared" si="3"/>
        <v>0.16308875360461392</v>
      </c>
      <c r="G218" s="1801" t="s">
        <v>1356</v>
      </c>
      <c r="H218" s="1845" t="s">
        <v>1357</v>
      </c>
      <c r="I218" s="1838">
        <v>3661</v>
      </c>
      <c r="J218" s="1839">
        <v>549</v>
      </c>
      <c r="K218" s="1805">
        <v>0.15</v>
      </c>
      <c r="L218" s="1841"/>
      <c r="M218" s="5"/>
    </row>
    <row r="219" spans="1:13" ht="14.25" customHeight="1">
      <c r="A219" s="1810" t="s">
        <v>1279</v>
      </c>
      <c r="B219" s="1823" t="s">
        <v>1280</v>
      </c>
      <c r="C219" s="1812">
        <v>1742</v>
      </c>
      <c r="D219" s="1813">
        <v>287</v>
      </c>
      <c r="E219" s="1814">
        <f t="shared" si="3"/>
        <v>0.16475315729047071</v>
      </c>
      <c r="G219" s="1810" t="s">
        <v>1358</v>
      </c>
      <c r="H219" s="1842" t="s">
        <v>1359</v>
      </c>
      <c r="I219" s="1843">
        <v>3666</v>
      </c>
      <c r="J219" s="1844">
        <v>942</v>
      </c>
      <c r="K219" s="1814">
        <v>0.25700000000000001</v>
      </c>
      <c r="L219" s="1841"/>
      <c r="M219" s="5"/>
    </row>
    <row r="220" spans="1:13" ht="14.25" customHeight="1">
      <c r="A220" s="1801" t="s">
        <v>1283</v>
      </c>
      <c r="B220" s="1822" t="s">
        <v>1284</v>
      </c>
      <c r="C220" s="1803">
        <v>4102</v>
      </c>
      <c r="D220" s="1804">
        <v>769</v>
      </c>
      <c r="E220" s="1805">
        <f t="shared" si="3"/>
        <v>0.18746952705997075</v>
      </c>
      <c r="G220" s="1801" t="s">
        <v>1360</v>
      </c>
      <c r="H220" s="1845" t="s">
        <v>1361</v>
      </c>
      <c r="I220" s="1838">
        <v>2969</v>
      </c>
      <c r="J220" s="1848" t="s">
        <v>1001</v>
      </c>
      <c r="K220" s="1805"/>
      <c r="L220" s="1841"/>
      <c r="M220" s="5"/>
    </row>
    <row r="221" spans="1:13" ht="14.25" customHeight="1">
      <c r="A221" s="1810" t="s">
        <v>1285</v>
      </c>
      <c r="B221" s="1823" t="s">
        <v>1286</v>
      </c>
      <c r="C221" s="1812">
        <v>4906</v>
      </c>
      <c r="D221" s="1813">
        <v>886</v>
      </c>
      <c r="E221" s="1814">
        <f t="shared" si="3"/>
        <v>0.18059518956379944</v>
      </c>
      <c r="G221" s="1810" t="s">
        <v>1362</v>
      </c>
      <c r="H221" s="1842" t="s">
        <v>1363</v>
      </c>
      <c r="I221" s="1843">
        <v>6548</v>
      </c>
      <c r="J221" s="1847" t="s">
        <v>1001</v>
      </c>
      <c r="K221" s="1814"/>
      <c r="L221" s="1841"/>
      <c r="M221" s="5"/>
    </row>
    <row r="222" spans="1:13" ht="14.25" customHeight="1">
      <c r="A222" s="1801" t="s">
        <v>1287</v>
      </c>
      <c r="B222" s="1822" t="s">
        <v>1288</v>
      </c>
      <c r="C222" s="1803">
        <v>2416</v>
      </c>
      <c r="D222" s="1804">
        <v>310</v>
      </c>
      <c r="E222" s="1805">
        <f t="shared" si="3"/>
        <v>0.12831125827814568</v>
      </c>
      <c r="G222" s="1801" t="s">
        <v>1364</v>
      </c>
      <c r="H222" s="1845" t="s">
        <v>1365</v>
      </c>
      <c r="I222" s="1838">
        <v>3140</v>
      </c>
      <c r="J222" s="1839">
        <v>502</v>
      </c>
      <c r="K222" s="1805">
        <v>0.16</v>
      </c>
      <c r="L222" s="1841"/>
      <c r="M222" s="5"/>
    </row>
    <row r="223" spans="1:13" ht="14.25" customHeight="1">
      <c r="A223" s="1810" t="s">
        <v>1289</v>
      </c>
      <c r="B223" s="1823" t="s">
        <v>2378</v>
      </c>
      <c r="C223" s="1812">
        <v>3224</v>
      </c>
      <c r="D223" s="1813">
        <v>529</v>
      </c>
      <c r="E223" s="1814">
        <f t="shared" si="3"/>
        <v>0.16408188585607941</v>
      </c>
      <c r="G223" s="1810" t="s">
        <v>1366</v>
      </c>
      <c r="H223" s="1842" t="s">
        <v>1367</v>
      </c>
      <c r="I223" s="1843">
        <v>4133</v>
      </c>
      <c r="J223" s="1844">
        <v>1454</v>
      </c>
      <c r="K223" s="1814">
        <v>0.35199999999999998</v>
      </c>
      <c r="L223" s="1841"/>
      <c r="M223" s="5"/>
    </row>
    <row r="224" spans="1:13" ht="14.25" customHeight="1">
      <c r="A224" s="1801" t="s">
        <v>2379</v>
      </c>
      <c r="B224" s="1822" t="s">
        <v>2380</v>
      </c>
      <c r="C224" s="1803">
        <v>2645</v>
      </c>
      <c r="D224" s="1804">
        <v>603</v>
      </c>
      <c r="E224" s="1805">
        <f t="shared" si="3"/>
        <v>0.22797731568998109</v>
      </c>
      <c r="G224" s="1801" t="s">
        <v>1368</v>
      </c>
      <c r="H224" s="1845" t="s">
        <v>1369</v>
      </c>
      <c r="I224" s="1838">
        <v>3570</v>
      </c>
      <c r="J224" s="1839">
        <v>984</v>
      </c>
      <c r="K224" s="1805">
        <v>0.27600000000000002</v>
      </c>
      <c r="L224" s="1841"/>
      <c r="M224" s="5"/>
    </row>
    <row r="225" spans="1:13" ht="14.25" customHeight="1">
      <c r="A225" s="1810" t="s">
        <v>2381</v>
      </c>
      <c r="B225" s="1823" t="s">
        <v>2382</v>
      </c>
      <c r="C225" s="1812">
        <v>3223</v>
      </c>
      <c r="D225" s="1813">
        <v>639</v>
      </c>
      <c r="E225" s="1814">
        <f t="shared" si="3"/>
        <v>0.19826248836487745</v>
      </c>
      <c r="G225" s="1810" t="s">
        <v>1370</v>
      </c>
      <c r="H225" s="1842" t="s">
        <v>1371</v>
      </c>
      <c r="I225" s="1843">
        <v>2513</v>
      </c>
      <c r="J225" s="1844">
        <v>713</v>
      </c>
      <c r="K225" s="1814">
        <v>0.28399999999999997</v>
      </c>
      <c r="L225" s="1841"/>
      <c r="M225" s="5"/>
    </row>
    <row r="226" spans="1:13" ht="14.25" customHeight="1">
      <c r="A226" s="1801" t="s">
        <v>2383</v>
      </c>
      <c r="B226" s="1822" t="s">
        <v>2384</v>
      </c>
      <c r="C226" s="1803">
        <v>3526</v>
      </c>
      <c r="D226" s="1804">
        <v>532</v>
      </c>
      <c r="E226" s="1805">
        <f t="shared" si="3"/>
        <v>0.15087918321043675</v>
      </c>
      <c r="G226" s="1801" t="s">
        <v>1372</v>
      </c>
      <c r="H226" s="1845" t="s">
        <v>1373</v>
      </c>
      <c r="I226" s="1838">
        <v>4151</v>
      </c>
      <c r="J226" s="1839">
        <v>978</v>
      </c>
      <c r="K226" s="1805">
        <v>0.23599999999999999</v>
      </c>
      <c r="L226" s="1841"/>
      <c r="M226" s="5"/>
    </row>
    <row r="227" spans="1:13" ht="14.25" customHeight="1">
      <c r="A227" s="1810" t="s">
        <v>2385</v>
      </c>
      <c r="B227" s="1823" t="s">
        <v>2386</v>
      </c>
      <c r="C227" s="1812">
        <v>3931</v>
      </c>
      <c r="D227" s="1813">
        <v>763</v>
      </c>
      <c r="E227" s="1814">
        <f t="shared" si="3"/>
        <v>0.19409819384380564</v>
      </c>
      <c r="G227" s="1810" t="s">
        <v>1374</v>
      </c>
      <c r="H227" s="1842" t="s">
        <v>1375</v>
      </c>
      <c r="I227" s="1843">
        <v>3796</v>
      </c>
      <c r="J227" s="1844">
        <v>930</v>
      </c>
      <c r="K227" s="1814">
        <v>0.245</v>
      </c>
      <c r="L227" s="1841"/>
      <c r="M227" s="5"/>
    </row>
    <row r="228" spans="1:13" ht="14.25" customHeight="1">
      <c r="A228" s="1801" t="s">
        <v>2387</v>
      </c>
      <c r="B228" s="1822" t="s">
        <v>2388</v>
      </c>
      <c r="C228" s="1803">
        <v>3275</v>
      </c>
      <c r="D228" s="1804">
        <v>462</v>
      </c>
      <c r="E228" s="1805">
        <f t="shared" si="3"/>
        <v>0.14106870229007634</v>
      </c>
      <c r="G228" s="1801" t="s">
        <v>1376</v>
      </c>
      <c r="H228" s="1845" t="s">
        <v>1377</v>
      </c>
      <c r="I228" s="1838">
        <v>4860</v>
      </c>
      <c r="J228" s="1839">
        <v>1268</v>
      </c>
      <c r="K228" s="1805">
        <v>0.26100000000000001</v>
      </c>
      <c r="L228" s="1841"/>
      <c r="M228" s="5"/>
    </row>
    <row r="229" spans="1:13" ht="14.25" customHeight="1">
      <c r="A229" s="1810" t="s">
        <v>2389</v>
      </c>
      <c r="B229" s="1823" t="s">
        <v>2390</v>
      </c>
      <c r="C229" s="1812">
        <v>1737</v>
      </c>
      <c r="D229" s="1813">
        <v>132</v>
      </c>
      <c r="E229" s="1814">
        <f t="shared" si="3"/>
        <v>7.599309153713299E-2</v>
      </c>
      <c r="G229" s="1810" t="s">
        <v>1378</v>
      </c>
      <c r="H229" s="1842" t="s">
        <v>1379</v>
      </c>
      <c r="I229" s="1843">
        <v>3205</v>
      </c>
      <c r="J229" s="1844">
        <v>550</v>
      </c>
      <c r="K229" s="1814">
        <v>0.17199999999999999</v>
      </c>
      <c r="L229" s="1841"/>
      <c r="M229" s="5"/>
    </row>
    <row r="230" spans="1:13" ht="14.25" customHeight="1">
      <c r="A230" s="1801" t="s">
        <v>2391</v>
      </c>
      <c r="B230" s="1822" t="s">
        <v>2392</v>
      </c>
      <c r="C230" s="1803">
        <v>3242</v>
      </c>
      <c r="D230" s="1804">
        <v>461</v>
      </c>
      <c r="E230" s="1805">
        <f t="shared" si="3"/>
        <v>0.14219617520049352</v>
      </c>
      <c r="G230" s="1801" t="s">
        <v>1380</v>
      </c>
      <c r="H230" s="1845" t="s">
        <v>1381</v>
      </c>
      <c r="I230" s="1838">
        <v>5924</v>
      </c>
      <c r="J230" s="1839">
        <v>1438</v>
      </c>
      <c r="K230" s="1805">
        <v>0.24299999999999999</v>
      </c>
      <c r="L230" s="1841"/>
      <c r="M230" s="5"/>
    </row>
    <row r="231" spans="1:13" ht="14.25" customHeight="1">
      <c r="A231" s="1810" t="s">
        <v>2393</v>
      </c>
      <c r="B231" s="1823" t="s">
        <v>2394</v>
      </c>
      <c r="C231" s="1812">
        <v>2595</v>
      </c>
      <c r="D231" s="1813">
        <v>502</v>
      </c>
      <c r="E231" s="1814">
        <f t="shared" si="3"/>
        <v>0.19344894026974951</v>
      </c>
      <c r="G231" s="1810" t="s">
        <v>1382</v>
      </c>
      <c r="H231" s="1842" t="s">
        <v>2395</v>
      </c>
      <c r="I231" s="1843">
        <v>4380</v>
      </c>
      <c r="J231" s="1844">
        <v>617</v>
      </c>
      <c r="K231" s="1814">
        <v>0.14099999999999999</v>
      </c>
      <c r="L231" s="1841"/>
      <c r="M231" s="5"/>
    </row>
    <row r="232" spans="1:13" ht="14.25" customHeight="1">
      <c r="A232" s="1801" t="s">
        <v>2396</v>
      </c>
      <c r="B232" s="1822" t="s">
        <v>2397</v>
      </c>
      <c r="C232" s="1803">
        <v>2936</v>
      </c>
      <c r="D232" s="1804">
        <v>887</v>
      </c>
      <c r="E232" s="1805">
        <f t="shared" si="3"/>
        <v>0.30211171662125341</v>
      </c>
      <c r="G232" s="1801" t="s">
        <v>1383</v>
      </c>
      <c r="H232" s="1845" t="s">
        <v>1384</v>
      </c>
      <c r="I232" s="1838">
        <v>1609</v>
      </c>
      <c r="J232" s="1839">
        <v>163</v>
      </c>
      <c r="K232" s="1805">
        <v>0.10100000000000001</v>
      </c>
      <c r="L232" s="1841"/>
      <c r="M232" s="5"/>
    </row>
    <row r="233" spans="1:13" ht="14.25" customHeight="1">
      <c r="A233" s="1810" t="s">
        <v>2398</v>
      </c>
      <c r="B233" s="1823" t="s">
        <v>2399</v>
      </c>
      <c r="C233" s="1812">
        <v>1934</v>
      </c>
      <c r="D233" s="1813">
        <v>435</v>
      </c>
      <c r="E233" s="1814">
        <f t="shared" si="3"/>
        <v>0.2249224405377456</v>
      </c>
      <c r="G233" s="1810" t="s">
        <v>1385</v>
      </c>
      <c r="H233" s="1842" t="s">
        <v>214</v>
      </c>
      <c r="I233" s="1843">
        <v>5451</v>
      </c>
      <c r="J233" s="1844">
        <v>2791</v>
      </c>
      <c r="K233" s="1814">
        <v>0.51200000000000001</v>
      </c>
      <c r="L233" s="1841"/>
      <c r="M233" s="5"/>
    </row>
    <row r="234" spans="1:13" ht="14.25" customHeight="1">
      <c r="A234" s="1801" t="s">
        <v>2400</v>
      </c>
      <c r="B234" s="1822" t="s">
        <v>2401</v>
      </c>
      <c r="C234" s="1803">
        <v>2370</v>
      </c>
      <c r="D234" s="1804">
        <v>824</v>
      </c>
      <c r="E234" s="1805">
        <f t="shared" si="3"/>
        <v>0.34767932489451475</v>
      </c>
      <c r="G234" s="1801" t="s">
        <v>1386</v>
      </c>
      <c r="H234" s="1845" t="s">
        <v>1387</v>
      </c>
      <c r="I234" s="1838">
        <v>5372</v>
      </c>
      <c r="J234" s="1848" t="s">
        <v>1001</v>
      </c>
      <c r="K234" s="1805"/>
      <c r="L234" s="1841"/>
      <c r="M234" s="5"/>
    </row>
    <row r="235" spans="1:13" ht="14.25" customHeight="1">
      <c r="A235" s="1810" t="s">
        <v>2402</v>
      </c>
      <c r="B235" s="1823" t="s">
        <v>2403</v>
      </c>
      <c r="C235" s="1812">
        <v>1372</v>
      </c>
      <c r="D235" s="1813">
        <v>230</v>
      </c>
      <c r="E235" s="1814">
        <f t="shared" si="3"/>
        <v>0.16763848396501457</v>
      </c>
      <c r="G235" s="1810" t="s">
        <v>1388</v>
      </c>
      <c r="H235" s="1842" t="s">
        <v>174</v>
      </c>
      <c r="I235" s="1843">
        <v>5493</v>
      </c>
      <c r="J235" s="1844">
        <v>2842</v>
      </c>
      <c r="K235" s="1814">
        <v>0.51700000000000002</v>
      </c>
      <c r="L235" s="1841"/>
      <c r="M235" s="5"/>
    </row>
    <row r="236" spans="1:13" ht="14.25" customHeight="1">
      <c r="A236" s="1801" t="s">
        <v>2404</v>
      </c>
      <c r="B236" s="1822" t="s">
        <v>2405</v>
      </c>
      <c r="C236" s="1803">
        <v>3517</v>
      </c>
      <c r="D236" s="1804">
        <v>737</v>
      </c>
      <c r="E236" s="1805">
        <f t="shared" si="3"/>
        <v>0.20955359681546773</v>
      </c>
      <c r="G236" s="1801" t="s">
        <v>1389</v>
      </c>
      <c r="H236" s="1845" t="s">
        <v>1390</v>
      </c>
      <c r="I236" s="1838">
        <v>4551</v>
      </c>
      <c r="J236" s="1839">
        <v>3687</v>
      </c>
      <c r="K236" s="1805">
        <v>0.81</v>
      </c>
      <c r="L236" s="1841"/>
      <c r="M236" s="5"/>
    </row>
    <row r="237" spans="1:13" ht="14.25" customHeight="1">
      <c r="A237" s="1810" t="s">
        <v>2406</v>
      </c>
      <c r="B237" s="1823" t="s">
        <v>2407</v>
      </c>
      <c r="C237" s="1812">
        <v>1436</v>
      </c>
      <c r="D237" s="1813">
        <v>401</v>
      </c>
      <c r="E237" s="1814">
        <f t="shared" si="3"/>
        <v>0.27924791086350975</v>
      </c>
      <c r="G237" s="1810" t="s">
        <v>1391</v>
      </c>
      <c r="H237" s="1842" t="s">
        <v>212</v>
      </c>
      <c r="I237" s="1843">
        <v>7400</v>
      </c>
      <c r="J237" s="1844">
        <v>5976</v>
      </c>
      <c r="K237" s="1814">
        <v>0.80800000000000005</v>
      </c>
      <c r="L237" s="1841"/>
      <c r="M237" s="5"/>
    </row>
    <row r="238" spans="1:13" ht="14.25" customHeight="1" thickBot="1">
      <c r="A238" s="1801" t="s">
        <v>2408</v>
      </c>
      <c r="B238" s="1822" t="s">
        <v>2409</v>
      </c>
      <c r="C238" s="1803">
        <v>2910</v>
      </c>
      <c r="D238" s="1804">
        <v>569</v>
      </c>
      <c r="E238" s="1805">
        <f t="shared" si="3"/>
        <v>0.19553264604810996</v>
      </c>
      <c r="G238" s="1801" t="s">
        <v>1392</v>
      </c>
      <c r="H238" s="1845" t="s">
        <v>1393</v>
      </c>
      <c r="I238" s="1849">
        <v>704</v>
      </c>
      <c r="J238" s="1850">
        <v>264</v>
      </c>
      <c r="K238" s="1830">
        <v>0.375</v>
      </c>
      <c r="L238" s="1841"/>
      <c r="M238" s="5"/>
    </row>
    <row r="239" spans="1:13" ht="13.8">
      <c r="A239" s="1810" t="s">
        <v>2410</v>
      </c>
      <c r="B239" s="1823" t="s">
        <v>2411</v>
      </c>
      <c r="C239" s="1812">
        <v>1846</v>
      </c>
      <c r="D239" s="1813">
        <v>255</v>
      </c>
      <c r="E239" s="1814">
        <f t="shared" si="3"/>
        <v>0.13813651137594798</v>
      </c>
      <c r="G239" s="2329" t="s">
        <v>33</v>
      </c>
      <c r="H239" s="2330"/>
      <c r="I239" s="1851">
        <v>953207</v>
      </c>
      <c r="J239" s="1852">
        <v>182120</v>
      </c>
      <c r="K239" s="1853">
        <v>0.191</v>
      </c>
      <c r="L239" s="1841"/>
      <c r="M239" s="5"/>
    </row>
    <row r="240" spans="1:13" ht="13.2">
      <c r="A240" s="1801" t="s">
        <v>2412</v>
      </c>
      <c r="B240" s="1822" t="s">
        <v>2413</v>
      </c>
      <c r="C240" s="1803">
        <v>2839</v>
      </c>
      <c r="D240" s="1804">
        <v>651</v>
      </c>
      <c r="E240" s="1805">
        <f t="shared" si="3"/>
        <v>0.22930609369496302</v>
      </c>
      <c r="G240" s="299"/>
      <c r="H240" s="299"/>
      <c r="I240" s="299"/>
      <c r="J240" s="299"/>
      <c r="K240" s="299"/>
    </row>
    <row r="241" spans="1:11" ht="13.2">
      <c r="A241" s="1810" t="s">
        <v>2414</v>
      </c>
      <c r="B241" s="1823" t="s">
        <v>2415</v>
      </c>
      <c r="C241" s="1812">
        <v>1540</v>
      </c>
      <c r="D241" s="1813">
        <v>180</v>
      </c>
      <c r="E241" s="1814">
        <f t="shared" si="3"/>
        <v>0.11688311688311688</v>
      </c>
      <c r="G241" s="2110" t="s">
        <v>2416</v>
      </c>
      <c r="H241" s="2110"/>
      <c r="I241" s="2110"/>
      <c r="J241" s="2110"/>
      <c r="K241" s="2110"/>
    </row>
    <row r="242" spans="1:11" ht="13.2">
      <c r="A242" s="1801" t="s">
        <v>2417</v>
      </c>
      <c r="B242" s="1822" t="s">
        <v>2418</v>
      </c>
      <c r="C242" s="1803">
        <v>2068</v>
      </c>
      <c r="D242" s="1804">
        <v>303</v>
      </c>
      <c r="E242" s="1805">
        <f t="shared" si="3"/>
        <v>0.14651837524177949</v>
      </c>
      <c r="G242" s="299"/>
      <c r="H242" s="299"/>
      <c r="I242" s="299"/>
      <c r="J242" s="299"/>
      <c r="K242" s="299"/>
    </row>
    <row r="243" spans="1:11" ht="13.2">
      <c r="A243" s="1810" t="s">
        <v>2419</v>
      </c>
      <c r="B243" s="1823" t="s">
        <v>2420</v>
      </c>
      <c r="C243" s="1812">
        <v>2101</v>
      </c>
      <c r="D243" s="1813">
        <v>229</v>
      </c>
      <c r="E243" s="1814">
        <f t="shared" si="3"/>
        <v>0.10899571632555925</v>
      </c>
      <c r="G243" s="2331" t="s">
        <v>2421</v>
      </c>
      <c r="H243" s="2331"/>
      <c r="I243" s="2331"/>
      <c r="J243" s="2331"/>
      <c r="K243" s="2331"/>
    </row>
    <row r="244" spans="1:11" ht="14.25" customHeight="1">
      <c r="A244" s="1801" t="s">
        <v>2422</v>
      </c>
      <c r="B244" s="1822" t="s">
        <v>2423</v>
      </c>
      <c r="C244" s="1803">
        <v>6000</v>
      </c>
      <c r="D244" s="1804">
        <v>940</v>
      </c>
      <c r="E244" s="1805">
        <f t="shared" si="3"/>
        <v>0.15666666666666668</v>
      </c>
      <c r="G244" s="1247"/>
      <c r="H244" s="1247"/>
      <c r="I244" s="1247"/>
      <c r="J244" s="1247"/>
      <c r="K244" s="1247"/>
    </row>
    <row r="245" spans="1:11" ht="14.25" customHeight="1">
      <c r="A245" s="1810" t="s">
        <v>1291</v>
      </c>
      <c r="B245" s="1823" t="s">
        <v>1292</v>
      </c>
      <c r="C245" s="1812">
        <v>2412</v>
      </c>
      <c r="D245" s="1813">
        <v>22</v>
      </c>
      <c r="E245" s="1814">
        <f t="shared" si="3"/>
        <v>9.1210613598673301E-3</v>
      </c>
      <c r="G245" s="1247"/>
      <c r="H245" s="1247"/>
      <c r="I245" s="1247"/>
      <c r="J245" s="1247"/>
      <c r="K245" s="1247"/>
    </row>
    <row r="246" spans="1:11" ht="14.25" customHeight="1">
      <c r="A246" s="1801" t="s">
        <v>1293</v>
      </c>
      <c r="B246" s="1822" t="s">
        <v>1294</v>
      </c>
      <c r="C246" s="1803">
        <v>5684</v>
      </c>
      <c r="D246" s="1804">
        <v>1144</v>
      </c>
      <c r="E246" s="1805">
        <f t="shared" si="3"/>
        <v>0.20126671358198453</v>
      </c>
      <c r="G246" s="1247"/>
      <c r="H246" s="1247"/>
      <c r="I246" s="1247"/>
      <c r="J246" s="1247"/>
      <c r="K246" s="1247"/>
    </row>
    <row r="247" spans="1:11" ht="14.25" customHeight="1">
      <c r="A247" s="1810" t="s">
        <v>2424</v>
      </c>
      <c r="B247" s="1823" t="s">
        <v>2425</v>
      </c>
      <c r="C247" s="1812">
        <v>3423</v>
      </c>
      <c r="D247" s="1813">
        <v>1171</v>
      </c>
      <c r="E247" s="1814">
        <f t="shared" si="3"/>
        <v>0.3420975752264096</v>
      </c>
      <c r="G247" s="1247"/>
      <c r="H247" s="1247"/>
      <c r="I247" s="1247"/>
      <c r="J247" s="1247"/>
      <c r="K247" s="1247"/>
    </row>
    <row r="248" spans="1:11" ht="14.25" customHeight="1">
      <c r="A248" s="1801" t="s">
        <v>2426</v>
      </c>
      <c r="B248" s="1822" t="s">
        <v>2427</v>
      </c>
      <c r="C248" s="1803">
        <v>2762</v>
      </c>
      <c r="D248" s="1804">
        <v>850</v>
      </c>
      <c r="E248" s="1805">
        <f t="shared" si="3"/>
        <v>0.30774800868935553</v>
      </c>
      <c r="G248" s="1247"/>
      <c r="H248" s="1247"/>
      <c r="I248" s="1247"/>
      <c r="J248" s="1247"/>
      <c r="K248" s="1247"/>
    </row>
    <row r="249" spans="1:11" ht="14.25" customHeight="1">
      <c r="A249" s="1810" t="s">
        <v>2428</v>
      </c>
      <c r="B249" s="1823" t="s">
        <v>2429</v>
      </c>
      <c r="C249" s="1812">
        <v>2260</v>
      </c>
      <c r="D249" s="1813">
        <v>592</v>
      </c>
      <c r="E249" s="1814">
        <f t="shared" si="3"/>
        <v>0.26194690265486725</v>
      </c>
      <c r="G249" s="1247"/>
      <c r="H249" s="1247"/>
      <c r="I249" s="1247"/>
      <c r="J249" s="1247"/>
      <c r="K249" s="1247"/>
    </row>
    <row r="250" spans="1:11" ht="14.25" customHeight="1">
      <c r="A250" s="1801" t="s">
        <v>2430</v>
      </c>
      <c r="B250" s="1822" t="s">
        <v>2431</v>
      </c>
      <c r="C250" s="1803">
        <v>1575</v>
      </c>
      <c r="D250" s="1804">
        <v>485</v>
      </c>
      <c r="E250" s="1805">
        <f t="shared" si="3"/>
        <v>0.30793650793650795</v>
      </c>
      <c r="G250" s="1247"/>
      <c r="H250" s="1247"/>
      <c r="I250" s="1247"/>
      <c r="J250" s="1247"/>
      <c r="K250" s="1247"/>
    </row>
    <row r="251" spans="1:11" ht="14.25" customHeight="1">
      <c r="A251" s="1810" t="s">
        <v>2432</v>
      </c>
      <c r="B251" s="1823" t="s">
        <v>2433</v>
      </c>
      <c r="C251" s="1812">
        <v>3324</v>
      </c>
      <c r="D251" s="1813">
        <v>808</v>
      </c>
      <c r="E251" s="1814">
        <f t="shared" si="3"/>
        <v>0.2430806257521059</v>
      </c>
      <c r="G251" s="1247"/>
      <c r="H251" s="1247"/>
      <c r="I251" s="1247"/>
      <c r="J251" s="1247"/>
      <c r="K251" s="1247"/>
    </row>
    <row r="252" spans="1:11" ht="14.25" customHeight="1">
      <c r="A252" s="1801" t="s">
        <v>2434</v>
      </c>
      <c r="B252" s="1822" t="s">
        <v>2435</v>
      </c>
      <c r="C252" s="1803">
        <v>1471</v>
      </c>
      <c r="D252" s="1804">
        <v>316</v>
      </c>
      <c r="E252" s="1805">
        <f t="shared" si="3"/>
        <v>0.21481985044187626</v>
      </c>
      <c r="G252" s="1247"/>
      <c r="H252" s="1247"/>
      <c r="I252" s="1247"/>
      <c r="J252" s="1247"/>
      <c r="K252" s="1247"/>
    </row>
    <row r="253" spans="1:11" ht="14.25" customHeight="1">
      <c r="A253" s="1810" t="s">
        <v>2436</v>
      </c>
      <c r="B253" s="1823" t="s">
        <v>2437</v>
      </c>
      <c r="C253" s="1812">
        <v>3843</v>
      </c>
      <c r="D253" s="1813">
        <v>1258</v>
      </c>
      <c r="E253" s="1814">
        <f t="shared" si="3"/>
        <v>0.32734842570908146</v>
      </c>
      <c r="G253" s="1247"/>
      <c r="H253" s="1247"/>
      <c r="I253" s="1247"/>
      <c r="J253" s="1247"/>
      <c r="K253" s="1247"/>
    </row>
    <row r="254" spans="1:11" ht="14.25" customHeight="1">
      <c r="A254" s="1801" t="s">
        <v>1309</v>
      </c>
      <c r="B254" s="1822" t="s">
        <v>1310</v>
      </c>
      <c r="C254" s="1803">
        <v>2734</v>
      </c>
      <c r="D254" s="1804"/>
      <c r="E254" s="1805">
        <f t="shared" si="3"/>
        <v>0</v>
      </c>
      <c r="G254" s="1247"/>
      <c r="H254" s="1247"/>
      <c r="I254" s="1247"/>
      <c r="J254" s="1247"/>
      <c r="K254" s="1247"/>
    </row>
    <row r="255" spans="1:11" ht="14.25" customHeight="1">
      <c r="A255" s="1810" t="s">
        <v>2438</v>
      </c>
      <c r="B255" s="1823" t="s">
        <v>2439</v>
      </c>
      <c r="C255" s="1812">
        <v>991</v>
      </c>
      <c r="D255" s="1813"/>
      <c r="E255" s="1814">
        <f t="shared" si="3"/>
        <v>0</v>
      </c>
      <c r="G255" s="1247"/>
      <c r="H255" s="1247"/>
      <c r="I255" s="1247"/>
      <c r="J255" s="1247"/>
      <c r="K255" s="1247"/>
    </row>
    <row r="256" spans="1:11" ht="14.25" customHeight="1">
      <c r="A256" s="1801" t="s">
        <v>2440</v>
      </c>
      <c r="B256" s="1822" t="s">
        <v>2441</v>
      </c>
      <c r="C256" s="1803">
        <v>2643</v>
      </c>
      <c r="D256" s="1804">
        <v>34</v>
      </c>
      <c r="E256" s="1805">
        <f t="shared" si="3"/>
        <v>1.2864169504351116E-2</v>
      </c>
      <c r="G256" s="1247"/>
      <c r="H256" s="1247"/>
      <c r="I256" s="1247"/>
      <c r="J256" s="1247"/>
      <c r="K256" s="1247"/>
    </row>
    <row r="257" spans="1:11" ht="14.25" customHeight="1">
      <c r="A257" s="1810" t="s">
        <v>2442</v>
      </c>
      <c r="B257" s="1823" t="s">
        <v>2443</v>
      </c>
      <c r="C257" s="1812">
        <v>1255</v>
      </c>
      <c r="D257" s="1813"/>
      <c r="E257" s="1814">
        <f t="shared" si="3"/>
        <v>0</v>
      </c>
      <c r="G257" s="1247"/>
      <c r="H257" s="1247"/>
      <c r="I257" s="1247"/>
      <c r="J257" s="1247"/>
      <c r="K257" s="1247"/>
    </row>
    <row r="258" spans="1:11" ht="14.25" customHeight="1">
      <c r="A258" s="1801" t="s">
        <v>2444</v>
      </c>
      <c r="B258" s="1822" t="s">
        <v>2445</v>
      </c>
      <c r="C258" s="1803">
        <v>2546</v>
      </c>
      <c r="D258" s="1804">
        <v>41</v>
      </c>
      <c r="E258" s="1805">
        <f t="shared" si="3"/>
        <v>1.6103692065985858E-2</v>
      </c>
      <c r="G258" s="1247"/>
      <c r="H258" s="1247"/>
      <c r="I258" s="1247"/>
      <c r="J258" s="1247"/>
      <c r="K258" s="1247"/>
    </row>
    <row r="259" spans="1:11" ht="14.25" customHeight="1">
      <c r="A259" s="1810" t="s">
        <v>2446</v>
      </c>
      <c r="B259" s="1823" t="s">
        <v>2447</v>
      </c>
      <c r="C259" s="1812">
        <v>4735</v>
      </c>
      <c r="D259" s="1813">
        <v>27</v>
      </c>
      <c r="E259" s="1814">
        <f t="shared" si="3"/>
        <v>5.7022175290390711E-3</v>
      </c>
      <c r="G259" s="1247"/>
      <c r="H259" s="1247"/>
      <c r="I259" s="1247"/>
      <c r="J259" s="1247"/>
      <c r="K259" s="1247"/>
    </row>
    <row r="260" spans="1:11" ht="14.25" customHeight="1">
      <c r="A260" s="1801" t="s">
        <v>1312</v>
      </c>
      <c r="B260" s="1822" t="s">
        <v>1313</v>
      </c>
      <c r="C260" s="1803">
        <v>5664</v>
      </c>
      <c r="D260" s="1804">
        <v>3270</v>
      </c>
      <c r="E260" s="1805">
        <f t="shared" si="3"/>
        <v>0.57733050847457623</v>
      </c>
      <c r="G260" s="1247"/>
      <c r="H260" s="1247"/>
      <c r="I260" s="1247"/>
      <c r="J260" s="1247"/>
      <c r="K260" s="1247"/>
    </row>
    <row r="261" spans="1:11" ht="14.25" customHeight="1">
      <c r="A261" s="1810" t="s">
        <v>2448</v>
      </c>
      <c r="B261" s="1823" t="s">
        <v>2449</v>
      </c>
      <c r="C261" s="1812">
        <v>5070</v>
      </c>
      <c r="D261" s="1813">
        <v>2321</v>
      </c>
      <c r="E261" s="1814">
        <f t="shared" si="3"/>
        <v>0.45779092702169627</v>
      </c>
      <c r="G261" s="1247"/>
      <c r="H261" s="1247"/>
      <c r="I261" s="1247"/>
      <c r="J261" s="1247"/>
      <c r="K261" s="1247"/>
    </row>
    <row r="262" spans="1:11" ht="14.25" customHeight="1">
      <c r="A262" s="1801" t="s">
        <v>2450</v>
      </c>
      <c r="B262" s="1822" t="s">
        <v>2451</v>
      </c>
      <c r="C262" s="1803">
        <v>7105</v>
      </c>
      <c r="D262" s="1804">
        <v>3733</v>
      </c>
      <c r="E262" s="1805">
        <f t="shared" ref="E262:E315" si="4">D262/C262</f>
        <v>0.5254046446164673</v>
      </c>
      <c r="G262" s="1247"/>
      <c r="H262" s="1247"/>
      <c r="I262" s="1247"/>
      <c r="J262" s="1247"/>
      <c r="K262" s="1247"/>
    </row>
    <row r="263" spans="1:11" ht="14.25" customHeight="1">
      <c r="A263" s="1810" t="s">
        <v>1317</v>
      </c>
      <c r="B263" s="1823" t="s">
        <v>1318</v>
      </c>
      <c r="C263" s="1812">
        <v>3553</v>
      </c>
      <c r="D263" s="1813">
        <v>1975</v>
      </c>
      <c r="E263" s="1814">
        <f t="shared" si="4"/>
        <v>0.55586828032648461</v>
      </c>
      <c r="G263" s="1247"/>
      <c r="H263" s="1247"/>
      <c r="I263" s="1247"/>
      <c r="J263" s="1247"/>
      <c r="K263" s="1247"/>
    </row>
    <row r="264" spans="1:11" ht="14.25" customHeight="1">
      <c r="A264" s="1801" t="s">
        <v>2452</v>
      </c>
      <c r="B264" s="1822" t="s">
        <v>2453</v>
      </c>
      <c r="C264" s="1803">
        <v>3640</v>
      </c>
      <c r="D264" s="1804">
        <v>1846</v>
      </c>
      <c r="E264" s="1805">
        <f t="shared" si="4"/>
        <v>0.50714285714285712</v>
      </c>
      <c r="G264" s="1247"/>
      <c r="H264" s="1247"/>
      <c r="I264" s="1247"/>
      <c r="J264" s="1247"/>
      <c r="K264" s="1247"/>
    </row>
    <row r="265" spans="1:11" ht="14.25" customHeight="1">
      <c r="A265" s="1810" t="s">
        <v>2454</v>
      </c>
      <c r="B265" s="1823" t="s">
        <v>2455</v>
      </c>
      <c r="C265" s="1812">
        <v>3196</v>
      </c>
      <c r="D265" s="1813">
        <v>2458</v>
      </c>
      <c r="E265" s="1814">
        <f t="shared" si="4"/>
        <v>0.7690863579474343</v>
      </c>
      <c r="G265" s="1247"/>
      <c r="H265" s="1247"/>
      <c r="I265" s="1247"/>
      <c r="J265" s="1247"/>
      <c r="K265" s="1247"/>
    </row>
    <row r="266" spans="1:11" ht="14.25" customHeight="1">
      <c r="A266" s="1801" t="s">
        <v>2456</v>
      </c>
      <c r="B266" s="1822" t="s">
        <v>2457</v>
      </c>
      <c r="C266" s="1803">
        <v>6575</v>
      </c>
      <c r="D266" s="1804">
        <v>3798</v>
      </c>
      <c r="E266" s="1805">
        <f t="shared" si="4"/>
        <v>0.57764258555133075</v>
      </c>
      <c r="G266" s="1247"/>
      <c r="H266" s="1247"/>
      <c r="I266" s="1247"/>
      <c r="J266" s="1247"/>
      <c r="K266" s="1247"/>
    </row>
    <row r="267" spans="1:11" ht="14.25" customHeight="1">
      <c r="A267" s="1810" t="s">
        <v>1319</v>
      </c>
      <c r="B267" s="1823" t="s">
        <v>1320</v>
      </c>
      <c r="C267" s="1812">
        <v>3805</v>
      </c>
      <c r="D267" s="1813">
        <v>1419</v>
      </c>
      <c r="E267" s="1814">
        <f t="shared" si="4"/>
        <v>0.37293035479632064</v>
      </c>
      <c r="G267" s="1247"/>
      <c r="H267" s="1247"/>
      <c r="I267" s="1247"/>
      <c r="J267" s="1247"/>
      <c r="K267" s="1247"/>
    </row>
    <row r="268" spans="1:11" ht="14.25" customHeight="1">
      <c r="A268" s="1801" t="s">
        <v>2458</v>
      </c>
      <c r="B268" s="1822" t="s">
        <v>2459</v>
      </c>
      <c r="C268" s="1803">
        <v>2825</v>
      </c>
      <c r="D268" s="1804">
        <v>1548</v>
      </c>
      <c r="E268" s="1805">
        <f t="shared" si="4"/>
        <v>0.54796460176991146</v>
      </c>
      <c r="G268" s="1247"/>
      <c r="H268" s="1247"/>
      <c r="I268" s="1247"/>
      <c r="J268" s="1247"/>
      <c r="K268" s="1247"/>
    </row>
    <row r="269" spans="1:11" ht="14.25" customHeight="1">
      <c r="A269" s="1810" t="s">
        <v>2460</v>
      </c>
      <c r="B269" s="1823" t="s">
        <v>2461</v>
      </c>
      <c r="C269" s="1812">
        <v>3660</v>
      </c>
      <c r="D269" s="1813">
        <v>2075</v>
      </c>
      <c r="E269" s="1814">
        <f t="shared" si="4"/>
        <v>0.56693989071038253</v>
      </c>
      <c r="G269" s="1247"/>
      <c r="H269" s="1247"/>
      <c r="I269" s="1247"/>
      <c r="J269" s="1247"/>
      <c r="K269" s="1247"/>
    </row>
    <row r="270" spans="1:11" ht="14.25" customHeight="1">
      <c r="A270" s="1801" t="s">
        <v>1323</v>
      </c>
      <c r="B270" s="1822" t="s">
        <v>2462</v>
      </c>
      <c r="C270" s="1803">
        <v>3998</v>
      </c>
      <c r="D270" s="1804">
        <v>1071</v>
      </c>
      <c r="E270" s="1805">
        <f t="shared" si="4"/>
        <v>0.26788394197098547</v>
      </c>
      <c r="G270" s="1247"/>
      <c r="H270" s="1247"/>
      <c r="I270" s="1247"/>
      <c r="J270" s="1247"/>
      <c r="K270" s="1247"/>
    </row>
    <row r="271" spans="1:11" ht="14.25" customHeight="1">
      <c r="A271" s="1810" t="s">
        <v>2463</v>
      </c>
      <c r="B271" s="1823" t="s">
        <v>2464</v>
      </c>
      <c r="C271" s="1812">
        <v>3879</v>
      </c>
      <c r="D271" s="1813">
        <v>856</v>
      </c>
      <c r="E271" s="1814">
        <f t="shared" si="4"/>
        <v>0.22067543181232277</v>
      </c>
      <c r="G271" s="1247"/>
      <c r="H271" s="1247"/>
      <c r="I271" s="1247"/>
      <c r="J271" s="1247"/>
      <c r="K271" s="1247"/>
    </row>
    <row r="272" spans="1:11" ht="14.25" customHeight="1">
      <c r="A272" s="1801" t="s">
        <v>2465</v>
      </c>
      <c r="B272" s="1822" t="s">
        <v>2466</v>
      </c>
      <c r="C272" s="1803">
        <v>1921</v>
      </c>
      <c r="D272" s="1804">
        <v>255</v>
      </c>
      <c r="E272" s="1805">
        <f t="shared" si="4"/>
        <v>0.13274336283185842</v>
      </c>
      <c r="G272" s="1247"/>
      <c r="H272" s="1247"/>
      <c r="I272" s="1247"/>
      <c r="J272" s="1247"/>
      <c r="K272" s="1247"/>
    </row>
    <row r="273" spans="1:11" ht="13.8" customHeight="1">
      <c r="A273" s="1810" t="s">
        <v>1327</v>
      </c>
      <c r="B273" s="1823" t="s">
        <v>2467</v>
      </c>
      <c r="C273" s="1812">
        <v>3768</v>
      </c>
      <c r="D273" s="1813">
        <v>362</v>
      </c>
      <c r="E273" s="1814">
        <f t="shared" si="4"/>
        <v>9.6072186836518053E-2</v>
      </c>
      <c r="G273" s="1247"/>
      <c r="H273" s="1247"/>
      <c r="I273" s="1247"/>
      <c r="J273" s="1247"/>
      <c r="K273" s="1247"/>
    </row>
    <row r="274" spans="1:11" ht="13.8" customHeight="1">
      <c r="A274" s="1801" t="s">
        <v>2468</v>
      </c>
      <c r="B274" s="1822" t="s">
        <v>2469</v>
      </c>
      <c r="C274" s="1803">
        <v>2892</v>
      </c>
      <c r="D274" s="1804">
        <v>405</v>
      </c>
      <c r="E274" s="1805">
        <f t="shared" si="4"/>
        <v>0.14004149377593361</v>
      </c>
      <c r="G274" s="1247"/>
      <c r="H274" s="1247"/>
      <c r="I274" s="1247"/>
      <c r="J274" s="1247"/>
      <c r="K274" s="1247"/>
    </row>
    <row r="275" spans="1:11" ht="13.8" customHeight="1">
      <c r="A275" s="1810" t="s">
        <v>2470</v>
      </c>
      <c r="B275" s="1823" t="s">
        <v>2471</v>
      </c>
      <c r="C275" s="1812">
        <v>2414</v>
      </c>
      <c r="D275" s="1813">
        <v>372</v>
      </c>
      <c r="E275" s="1814">
        <f t="shared" si="4"/>
        <v>0.15410107705053852</v>
      </c>
      <c r="G275" s="1247"/>
      <c r="H275" s="1247"/>
      <c r="I275" s="1247"/>
      <c r="J275" s="1247"/>
      <c r="K275" s="1247"/>
    </row>
    <row r="276" spans="1:11" ht="13.8" customHeight="1">
      <c r="A276" s="1801" t="s">
        <v>2472</v>
      </c>
      <c r="B276" s="1822" t="s">
        <v>2473</v>
      </c>
      <c r="C276" s="1803">
        <v>3292</v>
      </c>
      <c r="D276" s="1804">
        <v>1032</v>
      </c>
      <c r="E276" s="1805">
        <f t="shared" si="4"/>
        <v>0.3134872417982989</v>
      </c>
      <c r="G276" s="1247"/>
      <c r="H276" s="1247"/>
      <c r="I276" s="1247"/>
      <c r="J276" s="1247"/>
      <c r="K276" s="1247"/>
    </row>
    <row r="277" spans="1:11" ht="13.8" customHeight="1">
      <c r="A277" s="1810" t="s">
        <v>1333</v>
      </c>
      <c r="B277" s="1842" t="s">
        <v>1334</v>
      </c>
      <c r="C277" s="1812">
        <v>7391</v>
      </c>
      <c r="D277" s="1813">
        <v>1979</v>
      </c>
      <c r="E277" s="1814">
        <f t="shared" si="4"/>
        <v>0.26775808415640645</v>
      </c>
      <c r="G277" s="1247"/>
      <c r="H277" s="1247"/>
      <c r="I277" s="1247"/>
      <c r="J277" s="1247"/>
      <c r="K277" s="1247"/>
    </row>
    <row r="278" spans="1:11" ht="13.8" customHeight="1">
      <c r="A278" s="1801" t="s">
        <v>2474</v>
      </c>
      <c r="B278" s="1822" t="s">
        <v>2475</v>
      </c>
      <c r="C278" s="1803">
        <v>1381</v>
      </c>
      <c r="D278" s="1804">
        <v>489</v>
      </c>
      <c r="E278" s="1805">
        <f t="shared" si="4"/>
        <v>0.35409123823316435</v>
      </c>
      <c r="G278" s="1247"/>
      <c r="H278" s="1247"/>
      <c r="I278" s="1247"/>
      <c r="J278" s="1247"/>
      <c r="K278" s="1247"/>
    </row>
    <row r="279" spans="1:11" ht="13.8" customHeight="1">
      <c r="A279" s="1810" t="s">
        <v>2476</v>
      </c>
      <c r="B279" s="1823" t="s">
        <v>2477</v>
      </c>
      <c r="C279" s="1812">
        <v>2836</v>
      </c>
      <c r="D279" s="1813">
        <v>1343</v>
      </c>
      <c r="E279" s="1814">
        <f t="shared" si="4"/>
        <v>0.47355430183356839</v>
      </c>
      <c r="G279" s="1247"/>
      <c r="H279" s="1247"/>
      <c r="I279" s="1247"/>
      <c r="J279" s="1247"/>
      <c r="K279" s="1247"/>
    </row>
    <row r="280" spans="1:11" ht="13.8" customHeight="1">
      <c r="A280" s="1801" t="s">
        <v>2478</v>
      </c>
      <c r="B280" s="1822" t="s">
        <v>2479</v>
      </c>
      <c r="C280" s="1803">
        <v>1693</v>
      </c>
      <c r="D280" s="1804">
        <v>635</v>
      </c>
      <c r="E280" s="1805">
        <f t="shared" si="4"/>
        <v>0.37507383343177791</v>
      </c>
      <c r="G280" s="1247"/>
      <c r="H280" s="1247"/>
      <c r="I280" s="1247"/>
      <c r="J280" s="1247"/>
      <c r="K280" s="1247"/>
    </row>
    <row r="281" spans="1:11" ht="13.8" customHeight="1">
      <c r="A281" s="1810" t="s">
        <v>1335</v>
      </c>
      <c r="B281" s="1823" t="s">
        <v>2480</v>
      </c>
      <c r="C281" s="1812">
        <v>5036</v>
      </c>
      <c r="D281" s="1813">
        <v>2405</v>
      </c>
      <c r="E281" s="1814">
        <f t="shared" si="4"/>
        <v>0.47756155679110407</v>
      </c>
      <c r="G281" s="1247"/>
      <c r="H281" s="1247"/>
      <c r="I281" s="1247"/>
      <c r="J281" s="1247"/>
      <c r="K281" s="1247"/>
    </row>
    <row r="282" spans="1:11" ht="13.8" customHeight="1">
      <c r="A282" s="1801" t="s">
        <v>1337</v>
      </c>
      <c r="B282" s="1822" t="s">
        <v>2481</v>
      </c>
      <c r="C282" s="1803">
        <v>5356</v>
      </c>
      <c r="D282" s="1804">
        <v>2045</v>
      </c>
      <c r="E282" s="1805">
        <f t="shared" si="4"/>
        <v>0.38181478715459299</v>
      </c>
      <c r="G282" s="1247"/>
      <c r="H282" s="1247"/>
      <c r="I282" s="1247"/>
      <c r="J282" s="1247"/>
      <c r="K282" s="1247"/>
    </row>
    <row r="283" spans="1:11" ht="13.8" customHeight="1">
      <c r="A283" s="1810" t="s">
        <v>1340</v>
      </c>
      <c r="B283" s="1823" t="s">
        <v>2482</v>
      </c>
      <c r="C283" s="1812">
        <v>3427</v>
      </c>
      <c r="D283" s="1813">
        <v>929</v>
      </c>
      <c r="E283" s="1814">
        <f t="shared" si="4"/>
        <v>0.27108257951561132</v>
      </c>
      <c r="G283" s="1247"/>
      <c r="H283" s="1247"/>
      <c r="I283" s="1247"/>
      <c r="J283" s="1247"/>
      <c r="K283" s="1247"/>
    </row>
    <row r="284" spans="1:11" ht="13.8" customHeight="1">
      <c r="A284" s="1801" t="s">
        <v>2483</v>
      </c>
      <c r="B284" s="1822" t="s">
        <v>2484</v>
      </c>
      <c r="C284" s="1803">
        <v>3897</v>
      </c>
      <c r="D284" s="1804">
        <v>1041</v>
      </c>
      <c r="E284" s="1805">
        <f t="shared" si="4"/>
        <v>0.26712856043110084</v>
      </c>
      <c r="G284" s="1247"/>
      <c r="H284" s="1247"/>
      <c r="I284" s="1247"/>
      <c r="J284" s="1247"/>
      <c r="K284" s="1247"/>
    </row>
    <row r="285" spans="1:11" ht="13.8" customHeight="1">
      <c r="A285" s="1810" t="s">
        <v>2485</v>
      </c>
      <c r="B285" s="1823" t="s">
        <v>2486</v>
      </c>
      <c r="C285" s="1812">
        <v>2497</v>
      </c>
      <c r="D285" s="1813">
        <v>925</v>
      </c>
      <c r="E285" s="1814">
        <f t="shared" si="4"/>
        <v>0.37044453344012818</v>
      </c>
      <c r="G285" s="1247"/>
      <c r="H285" s="1247"/>
      <c r="I285" s="1247"/>
      <c r="J285" s="1247"/>
      <c r="K285" s="1247"/>
    </row>
    <row r="286" spans="1:11" ht="13.2">
      <c r="A286" s="1801" t="s">
        <v>1342</v>
      </c>
      <c r="B286" s="1822" t="s">
        <v>2487</v>
      </c>
      <c r="C286" s="1803">
        <v>2263</v>
      </c>
      <c r="D286" s="1804">
        <v>801</v>
      </c>
      <c r="E286" s="1805">
        <f t="shared" si="4"/>
        <v>0.35395492708793636</v>
      </c>
    </row>
    <row r="287" spans="1:11" ht="13.8" customHeight="1">
      <c r="A287" s="1810" t="s">
        <v>1346</v>
      </c>
      <c r="B287" s="1823" t="s">
        <v>2488</v>
      </c>
      <c r="C287" s="1812">
        <v>3527</v>
      </c>
      <c r="D287" s="1813">
        <v>989</v>
      </c>
      <c r="E287" s="1814">
        <f t="shared" si="4"/>
        <v>0.28040827899064363</v>
      </c>
      <c r="G287" s="1247"/>
      <c r="H287" s="1247"/>
      <c r="I287" s="1247"/>
      <c r="J287" s="1247"/>
      <c r="K287" s="1247"/>
    </row>
    <row r="288" spans="1:11" ht="13.8" customHeight="1">
      <c r="A288" s="1801" t="s">
        <v>1348</v>
      </c>
      <c r="B288" s="1822" t="s">
        <v>1349</v>
      </c>
      <c r="C288" s="1803">
        <v>5510</v>
      </c>
      <c r="D288" s="1804">
        <v>2141</v>
      </c>
      <c r="E288" s="1805">
        <f t="shared" si="4"/>
        <v>0.38856624319419236</v>
      </c>
      <c r="G288" s="1247"/>
      <c r="H288" s="1247"/>
      <c r="I288" s="1247"/>
      <c r="J288" s="1247"/>
      <c r="K288" s="1247"/>
    </row>
    <row r="289" spans="1:11" ht="13.8" customHeight="1">
      <c r="A289" s="1810" t="s">
        <v>1350</v>
      </c>
      <c r="B289" s="1823" t="s">
        <v>1351</v>
      </c>
      <c r="C289" s="1812">
        <v>2748</v>
      </c>
      <c r="D289" s="1813">
        <v>595</v>
      </c>
      <c r="E289" s="1814">
        <f t="shared" si="4"/>
        <v>0.21652110625909751</v>
      </c>
      <c r="G289" s="1247"/>
      <c r="H289" s="1247"/>
      <c r="I289" s="1247"/>
      <c r="J289" s="1247"/>
      <c r="K289" s="1247"/>
    </row>
    <row r="290" spans="1:11" ht="13.8" customHeight="1">
      <c r="A290" s="1801" t="s">
        <v>2489</v>
      </c>
      <c r="B290" s="1822" t="s">
        <v>2490</v>
      </c>
      <c r="C290" s="1803">
        <v>2087</v>
      </c>
      <c r="D290" s="1804">
        <v>1114</v>
      </c>
      <c r="E290" s="1805">
        <f t="shared" si="4"/>
        <v>0.53378054623862004</v>
      </c>
      <c r="G290" s="1247"/>
      <c r="H290" s="1247"/>
      <c r="I290" s="1247"/>
      <c r="J290" s="1247"/>
      <c r="K290" s="1247"/>
    </row>
    <row r="291" spans="1:11" ht="13.8" customHeight="1">
      <c r="A291" s="1810" t="s">
        <v>2491</v>
      </c>
      <c r="B291" s="1823" t="s">
        <v>2492</v>
      </c>
      <c r="C291" s="1812">
        <v>3273</v>
      </c>
      <c r="D291" s="1813">
        <v>1183</v>
      </c>
      <c r="E291" s="1814">
        <f t="shared" si="4"/>
        <v>0.36144210204705163</v>
      </c>
      <c r="G291" s="1247"/>
      <c r="H291" s="1247"/>
      <c r="I291" s="1247"/>
      <c r="J291" s="1247"/>
      <c r="K291" s="1247"/>
    </row>
    <row r="292" spans="1:11" ht="13.8" customHeight="1">
      <c r="A292" s="1801" t="s">
        <v>1352</v>
      </c>
      <c r="B292" s="1822" t="s">
        <v>1353</v>
      </c>
      <c r="C292" s="1803">
        <v>3921</v>
      </c>
      <c r="D292" s="1804">
        <v>1525</v>
      </c>
      <c r="E292" s="1805">
        <f t="shared" si="4"/>
        <v>0.38893139505228258</v>
      </c>
      <c r="G292" s="1247"/>
      <c r="H292" s="1247"/>
      <c r="I292" s="1247"/>
      <c r="J292" s="1247"/>
      <c r="K292" s="1247"/>
    </row>
    <row r="293" spans="1:11" ht="13.8" customHeight="1">
      <c r="A293" s="1810" t="s">
        <v>1354</v>
      </c>
      <c r="B293" s="1823" t="s">
        <v>1355</v>
      </c>
      <c r="C293" s="1812">
        <v>5986</v>
      </c>
      <c r="D293" s="1813">
        <v>1863</v>
      </c>
      <c r="E293" s="1814">
        <f t="shared" si="4"/>
        <v>0.31122619445372535</v>
      </c>
      <c r="G293" s="1247"/>
      <c r="H293" s="1247"/>
      <c r="I293" s="1247"/>
      <c r="J293" s="1247"/>
      <c r="K293" s="1247"/>
    </row>
    <row r="294" spans="1:11" ht="13.8" customHeight="1">
      <c r="A294" s="1801" t="s">
        <v>1356</v>
      </c>
      <c r="B294" s="1822" t="s">
        <v>2493</v>
      </c>
      <c r="C294" s="1803">
        <v>4397</v>
      </c>
      <c r="D294" s="1804">
        <v>692</v>
      </c>
      <c r="E294" s="1805">
        <f t="shared" si="4"/>
        <v>0.15738003183989083</v>
      </c>
      <c r="G294" s="1247"/>
      <c r="H294" s="1247"/>
      <c r="I294" s="1247"/>
      <c r="J294" s="1247"/>
      <c r="K294" s="1247"/>
    </row>
    <row r="295" spans="1:11" ht="13.8" customHeight="1">
      <c r="A295" s="1810" t="s">
        <v>1358</v>
      </c>
      <c r="B295" s="1823" t="s">
        <v>1359</v>
      </c>
      <c r="C295" s="1812">
        <v>3832</v>
      </c>
      <c r="D295" s="1813">
        <v>1111</v>
      </c>
      <c r="E295" s="1814">
        <f t="shared" si="4"/>
        <v>0.28992693110647183</v>
      </c>
      <c r="G295" s="1247"/>
      <c r="H295" s="1247"/>
      <c r="I295" s="1247"/>
      <c r="J295" s="1247"/>
      <c r="K295" s="1247"/>
    </row>
    <row r="296" spans="1:11" ht="13.8" customHeight="1">
      <c r="A296" s="1801" t="s">
        <v>1364</v>
      </c>
      <c r="B296" s="1822" t="s">
        <v>2494</v>
      </c>
      <c r="C296" s="1803">
        <v>3256</v>
      </c>
      <c r="D296" s="1804">
        <v>525</v>
      </c>
      <c r="E296" s="1805">
        <f t="shared" si="4"/>
        <v>0.16124078624078625</v>
      </c>
      <c r="G296" s="1247"/>
      <c r="H296" s="1247"/>
      <c r="I296" s="1247"/>
      <c r="J296" s="1247"/>
      <c r="K296" s="1247"/>
    </row>
    <row r="297" spans="1:11" ht="13.8" customHeight="1">
      <c r="A297" s="1810" t="s">
        <v>1366</v>
      </c>
      <c r="B297" s="1823" t="s">
        <v>1367</v>
      </c>
      <c r="C297" s="1812">
        <v>4157</v>
      </c>
      <c r="D297" s="1813">
        <v>1152</v>
      </c>
      <c r="E297" s="1814">
        <f t="shared" si="4"/>
        <v>0.2771229251864325</v>
      </c>
      <c r="G297" s="1247"/>
      <c r="H297" s="1247"/>
      <c r="I297" s="1247"/>
      <c r="J297" s="1247"/>
      <c r="K297" s="1247"/>
    </row>
    <row r="298" spans="1:11" ht="13.8" customHeight="1">
      <c r="A298" s="1801" t="s">
        <v>1368</v>
      </c>
      <c r="B298" s="1822" t="s">
        <v>1369</v>
      </c>
      <c r="C298" s="1803">
        <v>3803</v>
      </c>
      <c r="D298" s="1804">
        <v>1027</v>
      </c>
      <c r="E298" s="1805">
        <f t="shared" si="4"/>
        <v>0.27004996055745462</v>
      </c>
      <c r="G298" s="1247"/>
      <c r="H298" s="1247"/>
      <c r="I298" s="1247"/>
      <c r="J298" s="1247"/>
      <c r="K298" s="1247"/>
    </row>
    <row r="299" spans="1:11" ht="13.8" customHeight="1">
      <c r="A299" s="1810" t="s">
        <v>1370</v>
      </c>
      <c r="B299" s="1823" t="s">
        <v>1371</v>
      </c>
      <c r="C299" s="1812">
        <v>2630</v>
      </c>
      <c r="D299" s="1813">
        <v>722</v>
      </c>
      <c r="E299" s="1814">
        <f t="shared" si="4"/>
        <v>0.27452471482889734</v>
      </c>
      <c r="G299" s="1247"/>
      <c r="H299" s="1247"/>
      <c r="I299" s="1247"/>
      <c r="J299" s="1247"/>
      <c r="K299" s="1247"/>
    </row>
    <row r="300" spans="1:11" ht="13.8" customHeight="1">
      <c r="A300" s="1801" t="s">
        <v>1372</v>
      </c>
      <c r="B300" s="1822" t="s">
        <v>1373</v>
      </c>
      <c r="C300" s="1803">
        <v>3697</v>
      </c>
      <c r="D300" s="1804">
        <v>847</v>
      </c>
      <c r="E300" s="1805">
        <f t="shared" si="4"/>
        <v>0.22910467946984042</v>
      </c>
      <c r="G300" s="1247"/>
      <c r="H300" s="1247"/>
      <c r="I300" s="1247"/>
      <c r="J300" s="1247"/>
      <c r="K300" s="1247"/>
    </row>
    <row r="301" spans="1:11" ht="13.8" customHeight="1">
      <c r="A301" s="1810" t="s">
        <v>1374</v>
      </c>
      <c r="B301" s="1823" t="s">
        <v>2495</v>
      </c>
      <c r="C301" s="1812">
        <v>4212</v>
      </c>
      <c r="D301" s="1813">
        <v>1057</v>
      </c>
      <c r="E301" s="1814">
        <f t="shared" si="4"/>
        <v>0.2509496676163343</v>
      </c>
      <c r="G301" s="1247"/>
      <c r="H301" s="1247"/>
      <c r="I301" s="1247"/>
      <c r="J301" s="1247"/>
      <c r="K301" s="1247"/>
    </row>
    <row r="302" spans="1:11" ht="13.8" customHeight="1">
      <c r="A302" s="1801" t="s">
        <v>1376</v>
      </c>
      <c r="B302" s="1822" t="s">
        <v>1377</v>
      </c>
      <c r="C302" s="1803">
        <v>5089</v>
      </c>
      <c r="D302" s="1804">
        <v>1331</v>
      </c>
      <c r="E302" s="1805">
        <f t="shared" si="4"/>
        <v>0.26154450776183924</v>
      </c>
      <c r="G302" s="1247"/>
      <c r="H302" s="1247"/>
      <c r="I302" s="1247"/>
      <c r="J302" s="1247"/>
      <c r="K302" s="1247"/>
    </row>
    <row r="303" spans="1:11" ht="13.8" customHeight="1">
      <c r="A303" s="1810" t="s">
        <v>1378</v>
      </c>
      <c r="B303" s="1823" t="s">
        <v>1379</v>
      </c>
      <c r="C303" s="1812">
        <v>3664</v>
      </c>
      <c r="D303" s="1813">
        <v>523</v>
      </c>
      <c r="E303" s="1814">
        <f t="shared" si="4"/>
        <v>0.14274017467248909</v>
      </c>
      <c r="G303" s="1247"/>
      <c r="H303" s="1247"/>
      <c r="I303" s="1247"/>
      <c r="J303" s="1247"/>
      <c r="K303" s="1247"/>
    </row>
    <row r="304" spans="1:11" ht="13.8" customHeight="1">
      <c r="A304" s="1801" t="s">
        <v>1380</v>
      </c>
      <c r="B304" s="1822" t="s">
        <v>2496</v>
      </c>
      <c r="C304" s="1803">
        <v>6143</v>
      </c>
      <c r="D304" s="1804">
        <v>1496</v>
      </c>
      <c r="E304" s="1805">
        <f t="shared" si="4"/>
        <v>0.24352922025069185</v>
      </c>
      <c r="G304" s="1247"/>
      <c r="H304" s="1247"/>
      <c r="I304" s="1247"/>
      <c r="J304" s="1247"/>
      <c r="K304" s="1247"/>
    </row>
    <row r="305" spans="1:11" ht="13.8" customHeight="1">
      <c r="A305" s="1810" t="s">
        <v>1382</v>
      </c>
      <c r="B305" s="1823" t="s">
        <v>2497</v>
      </c>
      <c r="C305" s="1812">
        <v>4611</v>
      </c>
      <c r="D305" s="1813">
        <v>611</v>
      </c>
      <c r="E305" s="1814">
        <f t="shared" si="4"/>
        <v>0.13250921708956842</v>
      </c>
      <c r="G305" s="1247"/>
      <c r="H305" s="1247"/>
      <c r="I305" s="1247"/>
      <c r="J305" s="1247"/>
      <c r="K305" s="1247"/>
    </row>
    <row r="306" spans="1:11" ht="13.8" customHeight="1">
      <c r="A306" s="1801" t="s">
        <v>1383</v>
      </c>
      <c r="B306" s="1822" t="s">
        <v>2498</v>
      </c>
      <c r="C306" s="1803">
        <v>1676</v>
      </c>
      <c r="D306" s="1804">
        <v>191</v>
      </c>
      <c r="E306" s="1805">
        <f t="shared" si="4"/>
        <v>0.11396181384248211</v>
      </c>
      <c r="G306" s="1247"/>
      <c r="H306" s="1247"/>
      <c r="I306" s="1247"/>
      <c r="J306" s="1247"/>
      <c r="K306" s="1247"/>
    </row>
    <row r="307" spans="1:11" ht="13.8" customHeight="1">
      <c r="A307" s="1810" t="s">
        <v>1385</v>
      </c>
      <c r="B307" s="1823" t="s">
        <v>188</v>
      </c>
      <c r="C307" s="1812">
        <v>6057</v>
      </c>
      <c r="D307" s="1813">
        <v>3439</v>
      </c>
      <c r="E307" s="1814">
        <f t="shared" si="4"/>
        <v>0.56777282483077429</v>
      </c>
      <c r="G307" s="1247"/>
      <c r="H307" s="1247"/>
      <c r="I307" s="1247"/>
      <c r="J307" s="1247"/>
      <c r="K307" s="1247"/>
    </row>
    <row r="308" spans="1:11" ht="13.8" customHeight="1">
      <c r="A308" s="1801" t="s">
        <v>2499</v>
      </c>
      <c r="B308" s="1822" t="s">
        <v>2500</v>
      </c>
      <c r="C308" s="1803">
        <v>1759</v>
      </c>
      <c r="D308" s="1804">
        <v>30</v>
      </c>
      <c r="E308" s="1805">
        <f t="shared" si="4"/>
        <v>1.7055144968732235E-2</v>
      </c>
      <c r="G308" s="1247"/>
      <c r="H308" s="1247"/>
      <c r="I308" s="1247"/>
      <c r="J308" s="1247"/>
      <c r="K308" s="1247"/>
    </row>
    <row r="309" spans="1:11" ht="13.8" customHeight="1">
      <c r="A309" s="1810" t="s">
        <v>1388</v>
      </c>
      <c r="B309" s="1823" t="s">
        <v>174</v>
      </c>
      <c r="C309" s="1812">
        <v>11046</v>
      </c>
      <c r="D309" s="1813">
        <v>4085</v>
      </c>
      <c r="E309" s="1814">
        <f t="shared" si="4"/>
        <v>0.36981712837226144</v>
      </c>
      <c r="G309" s="1247"/>
      <c r="H309" s="1247"/>
      <c r="I309" s="1247"/>
      <c r="J309" s="1247"/>
      <c r="K309" s="1247"/>
    </row>
    <row r="310" spans="1:11" ht="13.8" customHeight="1">
      <c r="A310" s="1801" t="s">
        <v>2501</v>
      </c>
      <c r="B310" s="1822" t="s">
        <v>2502</v>
      </c>
      <c r="C310" s="1803">
        <v>2023</v>
      </c>
      <c r="D310" s="1804">
        <v>487</v>
      </c>
      <c r="E310" s="1805">
        <f t="shared" si="4"/>
        <v>0.24073158675234799</v>
      </c>
      <c r="G310" s="1247"/>
      <c r="H310" s="1247"/>
      <c r="I310" s="1247"/>
      <c r="J310" s="1247"/>
      <c r="K310" s="1247"/>
    </row>
    <row r="311" spans="1:11" ht="13.8" customHeight="1">
      <c r="A311" s="1810" t="s">
        <v>2503</v>
      </c>
      <c r="B311" s="1823" t="s">
        <v>2504</v>
      </c>
      <c r="C311" s="1812">
        <v>2509</v>
      </c>
      <c r="D311" s="1813">
        <v>1714</v>
      </c>
      <c r="E311" s="1814">
        <f t="shared" si="4"/>
        <v>0.6831406935033878</v>
      </c>
      <c r="G311" s="1247"/>
      <c r="H311" s="1247"/>
      <c r="I311" s="1247"/>
      <c r="J311" s="1247"/>
      <c r="K311" s="1247"/>
    </row>
    <row r="312" spans="1:11" ht="13.8" customHeight="1">
      <c r="A312" s="1801" t="s">
        <v>2505</v>
      </c>
      <c r="B312" s="1822" t="s">
        <v>2506</v>
      </c>
      <c r="C312" s="1803">
        <v>2331</v>
      </c>
      <c r="D312" s="1804">
        <v>2096</v>
      </c>
      <c r="E312" s="1805">
        <f t="shared" si="4"/>
        <v>0.89918489918489919</v>
      </c>
      <c r="G312" s="1247"/>
      <c r="H312" s="1247"/>
      <c r="I312" s="1247"/>
      <c r="J312" s="1247"/>
      <c r="K312" s="1247"/>
    </row>
    <row r="313" spans="1:11" ht="13.8" customHeight="1">
      <c r="A313" s="1810" t="s">
        <v>2507</v>
      </c>
      <c r="B313" s="1823" t="s">
        <v>2508</v>
      </c>
      <c r="C313" s="1812">
        <v>2367</v>
      </c>
      <c r="D313" s="1813">
        <v>2143</v>
      </c>
      <c r="E313" s="1814">
        <f t="shared" si="4"/>
        <v>0.90536544148711451</v>
      </c>
      <c r="G313" s="1247"/>
      <c r="H313" s="1247"/>
      <c r="I313" s="1247"/>
      <c r="J313" s="1247"/>
      <c r="K313" s="1247"/>
    </row>
    <row r="314" spans="1:11" ht="13.8" customHeight="1">
      <c r="A314" s="1801" t="s">
        <v>2509</v>
      </c>
      <c r="B314" s="1822" t="s">
        <v>2510</v>
      </c>
      <c r="C314" s="1803">
        <v>2446</v>
      </c>
      <c r="D314" s="1804">
        <v>2253</v>
      </c>
      <c r="E314" s="1805">
        <f t="shared" si="4"/>
        <v>0.92109566639411289</v>
      </c>
      <c r="G314" s="1247"/>
      <c r="H314" s="1247"/>
      <c r="I314" s="1247"/>
      <c r="J314" s="1247"/>
      <c r="K314" s="1247"/>
    </row>
    <row r="315" spans="1:11" ht="13.8" customHeight="1">
      <c r="A315" s="1810" t="s">
        <v>2511</v>
      </c>
      <c r="B315" s="1823" t="s">
        <v>2512</v>
      </c>
      <c r="C315" s="1812">
        <v>2059</v>
      </c>
      <c r="D315" s="1813">
        <v>1350</v>
      </c>
      <c r="E315" s="1814">
        <f t="shared" si="4"/>
        <v>0.65565808644973289</v>
      </c>
      <c r="G315" s="1247"/>
      <c r="H315" s="1247"/>
      <c r="I315" s="1247"/>
      <c r="J315" s="1247"/>
      <c r="K315" s="1247"/>
    </row>
    <row r="316" spans="1:11" ht="13.8" customHeight="1">
      <c r="A316" s="1801" t="s">
        <v>2513</v>
      </c>
      <c r="B316" s="1822" t="s">
        <v>2514</v>
      </c>
      <c r="C316" s="1803">
        <v>0</v>
      </c>
      <c r="D316" s="1804"/>
      <c r="E316" s="1805"/>
      <c r="G316" s="1247"/>
      <c r="H316" s="1247"/>
      <c r="I316" s="1247"/>
      <c r="J316" s="1247"/>
      <c r="K316" s="1247"/>
    </row>
    <row r="317" spans="1:11" ht="13.8" customHeight="1">
      <c r="A317" s="1810" t="s">
        <v>1392</v>
      </c>
      <c r="B317" s="1823" t="s">
        <v>1393</v>
      </c>
      <c r="C317" s="1812">
        <v>304</v>
      </c>
      <c r="D317" s="1854"/>
      <c r="E317" s="1814">
        <f>D317/C317</f>
        <v>0</v>
      </c>
      <c r="G317" s="1247"/>
      <c r="H317" s="1247"/>
      <c r="I317" s="1247"/>
      <c r="J317" s="1247"/>
      <c r="K317" s="1247"/>
    </row>
    <row r="318" spans="1:11" ht="13.8" customHeight="1">
      <c r="A318" s="1801" t="s">
        <v>2515</v>
      </c>
      <c r="B318" s="1822" t="s">
        <v>2516</v>
      </c>
      <c r="C318" s="1803">
        <v>16</v>
      </c>
      <c r="D318" s="1855"/>
      <c r="E318" s="1805">
        <f>D318/C318</f>
        <v>0</v>
      </c>
      <c r="G318" s="1247"/>
      <c r="H318" s="1247"/>
      <c r="I318" s="1247"/>
      <c r="J318" s="1247"/>
      <c r="K318" s="1247"/>
    </row>
    <row r="319" spans="1:11" ht="13.8" customHeight="1">
      <c r="A319" s="1810" t="s">
        <v>2517</v>
      </c>
      <c r="B319" s="1823" t="s">
        <v>2518</v>
      </c>
      <c r="C319" s="1812">
        <v>9</v>
      </c>
      <c r="D319" s="1856"/>
      <c r="E319" s="1814">
        <f>D319/C319</f>
        <v>0</v>
      </c>
      <c r="G319" s="1247"/>
      <c r="H319" s="1247"/>
      <c r="I319" s="1247"/>
      <c r="J319" s="1247"/>
      <c r="K319" s="1247"/>
    </row>
    <row r="320" spans="1:11" ht="13.8" customHeight="1">
      <c r="A320" s="1801" t="s">
        <v>2519</v>
      </c>
      <c r="B320" s="1822" t="s">
        <v>2520</v>
      </c>
      <c r="C320" s="1803">
        <v>0</v>
      </c>
      <c r="D320" s="1855"/>
      <c r="E320" s="1805"/>
      <c r="G320" s="1247"/>
      <c r="H320" s="1247"/>
      <c r="I320" s="1247"/>
      <c r="J320" s="1247"/>
      <c r="K320" s="1247"/>
    </row>
    <row r="321" spans="1:11" ht="13.8" customHeight="1">
      <c r="A321" s="1810" t="s">
        <v>2521</v>
      </c>
      <c r="B321" s="1823" t="s">
        <v>2522</v>
      </c>
      <c r="C321" s="1812">
        <v>3</v>
      </c>
      <c r="D321" s="1856"/>
      <c r="E321" s="1814">
        <f>D321/C321</f>
        <v>0</v>
      </c>
      <c r="G321" s="1247"/>
      <c r="H321" s="1247"/>
      <c r="I321" s="1247"/>
      <c r="J321" s="1247"/>
      <c r="K321" s="1247"/>
    </row>
    <row r="322" spans="1:11" ht="13.8" customHeight="1">
      <c r="A322" s="1801" t="s">
        <v>2523</v>
      </c>
      <c r="B322" s="1822" t="s">
        <v>2524</v>
      </c>
      <c r="C322" s="1803">
        <v>30</v>
      </c>
      <c r="D322" s="1855"/>
      <c r="E322" s="1805">
        <f>D322/C322</f>
        <v>0</v>
      </c>
      <c r="G322" s="1247"/>
      <c r="H322" s="1247"/>
      <c r="I322" s="1247"/>
      <c r="J322" s="1247"/>
      <c r="K322" s="1247"/>
    </row>
    <row r="323" spans="1:11" ht="13.8" customHeight="1">
      <c r="A323" s="1810" t="s">
        <v>2525</v>
      </c>
      <c r="B323" s="1823" t="s">
        <v>2526</v>
      </c>
      <c r="C323" s="1812">
        <v>167</v>
      </c>
      <c r="D323" s="1856"/>
      <c r="E323" s="1814">
        <f>D323/C323</f>
        <v>0</v>
      </c>
      <c r="G323" s="1247"/>
      <c r="H323" s="1247"/>
      <c r="I323" s="1247"/>
      <c r="J323" s="1247"/>
      <c r="K323" s="1247"/>
    </row>
    <row r="324" spans="1:11" ht="13.8" customHeight="1">
      <c r="A324" s="1801" t="s">
        <v>2527</v>
      </c>
      <c r="B324" s="1822" t="s">
        <v>2528</v>
      </c>
      <c r="C324" s="1803">
        <v>0</v>
      </c>
      <c r="D324" s="1855"/>
      <c r="E324" s="1805"/>
      <c r="G324" s="1247"/>
      <c r="H324" s="1247"/>
      <c r="I324" s="1247"/>
      <c r="J324" s="1247"/>
      <c r="K324" s="1247"/>
    </row>
    <row r="325" spans="1:11" ht="13.8" customHeight="1">
      <c r="A325" s="1810" t="s">
        <v>2529</v>
      </c>
      <c r="B325" s="1823" t="s">
        <v>2530</v>
      </c>
      <c r="C325" s="1812">
        <v>252</v>
      </c>
      <c r="D325" s="1856"/>
      <c r="E325" s="1814">
        <f t="shared" ref="E325:E334" si="5">D325/C325</f>
        <v>0</v>
      </c>
      <c r="G325" s="1247"/>
      <c r="H325" s="1247"/>
      <c r="I325" s="1247"/>
      <c r="J325" s="1247"/>
      <c r="K325" s="1247"/>
    </row>
    <row r="326" spans="1:11" ht="13.8" customHeight="1">
      <c r="A326" s="1801" t="s">
        <v>2531</v>
      </c>
      <c r="B326" s="1822" t="s">
        <v>2532</v>
      </c>
      <c r="C326" s="1803">
        <v>96</v>
      </c>
      <c r="D326" s="1855"/>
      <c r="E326" s="1805">
        <f t="shared" si="5"/>
        <v>0</v>
      </c>
      <c r="G326" s="1247"/>
      <c r="H326" s="1247"/>
      <c r="I326" s="1247"/>
      <c r="J326" s="1247"/>
      <c r="K326" s="1247"/>
    </row>
    <row r="327" spans="1:11" ht="13.8" customHeight="1">
      <c r="A327" s="1810" t="s">
        <v>2533</v>
      </c>
      <c r="B327" s="1823" t="s">
        <v>2534</v>
      </c>
      <c r="C327" s="1812">
        <v>2841</v>
      </c>
      <c r="D327" s="1813">
        <v>27</v>
      </c>
      <c r="E327" s="1814">
        <f t="shared" si="5"/>
        <v>9.5036958817317843E-3</v>
      </c>
      <c r="G327" s="1247"/>
      <c r="H327" s="1247"/>
      <c r="I327" s="1247"/>
      <c r="J327" s="1247"/>
      <c r="K327" s="1247"/>
    </row>
    <row r="328" spans="1:11" ht="13.8" customHeight="1">
      <c r="A328" s="1801" t="s">
        <v>2535</v>
      </c>
      <c r="B328" s="1822" t="s">
        <v>2536</v>
      </c>
      <c r="C328" s="1803">
        <v>2402</v>
      </c>
      <c r="D328" s="1855"/>
      <c r="E328" s="1805">
        <f t="shared" si="5"/>
        <v>0</v>
      </c>
      <c r="G328" s="1247"/>
      <c r="H328" s="1247"/>
      <c r="I328" s="1247"/>
      <c r="J328" s="1247"/>
      <c r="K328" s="1247"/>
    </row>
    <row r="329" spans="1:11" ht="13.8" customHeight="1">
      <c r="A329" s="1810" t="s">
        <v>2537</v>
      </c>
      <c r="B329" s="1823" t="s">
        <v>2538</v>
      </c>
      <c r="C329" s="1812">
        <v>948</v>
      </c>
      <c r="D329" s="1856"/>
      <c r="E329" s="1814">
        <f t="shared" si="5"/>
        <v>0</v>
      </c>
      <c r="G329" s="1247"/>
      <c r="H329" s="1247"/>
      <c r="I329" s="1247"/>
      <c r="J329" s="1247"/>
      <c r="K329" s="1247"/>
    </row>
    <row r="330" spans="1:11" ht="13.8" customHeight="1">
      <c r="A330" s="1801" t="s">
        <v>2539</v>
      </c>
      <c r="B330" s="1822" t="s">
        <v>2540</v>
      </c>
      <c r="C330" s="1803">
        <v>3292</v>
      </c>
      <c r="D330" s="1855"/>
      <c r="E330" s="1805">
        <f t="shared" si="5"/>
        <v>0</v>
      </c>
      <c r="G330" s="1247"/>
      <c r="H330" s="1247"/>
      <c r="I330" s="1247"/>
      <c r="J330" s="1247"/>
      <c r="K330" s="1247"/>
    </row>
    <row r="331" spans="1:11" ht="13.8" customHeight="1">
      <c r="A331" s="1810" t="s">
        <v>2541</v>
      </c>
      <c r="B331" s="1823" t="s">
        <v>2542</v>
      </c>
      <c r="C331" s="1812">
        <v>349</v>
      </c>
      <c r="D331" s="1856"/>
      <c r="E331" s="1814">
        <f t="shared" si="5"/>
        <v>0</v>
      </c>
      <c r="G331" s="1247"/>
      <c r="H331" s="1247"/>
      <c r="I331" s="1247"/>
      <c r="J331" s="1247"/>
      <c r="K331" s="1247"/>
    </row>
    <row r="332" spans="1:11" ht="13.8" customHeight="1">
      <c r="A332" s="1801" t="s">
        <v>2543</v>
      </c>
      <c r="B332" s="1822" t="s">
        <v>2544</v>
      </c>
      <c r="C332" s="1803">
        <v>1060</v>
      </c>
      <c r="D332" s="1855"/>
      <c r="E332" s="1805">
        <f t="shared" si="5"/>
        <v>0</v>
      </c>
      <c r="G332" s="1247"/>
      <c r="H332" s="1247"/>
      <c r="I332" s="1247"/>
      <c r="J332" s="1247"/>
      <c r="K332" s="1247"/>
    </row>
    <row r="333" spans="1:11" ht="13.8" customHeight="1">
      <c r="A333" s="1810" t="s">
        <v>2545</v>
      </c>
      <c r="B333" s="1823" t="s">
        <v>2546</v>
      </c>
      <c r="C333" s="1812">
        <v>1</v>
      </c>
      <c r="D333" s="1856"/>
      <c r="E333" s="1814">
        <f t="shared" si="5"/>
        <v>0</v>
      </c>
      <c r="G333" s="1247"/>
      <c r="H333" s="1247"/>
      <c r="I333" s="1247"/>
      <c r="J333" s="1247"/>
      <c r="K333" s="1247"/>
    </row>
    <row r="334" spans="1:11" ht="13.8" customHeight="1">
      <c r="A334" s="1801" t="s">
        <v>2547</v>
      </c>
      <c r="B334" s="1822" t="s">
        <v>2548</v>
      </c>
      <c r="C334" s="1803">
        <v>31</v>
      </c>
      <c r="D334" s="1855"/>
      <c r="E334" s="1805">
        <f t="shared" si="5"/>
        <v>0</v>
      </c>
      <c r="G334" s="1247"/>
      <c r="H334" s="1247"/>
      <c r="I334" s="1247"/>
      <c r="J334" s="1247"/>
      <c r="K334" s="1247"/>
    </row>
    <row r="335" spans="1:11" ht="13.8" customHeight="1" thickBot="1">
      <c r="A335" s="1810" t="s">
        <v>2549</v>
      </c>
      <c r="B335" s="1857" t="s">
        <v>2550</v>
      </c>
      <c r="C335" s="1858">
        <v>0</v>
      </c>
      <c r="D335" s="1859">
        <v>0</v>
      </c>
      <c r="E335" s="1860"/>
      <c r="G335" s="1247"/>
      <c r="H335" s="1247"/>
      <c r="I335" s="1247"/>
      <c r="J335" s="1247"/>
      <c r="K335" s="1247"/>
    </row>
    <row r="336" spans="1:11" ht="13.2">
      <c r="A336" s="2113" t="s">
        <v>33</v>
      </c>
      <c r="B336" s="2332"/>
      <c r="C336" s="1831">
        <v>1016508</v>
      </c>
      <c r="D336" s="1832">
        <v>200455</v>
      </c>
      <c r="E336" s="1382">
        <f>D336/C336</f>
        <v>0.19719962853219059</v>
      </c>
    </row>
    <row r="337" spans="1:5" ht="28.2" customHeight="1">
      <c r="A337" s="2091" t="s">
        <v>2123</v>
      </c>
      <c r="B337" s="2091"/>
      <c r="C337" s="2091"/>
      <c r="D337" s="2091"/>
      <c r="E337" s="2091"/>
    </row>
    <row r="338" spans="1:5" ht="13.2" customHeight="1">
      <c r="A338" s="51"/>
      <c r="B338" s="51"/>
      <c r="C338" s="51"/>
      <c r="D338" s="51"/>
      <c r="E338" s="51"/>
    </row>
    <row r="339" spans="1:5" ht="13.2">
      <c r="A339" s="2292" t="s">
        <v>2124</v>
      </c>
      <c r="B339" s="2292"/>
      <c r="C339" s="2292"/>
      <c r="D339" s="2292"/>
      <c r="E339" s="2292"/>
    </row>
  </sheetData>
  <mergeCells count="16">
    <mergeCell ref="A339:E339"/>
    <mergeCell ref="G239:H239"/>
    <mergeCell ref="G241:K241"/>
    <mergeCell ref="G243:K243"/>
    <mergeCell ref="A336:B336"/>
    <mergeCell ref="A337:E337"/>
    <mergeCell ref="G1:K1"/>
    <mergeCell ref="G3:G5"/>
    <mergeCell ref="H3:H5"/>
    <mergeCell ref="I3:K3"/>
    <mergeCell ref="J4:K4"/>
    <mergeCell ref="A1:E1"/>
    <mergeCell ref="A3:A5"/>
    <mergeCell ref="B3:B5"/>
    <mergeCell ref="C3:E3"/>
    <mergeCell ref="D4:E4"/>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workbookViewId="0">
      <selection activeCell="F3" sqref="F3"/>
    </sheetView>
  </sheetViews>
  <sheetFormatPr defaultColWidth="9.6640625" defaultRowHeight="12.75" customHeight="1"/>
  <cols>
    <col min="1" max="1" width="30.33203125" style="661" customWidth="1"/>
    <col min="2" max="2" width="37" style="661" customWidth="1"/>
    <col min="3" max="5" width="14.77734375" style="661" customWidth="1"/>
    <col min="6" max="6" width="9.6640625" style="661"/>
    <col min="7" max="7" width="30.33203125" style="661" customWidth="1"/>
    <col min="8" max="8" width="26.33203125" style="661" customWidth="1"/>
    <col min="9" max="11" width="14" style="661" customWidth="1"/>
    <col min="12" max="16384" width="9.6640625" style="661"/>
  </cols>
  <sheetData>
    <row r="1" spans="1:13" ht="24.6">
      <c r="A1" s="2333" t="s">
        <v>2551</v>
      </c>
      <c r="B1" s="2097"/>
      <c r="C1" s="2097"/>
      <c r="D1" s="2097"/>
      <c r="E1" s="2097"/>
      <c r="G1" s="2333" t="s">
        <v>2552</v>
      </c>
      <c r="H1" s="2097"/>
      <c r="I1" s="2097"/>
      <c r="J1" s="2097"/>
      <c r="K1" s="2097"/>
      <c r="L1" s="1800"/>
    </row>
    <row r="2" spans="1:13" ht="13.2">
      <c r="A2" s="1861"/>
      <c r="B2" s="23"/>
      <c r="C2" s="23"/>
      <c r="D2" s="23"/>
      <c r="E2" s="23"/>
      <c r="G2" s="1861"/>
      <c r="H2" s="23"/>
      <c r="I2" s="23"/>
      <c r="J2" s="23"/>
      <c r="K2" s="23"/>
    </row>
    <row r="3" spans="1:13" ht="20.399999999999999">
      <c r="A3" s="2334" t="s">
        <v>843</v>
      </c>
      <c r="B3" s="2308" t="s">
        <v>2088</v>
      </c>
      <c r="C3" s="2337" t="s">
        <v>96</v>
      </c>
      <c r="D3" s="2338"/>
      <c r="E3" s="2339"/>
      <c r="F3" s="357"/>
      <c r="G3" s="2334" t="s">
        <v>843</v>
      </c>
      <c r="H3" s="2340" t="s">
        <v>844</v>
      </c>
      <c r="I3" s="2337" t="s">
        <v>96</v>
      </c>
      <c r="J3" s="2338"/>
      <c r="K3" s="2339"/>
      <c r="L3" s="1833"/>
    </row>
    <row r="4" spans="1:13" ht="32.4">
      <c r="A4" s="2335"/>
      <c r="B4" s="2309"/>
      <c r="C4" s="1358" t="s">
        <v>685</v>
      </c>
      <c r="D4" s="2101" t="s">
        <v>23</v>
      </c>
      <c r="E4" s="2103"/>
      <c r="F4" s="614"/>
      <c r="G4" s="2335"/>
      <c r="H4" s="2341"/>
      <c r="I4" s="1358" t="s">
        <v>685</v>
      </c>
      <c r="J4" s="2101" t="s">
        <v>23</v>
      </c>
      <c r="K4" s="2103"/>
    </row>
    <row r="5" spans="1:13" ht="20.399999999999999">
      <c r="A5" s="2336"/>
      <c r="B5" s="2310"/>
      <c r="C5" s="1862" t="s">
        <v>25</v>
      </c>
      <c r="D5" s="1834" t="s">
        <v>25</v>
      </c>
      <c r="E5" s="1835" t="s">
        <v>845</v>
      </c>
      <c r="F5" s="357"/>
      <c r="G5" s="2336"/>
      <c r="H5" s="2342"/>
      <c r="I5" s="1862" t="s">
        <v>25</v>
      </c>
      <c r="J5" s="1834" t="s">
        <v>25</v>
      </c>
      <c r="K5" s="1835" t="s">
        <v>845</v>
      </c>
      <c r="L5" s="1833"/>
    </row>
    <row r="6" spans="1:13" ht="13.8">
      <c r="A6" s="1863" t="s">
        <v>913</v>
      </c>
      <c r="B6" s="1864" t="s">
        <v>914</v>
      </c>
      <c r="C6" s="1865">
        <v>1557</v>
      </c>
      <c r="D6" s="1866">
        <v>283</v>
      </c>
      <c r="E6" s="1867">
        <f>D6/C6</f>
        <v>0.18175979447655749</v>
      </c>
      <c r="G6" s="1863" t="s">
        <v>911</v>
      </c>
      <c r="H6" s="1868" t="s">
        <v>912</v>
      </c>
      <c r="I6" s="1839">
        <v>6484</v>
      </c>
      <c r="J6" s="1839">
        <v>629</v>
      </c>
      <c r="K6" s="1867">
        <v>9.7000000000000003E-2</v>
      </c>
      <c r="L6" s="1869"/>
      <c r="M6" s="5"/>
    </row>
    <row r="7" spans="1:13" ht="13.8">
      <c r="A7" s="1870" t="s">
        <v>2553</v>
      </c>
      <c r="B7" s="1871" t="s">
        <v>2554</v>
      </c>
      <c r="C7" s="1872">
        <v>4393</v>
      </c>
      <c r="D7" s="1873">
        <v>568</v>
      </c>
      <c r="E7" s="1874">
        <f t="shared" ref="E7:E23" si="0">D7/C7</f>
        <v>0.12929660824038242</v>
      </c>
      <c r="G7" s="1870" t="s">
        <v>913</v>
      </c>
      <c r="H7" s="1875" t="s">
        <v>914</v>
      </c>
      <c r="I7" s="1844">
        <v>1344</v>
      </c>
      <c r="J7" s="1844">
        <v>288</v>
      </c>
      <c r="K7" s="1874">
        <v>0.214</v>
      </c>
      <c r="L7" s="1869"/>
      <c r="M7" s="5"/>
    </row>
    <row r="8" spans="1:13" ht="13.8">
      <c r="A8" s="1863" t="s">
        <v>2555</v>
      </c>
      <c r="B8" s="1876" t="s">
        <v>2556</v>
      </c>
      <c r="C8" s="1865">
        <v>2157</v>
      </c>
      <c r="D8" s="1866">
        <v>93</v>
      </c>
      <c r="E8" s="1867">
        <f t="shared" si="0"/>
        <v>4.3115438108484005E-2</v>
      </c>
      <c r="G8" s="1863" t="s">
        <v>915</v>
      </c>
      <c r="H8" s="1868" t="s">
        <v>916</v>
      </c>
      <c r="I8" s="1839">
        <v>5047</v>
      </c>
      <c r="J8" s="1839">
        <v>1154</v>
      </c>
      <c r="K8" s="1867">
        <v>0.22900000000000001</v>
      </c>
      <c r="L8" s="1869"/>
      <c r="M8" s="5"/>
    </row>
    <row r="9" spans="1:13" ht="13.8">
      <c r="A9" s="1870" t="s">
        <v>915</v>
      </c>
      <c r="B9" s="1871" t="s">
        <v>916</v>
      </c>
      <c r="C9" s="1872">
        <v>5735</v>
      </c>
      <c r="D9" s="1873">
        <v>1399</v>
      </c>
      <c r="E9" s="1874">
        <f t="shared" si="0"/>
        <v>0.24394071490845684</v>
      </c>
      <c r="G9" s="1870" t="s">
        <v>917</v>
      </c>
      <c r="H9" s="1875" t="s">
        <v>2557</v>
      </c>
      <c r="I9" s="1844">
        <v>3845</v>
      </c>
      <c r="J9" s="1844">
        <v>816</v>
      </c>
      <c r="K9" s="1874">
        <v>0.21199999999999999</v>
      </c>
      <c r="L9" s="1869"/>
      <c r="M9" s="5"/>
    </row>
    <row r="10" spans="1:13" ht="13.8">
      <c r="A10" s="1863" t="s">
        <v>917</v>
      </c>
      <c r="B10" s="1864" t="s">
        <v>2558</v>
      </c>
      <c r="C10" s="1865">
        <v>4069</v>
      </c>
      <c r="D10" s="1866">
        <v>924</v>
      </c>
      <c r="E10" s="1867">
        <f t="shared" si="0"/>
        <v>0.22708282133202262</v>
      </c>
      <c r="G10" s="1863" t="s">
        <v>918</v>
      </c>
      <c r="H10" s="1868" t="s">
        <v>142</v>
      </c>
      <c r="I10" s="1839">
        <v>8385</v>
      </c>
      <c r="J10" s="1839">
        <v>2176</v>
      </c>
      <c r="K10" s="1867">
        <v>0.26</v>
      </c>
      <c r="L10" s="1869"/>
      <c r="M10" s="5"/>
    </row>
    <row r="11" spans="1:13" ht="13.8">
      <c r="A11" s="1870" t="s">
        <v>2559</v>
      </c>
      <c r="B11" s="1877" t="s">
        <v>2560</v>
      </c>
      <c r="C11" s="1872">
        <v>6843</v>
      </c>
      <c r="D11" s="1873">
        <v>1716</v>
      </c>
      <c r="E11" s="1874">
        <f t="shared" si="0"/>
        <v>0.2507672073651907</v>
      </c>
      <c r="G11" s="1870" t="s">
        <v>919</v>
      </c>
      <c r="H11" s="1875" t="s">
        <v>920</v>
      </c>
      <c r="I11" s="1844">
        <v>8740</v>
      </c>
      <c r="J11" s="1844">
        <v>1700</v>
      </c>
      <c r="K11" s="1874">
        <v>0.19500000000000001</v>
      </c>
      <c r="L11" s="1869"/>
      <c r="M11" s="5"/>
    </row>
    <row r="12" spans="1:13" ht="13.8">
      <c r="A12" s="1863" t="s">
        <v>2561</v>
      </c>
      <c r="B12" s="1876" t="s">
        <v>2562</v>
      </c>
      <c r="C12" s="1865">
        <v>2127</v>
      </c>
      <c r="D12" s="1866">
        <v>567</v>
      </c>
      <c r="E12" s="1867">
        <f t="shared" si="0"/>
        <v>0.26657263751763044</v>
      </c>
      <c r="G12" s="1863" t="s">
        <v>921</v>
      </c>
      <c r="H12" s="1868" t="s">
        <v>922</v>
      </c>
      <c r="I12" s="1839">
        <v>5943</v>
      </c>
      <c r="J12" s="1839">
        <v>1311</v>
      </c>
      <c r="K12" s="1867">
        <v>0.221</v>
      </c>
      <c r="L12" s="1869"/>
      <c r="M12" s="5"/>
    </row>
    <row r="13" spans="1:13" ht="13.8">
      <c r="A13" s="1870" t="s">
        <v>2563</v>
      </c>
      <c r="B13" s="1877" t="s">
        <v>2564</v>
      </c>
      <c r="C13" s="1872">
        <v>7324</v>
      </c>
      <c r="D13" s="1873">
        <v>1598</v>
      </c>
      <c r="E13" s="1874">
        <f t="shared" si="0"/>
        <v>0.21818678317859094</v>
      </c>
      <c r="G13" s="1870" t="s">
        <v>923</v>
      </c>
      <c r="H13" s="1875" t="s">
        <v>924</v>
      </c>
      <c r="I13" s="1844">
        <v>2544</v>
      </c>
      <c r="J13" s="1844">
        <v>466</v>
      </c>
      <c r="K13" s="1874">
        <v>0.183</v>
      </c>
      <c r="L13" s="1869"/>
      <c r="M13" s="5"/>
    </row>
    <row r="14" spans="1:13" ht="13.8">
      <c r="A14" s="1863" t="s">
        <v>2565</v>
      </c>
      <c r="B14" s="1876" t="s">
        <v>2566</v>
      </c>
      <c r="C14" s="1865">
        <v>3158</v>
      </c>
      <c r="D14" s="1866">
        <v>628</v>
      </c>
      <c r="E14" s="1867">
        <f t="shared" si="0"/>
        <v>0.19886003799873336</v>
      </c>
      <c r="G14" s="1863" t="s">
        <v>925</v>
      </c>
      <c r="H14" s="1868" t="s">
        <v>926</v>
      </c>
      <c r="I14" s="1839">
        <v>3139</v>
      </c>
      <c r="J14" s="1839">
        <v>723</v>
      </c>
      <c r="K14" s="1867">
        <v>0.23</v>
      </c>
      <c r="L14" s="1869"/>
      <c r="M14" s="5"/>
    </row>
    <row r="15" spans="1:13" ht="13.8">
      <c r="A15" s="1870" t="s">
        <v>921</v>
      </c>
      <c r="B15" s="1871" t="s">
        <v>922</v>
      </c>
      <c r="C15" s="1872">
        <v>6455</v>
      </c>
      <c r="D15" s="1873">
        <v>1497</v>
      </c>
      <c r="E15" s="1874">
        <f t="shared" si="0"/>
        <v>0.2319132455460883</v>
      </c>
      <c r="G15" s="1870" t="s">
        <v>927</v>
      </c>
      <c r="H15" s="1875" t="s">
        <v>928</v>
      </c>
      <c r="I15" s="1844">
        <v>8403</v>
      </c>
      <c r="J15" s="1844">
        <v>1611</v>
      </c>
      <c r="K15" s="1874">
        <v>0.192</v>
      </c>
      <c r="L15" s="1869"/>
      <c r="M15" s="5"/>
    </row>
    <row r="16" spans="1:13" ht="13.8">
      <c r="A16" s="1863" t="s">
        <v>923</v>
      </c>
      <c r="B16" s="1864" t="s">
        <v>924</v>
      </c>
      <c r="C16" s="1865">
        <v>2936</v>
      </c>
      <c r="D16" s="1866">
        <v>497</v>
      </c>
      <c r="E16" s="1867">
        <f t="shared" si="0"/>
        <v>0.16927792915531334</v>
      </c>
      <c r="G16" s="1863" t="s">
        <v>929</v>
      </c>
      <c r="H16" s="1868" t="s">
        <v>930</v>
      </c>
      <c r="I16" s="1839">
        <v>3771</v>
      </c>
      <c r="J16" s="1839">
        <v>1085</v>
      </c>
      <c r="K16" s="1867">
        <v>0.28799999999999998</v>
      </c>
      <c r="L16" s="1869"/>
      <c r="M16" s="5"/>
    </row>
    <row r="17" spans="1:13" ht="13.8">
      <c r="A17" s="1870" t="s">
        <v>925</v>
      </c>
      <c r="B17" s="1871" t="s">
        <v>926</v>
      </c>
      <c r="C17" s="1872">
        <v>3538</v>
      </c>
      <c r="D17" s="1873">
        <v>702</v>
      </c>
      <c r="E17" s="1874">
        <f t="shared" si="0"/>
        <v>0.19841718485019785</v>
      </c>
      <c r="G17" s="1870" t="s">
        <v>931</v>
      </c>
      <c r="H17" s="1875" t="s">
        <v>932</v>
      </c>
      <c r="I17" s="1844">
        <v>5561</v>
      </c>
      <c r="J17" s="1844">
        <v>2069</v>
      </c>
      <c r="K17" s="1874">
        <v>0.372</v>
      </c>
      <c r="L17" s="1869"/>
      <c r="M17" s="5"/>
    </row>
    <row r="18" spans="1:13" ht="13.8">
      <c r="A18" s="1863" t="s">
        <v>2567</v>
      </c>
      <c r="B18" s="1876" t="s">
        <v>2568</v>
      </c>
      <c r="C18" s="1865">
        <v>2704</v>
      </c>
      <c r="D18" s="1866">
        <v>594</v>
      </c>
      <c r="E18" s="1867">
        <f t="shared" si="0"/>
        <v>0.21967455621301776</v>
      </c>
      <c r="G18" s="1863" t="s">
        <v>933</v>
      </c>
      <c r="H18" s="1878" t="s">
        <v>934</v>
      </c>
      <c r="I18" s="1839">
        <v>170</v>
      </c>
      <c r="J18" s="1839">
        <v>149</v>
      </c>
      <c r="K18" s="1867">
        <v>0.876</v>
      </c>
      <c r="L18" s="1869"/>
      <c r="M18" s="5"/>
    </row>
    <row r="19" spans="1:13" ht="14.4" thickBot="1">
      <c r="A19" s="1870" t="s">
        <v>2569</v>
      </c>
      <c r="B19" s="1877" t="s">
        <v>2570</v>
      </c>
      <c r="C19" s="1872">
        <v>6315</v>
      </c>
      <c r="D19" s="1873">
        <v>1234</v>
      </c>
      <c r="E19" s="1874">
        <f t="shared" si="0"/>
        <v>0.19540775930324625</v>
      </c>
      <c r="G19" s="1870" t="s">
        <v>935</v>
      </c>
      <c r="H19" s="1875" t="s">
        <v>936</v>
      </c>
      <c r="I19" s="1879">
        <v>3715</v>
      </c>
      <c r="J19" s="1879">
        <v>1950</v>
      </c>
      <c r="K19" s="1860">
        <v>0.52500000000000002</v>
      </c>
      <c r="L19" s="1869"/>
      <c r="M19" s="5"/>
    </row>
    <row r="20" spans="1:13" ht="13.8">
      <c r="A20" s="1863" t="s">
        <v>929</v>
      </c>
      <c r="B20" s="1864" t="s">
        <v>930</v>
      </c>
      <c r="C20" s="1865">
        <v>3769</v>
      </c>
      <c r="D20" s="1866">
        <v>1215</v>
      </c>
      <c r="E20" s="1867">
        <f t="shared" si="0"/>
        <v>0.32236667551074555</v>
      </c>
      <c r="G20" s="2343" t="s">
        <v>33</v>
      </c>
      <c r="H20" s="2344"/>
      <c r="I20" s="1851">
        <v>67091</v>
      </c>
      <c r="J20" s="1852">
        <v>16127</v>
      </c>
      <c r="K20" s="1840">
        <v>0.24</v>
      </c>
      <c r="L20" s="1869"/>
      <c r="M20" s="5"/>
    </row>
    <row r="21" spans="1:13" ht="13.2">
      <c r="A21" s="1880" t="s">
        <v>931</v>
      </c>
      <c r="B21" s="1881" t="s">
        <v>932</v>
      </c>
      <c r="C21" s="1882">
        <v>5971</v>
      </c>
      <c r="D21" s="1883">
        <v>2415</v>
      </c>
      <c r="E21" s="1884">
        <f t="shared" si="0"/>
        <v>0.40445486518171159</v>
      </c>
      <c r="G21" s="1885"/>
      <c r="H21" s="303"/>
      <c r="I21" s="303"/>
      <c r="J21" s="1886"/>
      <c r="K21" s="303"/>
    </row>
    <row r="22" spans="1:13" ht="13.8" customHeight="1">
      <c r="A22" s="1887" t="s">
        <v>933</v>
      </c>
      <c r="B22" s="1888" t="s">
        <v>2571</v>
      </c>
      <c r="C22" s="1889">
        <v>84</v>
      </c>
      <c r="D22" s="1890">
        <v>71</v>
      </c>
      <c r="E22" s="1891">
        <f t="shared" si="0"/>
        <v>0.84523809523809523</v>
      </c>
      <c r="G22" s="2331" t="s">
        <v>2421</v>
      </c>
      <c r="H22" s="2331"/>
      <c r="I22" s="2331"/>
      <c r="J22" s="2331"/>
      <c r="K22" s="2331"/>
    </row>
    <row r="23" spans="1:13" ht="12.75" customHeight="1">
      <c r="A23" s="1880" t="s">
        <v>935</v>
      </c>
      <c r="B23" s="1892" t="s">
        <v>936</v>
      </c>
      <c r="C23" s="1882">
        <v>4163</v>
      </c>
      <c r="D23" s="1883">
        <v>2092</v>
      </c>
      <c r="E23" s="1884">
        <f t="shared" si="0"/>
        <v>0.50252221955320686</v>
      </c>
    </row>
    <row r="24" spans="1:13" ht="12.75" customHeight="1">
      <c r="A24" s="1887" t="s">
        <v>2572</v>
      </c>
      <c r="B24" s="1893" t="s">
        <v>2550</v>
      </c>
      <c r="C24" s="1889">
        <v>0</v>
      </c>
      <c r="D24" s="1890">
        <v>0</v>
      </c>
      <c r="E24" s="1891"/>
    </row>
    <row r="25" spans="1:13" ht="12.75" customHeight="1">
      <c r="A25" s="1880" t="s">
        <v>2573</v>
      </c>
      <c r="B25" s="1881" t="s">
        <v>2550</v>
      </c>
      <c r="C25" s="1882">
        <v>0</v>
      </c>
      <c r="D25" s="1883">
        <v>0</v>
      </c>
      <c r="E25" s="1884"/>
    </row>
    <row r="26" spans="1:13" ht="12.75" customHeight="1" thickBot="1">
      <c r="A26" s="1887" t="s">
        <v>2574</v>
      </c>
      <c r="B26" s="1893" t="s">
        <v>2550</v>
      </c>
      <c r="C26" s="1894">
        <v>0</v>
      </c>
      <c r="D26" s="1895">
        <v>0</v>
      </c>
      <c r="E26" s="1830"/>
    </row>
    <row r="27" spans="1:13" ht="12.75" customHeight="1">
      <c r="A27" s="2345" t="s">
        <v>33</v>
      </c>
      <c r="B27" s="2345"/>
      <c r="C27" s="1896">
        <v>73298</v>
      </c>
      <c r="D27" s="1311">
        <v>18096</v>
      </c>
      <c r="E27" s="1382">
        <f>D27/C27</f>
        <v>0.24688258888373488</v>
      </c>
    </row>
    <row r="28" spans="1:13" ht="12.75" customHeight="1">
      <c r="A28" s="2091" t="s">
        <v>2123</v>
      </c>
      <c r="B28" s="2091"/>
      <c r="C28" s="2091"/>
      <c r="D28" s="2091"/>
      <c r="E28" s="2091"/>
    </row>
    <row r="29" spans="1:13" ht="12.75" customHeight="1">
      <c r="A29" s="51"/>
      <c r="B29" s="51"/>
      <c r="C29" s="51"/>
      <c r="D29" s="51"/>
      <c r="E29" s="51"/>
    </row>
    <row r="30" spans="1:13" ht="12.75" customHeight="1">
      <c r="A30" s="2292" t="s">
        <v>2124</v>
      </c>
      <c r="B30" s="2292"/>
      <c r="C30" s="2292"/>
      <c r="D30" s="2292"/>
      <c r="E30" s="2292"/>
    </row>
  </sheetData>
  <mergeCells count="15">
    <mergeCell ref="G20:H20"/>
    <mergeCell ref="G22:K22"/>
    <mergeCell ref="A27:B27"/>
    <mergeCell ref="A28:E28"/>
    <mergeCell ref="A30:E30"/>
    <mergeCell ref="G1:K1"/>
    <mergeCell ref="G3:G5"/>
    <mergeCell ref="H3:H5"/>
    <mergeCell ref="I3:K3"/>
    <mergeCell ref="J4:K4"/>
    <mergeCell ref="A1:E1"/>
    <mergeCell ref="A3:A5"/>
    <mergeCell ref="B3:B5"/>
    <mergeCell ref="C3:E3"/>
    <mergeCell ref="D4:E4"/>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workbookViewId="0">
      <selection activeCell="F3" sqref="F3"/>
    </sheetView>
  </sheetViews>
  <sheetFormatPr defaultColWidth="9.6640625" defaultRowHeight="12.75" customHeight="1"/>
  <cols>
    <col min="1" max="1" width="30.77734375" style="661" customWidth="1"/>
    <col min="2" max="2" width="39.88671875" style="661" customWidth="1"/>
    <col min="3" max="5" width="14.77734375" style="661" customWidth="1"/>
    <col min="6" max="6" width="9.6640625" style="661"/>
    <col min="7" max="7" width="30.77734375" style="661" customWidth="1"/>
    <col min="8" max="8" width="25.77734375" style="661" customWidth="1"/>
    <col min="9" max="11" width="14" style="661" customWidth="1"/>
    <col min="12" max="16" width="9.6640625" style="661"/>
    <col min="17" max="17" width="10" style="661" customWidth="1"/>
    <col min="18" max="16384" width="9.6640625" style="661"/>
  </cols>
  <sheetData>
    <row r="1" spans="1:13" ht="24.6">
      <c r="A1" s="2097" t="s">
        <v>2575</v>
      </c>
      <c r="B1" s="2097"/>
      <c r="C1" s="2097"/>
      <c r="D1" s="2097"/>
      <c r="E1" s="2097"/>
      <c r="G1" s="2097" t="s">
        <v>2576</v>
      </c>
      <c r="H1" s="2097"/>
      <c r="I1" s="2097"/>
      <c r="J1" s="2097"/>
      <c r="K1" s="2097"/>
      <c r="L1" s="1800"/>
    </row>
    <row r="2" spans="1:13" ht="13.2">
      <c r="A2" s="303"/>
      <c r="B2" s="303"/>
      <c r="C2" s="303"/>
      <c r="D2" s="303"/>
      <c r="E2" s="23"/>
      <c r="G2" s="303"/>
      <c r="H2" s="303"/>
      <c r="I2" s="303"/>
      <c r="J2" s="303"/>
      <c r="K2" s="23"/>
    </row>
    <row r="3" spans="1:13" ht="20.399999999999999">
      <c r="A3" s="2346" t="s">
        <v>843</v>
      </c>
      <c r="B3" s="2308" t="s">
        <v>2088</v>
      </c>
      <c r="C3" s="2337" t="s">
        <v>44</v>
      </c>
      <c r="D3" s="2338"/>
      <c r="E3" s="2339"/>
      <c r="F3" s="357"/>
      <c r="G3" s="2346" t="s">
        <v>843</v>
      </c>
      <c r="H3" s="2347" t="s">
        <v>844</v>
      </c>
      <c r="I3" s="2337" t="s">
        <v>44</v>
      </c>
      <c r="J3" s="2338"/>
      <c r="K3" s="2339"/>
      <c r="L3" s="1833"/>
    </row>
    <row r="4" spans="1:13" ht="32.4">
      <c r="A4" s="2335"/>
      <c r="B4" s="2309"/>
      <c r="C4" s="1358" t="s">
        <v>685</v>
      </c>
      <c r="D4" s="2101" t="s">
        <v>23</v>
      </c>
      <c r="E4" s="2103"/>
      <c r="F4" s="614"/>
      <c r="G4" s="2335"/>
      <c r="H4" s="2341"/>
      <c r="I4" s="1358" t="s">
        <v>685</v>
      </c>
      <c r="J4" s="2101" t="s">
        <v>23</v>
      </c>
      <c r="K4" s="2103"/>
    </row>
    <row r="5" spans="1:13" ht="20.399999999999999">
      <c r="A5" s="2336"/>
      <c r="B5" s="2310"/>
      <c r="C5" s="1862" t="s">
        <v>25</v>
      </c>
      <c r="D5" s="1834" t="s">
        <v>25</v>
      </c>
      <c r="E5" s="1835" t="s">
        <v>845</v>
      </c>
      <c r="F5" s="357"/>
      <c r="G5" s="2336"/>
      <c r="H5" s="2342"/>
      <c r="I5" s="1862" t="s">
        <v>25</v>
      </c>
      <c r="J5" s="1834" t="s">
        <v>25</v>
      </c>
      <c r="K5" s="1835" t="s">
        <v>845</v>
      </c>
      <c r="L5" s="1833"/>
    </row>
    <row r="6" spans="1:13" ht="13.8">
      <c r="A6" s="1887" t="s">
        <v>846</v>
      </c>
      <c r="B6" s="1864" t="s">
        <v>847</v>
      </c>
      <c r="C6" s="1889">
        <v>2719</v>
      </c>
      <c r="D6" s="1890">
        <v>1629</v>
      </c>
      <c r="E6" s="1891">
        <f>D6/C6</f>
        <v>0.59911732254505334</v>
      </c>
      <c r="G6" s="1887" t="s">
        <v>846</v>
      </c>
      <c r="H6" s="1897" t="s">
        <v>847</v>
      </c>
      <c r="I6" s="1838">
        <v>2291</v>
      </c>
      <c r="J6" s="1839">
        <v>1314</v>
      </c>
      <c r="K6" s="1891">
        <v>0.57399999999999995</v>
      </c>
      <c r="L6" s="1841"/>
      <c r="M6" s="5">
        <f>J6/I6</f>
        <v>0.57354866870362287</v>
      </c>
    </row>
    <row r="7" spans="1:13" ht="13.8">
      <c r="A7" s="1880" t="s">
        <v>848</v>
      </c>
      <c r="B7" s="1871" t="s">
        <v>849</v>
      </c>
      <c r="C7" s="1882">
        <v>2764</v>
      </c>
      <c r="D7" s="1883">
        <v>476</v>
      </c>
      <c r="E7" s="1884">
        <f t="shared" ref="E7:E54" si="0">D7/C7</f>
        <v>0.17221418234442837</v>
      </c>
      <c r="G7" s="1880" t="s">
        <v>848</v>
      </c>
      <c r="H7" s="1898" t="s">
        <v>849</v>
      </c>
      <c r="I7" s="1843">
        <v>2453</v>
      </c>
      <c r="J7" s="1844">
        <v>412</v>
      </c>
      <c r="K7" s="1884">
        <v>0.16800000000000001</v>
      </c>
      <c r="L7" s="1841"/>
      <c r="M7" s="5"/>
    </row>
    <row r="8" spans="1:13" ht="13.8">
      <c r="A8" s="1887" t="s">
        <v>2577</v>
      </c>
      <c r="B8" s="1876" t="s">
        <v>2578</v>
      </c>
      <c r="C8" s="1889">
        <v>4334</v>
      </c>
      <c r="D8" s="1890">
        <v>925</v>
      </c>
      <c r="E8" s="1891">
        <f t="shared" si="0"/>
        <v>0.21342870327641902</v>
      </c>
      <c r="G8" s="1887" t="s">
        <v>850</v>
      </c>
      <c r="H8" s="1897" t="s">
        <v>851</v>
      </c>
      <c r="I8" s="1838">
        <v>7635</v>
      </c>
      <c r="J8" s="1839">
        <v>1624</v>
      </c>
      <c r="K8" s="1891">
        <v>0.21299999999999999</v>
      </c>
      <c r="L8" s="1841"/>
      <c r="M8" s="5"/>
    </row>
    <row r="9" spans="1:13" ht="13.8">
      <c r="A9" s="1880" t="s">
        <v>2579</v>
      </c>
      <c r="B9" s="1877" t="s">
        <v>2580</v>
      </c>
      <c r="C9" s="1882">
        <v>3558</v>
      </c>
      <c r="D9" s="1883">
        <v>530</v>
      </c>
      <c r="E9" s="1884">
        <f t="shared" si="0"/>
        <v>0.14896008993816751</v>
      </c>
      <c r="G9" s="1880" t="s">
        <v>852</v>
      </c>
      <c r="H9" s="1898" t="s">
        <v>853</v>
      </c>
      <c r="I9" s="1843">
        <v>8013</v>
      </c>
      <c r="J9" s="1844">
        <v>1988</v>
      </c>
      <c r="K9" s="1884">
        <v>0.248</v>
      </c>
      <c r="L9" s="1841"/>
      <c r="M9" s="5"/>
    </row>
    <row r="10" spans="1:13" ht="13.8">
      <c r="A10" s="1887" t="s">
        <v>2581</v>
      </c>
      <c r="B10" s="1876" t="s">
        <v>2582</v>
      </c>
      <c r="C10" s="1889">
        <v>3269</v>
      </c>
      <c r="D10" s="1890">
        <v>1480</v>
      </c>
      <c r="E10" s="1891">
        <f t="shared" si="0"/>
        <v>0.45273784031814013</v>
      </c>
      <c r="G10" s="1887" t="s">
        <v>854</v>
      </c>
      <c r="H10" s="1897" t="s">
        <v>855</v>
      </c>
      <c r="I10" s="1838">
        <v>3567</v>
      </c>
      <c r="J10" s="1839">
        <v>164</v>
      </c>
      <c r="K10" s="1891">
        <v>4.5999999999999999E-2</v>
      </c>
      <c r="L10" s="1841"/>
      <c r="M10" s="5"/>
    </row>
    <row r="11" spans="1:13" ht="13.8">
      <c r="A11" s="1880" t="s">
        <v>2583</v>
      </c>
      <c r="B11" s="1877" t="s">
        <v>2584</v>
      </c>
      <c r="C11" s="1882">
        <v>5810</v>
      </c>
      <c r="D11" s="1883">
        <v>1015</v>
      </c>
      <c r="E11" s="1884">
        <f t="shared" si="0"/>
        <v>0.1746987951807229</v>
      </c>
      <c r="G11" s="1880" t="s">
        <v>856</v>
      </c>
      <c r="H11" s="1898" t="s">
        <v>857</v>
      </c>
      <c r="I11" s="1843">
        <v>8652</v>
      </c>
      <c r="J11" s="1844">
        <v>2510</v>
      </c>
      <c r="K11" s="1884">
        <v>0.28999999999999998</v>
      </c>
      <c r="L11" s="1841"/>
      <c r="M11" s="5"/>
    </row>
    <row r="12" spans="1:13" ht="13.8">
      <c r="A12" s="1887" t="s">
        <v>2585</v>
      </c>
      <c r="B12" s="1876" t="s">
        <v>2586</v>
      </c>
      <c r="C12" s="1889">
        <v>2243</v>
      </c>
      <c r="D12" s="1890">
        <v>132</v>
      </c>
      <c r="E12" s="1891">
        <f t="shared" si="0"/>
        <v>5.8849754792688364E-2</v>
      </c>
      <c r="G12" s="1887" t="s">
        <v>858</v>
      </c>
      <c r="H12" s="1897" t="s">
        <v>46</v>
      </c>
      <c r="I12" s="1838">
        <v>3269</v>
      </c>
      <c r="J12" s="1839">
        <v>879</v>
      </c>
      <c r="K12" s="1891">
        <v>0.26900000000000002</v>
      </c>
      <c r="L12" s="1841"/>
      <c r="M12" s="5"/>
    </row>
    <row r="13" spans="1:13" ht="13.8">
      <c r="A13" s="1880" t="s">
        <v>2587</v>
      </c>
      <c r="B13" s="1877" t="s">
        <v>2588</v>
      </c>
      <c r="C13" s="1882">
        <v>1542</v>
      </c>
      <c r="D13" s="1883">
        <v>53</v>
      </c>
      <c r="E13" s="1884">
        <f t="shared" si="0"/>
        <v>3.4370946822308693E-2</v>
      </c>
      <c r="G13" s="1880" t="s">
        <v>859</v>
      </c>
      <c r="H13" s="1898" t="s">
        <v>860</v>
      </c>
      <c r="I13" s="1843">
        <v>5609</v>
      </c>
      <c r="J13" s="1844">
        <v>1649</v>
      </c>
      <c r="K13" s="1884">
        <v>0.29399999999999998</v>
      </c>
      <c r="L13" s="1841"/>
      <c r="M13" s="5"/>
    </row>
    <row r="14" spans="1:13" ht="13.8">
      <c r="A14" s="1887" t="s">
        <v>858</v>
      </c>
      <c r="B14" s="1864" t="s">
        <v>46</v>
      </c>
      <c r="C14" s="1889">
        <v>3522</v>
      </c>
      <c r="D14" s="1890">
        <v>960</v>
      </c>
      <c r="E14" s="1891">
        <f t="shared" si="0"/>
        <v>0.27257240204429301</v>
      </c>
      <c r="G14" s="1887" t="s">
        <v>861</v>
      </c>
      <c r="H14" s="1897" t="s">
        <v>862</v>
      </c>
      <c r="I14" s="1838">
        <v>2689</v>
      </c>
      <c r="J14" s="1839">
        <v>618</v>
      </c>
      <c r="K14" s="1891">
        <v>0.23</v>
      </c>
      <c r="L14" s="1841"/>
      <c r="M14" s="5"/>
    </row>
    <row r="15" spans="1:13" ht="13.8">
      <c r="A15" s="1880" t="s">
        <v>859</v>
      </c>
      <c r="B15" s="1871" t="s">
        <v>860</v>
      </c>
      <c r="C15" s="1882">
        <v>5562</v>
      </c>
      <c r="D15" s="1883">
        <v>1616</v>
      </c>
      <c r="E15" s="1884">
        <f t="shared" si="0"/>
        <v>0.29054297015462066</v>
      </c>
      <c r="G15" s="1880" t="s">
        <v>863</v>
      </c>
      <c r="H15" s="1898" t="s">
        <v>864</v>
      </c>
      <c r="I15" s="1843">
        <v>3791</v>
      </c>
      <c r="J15" s="1844">
        <v>592</v>
      </c>
      <c r="K15" s="1884">
        <v>0.156</v>
      </c>
      <c r="L15" s="1841"/>
      <c r="M15" s="5"/>
    </row>
    <row r="16" spans="1:13" ht="13.8">
      <c r="A16" s="1887" t="s">
        <v>2589</v>
      </c>
      <c r="B16" s="1876" t="s">
        <v>2590</v>
      </c>
      <c r="C16" s="1889">
        <v>1850</v>
      </c>
      <c r="D16" s="1890">
        <v>507</v>
      </c>
      <c r="E16" s="1891">
        <f t="shared" si="0"/>
        <v>0.27405405405405403</v>
      </c>
      <c r="G16" s="1887" t="s">
        <v>865</v>
      </c>
      <c r="H16" s="1897" t="s">
        <v>866</v>
      </c>
      <c r="I16" s="1838">
        <v>2448</v>
      </c>
      <c r="J16" s="1839">
        <v>342</v>
      </c>
      <c r="K16" s="1891">
        <v>0.14000000000000001</v>
      </c>
      <c r="L16" s="1841"/>
      <c r="M16" s="5"/>
    </row>
    <row r="17" spans="1:13" ht="13.8">
      <c r="A17" s="1880" t="s">
        <v>2591</v>
      </c>
      <c r="B17" s="1877" t="s">
        <v>2592</v>
      </c>
      <c r="C17" s="1882">
        <v>7490</v>
      </c>
      <c r="D17" s="1883">
        <v>2058</v>
      </c>
      <c r="E17" s="1884">
        <f t="shared" si="0"/>
        <v>0.27476635514018694</v>
      </c>
      <c r="G17" s="1880" t="s">
        <v>867</v>
      </c>
      <c r="H17" s="1898" t="s">
        <v>868</v>
      </c>
      <c r="I17" s="1843">
        <v>8009</v>
      </c>
      <c r="J17" s="1844">
        <v>1017</v>
      </c>
      <c r="K17" s="1884">
        <v>0.127</v>
      </c>
      <c r="L17" s="1841"/>
      <c r="M17" s="5"/>
    </row>
    <row r="18" spans="1:13" ht="13.8">
      <c r="A18" s="1887" t="s">
        <v>861</v>
      </c>
      <c r="B18" s="1864" t="s">
        <v>862</v>
      </c>
      <c r="C18" s="1889">
        <v>2493</v>
      </c>
      <c r="D18" s="1890">
        <v>564</v>
      </c>
      <c r="E18" s="1891">
        <f t="shared" si="0"/>
        <v>0.22623345367027678</v>
      </c>
      <c r="G18" s="1887" t="s">
        <v>869</v>
      </c>
      <c r="H18" s="1897" t="s">
        <v>870</v>
      </c>
      <c r="I18" s="1838">
        <v>2909</v>
      </c>
      <c r="J18" s="1839">
        <v>334</v>
      </c>
      <c r="K18" s="1891">
        <v>0.115</v>
      </c>
      <c r="L18" s="1841"/>
      <c r="M18" s="5"/>
    </row>
    <row r="19" spans="1:13" ht="13.8">
      <c r="A19" s="1880" t="s">
        <v>863</v>
      </c>
      <c r="B19" s="1871" t="s">
        <v>864</v>
      </c>
      <c r="C19" s="1882">
        <v>4566</v>
      </c>
      <c r="D19" s="1883">
        <v>708</v>
      </c>
      <c r="E19" s="1884">
        <f t="shared" si="0"/>
        <v>0.15505913272010513</v>
      </c>
      <c r="G19" s="1880" t="s">
        <v>871</v>
      </c>
      <c r="H19" s="1898" t="s">
        <v>872</v>
      </c>
      <c r="I19" s="1843">
        <v>3727</v>
      </c>
      <c r="J19" s="1844">
        <v>200</v>
      </c>
      <c r="K19" s="1884">
        <v>5.3999999999999999E-2</v>
      </c>
      <c r="L19" s="1841"/>
      <c r="M19" s="5"/>
    </row>
    <row r="20" spans="1:13" ht="13.8">
      <c r="A20" s="1887" t="s">
        <v>865</v>
      </c>
      <c r="B20" s="1876" t="s">
        <v>2593</v>
      </c>
      <c r="C20" s="1889">
        <v>2472</v>
      </c>
      <c r="D20" s="1890">
        <v>277</v>
      </c>
      <c r="E20" s="1891">
        <f t="shared" si="0"/>
        <v>0.11205501618122977</v>
      </c>
      <c r="G20" s="1887" t="s">
        <v>873</v>
      </c>
      <c r="H20" s="1897" t="s">
        <v>874</v>
      </c>
      <c r="I20" s="1838">
        <v>2441</v>
      </c>
      <c r="J20" s="1839">
        <v>131</v>
      </c>
      <c r="K20" s="1891">
        <v>5.3999999999999999E-2</v>
      </c>
      <c r="L20" s="1841"/>
      <c r="M20" s="5"/>
    </row>
    <row r="21" spans="1:13" ht="13.8">
      <c r="A21" s="1880" t="s">
        <v>869</v>
      </c>
      <c r="B21" s="1871" t="s">
        <v>870</v>
      </c>
      <c r="C21" s="1882">
        <v>3157</v>
      </c>
      <c r="D21" s="1883">
        <v>373</v>
      </c>
      <c r="E21" s="1884">
        <f t="shared" si="0"/>
        <v>0.11815014254038644</v>
      </c>
      <c r="G21" s="1880" t="s">
        <v>875</v>
      </c>
      <c r="H21" s="1898" t="s">
        <v>876</v>
      </c>
      <c r="I21" s="1843">
        <v>6907</v>
      </c>
      <c r="J21" s="1844">
        <v>2757</v>
      </c>
      <c r="K21" s="1884">
        <v>0.39900000000000002</v>
      </c>
      <c r="L21" s="1841"/>
      <c r="M21" s="5"/>
    </row>
    <row r="22" spans="1:13" ht="13.8">
      <c r="A22" s="1887" t="s">
        <v>871</v>
      </c>
      <c r="B22" s="1864" t="s">
        <v>872</v>
      </c>
      <c r="C22" s="1889">
        <v>3434</v>
      </c>
      <c r="D22" s="1890">
        <v>205</v>
      </c>
      <c r="E22" s="1891">
        <f t="shared" si="0"/>
        <v>5.9697146185206759E-2</v>
      </c>
      <c r="G22" s="1887" t="s">
        <v>877</v>
      </c>
      <c r="H22" s="1897" t="s">
        <v>878</v>
      </c>
      <c r="I22" s="1838">
        <v>2617</v>
      </c>
      <c r="J22" s="1839">
        <v>947</v>
      </c>
      <c r="K22" s="1891">
        <v>0.36199999999999999</v>
      </c>
      <c r="L22" s="1841"/>
      <c r="M22" s="5"/>
    </row>
    <row r="23" spans="1:13" ht="13.8">
      <c r="A23" s="1880" t="s">
        <v>873</v>
      </c>
      <c r="B23" s="1871" t="s">
        <v>874</v>
      </c>
      <c r="C23" s="1882">
        <v>2403</v>
      </c>
      <c r="D23" s="1883">
        <v>75</v>
      </c>
      <c r="E23" s="1884">
        <f t="shared" si="0"/>
        <v>3.1210986267166042E-2</v>
      </c>
      <c r="G23" s="1880" t="s">
        <v>879</v>
      </c>
      <c r="H23" s="1898" t="s">
        <v>880</v>
      </c>
      <c r="I23" s="1843">
        <v>3205</v>
      </c>
      <c r="J23" s="1844">
        <v>920</v>
      </c>
      <c r="K23" s="1884">
        <v>0.28699999999999998</v>
      </c>
      <c r="L23" s="1841"/>
      <c r="M23" s="5"/>
    </row>
    <row r="24" spans="1:13" ht="13.8">
      <c r="A24" s="1887" t="s">
        <v>2594</v>
      </c>
      <c r="B24" s="1876" t="s">
        <v>2595</v>
      </c>
      <c r="C24" s="1889">
        <v>2438</v>
      </c>
      <c r="D24" s="1890">
        <v>262</v>
      </c>
      <c r="E24" s="1891">
        <f t="shared" si="0"/>
        <v>0.10746513535684987</v>
      </c>
      <c r="G24" s="1887" t="s">
        <v>881</v>
      </c>
      <c r="H24" s="1897" t="s">
        <v>882</v>
      </c>
      <c r="I24" s="1838">
        <v>6481</v>
      </c>
      <c r="J24" s="1839">
        <v>2265</v>
      </c>
      <c r="K24" s="1891">
        <v>0.34899999999999998</v>
      </c>
      <c r="L24" s="1841"/>
      <c r="M24" s="5"/>
    </row>
    <row r="25" spans="1:13" ht="13.8">
      <c r="A25" s="1880" t="s">
        <v>2596</v>
      </c>
      <c r="B25" s="1877" t="s">
        <v>2597</v>
      </c>
      <c r="C25" s="1882">
        <v>1990</v>
      </c>
      <c r="D25" s="1883">
        <v>256</v>
      </c>
      <c r="E25" s="1884">
        <f t="shared" si="0"/>
        <v>0.12864321608040202</v>
      </c>
      <c r="G25" s="1880" t="s">
        <v>883</v>
      </c>
      <c r="H25" s="1898" t="s">
        <v>884</v>
      </c>
      <c r="I25" s="1843">
        <v>8426</v>
      </c>
      <c r="J25" s="1844">
        <v>2139</v>
      </c>
      <c r="K25" s="1884">
        <v>0.254</v>
      </c>
      <c r="L25" s="1841"/>
      <c r="M25" s="5"/>
    </row>
    <row r="26" spans="1:13" ht="13.8">
      <c r="A26" s="1887" t="s">
        <v>2598</v>
      </c>
      <c r="B26" s="1876" t="s">
        <v>2599</v>
      </c>
      <c r="C26" s="1889">
        <v>3366</v>
      </c>
      <c r="D26" s="1890">
        <v>441</v>
      </c>
      <c r="E26" s="1891">
        <f t="shared" si="0"/>
        <v>0.13101604278074866</v>
      </c>
      <c r="G26" s="1887" t="s">
        <v>885</v>
      </c>
      <c r="H26" s="1897" t="s">
        <v>886</v>
      </c>
      <c r="I26" s="1838">
        <v>8167</v>
      </c>
      <c r="J26" s="1839">
        <v>2131</v>
      </c>
      <c r="K26" s="1891">
        <v>0.26100000000000001</v>
      </c>
      <c r="L26" s="1841"/>
      <c r="M26" s="5"/>
    </row>
    <row r="27" spans="1:13" ht="13.8">
      <c r="A27" s="1880" t="s">
        <v>875</v>
      </c>
      <c r="B27" s="1871" t="s">
        <v>876</v>
      </c>
      <c r="C27" s="1882">
        <v>7413</v>
      </c>
      <c r="D27" s="1883">
        <v>2952</v>
      </c>
      <c r="E27" s="1884">
        <f t="shared" si="0"/>
        <v>0.3982193443949818</v>
      </c>
      <c r="G27" s="1880" t="s">
        <v>887</v>
      </c>
      <c r="H27" s="1898" t="s">
        <v>888</v>
      </c>
      <c r="I27" s="1843">
        <v>5426</v>
      </c>
      <c r="J27" s="1844">
        <v>1014</v>
      </c>
      <c r="K27" s="1884">
        <v>0.187</v>
      </c>
      <c r="L27" s="1841"/>
      <c r="M27" s="5"/>
    </row>
    <row r="28" spans="1:13" ht="13.8">
      <c r="A28" s="1887" t="s">
        <v>877</v>
      </c>
      <c r="B28" s="1864" t="s">
        <v>878</v>
      </c>
      <c r="C28" s="1889">
        <v>2848</v>
      </c>
      <c r="D28" s="1890">
        <v>1055</v>
      </c>
      <c r="E28" s="1891">
        <f t="shared" si="0"/>
        <v>0.37043539325842695</v>
      </c>
      <c r="G28" s="1887" t="s">
        <v>889</v>
      </c>
      <c r="H28" s="1897" t="s">
        <v>890</v>
      </c>
      <c r="I28" s="1838">
        <v>7580</v>
      </c>
      <c r="J28" s="1839">
        <v>1411</v>
      </c>
      <c r="K28" s="1891">
        <v>0.186</v>
      </c>
      <c r="L28" s="1841"/>
      <c r="M28" s="5"/>
    </row>
    <row r="29" spans="1:13" ht="13.8">
      <c r="A29" s="1880" t="s">
        <v>879</v>
      </c>
      <c r="B29" s="1871" t="s">
        <v>880</v>
      </c>
      <c r="C29" s="1882">
        <v>3428</v>
      </c>
      <c r="D29" s="1883">
        <v>1045</v>
      </c>
      <c r="E29" s="1884">
        <f t="shared" si="0"/>
        <v>0.30484247374562429</v>
      </c>
      <c r="G29" s="1880" t="s">
        <v>891</v>
      </c>
      <c r="H29" s="1898" t="s">
        <v>892</v>
      </c>
      <c r="I29" s="1843">
        <v>3003</v>
      </c>
      <c r="J29" s="1844">
        <v>857</v>
      </c>
      <c r="K29" s="1884">
        <v>0.28499999999999998</v>
      </c>
      <c r="L29" s="1841"/>
      <c r="M29" s="5"/>
    </row>
    <row r="30" spans="1:13" ht="13.8">
      <c r="A30" s="1887" t="s">
        <v>881</v>
      </c>
      <c r="B30" s="1876" t="s">
        <v>882</v>
      </c>
      <c r="C30" s="1889">
        <v>6505</v>
      </c>
      <c r="D30" s="1890">
        <v>2327</v>
      </c>
      <c r="E30" s="1891">
        <f t="shared" si="0"/>
        <v>0.35772482705611069</v>
      </c>
      <c r="G30" s="1887" t="s">
        <v>893</v>
      </c>
      <c r="H30" s="1897" t="s">
        <v>894</v>
      </c>
      <c r="I30" s="1838">
        <v>3250</v>
      </c>
      <c r="J30" s="1839">
        <v>460</v>
      </c>
      <c r="K30" s="1891">
        <v>0.14199999999999999</v>
      </c>
      <c r="L30" s="1841"/>
      <c r="M30" s="5"/>
    </row>
    <row r="31" spans="1:13" ht="13.8">
      <c r="A31" s="1880" t="s">
        <v>2600</v>
      </c>
      <c r="B31" s="1877" t="s">
        <v>2601</v>
      </c>
      <c r="C31" s="1882">
        <v>6473</v>
      </c>
      <c r="D31" s="1883">
        <v>1561</v>
      </c>
      <c r="E31" s="1884">
        <f t="shared" si="0"/>
        <v>0.2411555692878109</v>
      </c>
      <c r="G31" s="1880" t="s">
        <v>895</v>
      </c>
      <c r="H31" s="1898" t="s">
        <v>896</v>
      </c>
      <c r="I31" s="1843">
        <v>5491</v>
      </c>
      <c r="J31" s="1844">
        <v>832</v>
      </c>
      <c r="K31" s="1884">
        <v>0.152</v>
      </c>
      <c r="L31" s="1841"/>
      <c r="M31" s="5"/>
    </row>
    <row r="32" spans="1:13" ht="13.8">
      <c r="A32" s="1887" t="s">
        <v>2602</v>
      </c>
      <c r="B32" s="1876" t="s">
        <v>2603</v>
      </c>
      <c r="C32" s="1889">
        <v>4162</v>
      </c>
      <c r="D32" s="1890">
        <v>1295</v>
      </c>
      <c r="E32" s="1891">
        <f t="shared" si="0"/>
        <v>0.31114848630466124</v>
      </c>
      <c r="G32" s="1887" t="s">
        <v>897</v>
      </c>
      <c r="H32" s="1897" t="s">
        <v>898</v>
      </c>
      <c r="I32" s="1838">
        <v>2368</v>
      </c>
      <c r="J32" s="1839">
        <v>274</v>
      </c>
      <c r="K32" s="1891">
        <v>0.11600000000000001</v>
      </c>
      <c r="L32" s="1841"/>
      <c r="M32" s="5"/>
    </row>
    <row r="33" spans="1:13" ht="13.8">
      <c r="A33" s="1880" t="s">
        <v>887</v>
      </c>
      <c r="B33" s="1877" t="s">
        <v>888</v>
      </c>
      <c r="C33" s="1882">
        <v>5865</v>
      </c>
      <c r="D33" s="1883">
        <v>1191</v>
      </c>
      <c r="E33" s="1884">
        <f t="shared" si="0"/>
        <v>0.20306905370843989</v>
      </c>
      <c r="G33" s="1880" t="s">
        <v>899</v>
      </c>
      <c r="H33" s="1898" t="s">
        <v>900</v>
      </c>
      <c r="I33" s="1843">
        <v>5036</v>
      </c>
      <c r="J33" s="1844">
        <v>451</v>
      </c>
      <c r="K33" s="1884">
        <v>0.09</v>
      </c>
      <c r="L33" s="1841"/>
      <c r="M33" s="5"/>
    </row>
    <row r="34" spans="1:13" ht="26.4">
      <c r="A34" s="1887" t="s">
        <v>2604</v>
      </c>
      <c r="B34" s="1876" t="s">
        <v>2605</v>
      </c>
      <c r="C34" s="1889">
        <v>2144</v>
      </c>
      <c r="D34" s="1890">
        <v>521</v>
      </c>
      <c r="E34" s="1891">
        <f t="shared" si="0"/>
        <v>0.24300373134328357</v>
      </c>
      <c r="G34" s="1887" t="s">
        <v>901</v>
      </c>
      <c r="H34" s="1897" t="s">
        <v>148</v>
      </c>
      <c r="I34" s="1838">
        <v>2366</v>
      </c>
      <c r="J34" s="1839">
        <v>205</v>
      </c>
      <c r="K34" s="1891">
        <v>8.6999999999999994E-2</v>
      </c>
      <c r="L34" s="1841"/>
      <c r="M34" s="5"/>
    </row>
    <row r="35" spans="1:13" ht="13.8">
      <c r="A35" s="1880" t="s">
        <v>2606</v>
      </c>
      <c r="B35" s="1877" t="s">
        <v>2607</v>
      </c>
      <c r="C35" s="1882">
        <v>6446</v>
      </c>
      <c r="D35" s="1883">
        <v>1096</v>
      </c>
      <c r="E35" s="1884">
        <f t="shared" si="0"/>
        <v>0.17002792429413591</v>
      </c>
      <c r="G35" s="1880" t="s">
        <v>902</v>
      </c>
      <c r="H35" s="1898" t="s">
        <v>146</v>
      </c>
      <c r="I35" s="1843">
        <v>3135</v>
      </c>
      <c r="J35" s="1844">
        <v>611</v>
      </c>
      <c r="K35" s="1884">
        <v>0.19500000000000001</v>
      </c>
      <c r="L35" s="1841"/>
      <c r="M35" s="5"/>
    </row>
    <row r="36" spans="1:13" ht="13.8">
      <c r="A36" s="1887" t="s">
        <v>2608</v>
      </c>
      <c r="B36" s="1876" t="s">
        <v>2609</v>
      </c>
      <c r="C36" s="1889">
        <v>6002</v>
      </c>
      <c r="D36" s="1890">
        <v>1263</v>
      </c>
      <c r="E36" s="1891">
        <f t="shared" si="0"/>
        <v>0.21042985671442851</v>
      </c>
      <c r="G36" s="1887" t="s">
        <v>903</v>
      </c>
      <c r="H36" s="1897" t="s">
        <v>904</v>
      </c>
      <c r="I36" s="1838">
        <v>4503</v>
      </c>
      <c r="J36" s="1839">
        <v>2616</v>
      </c>
      <c r="K36" s="1891">
        <v>0.58099999999999996</v>
      </c>
      <c r="L36" s="1841"/>
      <c r="M36" s="5"/>
    </row>
    <row r="37" spans="1:13" ht="26.4">
      <c r="A37" s="1880" t="s">
        <v>2610</v>
      </c>
      <c r="B37" s="1877" t="s">
        <v>2611</v>
      </c>
      <c r="C37" s="1882">
        <v>2079</v>
      </c>
      <c r="D37" s="1883">
        <v>704</v>
      </c>
      <c r="E37" s="1884">
        <f t="shared" si="0"/>
        <v>0.33862433862433861</v>
      </c>
      <c r="G37" s="1880" t="s">
        <v>905</v>
      </c>
      <c r="H37" s="1898" t="s">
        <v>906</v>
      </c>
      <c r="I37" s="1843">
        <v>2752</v>
      </c>
      <c r="J37" s="1844">
        <v>1865</v>
      </c>
      <c r="K37" s="1884">
        <v>0.67800000000000005</v>
      </c>
      <c r="L37" s="1841"/>
      <c r="M37" s="5"/>
    </row>
    <row r="38" spans="1:13" ht="13.8">
      <c r="A38" s="1887" t="s">
        <v>891</v>
      </c>
      <c r="B38" s="1864" t="s">
        <v>892</v>
      </c>
      <c r="C38" s="1889">
        <v>3208</v>
      </c>
      <c r="D38" s="1890">
        <v>928</v>
      </c>
      <c r="E38" s="1891">
        <f t="shared" si="0"/>
        <v>0.2892768079800499</v>
      </c>
      <c r="G38" s="1887" t="s">
        <v>907</v>
      </c>
      <c r="H38" s="1897" t="s">
        <v>2612</v>
      </c>
      <c r="I38" s="1838">
        <v>5624</v>
      </c>
      <c r="J38" s="1839">
        <v>1117</v>
      </c>
      <c r="K38" s="1891">
        <v>0.19900000000000001</v>
      </c>
      <c r="L38" s="1841"/>
      <c r="M38" s="5"/>
    </row>
    <row r="39" spans="1:13" ht="14.4" thickBot="1">
      <c r="A39" s="1880" t="s">
        <v>893</v>
      </c>
      <c r="B39" s="1871" t="s">
        <v>894</v>
      </c>
      <c r="C39" s="1882">
        <v>3223</v>
      </c>
      <c r="D39" s="1883">
        <v>468</v>
      </c>
      <c r="E39" s="1884">
        <f t="shared" si="0"/>
        <v>0.14520632950667081</v>
      </c>
      <c r="G39" s="1880" t="s">
        <v>908</v>
      </c>
      <c r="H39" s="1898" t="s">
        <v>909</v>
      </c>
      <c r="I39" s="1899">
        <v>994</v>
      </c>
      <c r="J39" s="1879">
        <v>112</v>
      </c>
      <c r="K39" s="1860">
        <v>0.113</v>
      </c>
      <c r="L39" s="1841"/>
      <c r="M39" s="5"/>
    </row>
    <row r="40" spans="1:13" ht="13.8">
      <c r="A40" s="1887" t="s">
        <v>895</v>
      </c>
      <c r="B40" s="1864" t="s">
        <v>896</v>
      </c>
      <c r="C40" s="1889">
        <v>6280</v>
      </c>
      <c r="D40" s="1890">
        <v>973</v>
      </c>
      <c r="E40" s="1891">
        <f t="shared" si="0"/>
        <v>0.15493630573248407</v>
      </c>
      <c r="G40" s="2348" t="s">
        <v>33</v>
      </c>
      <c r="H40" s="2349"/>
      <c r="I40" s="1851">
        <v>154834</v>
      </c>
      <c r="J40" s="1852">
        <v>36758</v>
      </c>
      <c r="K40" s="1840">
        <v>0.23699999999999999</v>
      </c>
      <c r="L40" s="1841"/>
      <c r="M40" s="5"/>
    </row>
    <row r="41" spans="1:13" ht="13.2">
      <c r="A41" s="1880" t="s">
        <v>897</v>
      </c>
      <c r="B41" s="1871" t="s">
        <v>898</v>
      </c>
      <c r="C41" s="1882">
        <v>2367</v>
      </c>
      <c r="D41" s="1883">
        <v>277</v>
      </c>
      <c r="E41" s="1884">
        <f t="shared" si="0"/>
        <v>0.11702577101816646</v>
      </c>
      <c r="G41" s="303"/>
      <c r="H41" s="303"/>
      <c r="I41" s="303"/>
      <c r="J41" s="1886"/>
      <c r="K41" s="23"/>
    </row>
    <row r="42" spans="1:13" ht="14.25" customHeight="1">
      <c r="A42" s="1887" t="s">
        <v>901</v>
      </c>
      <c r="B42" s="1864" t="s">
        <v>148</v>
      </c>
      <c r="C42" s="1889">
        <v>2544</v>
      </c>
      <c r="D42" s="1890">
        <v>233</v>
      </c>
      <c r="E42" s="1891">
        <f t="shared" si="0"/>
        <v>9.1588050314465402E-2</v>
      </c>
      <c r="G42" s="2331" t="s">
        <v>2421</v>
      </c>
      <c r="H42" s="2331"/>
      <c r="I42" s="2331"/>
      <c r="J42" s="2331"/>
      <c r="K42" s="2331"/>
    </row>
    <row r="43" spans="1:13" ht="13.2">
      <c r="A43" s="1880" t="s">
        <v>2613</v>
      </c>
      <c r="B43" s="1877" t="s">
        <v>2614</v>
      </c>
      <c r="C43" s="1882">
        <v>1202</v>
      </c>
      <c r="D43" s="1883">
        <v>120</v>
      </c>
      <c r="E43" s="1884">
        <f t="shared" si="0"/>
        <v>9.9833610648918464E-2</v>
      </c>
    </row>
    <row r="44" spans="1:13" ht="13.2">
      <c r="A44" s="1887" t="s">
        <v>2615</v>
      </c>
      <c r="B44" s="1876" t="s">
        <v>2616</v>
      </c>
      <c r="C44" s="1889">
        <v>3541</v>
      </c>
      <c r="D44" s="1890">
        <v>176</v>
      </c>
      <c r="E44" s="1891">
        <f t="shared" si="0"/>
        <v>4.9703473595029656E-2</v>
      </c>
    </row>
    <row r="45" spans="1:13" ht="13.2">
      <c r="A45" s="1880" t="s">
        <v>902</v>
      </c>
      <c r="B45" s="1877" t="s">
        <v>2617</v>
      </c>
      <c r="C45" s="1882">
        <v>3367</v>
      </c>
      <c r="D45" s="1883">
        <v>708</v>
      </c>
      <c r="E45" s="1884">
        <f t="shared" si="0"/>
        <v>0.21027621027621027</v>
      </c>
    </row>
    <row r="46" spans="1:13" ht="13.2">
      <c r="A46" s="1887" t="s">
        <v>903</v>
      </c>
      <c r="B46" s="1876" t="s">
        <v>2618</v>
      </c>
      <c r="C46" s="1889">
        <v>4441</v>
      </c>
      <c r="D46" s="1890">
        <v>2719</v>
      </c>
      <c r="E46" s="1891">
        <f t="shared" si="0"/>
        <v>0.6122494933573519</v>
      </c>
    </row>
    <row r="47" spans="1:13" ht="13.2">
      <c r="A47" s="1880" t="s">
        <v>905</v>
      </c>
      <c r="B47" s="1877" t="s">
        <v>2619</v>
      </c>
      <c r="C47" s="1882">
        <v>2846</v>
      </c>
      <c r="D47" s="1883">
        <v>2051</v>
      </c>
      <c r="E47" s="1884">
        <f t="shared" si="0"/>
        <v>0.72066057624736468</v>
      </c>
    </row>
    <row r="48" spans="1:13" ht="13.2">
      <c r="A48" s="1887" t="s">
        <v>907</v>
      </c>
      <c r="B48" s="1876" t="s">
        <v>2620</v>
      </c>
      <c r="C48" s="1889">
        <v>6276</v>
      </c>
      <c r="D48" s="1890">
        <v>1285</v>
      </c>
      <c r="E48" s="1891">
        <f t="shared" si="0"/>
        <v>0.20474824729126834</v>
      </c>
    </row>
    <row r="49" spans="1:5" ht="13.2">
      <c r="A49" s="1880" t="s">
        <v>2621</v>
      </c>
      <c r="B49" s="1877" t="s">
        <v>909</v>
      </c>
      <c r="C49" s="1882">
        <v>1112</v>
      </c>
      <c r="D49" s="1883">
        <v>79</v>
      </c>
      <c r="E49" s="1884">
        <f t="shared" si="0"/>
        <v>7.1043165467625902E-2</v>
      </c>
    </row>
    <row r="50" spans="1:5" ht="13.2">
      <c r="A50" s="1887" t="s">
        <v>2513</v>
      </c>
      <c r="B50" s="1876" t="s">
        <v>2622</v>
      </c>
      <c r="C50" s="1889">
        <v>0</v>
      </c>
      <c r="D50" s="1782">
        <v>0</v>
      </c>
      <c r="E50" s="1891"/>
    </row>
    <row r="51" spans="1:5" ht="13.2">
      <c r="A51" s="1880" t="s">
        <v>2623</v>
      </c>
      <c r="B51" s="1871" t="s">
        <v>2550</v>
      </c>
      <c r="C51" s="1882">
        <v>0</v>
      </c>
      <c r="D51" s="1785">
        <v>0</v>
      </c>
      <c r="E51" s="1884"/>
    </row>
    <row r="52" spans="1:5" ht="13.2">
      <c r="A52" s="1887" t="s">
        <v>2573</v>
      </c>
      <c r="B52" s="1864" t="s">
        <v>2550</v>
      </c>
      <c r="C52" s="1889">
        <v>0</v>
      </c>
      <c r="D52" s="1782">
        <v>0</v>
      </c>
      <c r="E52" s="1891"/>
    </row>
    <row r="53" spans="1:5" ht="13.8" thickBot="1">
      <c r="A53" s="1880" t="s">
        <v>2624</v>
      </c>
      <c r="B53" s="1871" t="s">
        <v>2550</v>
      </c>
      <c r="C53" s="1900">
        <v>0</v>
      </c>
      <c r="D53" s="1794">
        <v>0</v>
      </c>
      <c r="E53" s="1860"/>
    </row>
    <row r="54" spans="1:5" ht="13.2">
      <c r="A54" s="2345" t="s">
        <v>33</v>
      </c>
      <c r="B54" s="2345"/>
      <c r="C54" s="1901">
        <v>164754</v>
      </c>
      <c r="D54" s="1902">
        <v>39592</v>
      </c>
      <c r="E54" s="1840">
        <f t="shared" si="0"/>
        <v>0.24030979520982798</v>
      </c>
    </row>
    <row r="55" spans="1:5" ht="27" customHeight="1">
      <c r="A55" s="2091" t="s">
        <v>2123</v>
      </c>
      <c r="B55" s="2091"/>
      <c r="C55" s="2091"/>
      <c r="D55" s="2091"/>
      <c r="E55" s="2091"/>
    </row>
    <row r="56" spans="1:5" ht="13.2" customHeight="1">
      <c r="A56" s="51"/>
      <c r="B56" s="51"/>
      <c r="C56" s="51"/>
      <c r="D56" s="51"/>
      <c r="E56" s="51"/>
    </row>
    <row r="57" spans="1:5" ht="13.2">
      <c r="A57" s="2292" t="s">
        <v>2124</v>
      </c>
      <c r="B57" s="2292"/>
      <c r="C57" s="2292"/>
      <c r="D57" s="2292"/>
      <c r="E57" s="2292"/>
    </row>
  </sheetData>
  <mergeCells count="15">
    <mergeCell ref="G40:H40"/>
    <mergeCell ref="G42:K42"/>
    <mergeCell ref="A54:B54"/>
    <mergeCell ref="A55:E55"/>
    <mergeCell ref="A57:E57"/>
    <mergeCell ref="G1:K1"/>
    <mergeCell ref="G3:G5"/>
    <mergeCell ref="H3:H5"/>
    <mergeCell ref="I3:K3"/>
    <mergeCell ref="J4:K4"/>
    <mergeCell ref="A1:E1"/>
    <mergeCell ref="A3:A5"/>
    <mergeCell ref="B3:B5"/>
    <mergeCell ref="C3:E3"/>
    <mergeCell ref="D4:E4"/>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6"/>
  <sheetViews>
    <sheetView workbookViewId="0">
      <selection activeCell="E3" sqref="E3"/>
    </sheetView>
  </sheetViews>
  <sheetFormatPr defaultColWidth="9.6640625" defaultRowHeight="13.2"/>
  <cols>
    <col min="1" max="1" width="16.21875" style="1357" customWidth="1"/>
    <col min="2" max="2" width="82.33203125" style="661" customWidth="1"/>
    <col min="3" max="16384" width="9.6640625" style="661"/>
  </cols>
  <sheetData>
    <row r="1" spans="1:3" ht="24.6">
      <c r="A1" s="2097" t="s">
        <v>2625</v>
      </c>
      <c r="B1" s="2097"/>
      <c r="C1" s="1800"/>
    </row>
    <row r="3" spans="1:3" ht="133.05000000000001" customHeight="1">
      <c r="A3" s="2351" t="s">
        <v>2626</v>
      </c>
      <c r="B3" s="2352"/>
    </row>
    <row r="4" spans="1:3">
      <c r="A4" s="1243"/>
    </row>
    <row r="5" spans="1:3" ht="58.05" customHeight="1">
      <c r="A5" s="2351" t="s">
        <v>2627</v>
      </c>
      <c r="B5" s="2352"/>
    </row>
    <row r="6" spans="1:3">
      <c r="A6" s="1243"/>
    </row>
    <row r="9" spans="1:3" ht="27.75" customHeight="1">
      <c r="A9" s="2353" t="s">
        <v>2039</v>
      </c>
      <c r="B9" s="2354"/>
    </row>
    <row r="11" spans="1:3" ht="20.100000000000001" customHeight="1">
      <c r="A11" s="1903" t="s">
        <v>66</v>
      </c>
      <c r="B11" s="1904" t="s">
        <v>2628</v>
      </c>
    </row>
    <row r="12" spans="1:3" ht="13.8">
      <c r="A12" s="1905" t="s">
        <v>166</v>
      </c>
      <c r="B12" s="1906" t="s">
        <v>2629</v>
      </c>
      <c r="C12" s="1841"/>
    </row>
    <row r="13" spans="1:3" ht="13.8">
      <c r="A13" s="1905" t="s">
        <v>166</v>
      </c>
      <c r="B13" s="1906" t="s">
        <v>2630</v>
      </c>
      <c r="C13" s="1841"/>
    </row>
    <row r="14" spans="1:3" ht="13.8">
      <c r="A14" s="1905" t="s">
        <v>166</v>
      </c>
      <c r="B14" s="1906" t="s">
        <v>1593</v>
      </c>
      <c r="C14" s="1841"/>
    </row>
    <row r="15" spans="1:3" ht="13.8">
      <c r="A15" s="1905" t="s">
        <v>166</v>
      </c>
      <c r="B15" s="1907" t="s">
        <v>2631</v>
      </c>
      <c r="C15" s="1841"/>
    </row>
    <row r="16" spans="1:3" ht="13.8">
      <c r="A16" s="1905" t="s">
        <v>166</v>
      </c>
      <c r="B16" s="1906" t="s">
        <v>2632</v>
      </c>
      <c r="C16" s="1841"/>
    </row>
    <row r="17" spans="1:3" ht="13.8">
      <c r="A17" s="1905" t="s">
        <v>166</v>
      </c>
      <c r="B17" s="1906" t="s">
        <v>2633</v>
      </c>
      <c r="C17" s="1841"/>
    </row>
    <row r="18" spans="1:3" ht="13.8">
      <c r="A18" s="1905" t="s">
        <v>166</v>
      </c>
      <c r="B18" s="1906" t="s">
        <v>2634</v>
      </c>
      <c r="C18" s="1841"/>
    </row>
    <row r="19" spans="1:3" ht="13.8">
      <c r="A19" s="1905" t="s">
        <v>166</v>
      </c>
      <c r="B19" s="1906" t="s">
        <v>2635</v>
      </c>
      <c r="C19" s="1841"/>
    </row>
    <row r="20" spans="1:3" ht="13.8">
      <c r="A20" s="1905" t="s">
        <v>166</v>
      </c>
      <c r="B20" s="1906" t="s">
        <v>2636</v>
      </c>
      <c r="C20" s="1841"/>
    </row>
    <row r="21" spans="1:3" ht="13.8">
      <c r="A21" s="1905" t="s">
        <v>166</v>
      </c>
      <c r="B21" s="1907" t="s">
        <v>2637</v>
      </c>
      <c r="C21" s="1841"/>
    </row>
    <row r="22" spans="1:3" ht="13.8">
      <c r="A22" s="1905" t="s">
        <v>166</v>
      </c>
      <c r="B22" s="1906" t="s">
        <v>2638</v>
      </c>
      <c r="C22" s="1841"/>
    </row>
    <row r="23" spans="1:3" ht="13.8">
      <c r="A23" s="1905" t="s">
        <v>166</v>
      </c>
      <c r="B23" s="1906" t="s">
        <v>2639</v>
      </c>
      <c r="C23" s="1841"/>
    </row>
    <row r="24" spans="1:3" ht="13.8">
      <c r="A24" s="1905" t="s">
        <v>166</v>
      </c>
      <c r="B24" s="1906" t="s">
        <v>1594</v>
      </c>
      <c r="C24" s="1841"/>
    </row>
    <row r="25" spans="1:3" ht="13.8">
      <c r="A25" s="1905" t="s">
        <v>166</v>
      </c>
      <c r="B25" s="1906" t="s">
        <v>1595</v>
      </c>
      <c r="C25" s="1841"/>
    </row>
    <row r="26" spans="1:3" ht="13.8">
      <c r="A26" s="1905" t="s">
        <v>166</v>
      </c>
      <c r="B26" s="1906" t="s">
        <v>2640</v>
      </c>
      <c r="C26" s="1841"/>
    </row>
    <row r="27" spans="1:3" ht="13.8">
      <c r="A27" s="1905" t="s">
        <v>166</v>
      </c>
      <c r="B27" s="1906" t="s">
        <v>2641</v>
      </c>
      <c r="C27" s="1841"/>
    </row>
    <row r="28" spans="1:3" ht="13.8">
      <c r="A28" s="1905" t="s">
        <v>166</v>
      </c>
      <c r="B28" s="1906" t="s">
        <v>1596</v>
      </c>
      <c r="C28" s="1841"/>
    </row>
    <row r="29" spans="1:3" ht="13.8">
      <c r="A29" s="1905" t="s">
        <v>166</v>
      </c>
      <c r="B29" s="1907" t="s">
        <v>2642</v>
      </c>
      <c r="C29" s="1841"/>
    </row>
    <row r="30" spans="1:3" ht="13.8">
      <c r="A30" s="1905" t="s">
        <v>166</v>
      </c>
      <c r="B30" s="1906" t="s">
        <v>2643</v>
      </c>
      <c r="C30" s="1841"/>
    </row>
    <row r="31" spans="1:3" ht="13.8">
      <c r="A31" s="1905" t="s">
        <v>166</v>
      </c>
      <c r="B31" s="1906" t="s">
        <v>2644</v>
      </c>
      <c r="C31" s="1841"/>
    </row>
    <row r="32" spans="1:3" ht="13.8">
      <c r="A32" s="1905" t="s">
        <v>166</v>
      </c>
      <c r="B32" s="1907" t="s">
        <v>2645</v>
      </c>
      <c r="C32" s="1841"/>
    </row>
    <row r="33" spans="1:3" ht="13.8">
      <c r="A33" s="1905" t="s">
        <v>166</v>
      </c>
      <c r="B33" s="1906" t="s">
        <v>1597</v>
      </c>
      <c r="C33" s="1841"/>
    </row>
    <row r="34" spans="1:3" ht="13.8">
      <c r="A34" s="1905" t="s">
        <v>166</v>
      </c>
      <c r="B34" s="1906" t="s">
        <v>1598</v>
      </c>
      <c r="C34" s="1841"/>
    </row>
    <row r="35" spans="1:3" ht="13.8">
      <c r="A35" s="1905" t="s">
        <v>166</v>
      </c>
      <c r="B35" s="1906" t="s">
        <v>1599</v>
      </c>
      <c r="C35" s="1841"/>
    </row>
    <row r="36" spans="1:3" ht="13.8">
      <c r="A36" s="1905" t="s">
        <v>166</v>
      </c>
      <c r="B36" s="1906" t="s">
        <v>2646</v>
      </c>
      <c r="C36" s="1841"/>
    </row>
    <row r="37" spans="1:3" ht="13.8">
      <c r="A37" s="1905" t="s">
        <v>166</v>
      </c>
      <c r="B37" s="1906" t="s">
        <v>2647</v>
      </c>
      <c r="C37" s="1841"/>
    </row>
    <row r="38" spans="1:3" ht="13.8">
      <c r="A38" s="1905" t="s">
        <v>166</v>
      </c>
      <c r="B38" s="1906" t="s">
        <v>2648</v>
      </c>
      <c r="C38" s="1841"/>
    </row>
    <row r="39" spans="1:3" ht="13.8">
      <c r="A39" s="1905" t="s">
        <v>166</v>
      </c>
      <c r="B39" s="1906" t="s">
        <v>2649</v>
      </c>
      <c r="C39" s="1841"/>
    </row>
    <row r="40" spans="1:3" ht="13.8">
      <c r="A40" s="1905" t="s">
        <v>166</v>
      </c>
      <c r="B40" s="1906" t="s">
        <v>1600</v>
      </c>
      <c r="C40" s="1841"/>
    </row>
    <row r="41" spans="1:3" ht="13.8">
      <c r="A41" s="1905" t="s">
        <v>166</v>
      </c>
      <c r="B41" s="1906" t="s">
        <v>1601</v>
      </c>
      <c r="C41" s="1841"/>
    </row>
    <row r="42" spans="1:3" ht="13.8">
      <c r="A42" s="1905" t="s">
        <v>166</v>
      </c>
      <c r="B42" s="1906" t="s">
        <v>1602</v>
      </c>
      <c r="C42" s="1841"/>
    </row>
    <row r="43" spans="1:3" ht="13.8">
      <c r="A43" s="1905" t="s">
        <v>166</v>
      </c>
      <c r="B43" s="1906" t="s">
        <v>1603</v>
      </c>
      <c r="C43" s="1841"/>
    </row>
    <row r="44" spans="1:3" ht="13.8">
      <c r="A44" s="1905" t="s">
        <v>166</v>
      </c>
      <c r="B44" s="1906" t="s">
        <v>2650</v>
      </c>
      <c r="C44" s="1841"/>
    </row>
    <row r="45" spans="1:3" ht="13.8">
      <c r="A45" s="1905" t="s">
        <v>166</v>
      </c>
      <c r="B45" s="1906" t="s">
        <v>2651</v>
      </c>
      <c r="C45" s="1841"/>
    </row>
    <row r="46" spans="1:3" ht="13.8">
      <c r="A46" s="1905" t="s">
        <v>166</v>
      </c>
      <c r="B46" s="1906" t="s">
        <v>1604</v>
      </c>
      <c r="C46" s="1841"/>
    </row>
    <row r="47" spans="1:3" ht="13.8">
      <c r="A47" s="1905" t="s">
        <v>166</v>
      </c>
      <c r="B47" s="1906" t="s">
        <v>1605</v>
      </c>
      <c r="C47" s="1841"/>
    </row>
    <row r="48" spans="1:3" ht="13.8">
      <c r="A48" s="1905" t="s">
        <v>166</v>
      </c>
      <c r="B48" s="1906" t="s">
        <v>2652</v>
      </c>
      <c r="C48" s="1841"/>
    </row>
    <row r="49" spans="1:3" ht="13.8">
      <c r="A49" s="1905" t="s">
        <v>166</v>
      </c>
      <c r="B49" s="1906" t="s">
        <v>2653</v>
      </c>
      <c r="C49" s="1841"/>
    </row>
    <row r="50" spans="1:3" ht="13.8">
      <c r="A50" s="1905" t="s">
        <v>166</v>
      </c>
      <c r="B50" s="1906" t="s">
        <v>1606</v>
      </c>
      <c r="C50" s="1841"/>
    </row>
    <row r="51" spans="1:3" ht="13.8">
      <c r="A51" s="1905" t="s">
        <v>166</v>
      </c>
      <c r="B51" s="1906" t="s">
        <v>1607</v>
      </c>
      <c r="C51" s="1841"/>
    </row>
    <row r="52" spans="1:3" ht="13.8">
      <c r="A52" s="1905" t="s">
        <v>166</v>
      </c>
      <c r="B52" s="1906" t="s">
        <v>1608</v>
      </c>
      <c r="C52" s="1841"/>
    </row>
    <row r="53" spans="1:3" ht="13.8">
      <c r="A53" s="1905" t="s">
        <v>166</v>
      </c>
      <c r="B53" s="1906" t="s">
        <v>2654</v>
      </c>
      <c r="C53" s="1841"/>
    </row>
    <row r="54" spans="1:3" ht="13.8">
      <c r="A54" s="1905" t="s">
        <v>166</v>
      </c>
      <c r="B54" s="1906" t="s">
        <v>1609</v>
      </c>
      <c r="C54" s="1841"/>
    </row>
    <row r="55" spans="1:3" ht="13.8">
      <c r="A55" s="1905" t="s">
        <v>166</v>
      </c>
      <c r="B55" s="1906" t="s">
        <v>2655</v>
      </c>
      <c r="C55" s="1841"/>
    </row>
    <row r="56" spans="1:3" ht="13.8">
      <c r="A56" s="1905" t="s">
        <v>166</v>
      </c>
      <c r="B56" s="1906" t="s">
        <v>2656</v>
      </c>
      <c r="C56" s="1841"/>
    </row>
    <row r="57" spans="1:3" ht="13.8">
      <c r="A57" s="1905" t="s">
        <v>166</v>
      </c>
      <c r="B57" s="1906" t="s">
        <v>1610</v>
      </c>
      <c r="C57" s="1841"/>
    </row>
    <row r="58" spans="1:3" ht="13.8">
      <c r="A58" s="1905" t="s">
        <v>166</v>
      </c>
      <c r="B58" s="1906" t="s">
        <v>1611</v>
      </c>
      <c r="C58" s="1841"/>
    </row>
    <row r="59" spans="1:3" ht="13.8">
      <c r="A59" s="1905" t="s">
        <v>166</v>
      </c>
      <c r="B59" s="1906" t="s">
        <v>2657</v>
      </c>
      <c r="C59" s="1841"/>
    </row>
    <row r="60" spans="1:3" ht="13.8">
      <c r="A60" s="1905" t="s">
        <v>166</v>
      </c>
      <c r="B60" s="1906" t="s">
        <v>2658</v>
      </c>
      <c r="C60" s="1841"/>
    </row>
    <row r="61" spans="1:3" ht="13.8">
      <c r="A61" s="1905" t="s">
        <v>166</v>
      </c>
      <c r="B61" s="1906" t="s">
        <v>1612</v>
      </c>
      <c r="C61" s="1841"/>
    </row>
    <row r="62" spans="1:3" ht="13.8">
      <c r="A62" s="1905" t="s">
        <v>166</v>
      </c>
      <c r="B62" s="1906" t="s">
        <v>2659</v>
      </c>
      <c r="C62" s="1841"/>
    </row>
    <row r="63" spans="1:3" ht="13.8">
      <c r="A63" s="1905" t="s">
        <v>166</v>
      </c>
      <c r="B63" s="1906" t="s">
        <v>2660</v>
      </c>
      <c r="C63" s="1841"/>
    </row>
    <row r="64" spans="1:3" ht="13.8">
      <c r="A64" s="1905" t="s">
        <v>166</v>
      </c>
      <c r="B64" s="1906" t="s">
        <v>1613</v>
      </c>
      <c r="C64" s="1841"/>
    </row>
    <row r="65" spans="1:3" ht="13.8">
      <c r="A65" s="1905" t="s">
        <v>166</v>
      </c>
      <c r="B65" s="1906" t="s">
        <v>1614</v>
      </c>
      <c r="C65" s="1841"/>
    </row>
    <row r="66" spans="1:3" ht="13.8">
      <c r="A66" s="1905" t="s">
        <v>166</v>
      </c>
      <c r="B66" s="1906" t="s">
        <v>1615</v>
      </c>
      <c r="C66" s="1841"/>
    </row>
    <row r="67" spans="1:3" ht="13.8">
      <c r="A67" s="1908"/>
      <c r="B67" s="1908"/>
    </row>
    <row r="68" spans="1:3" ht="20.100000000000001" customHeight="1">
      <c r="A68" s="1909" t="s">
        <v>66</v>
      </c>
      <c r="B68" s="1910" t="s">
        <v>2628</v>
      </c>
    </row>
    <row r="69" spans="1:3" ht="13.8">
      <c r="A69" s="1911" t="s">
        <v>416</v>
      </c>
      <c r="B69" s="1911" t="s">
        <v>2661</v>
      </c>
      <c r="C69" s="1841"/>
    </row>
    <row r="70" spans="1:3" ht="13.8">
      <c r="A70" s="1911" t="s">
        <v>416</v>
      </c>
      <c r="B70" s="1912" t="s">
        <v>2662</v>
      </c>
      <c r="C70" s="1841"/>
    </row>
    <row r="71" spans="1:3" ht="13.8">
      <c r="A71" s="1911" t="s">
        <v>416</v>
      </c>
      <c r="B71" s="1911" t="s">
        <v>1616</v>
      </c>
      <c r="C71" s="1841"/>
    </row>
    <row r="72" spans="1:3" ht="13.8">
      <c r="A72" s="1911" t="s">
        <v>416</v>
      </c>
      <c r="B72" s="1911" t="s">
        <v>1617</v>
      </c>
      <c r="C72" s="1841"/>
    </row>
    <row r="73" spans="1:3" ht="13.8">
      <c r="A73" s="1911" t="s">
        <v>416</v>
      </c>
      <c r="B73" s="1911" t="s">
        <v>1618</v>
      </c>
      <c r="C73" s="1841"/>
    </row>
    <row r="74" spans="1:3" ht="13.8">
      <c r="A74" s="1911" t="s">
        <v>416</v>
      </c>
      <c r="B74" s="1911" t="s">
        <v>1619</v>
      </c>
      <c r="C74" s="1841"/>
    </row>
    <row r="75" spans="1:3" ht="13.8">
      <c r="A75" s="1911" t="s">
        <v>416</v>
      </c>
      <c r="B75" s="1911" t="s">
        <v>1620</v>
      </c>
      <c r="C75" s="1841"/>
    </row>
    <row r="76" spans="1:3" ht="13.8">
      <c r="A76" s="1911" t="s">
        <v>416</v>
      </c>
      <c r="B76" s="1911" t="s">
        <v>1621</v>
      </c>
      <c r="C76" s="1841"/>
    </row>
    <row r="77" spans="1:3" ht="13.8">
      <c r="A77" s="1911" t="s">
        <v>416</v>
      </c>
      <c r="B77" s="1911" t="s">
        <v>1622</v>
      </c>
      <c r="C77" s="1841"/>
    </row>
    <row r="78" spans="1:3" ht="13.8">
      <c r="A78" s="1911" t="s">
        <v>416</v>
      </c>
      <c r="B78" s="1911" t="s">
        <v>1623</v>
      </c>
      <c r="C78" s="1841"/>
    </row>
    <row r="79" spans="1:3" ht="13.8">
      <c r="A79" s="1911" t="s">
        <v>416</v>
      </c>
      <c r="B79" s="1911" t="s">
        <v>1624</v>
      </c>
      <c r="C79" s="1841"/>
    </row>
    <row r="80" spans="1:3" ht="13.8">
      <c r="A80" s="1911" t="s">
        <v>416</v>
      </c>
      <c r="B80" s="1911" t="s">
        <v>1625</v>
      </c>
      <c r="C80" s="1841"/>
    </row>
    <row r="81" spans="1:3" ht="13.8">
      <c r="A81" s="1911" t="s">
        <v>416</v>
      </c>
      <c r="B81" s="1911" t="s">
        <v>1626</v>
      </c>
      <c r="C81" s="1841"/>
    </row>
    <row r="82" spans="1:3" ht="13.8">
      <c r="A82" s="1911" t="s">
        <v>416</v>
      </c>
      <c r="B82" s="1911" t="s">
        <v>1627</v>
      </c>
      <c r="C82" s="1841"/>
    </row>
    <row r="83" spans="1:3" ht="13.8">
      <c r="A83" s="1911" t="s">
        <v>416</v>
      </c>
      <c r="B83" s="1911" t="s">
        <v>2663</v>
      </c>
      <c r="C83" s="1841"/>
    </row>
    <row r="84" spans="1:3" ht="13.8">
      <c r="A84" s="1911" t="s">
        <v>416</v>
      </c>
      <c r="B84" s="1911" t="s">
        <v>1628</v>
      </c>
      <c r="C84" s="1841"/>
    </row>
    <row r="85" spans="1:3" ht="13.8">
      <c r="A85" s="1911" t="s">
        <v>416</v>
      </c>
      <c r="B85" s="1911" t="s">
        <v>1629</v>
      </c>
      <c r="C85" s="1841"/>
    </row>
    <row r="86" spans="1:3" ht="13.8">
      <c r="A86" s="1911" t="s">
        <v>416</v>
      </c>
      <c r="B86" s="1911" t="s">
        <v>2664</v>
      </c>
      <c r="C86" s="1841"/>
    </row>
    <row r="87" spans="1:3" ht="13.8">
      <c r="A87" s="1911" t="s">
        <v>416</v>
      </c>
      <c r="B87" s="1911" t="s">
        <v>2665</v>
      </c>
      <c r="C87" s="1841"/>
    </row>
    <row r="88" spans="1:3" ht="13.8">
      <c r="A88" s="1911" t="s">
        <v>416</v>
      </c>
      <c r="B88" s="1911" t="s">
        <v>2666</v>
      </c>
      <c r="C88" s="1841"/>
    </row>
    <row r="89" spans="1:3" ht="13.8">
      <c r="A89" s="1911" t="s">
        <v>416</v>
      </c>
      <c r="B89" s="1912" t="s">
        <v>2667</v>
      </c>
      <c r="C89" s="1841"/>
    </row>
    <row r="90" spans="1:3" ht="13.8">
      <c r="A90" s="1911" t="s">
        <v>416</v>
      </c>
      <c r="B90" s="1912" t="s">
        <v>2668</v>
      </c>
      <c r="C90" s="1841"/>
    </row>
    <row r="91" spans="1:3" ht="13.8">
      <c r="A91" s="1911" t="s">
        <v>416</v>
      </c>
      <c r="B91" s="1911" t="s">
        <v>2669</v>
      </c>
      <c r="C91" s="1841"/>
    </row>
    <row r="92" spans="1:3" ht="13.8">
      <c r="A92" s="1911" t="s">
        <v>416</v>
      </c>
      <c r="B92" s="1912" t="s">
        <v>2670</v>
      </c>
      <c r="C92" s="1841"/>
    </row>
    <row r="93" spans="1:3" ht="13.8">
      <c r="A93" s="1911" t="s">
        <v>416</v>
      </c>
      <c r="B93" s="1912" t="s">
        <v>2671</v>
      </c>
      <c r="C93" s="1841"/>
    </row>
    <row r="94" spans="1:3" ht="13.8">
      <c r="A94" s="1911" t="s">
        <v>416</v>
      </c>
      <c r="B94" s="1912" t="s">
        <v>2672</v>
      </c>
      <c r="C94" s="1841"/>
    </row>
    <row r="95" spans="1:3" ht="13.8">
      <c r="A95" s="1911" t="s">
        <v>416</v>
      </c>
      <c r="B95" s="1911" t="s">
        <v>2673</v>
      </c>
      <c r="C95" s="1841"/>
    </row>
    <row r="96" spans="1:3" ht="13.8">
      <c r="A96" s="1911" t="s">
        <v>416</v>
      </c>
      <c r="B96" s="1911" t="s">
        <v>1630</v>
      </c>
      <c r="C96" s="1841"/>
    </row>
    <row r="97" spans="1:3" ht="13.8">
      <c r="A97" s="1911" t="s">
        <v>416</v>
      </c>
      <c r="B97" s="1911" t="s">
        <v>1631</v>
      </c>
      <c r="C97" s="1841"/>
    </row>
    <row r="98" spans="1:3" ht="13.8">
      <c r="A98" s="1911" t="s">
        <v>416</v>
      </c>
      <c r="B98" s="1911" t="s">
        <v>1632</v>
      </c>
      <c r="C98" s="1841"/>
    </row>
    <row r="99" spans="1:3" ht="13.8">
      <c r="A99" s="1911" t="s">
        <v>416</v>
      </c>
      <c r="B99" s="1911" t="s">
        <v>2674</v>
      </c>
      <c r="C99" s="1841"/>
    </row>
    <row r="100" spans="1:3" ht="13.8">
      <c r="A100" s="1911" t="s">
        <v>416</v>
      </c>
      <c r="B100" s="1911" t="s">
        <v>1633</v>
      </c>
      <c r="C100" s="1841"/>
    </row>
    <row r="101" spans="1:3" ht="13.8">
      <c r="A101" s="1911" t="s">
        <v>416</v>
      </c>
      <c r="B101" s="1912" t="s">
        <v>2675</v>
      </c>
      <c r="C101" s="1841"/>
    </row>
    <row r="102" spans="1:3" ht="13.8">
      <c r="A102" s="1911" t="s">
        <v>416</v>
      </c>
      <c r="B102" s="1911" t="s">
        <v>1634</v>
      </c>
      <c r="C102" s="1841"/>
    </row>
    <row r="103" spans="1:3" ht="13.8">
      <c r="A103" s="1911" t="s">
        <v>416</v>
      </c>
      <c r="B103" s="1911" t="s">
        <v>2676</v>
      </c>
      <c r="C103" s="1841"/>
    </row>
    <row r="104" spans="1:3" ht="13.8">
      <c r="A104" s="1911" t="s">
        <v>416</v>
      </c>
      <c r="B104" s="1911" t="s">
        <v>2677</v>
      </c>
      <c r="C104" s="1841"/>
    </row>
    <row r="105" spans="1:3" ht="13.8">
      <c r="A105" s="1911" t="s">
        <v>416</v>
      </c>
      <c r="B105" s="1911" t="s">
        <v>1635</v>
      </c>
      <c r="C105" s="1841"/>
    </row>
    <row r="106" spans="1:3" ht="13.8">
      <c r="A106" s="1911" t="s">
        <v>416</v>
      </c>
      <c r="B106" s="1911" t="s">
        <v>2678</v>
      </c>
      <c r="C106" s="1841"/>
    </row>
    <row r="107" spans="1:3" ht="13.8">
      <c r="A107" s="1911" t="s">
        <v>416</v>
      </c>
      <c r="B107" s="1911" t="s">
        <v>2679</v>
      </c>
      <c r="C107" s="1841"/>
    </row>
    <row r="108" spans="1:3" ht="13.8">
      <c r="A108" s="1911" t="s">
        <v>416</v>
      </c>
      <c r="B108" s="1911" t="s">
        <v>2680</v>
      </c>
      <c r="C108" s="1841"/>
    </row>
    <row r="109" spans="1:3" ht="13.8">
      <c r="A109" s="1911" t="s">
        <v>416</v>
      </c>
      <c r="B109" s="1911" t="s">
        <v>2681</v>
      </c>
      <c r="C109" s="1841"/>
    </row>
    <row r="110" spans="1:3" ht="13.8">
      <c r="A110" s="1911" t="s">
        <v>416</v>
      </c>
      <c r="B110" s="1911" t="s">
        <v>2682</v>
      </c>
      <c r="C110" s="1841"/>
    </row>
    <row r="111" spans="1:3" ht="13.8">
      <c r="A111" s="1911" t="s">
        <v>416</v>
      </c>
      <c r="B111" s="1911" t="s">
        <v>2683</v>
      </c>
      <c r="C111" s="1841"/>
    </row>
    <row r="112" spans="1:3" ht="13.8">
      <c r="A112" s="1911" t="s">
        <v>416</v>
      </c>
      <c r="B112" s="1911" t="s">
        <v>2684</v>
      </c>
      <c r="C112" s="1841"/>
    </row>
    <row r="113" spans="1:3" ht="13.8">
      <c r="A113" s="1911" t="s">
        <v>416</v>
      </c>
      <c r="B113" s="1912" t="s">
        <v>2685</v>
      </c>
      <c r="C113" s="1841"/>
    </row>
    <row r="114" spans="1:3" ht="13.8">
      <c r="A114" s="1911" t="s">
        <v>416</v>
      </c>
      <c r="B114" s="1912" t="s">
        <v>2686</v>
      </c>
      <c r="C114" s="1841"/>
    </row>
    <row r="115" spans="1:3" ht="13.8">
      <c r="A115" s="1911" t="s">
        <v>416</v>
      </c>
      <c r="B115" s="1912" t="s">
        <v>2687</v>
      </c>
      <c r="C115" s="1841"/>
    </row>
    <row r="116" spans="1:3" ht="13.8">
      <c r="A116" s="1911" t="s">
        <v>416</v>
      </c>
      <c r="B116" s="1911" t="s">
        <v>1636</v>
      </c>
      <c r="C116" s="1841"/>
    </row>
    <row r="117" spans="1:3" ht="13.8">
      <c r="A117" s="1911" t="s">
        <v>416</v>
      </c>
      <c r="B117" s="1912" t="s">
        <v>2688</v>
      </c>
      <c r="C117" s="1841"/>
    </row>
    <row r="118" spans="1:3" ht="13.8">
      <c r="A118" s="1911" t="s">
        <v>416</v>
      </c>
      <c r="B118" s="1911" t="s">
        <v>1637</v>
      </c>
      <c r="C118" s="1841"/>
    </row>
    <row r="119" spans="1:3" ht="13.8">
      <c r="A119" s="1911" t="s">
        <v>416</v>
      </c>
      <c r="B119" s="1912" t="s">
        <v>2689</v>
      </c>
      <c r="C119" s="1841"/>
    </row>
    <row r="120" spans="1:3" ht="13.8">
      <c r="A120" s="1911" t="s">
        <v>416</v>
      </c>
      <c r="B120" s="1912" t="s">
        <v>2690</v>
      </c>
      <c r="C120" s="1841"/>
    </row>
    <row r="121" spans="1:3" ht="13.8">
      <c r="A121" s="1911" t="s">
        <v>416</v>
      </c>
      <c r="B121" s="1911" t="s">
        <v>1638</v>
      </c>
      <c r="C121" s="1841"/>
    </row>
    <row r="122" spans="1:3" ht="13.8">
      <c r="A122" s="1911" t="s">
        <v>416</v>
      </c>
      <c r="B122" s="1911" t="s">
        <v>2691</v>
      </c>
      <c r="C122" s="1841"/>
    </row>
    <row r="123" spans="1:3" ht="13.8">
      <c r="A123" s="1908"/>
      <c r="B123" s="1908"/>
    </row>
    <row r="124" spans="1:3" ht="20.100000000000001" customHeight="1">
      <c r="A124" s="1913" t="s">
        <v>66</v>
      </c>
      <c r="B124" s="1914" t="s">
        <v>2628</v>
      </c>
    </row>
    <row r="125" spans="1:3" ht="13.8">
      <c r="A125" s="1915" t="s">
        <v>69</v>
      </c>
      <c r="B125" s="1915" t="s">
        <v>2692</v>
      </c>
      <c r="C125" s="1841"/>
    </row>
    <row r="126" spans="1:3" ht="13.8">
      <c r="A126" s="1915" t="s">
        <v>69</v>
      </c>
      <c r="B126" s="1915" t="s">
        <v>2693</v>
      </c>
      <c r="C126" s="1841"/>
    </row>
    <row r="127" spans="1:3" ht="13.8">
      <c r="A127" s="1915" t="s">
        <v>69</v>
      </c>
      <c r="B127" s="1915" t="s">
        <v>2694</v>
      </c>
      <c r="C127" s="1841"/>
    </row>
    <row r="128" spans="1:3" ht="13.8">
      <c r="A128" s="1915" t="s">
        <v>69</v>
      </c>
      <c r="B128" s="1915" t="s">
        <v>2695</v>
      </c>
      <c r="C128" s="1841"/>
    </row>
    <row r="129" spans="1:3" ht="13.8">
      <c r="A129" s="1915" t="s">
        <v>69</v>
      </c>
      <c r="B129" s="1915" t="s">
        <v>1639</v>
      </c>
      <c r="C129" s="1841"/>
    </row>
    <row r="130" spans="1:3" ht="13.8">
      <c r="A130" s="1915" t="s">
        <v>69</v>
      </c>
      <c r="B130" s="1915" t="s">
        <v>1640</v>
      </c>
      <c r="C130" s="1841"/>
    </row>
    <row r="131" spans="1:3" ht="13.8">
      <c r="A131" s="1915" t="s">
        <v>69</v>
      </c>
      <c r="B131" s="1915" t="s">
        <v>2696</v>
      </c>
      <c r="C131" s="1841"/>
    </row>
    <row r="132" spans="1:3" ht="13.8">
      <c r="A132" s="1915" t="s">
        <v>69</v>
      </c>
      <c r="B132" s="1915" t="s">
        <v>2697</v>
      </c>
      <c r="C132" s="1841"/>
    </row>
    <row r="133" spans="1:3" ht="13.8">
      <c r="A133" s="1915" t="s">
        <v>69</v>
      </c>
      <c r="B133" s="1915" t="s">
        <v>1641</v>
      </c>
      <c r="C133" s="1841"/>
    </row>
    <row r="134" spans="1:3" ht="13.8">
      <c r="A134" s="1915" t="s">
        <v>69</v>
      </c>
      <c r="B134" s="1915" t="s">
        <v>2698</v>
      </c>
      <c r="C134" s="1841"/>
    </row>
    <row r="135" spans="1:3" ht="13.8">
      <c r="A135" s="1915" t="s">
        <v>69</v>
      </c>
      <c r="B135" s="1915" t="s">
        <v>1642</v>
      </c>
      <c r="C135" s="1841"/>
    </row>
    <row r="136" spans="1:3" ht="13.8">
      <c r="A136" s="1915" t="s">
        <v>69</v>
      </c>
      <c r="B136" s="1915" t="s">
        <v>2699</v>
      </c>
      <c r="C136" s="1841"/>
    </row>
    <row r="137" spans="1:3" ht="13.8">
      <c r="A137" s="1915" t="s">
        <v>69</v>
      </c>
      <c r="B137" s="1915" t="s">
        <v>1643</v>
      </c>
      <c r="C137" s="1841"/>
    </row>
    <row r="138" spans="1:3" ht="13.8">
      <c r="A138" s="1915" t="s">
        <v>69</v>
      </c>
      <c r="B138" s="1915" t="s">
        <v>1644</v>
      </c>
      <c r="C138" s="1841"/>
    </row>
    <row r="139" spans="1:3" ht="13.8">
      <c r="A139" s="1915" t="s">
        <v>69</v>
      </c>
      <c r="B139" s="1915" t="s">
        <v>1645</v>
      </c>
      <c r="C139" s="1841"/>
    </row>
    <row r="140" spans="1:3" ht="13.8">
      <c r="A140" s="1915" t="s">
        <v>69</v>
      </c>
      <c r="B140" s="1915" t="s">
        <v>2700</v>
      </c>
      <c r="C140" s="1841"/>
    </row>
    <row r="141" spans="1:3" ht="13.8">
      <c r="A141" s="1915" t="s">
        <v>69</v>
      </c>
      <c r="B141" s="1915" t="s">
        <v>1646</v>
      </c>
      <c r="C141" s="1841"/>
    </row>
    <row r="142" spans="1:3" ht="13.8">
      <c r="A142" s="1915" t="s">
        <v>69</v>
      </c>
      <c r="B142" s="1915" t="s">
        <v>1647</v>
      </c>
      <c r="C142" s="1841"/>
    </row>
    <row r="143" spans="1:3" ht="13.8">
      <c r="A143" s="1915" t="s">
        <v>69</v>
      </c>
      <c r="B143" s="1915" t="s">
        <v>2701</v>
      </c>
      <c r="C143" s="1841"/>
    </row>
    <row r="144" spans="1:3" ht="13.8">
      <c r="A144" s="1915" t="s">
        <v>69</v>
      </c>
      <c r="B144" s="1915" t="s">
        <v>1648</v>
      </c>
      <c r="C144" s="1841"/>
    </row>
    <row r="145" spans="1:3" ht="13.8">
      <c r="A145" s="1915" t="s">
        <v>69</v>
      </c>
      <c r="B145" s="1915" t="s">
        <v>2702</v>
      </c>
      <c r="C145" s="1841"/>
    </row>
    <row r="146" spans="1:3" ht="13.8">
      <c r="A146" s="1915" t="s">
        <v>69</v>
      </c>
      <c r="B146" s="1915" t="s">
        <v>2703</v>
      </c>
      <c r="C146" s="1841"/>
    </row>
    <row r="147" spans="1:3" ht="13.8">
      <c r="A147" s="1915" t="s">
        <v>69</v>
      </c>
      <c r="B147" s="1915" t="s">
        <v>2704</v>
      </c>
      <c r="C147" s="1841"/>
    </row>
    <row r="148" spans="1:3" ht="13.8">
      <c r="A148" s="1915" t="s">
        <v>69</v>
      </c>
      <c r="B148" s="1915" t="s">
        <v>1649</v>
      </c>
      <c r="C148" s="1841"/>
    </row>
    <row r="149" spans="1:3" ht="13.8">
      <c r="A149" s="1908"/>
      <c r="B149" s="1908"/>
    </row>
    <row r="150" spans="1:3" ht="20.100000000000001" customHeight="1">
      <c r="A150" s="1916" t="s">
        <v>66</v>
      </c>
      <c r="B150" s="1917" t="s">
        <v>2628</v>
      </c>
    </row>
    <row r="151" spans="1:3" ht="13.8">
      <c r="A151" s="1918" t="s">
        <v>146</v>
      </c>
      <c r="B151" s="1918" t="s">
        <v>2705</v>
      </c>
      <c r="C151" s="1841"/>
    </row>
    <row r="152" spans="1:3" ht="13.8">
      <c r="A152" s="1918" t="s">
        <v>146</v>
      </c>
      <c r="B152" s="1918" t="s">
        <v>1650</v>
      </c>
      <c r="C152" s="1841"/>
    </row>
    <row r="153" spans="1:3" ht="13.8">
      <c r="A153" s="1908"/>
      <c r="B153" s="1908"/>
    </row>
    <row r="154" spans="1:3" ht="20.100000000000001" customHeight="1">
      <c r="A154" s="1919" t="s">
        <v>66</v>
      </c>
      <c r="B154" s="1920" t="s">
        <v>2628</v>
      </c>
    </row>
    <row r="155" spans="1:3" ht="13.8">
      <c r="A155" s="1921" t="s">
        <v>159</v>
      </c>
      <c r="B155" s="1921" t="s">
        <v>1651</v>
      </c>
      <c r="C155" s="1841"/>
    </row>
    <row r="156" spans="1:3" ht="13.8">
      <c r="A156" s="1921" t="s">
        <v>159</v>
      </c>
      <c r="B156" s="1921" t="s">
        <v>2706</v>
      </c>
      <c r="C156" s="1841"/>
    </row>
    <row r="157" spans="1:3" ht="13.8">
      <c r="A157" s="1921" t="s">
        <v>159</v>
      </c>
      <c r="B157" s="1921" t="s">
        <v>1652</v>
      </c>
      <c r="C157" s="1841"/>
    </row>
    <row r="158" spans="1:3" ht="13.8">
      <c r="A158" s="1921" t="s">
        <v>159</v>
      </c>
      <c r="B158" s="1921" t="s">
        <v>2707</v>
      </c>
      <c r="C158" s="1841"/>
    </row>
    <row r="159" spans="1:3" ht="13.8">
      <c r="A159" s="1908"/>
      <c r="B159" s="1908"/>
    </row>
    <row r="160" spans="1:3" ht="20.100000000000001" customHeight="1">
      <c r="A160" s="1922" t="s">
        <v>66</v>
      </c>
      <c r="B160" s="1923" t="s">
        <v>2628</v>
      </c>
    </row>
    <row r="161" spans="1:3" ht="13.8">
      <c r="A161" s="1924" t="s">
        <v>138</v>
      </c>
      <c r="B161" s="1924" t="s">
        <v>2708</v>
      </c>
      <c r="C161" s="1841"/>
    </row>
    <row r="162" spans="1:3" ht="13.8">
      <c r="A162" s="1924" t="s">
        <v>138</v>
      </c>
      <c r="B162" s="1924" t="s">
        <v>2709</v>
      </c>
      <c r="C162" s="1841"/>
    </row>
    <row r="163" spans="1:3" ht="13.8">
      <c r="A163" s="1924" t="s">
        <v>138</v>
      </c>
      <c r="B163" s="1924" t="s">
        <v>1653</v>
      </c>
      <c r="C163" s="1841"/>
    </row>
    <row r="164" spans="1:3" ht="13.8">
      <c r="A164" s="1924" t="s">
        <v>138</v>
      </c>
      <c r="B164" s="1924" t="s">
        <v>1654</v>
      </c>
      <c r="C164" s="1841"/>
    </row>
    <row r="165" spans="1:3" ht="13.8">
      <c r="A165" s="1924" t="s">
        <v>138</v>
      </c>
      <c r="B165" s="1924" t="s">
        <v>2710</v>
      </c>
      <c r="C165" s="1841"/>
    </row>
    <row r="166" spans="1:3" ht="13.8">
      <c r="A166" s="1924" t="s">
        <v>138</v>
      </c>
      <c r="B166" s="1924" t="s">
        <v>2711</v>
      </c>
      <c r="C166" s="1841"/>
    </row>
    <row r="167" spans="1:3" ht="13.8">
      <c r="A167" s="1924" t="s">
        <v>138</v>
      </c>
      <c r="B167" s="1924" t="s">
        <v>2712</v>
      </c>
      <c r="C167" s="1841"/>
    </row>
    <row r="168" spans="1:3" ht="13.8">
      <c r="A168" s="1924" t="s">
        <v>138</v>
      </c>
      <c r="B168" s="1924" t="s">
        <v>1655</v>
      </c>
      <c r="C168" s="1841"/>
    </row>
    <row r="169" spans="1:3" ht="13.8">
      <c r="A169" s="1924" t="s">
        <v>138</v>
      </c>
      <c r="B169" s="1924" t="s">
        <v>2713</v>
      </c>
      <c r="C169" s="1841"/>
    </row>
    <row r="170" spans="1:3" ht="13.8">
      <c r="A170" s="1924" t="s">
        <v>138</v>
      </c>
      <c r="B170" s="1925" t="s">
        <v>2714</v>
      </c>
      <c r="C170" s="1841"/>
    </row>
    <row r="171" spans="1:3" ht="13.8">
      <c r="A171" s="1924" t="s">
        <v>138</v>
      </c>
      <c r="B171" s="1924" t="s">
        <v>1656</v>
      </c>
      <c r="C171" s="1841"/>
    </row>
    <row r="172" spans="1:3" ht="13.8">
      <c r="A172" s="1924" t="s">
        <v>138</v>
      </c>
      <c r="B172" s="1924" t="s">
        <v>2715</v>
      </c>
      <c r="C172" s="1841"/>
    </row>
    <row r="173" spans="1:3" ht="13.8">
      <c r="A173" s="1924" t="s">
        <v>138</v>
      </c>
      <c r="B173" s="1924" t="s">
        <v>2716</v>
      </c>
      <c r="C173" s="1841"/>
    </row>
    <row r="174" spans="1:3" ht="13.8">
      <c r="A174" s="1924" t="s">
        <v>138</v>
      </c>
      <c r="B174" s="1924" t="s">
        <v>1657</v>
      </c>
      <c r="C174" s="1841"/>
    </row>
    <row r="175" spans="1:3" ht="13.8">
      <c r="A175" s="1924" t="s">
        <v>138</v>
      </c>
      <c r="B175" s="1924" t="s">
        <v>2717</v>
      </c>
      <c r="C175" s="1841"/>
    </row>
    <row r="176" spans="1:3" ht="13.8">
      <c r="A176" s="1924" t="s">
        <v>138</v>
      </c>
      <c r="B176" s="1924" t="s">
        <v>2718</v>
      </c>
      <c r="C176" s="1841"/>
    </row>
    <row r="177" spans="1:3" ht="13.8">
      <c r="A177" s="1924" t="s">
        <v>138</v>
      </c>
      <c r="B177" s="1924" t="s">
        <v>2719</v>
      </c>
      <c r="C177" s="1841"/>
    </row>
    <row r="178" spans="1:3" ht="13.8">
      <c r="A178" s="1924" t="s">
        <v>138</v>
      </c>
      <c r="B178" s="1924" t="s">
        <v>2720</v>
      </c>
      <c r="C178" s="1841"/>
    </row>
    <row r="179" spans="1:3" ht="13.8">
      <c r="A179" s="1924" t="s">
        <v>138</v>
      </c>
      <c r="B179" s="1924" t="s">
        <v>1658</v>
      </c>
      <c r="C179" s="1841"/>
    </row>
    <row r="180" spans="1:3" ht="13.8">
      <c r="A180" s="1924" t="s">
        <v>138</v>
      </c>
      <c r="B180" s="1924" t="s">
        <v>1659</v>
      </c>
      <c r="C180" s="1841"/>
    </row>
    <row r="181" spans="1:3" ht="13.8">
      <c r="A181" s="1924" t="s">
        <v>138</v>
      </c>
      <c r="B181" s="1924" t="s">
        <v>1660</v>
      </c>
      <c r="C181" s="1841"/>
    </row>
    <row r="182" spans="1:3" ht="13.8">
      <c r="A182" s="1924" t="s">
        <v>138</v>
      </c>
      <c r="B182" s="1924" t="s">
        <v>1661</v>
      </c>
      <c r="C182" s="1841"/>
    </row>
    <row r="183" spans="1:3" ht="13.8">
      <c r="A183" s="1924" t="s">
        <v>138</v>
      </c>
      <c r="B183" s="1925" t="s">
        <v>2721</v>
      </c>
      <c r="C183" s="1841"/>
    </row>
    <row r="184" spans="1:3" ht="13.8">
      <c r="A184" s="1924" t="s">
        <v>138</v>
      </c>
      <c r="B184" s="1924" t="s">
        <v>1662</v>
      </c>
      <c r="C184" s="1841"/>
    </row>
    <row r="186" spans="1:3">
      <c r="A186" s="2350" t="s">
        <v>2722</v>
      </c>
      <c r="B186" s="2350"/>
    </row>
  </sheetData>
  <mergeCells count="5">
    <mergeCell ref="A186:B186"/>
    <mergeCell ref="A1:B1"/>
    <mergeCell ref="A3:B3"/>
    <mergeCell ref="A5:B5"/>
    <mergeCell ref="A9:B9"/>
  </mergeCell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6"/>
  <sheetViews>
    <sheetView workbookViewId="0">
      <selection sqref="A1:XFD1048576"/>
    </sheetView>
  </sheetViews>
  <sheetFormatPr defaultColWidth="9.21875" defaultRowHeight="12.75" customHeight="1"/>
  <cols>
    <col min="1" max="1" width="21.21875" style="51" customWidth="1"/>
    <col min="2" max="8" width="12.21875" style="51" customWidth="1"/>
    <col min="9" max="9" width="9.21875" style="51"/>
    <col min="10" max="10" width="9.21875" style="17"/>
    <col min="11" max="16384" width="9.21875" style="51"/>
  </cols>
  <sheetData>
    <row r="1" spans="1:9" ht="24.6">
      <c r="A1" s="2355" t="s">
        <v>1762</v>
      </c>
      <c r="B1" s="2356"/>
      <c r="C1" s="2356"/>
      <c r="D1" s="2356"/>
      <c r="E1" s="2356"/>
      <c r="F1" s="2356"/>
      <c r="G1" s="2356"/>
      <c r="H1" s="2356"/>
      <c r="I1" s="648"/>
    </row>
    <row r="2" spans="1:9" ht="13.8">
      <c r="A2" s="8"/>
      <c r="B2" s="14"/>
      <c r="C2" s="14"/>
      <c r="D2" s="14"/>
      <c r="E2" s="14"/>
      <c r="F2" s="14"/>
      <c r="G2" s="14"/>
      <c r="H2" s="14"/>
    </row>
    <row r="3" spans="1:9" ht="18.75" customHeight="1">
      <c r="A3" s="2357" t="s">
        <v>336</v>
      </c>
      <c r="B3" s="2359" t="s">
        <v>94</v>
      </c>
      <c r="C3" s="2360"/>
      <c r="D3" s="2360"/>
      <c r="E3" s="2359" t="s">
        <v>23</v>
      </c>
      <c r="F3" s="2360"/>
      <c r="G3" s="2360"/>
      <c r="H3" s="2361"/>
    </row>
    <row r="4" spans="1:9" ht="18.75" customHeight="1">
      <c r="A4" s="2358"/>
      <c r="B4" s="46" t="s">
        <v>337</v>
      </c>
      <c r="C4" s="52" t="s">
        <v>338</v>
      </c>
      <c r="D4" s="97" t="s">
        <v>33</v>
      </c>
      <c r="E4" s="46" t="s">
        <v>337</v>
      </c>
      <c r="F4" s="52" t="s">
        <v>338</v>
      </c>
      <c r="G4" s="52" t="s">
        <v>33</v>
      </c>
      <c r="H4" s="49" t="s">
        <v>1471</v>
      </c>
    </row>
    <row r="5" spans="1:9" ht="13.8">
      <c r="A5" s="240" t="s">
        <v>339</v>
      </c>
      <c r="B5" s="399">
        <v>45019</v>
      </c>
      <c r="C5" s="498">
        <v>42388</v>
      </c>
      <c r="D5" s="503">
        <v>87407</v>
      </c>
      <c r="E5" s="399">
        <v>15845</v>
      </c>
      <c r="F5" s="498">
        <v>14882</v>
      </c>
      <c r="G5" s="498">
        <v>30727</v>
      </c>
      <c r="H5" s="716">
        <f>G5/D5</f>
        <v>0.35153935039527728</v>
      </c>
    </row>
    <row r="6" spans="1:9" ht="13.8">
      <c r="A6" s="199"/>
      <c r="B6" s="401"/>
      <c r="C6" s="497"/>
      <c r="D6" s="504"/>
      <c r="E6" s="401"/>
      <c r="F6" s="497"/>
      <c r="G6" s="497"/>
      <c r="H6" s="697"/>
    </row>
    <row r="7" spans="1:9" ht="13.8">
      <c r="A7" s="240" t="s">
        <v>340</v>
      </c>
      <c r="B7" s="399">
        <v>9024</v>
      </c>
      <c r="C7" s="498">
        <v>8740</v>
      </c>
      <c r="D7" s="503">
        <v>17764</v>
      </c>
      <c r="E7" s="399">
        <v>3121</v>
      </c>
      <c r="F7" s="498">
        <v>3043</v>
      </c>
      <c r="G7" s="498">
        <v>6164</v>
      </c>
      <c r="H7" s="716">
        <f>G7/D7</f>
        <v>0.3469939202882234</v>
      </c>
    </row>
    <row r="8" spans="1:9" ht="13.8">
      <c r="A8" s="224"/>
      <c r="B8" s="508"/>
      <c r="C8" s="509"/>
      <c r="D8" s="510"/>
      <c r="E8" s="508"/>
      <c r="F8" s="509"/>
      <c r="G8" s="509"/>
      <c r="H8" s="712"/>
    </row>
    <row r="9" spans="1:9" ht="14.4" thickBot="1">
      <c r="A9" s="225" t="s">
        <v>341</v>
      </c>
      <c r="B9" s="499">
        <v>35995</v>
      </c>
      <c r="C9" s="501">
        <v>33648</v>
      </c>
      <c r="D9" s="511">
        <v>69643</v>
      </c>
      <c r="E9" s="499">
        <v>12724</v>
      </c>
      <c r="F9" s="501">
        <v>11839</v>
      </c>
      <c r="G9" s="501">
        <v>24563</v>
      </c>
      <c r="H9" s="713">
        <f>G9/D9</f>
        <v>0.35269876369484371</v>
      </c>
    </row>
    <row r="10" spans="1:9" ht="13.8">
      <c r="A10" s="226" t="s">
        <v>1472</v>
      </c>
      <c r="B10" s="512">
        <v>9134</v>
      </c>
      <c r="C10" s="496">
        <v>8633</v>
      </c>
      <c r="D10" s="502">
        <v>17767</v>
      </c>
      <c r="E10" s="512">
        <v>3093</v>
      </c>
      <c r="F10" s="496">
        <v>3025</v>
      </c>
      <c r="G10" s="496">
        <v>6118</v>
      </c>
      <c r="H10" s="711">
        <f t="shared" ref="H10:H13" si="0">G10/D10</f>
        <v>0.34434625992007656</v>
      </c>
    </row>
    <row r="11" spans="1:9" ht="13.8">
      <c r="A11" s="227" t="s">
        <v>1473</v>
      </c>
      <c r="B11" s="401">
        <v>9079</v>
      </c>
      <c r="C11" s="497">
        <v>8609</v>
      </c>
      <c r="D11" s="504">
        <v>17688</v>
      </c>
      <c r="E11" s="401">
        <v>3321</v>
      </c>
      <c r="F11" s="497">
        <v>2978</v>
      </c>
      <c r="G11" s="497">
        <v>6299</v>
      </c>
      <c r="H11" s="711">
        <f t="shared" si="0"/>
        <v>0.35611714156490276</v>
      </c>
    </row>
    <row r="12" spans="1:9" ht="13.8">
      <c r="A12" s="227" t="s">
        <v>1474</v>
      </c>
      <c r="B12" s="401">
        <v>9155</v>
      </c>
      <c r="C12" s="497">
        <v>8190</v>
      </c>
      <c r="D12" s="504">
        <v>17345</v>
      </c>
      <c r="E12" s="401">
        <v>3272</v>
      </c>
      <c r="F12" s="497">
        <v>2977</v>
      </c>
      <c r="G12" s="497">
        <v>6249</v>
      </c>
      <c r="H12" s="711">
        <f t="shared" si="0"/>
        <v>0.36027673681176131</v>
      </c>
    </row>
    <row r="13" spans="1:9" ht="13.8">
      <c r="A13" s="227" t="s">
        <v>1475</v>
      </c>
      <c r="B13" s="401">
        <v>8627</v>
      </c>
      <c r="C13" s="497">
        <v>8216</v>
      </c>
      <c r="D13" s="504">
        <v>16843</v>
      </c>
      <c r="E13" s="401">
        <v>3038</v>
      </c>
      <c r="F13" s="497">
        <v>2859</v>
      </c>
      <c r="G13" s="497">
        <v>5897</v>
      </c>
      <c r="H13" s="711">
        <f t="shared" si="0"/>
        <v>0.35011577509944786</v>
      </c>
    </row>
    <row r="14" spans="1:9" ht="13.8">
      <c r="A14" s="224"/>
      <c r="B14" s="508"/>
      <c r="C14" s="509"/>
      <c r="D14" s="510"/>
      <c r="E14" s="508"/>
      <c r="F14" s="509"/>
      <c r="G14" s="509"/>
      <c r="H14" s="712"/>
    </row>
    <row r="15" spans="1:9" ht="14.4" thickBot="1">
      <c r="A15" s="225" t="s">
        <v>342</v>
      </c>
      <c r="B15" s="499">
        <v>42847</v>
      </c>
      <c r="C15" s="501">
        <v>40514</v>
      </c>
      <c r="D15" s="511">
        <v>83361</v>
      </c>
      <c r="E15" s="499">
        <v>14844</v>
      </c>
      <c r="F15" s="501">
        <v>13985</v>
      </c>
      <c r="G15" s="501">
        <v>28829</v>
      </c>
      <c r="H15" s="713">
        <f>G15/D15</f>
        <v>0.3458331833831168</v>
      </c>
    </row>
    <row r="16" spans="1:9" ht="13.8">
      <c r="A16" s="226" t="s">
        <v>419</v>
      </c>
      <c r="B16" s="512">
        <v>8747</v>
      </c>
      <c r="C16" s="496">
        <v>8179</v>
      </c>
      <c r="D16" s="502">
        <v>16926</v>
      </c>
      <c r="E16" s="512">
        <v>3022</v>
      </c>
      <c r="F16" s="496">
        <v>2878</v>
      </c>
      <c r="G16" s="496">
        <v>5900</v>
      </c>
      <c r="H16" s="711">
        <f t="shared" ref="H16:H20" si="1">G16/D16</f>
        <v>0.34857615502776795</v>
      </c>
    </row>
    <row r="17" spans="1:8" ht="13.8">
      <c r="A17" s="227" t="s">
        <v>1476</v>
      </c>
      <c r="B17" s="401">
        <v>8757</v>
      </c>
      <c r="C17" s="497">
        <v>8197</v>
      </c>
      <c r="D17" s="504">
        <v>16954</v>
      </c>
      <c r="E17" s="401">
        <v>3077</v>
      </c>
      <c r="F17" s="497">
        <v>2822</v>
      </c>
      <c r="G17" s="497">
        <v>5899</v>
      </c>
      <c r="H17" s="711">
        <f t="shared" si="1"/>
        <v>0.34794148873422204</v>
      </c>
    </row>
    <row r="18" spans="1:8" ht="13.8">
      <c r="A18" s="227" t="s">
        <v>1477</v>
      </c>
      <c r="B18" s="401">
        <v>8762</v>
      </c>
      <c r="C18" s="497">
        <v>7889</v>
      </c>
      <c r="D18" s="504">
        <v>16651</v>
      </c>
      <c r="E18" s="401">
        <v>3087</v>
      </c>
      <c r="F18" s="497">
        <v>2679</v>
      </c>
      <c r="G18" s="497">
        <v>5766</v>
      </c>
      <c r="H18" s="711">
        <f t="shared" si="1"/>
        <v>0.3462855083778752</v>
      </c>
    </row>
    <row r="19" spans="1:8" ht="13.8">
      <c r="A19" s="227" t="s">
        <v>1478</v>
      </c>
      <c r="B19" s="401">
        <v>8094</v>
      </c>
      <c r="C19" s="497">
        <v>7989</v>
      </c>
      <c r="D19" s="504">
        <v>16083</v>
      </c>
      <c r="E19" s="401">
        <v>2776</v>
      </c>
      <c r="F19" s="497">
        <v>2764</v>
      </c>
      <c r="G19" s="497">
        <v>5540</v>
      </c>
      <c r="H19" s="711">
        <f t="shared" si="1"/>
        <v>0.34446309768078093</v>
      </c>
    </row>
    <row r="20" spans="1:8" ht="13.8">
      <c r="A20" s="227" t="s">
        <v>1479</v>
      </c>
      <c r="B20" s="401">
        <v>8487</v>
      </c>
      <c r="C20" s="497">
        <v>8260</v>
      </c>
      <c r="D20" s="504">
        <v>16747</v>
      </c>
      <c r="E20" s="401">
        <v>2882</v>
      </c>
      <c r="F20" s="497">
        <v>2842</v>
      </c>
      <c r="G20" s="497">
        <v>5724</v>
      </c>
      <c r="H20" s="711">
        <f t="shared" si="1"/>
        <v>0.34179255986146773</v>
      </c>
    </row>
    <row r="21" spans="1:8" ht="13.8">
      <c r="A21" s="199"/>
      <c r="B21" s="401"/>
      <c r="C21" s="497"/>
      <c r="D21" s="504"/>
      <c r="E21" s="401"/>
      <c r="F21" s="497"/>
      <c r="G21" s="497"/>
      <c r="H21" s="697"/>
    </row>
    <row r="22" spans="1:8" ht="14.4" thickBot="1">
      <c r="A22" s="225" t="s">
        <v>343</v>
      </c>
      <c r="B22" s="499">
        <v>41699</v>
      </c>
      <c r="C22" s="501">
        <v>39840</v>
      </c>
      <c r="D22" s="511">
        <v>81539</v>
      </c>
      <c r="E22" s="513">
        <v>13717</v>
      </c>
      <c r="F22" s="501">
        <v>13084</v>
      </c>
      <c r="G22" s="501">
        <v>26801</v>
      </c>
      <c r="H22" s="713">
        <f>G22/D22</f>
        <v>0.32868933884398877</v>
      </c>
    </row>
    <row r="23" spans="1:8" ht="13.8">
      <c r="A23" s="226" t="s">
        <v>1480</v>
      </c>
      <c r="B23" s="512">
        <v>8435</v>
      </c>
      <c r="C23" s="496">
        <v>7940</v>
      </c>
      <c r="D23" s="502">
        <v>16375</v>
      </c>
      <c r="E23" s="512">
        <v>2749</v>
      </c>
      <c r="F23" s="496">
        <v>2688</v>
      </c>
      <c r="G23" s="496">
        <v>5437</v>
      </c>
      <c r="H23" s="711">
        <f t="shared" ref="H23:H27" si="2">G23/D23</f>
        <v>0.33203053435114505</v>
      </c>
    </row>
    <row r="24" spans="1:8" ht="13.8">
      <c r="A24" s="227" t="s">
        <v>1481</v>
      </c>
      <c r="B24" s="401">
        <v>8303</v>
      </c>
      <c r="C24" s="497">
        <v>7990</v>
      </c>
      <c r="D24" s="504">
        <v>16293</v>
      </c>
      <c r="E24" s="401">
        <v>2846</v>
      </c>
      <c r="F24" s="497">
        <v>2657</v>
      </c>
      <c r="G24" s="497">
        <v>5503</v>
      </c>
      <c r="H24" s="711">
        <f t="shared" si="2"/>
        <v>0.33775240901000431</v>
      </c>
    </row>
    <row r="25" spans="1:8" ht="13.8">
      <c r="A25" s="227" t="s">
        <v>1482</v>
      </c>
      <c r="B25" s="401">
        <v>8266</v>
      </c>
      <c r="C25" s="497">
        <v>7800</v>
      </c>
      <c r="D25" s="504">
        <v>16066</v>
      </c>
      <c r="E25" s="401">
        <v>2696</v>
      </c>
      <c r="F25" s="497">
        <v>2536</v>
      </c>
      <c r="G25" s="497">
        <v>5232</v>
      </c>
      <c r="H25" s="711">
        <f t="shared" si="2"/>
        <v>0.32565666625171169</v>
      </c>
    </row>
    <row r="26" spans="1:8" ht="13.8">
      <c r="A26" s="227" t="s">
        <v>1483</v>
      </c>
      <c r="B26" s="401">
        <v>8262</v>
      </c>
      <c r="C26" s="497">
        <v>7942</v>
      </c>
      <c r="D26" s="504">
        <v>16204</v>
      </c>
      <c r="E26" s="401">
        <v>2666</v>
      </c>
      <c r="F26" s="497">
        <v>2572</v>
      </c>
      <c r="G26" s="497">
        <v>5238</v>
      </c>
      <c r="H26" s="711">
        <f t="shared" si="2"/>
        <v>0.32325351764996296</v>
      </c>
    </row>
    <row r="27" spans="1:8" ht="13.8">
      <c r="A27" s="227" t="s">
        <v>1484</v>
      </c>
      <c r="B27" s="401">
        <v>8433</v>
      </c>
      <c r="C27" s="497">
        <v>8168</v>
      </c>
      <c r="D27" s="504">
        <v>16601</v>
      </c>
      <c r="E27" s="401">
        <v>2760</v>
      </c>
      <c r="F27" s="497">
        <v>2631</v>
      </c>
      <c r="G27" s="497">
        <v>5391</v>
      </c>
      <c r="H27" s="711">
        <f t="shared" si="2"/>
        <v>0.32473947352569121</v>
      </c>
    </row>
    <row r="28" spans="1:8" ht="13.8">
      <c r="A28" s="222"/>
      <c r="B28" s="401"/>
      <c r="C28" s="497"/>
      <c r="D28" s="504"/>
      <c r="E28" s="401"/>
      <c r="F28" s="497"/>
      <c r="G28" s="497"/>
      <c r="H28" s="697"/>
    </row>
    <row r="29" spans="1:8" ht="14.4" thickBot="1">
      <c r="A29" s="228" t="s">
        <v>1485</v>
      </c>
      <c r="B29" s="499">
        <v>44590</v>
      </c>
      <c r="C29" s="501">
        <v>41404</v>
      </c>
      <c r="D29" s="511">
        <v>85994</v>
      </c>
      <c r="E29" s="499">
        <v>14045</v>
      </c>
      <c r="F29" s="501">
        <v>13188</v>
      </c>
      <c r="G29" s="501">
        <v>27233</v>
      </c>
      <c r="H29" s="713">
        <f>G29/D29</f>
        <v>0.31668488499197617</v>
      </c>
    </row>
    <row r="30" spans="1:8" ht="13.8">
      <c r="A30" s="226" t="s">
        <v>1486</v>
      </c>
      <c r="B30" s="512">
        <v>8593</v>
      </c>
      <c r="C30" s="496">
        <v>8322</v>
      </c>
      <c r="D30" s="502">
        <v>16915</v>
      </c>
      <c r="E30" s="512">
        <v>2823</v>
      </c>
      <c r="F30" s="496">
        <v>2696</v>
      </c>
      <c r="G30" s="496">
        <v>5519</v>
      </c>
      <c r="H30" s="711">
        <f t="shared" ref="H30:H34" si="3">G30/D30</f>
        <v>0.32627845107892406</v>
      </c>
    </row>
    <row r="31" spans="1:8" ht="13.8">
      <c r="A31" s="227" t="s">
        <v>1487</v>
      </c>
      <c r="B31" s="401">
        <v>8869</v>
      </c>
      <c r="C31" s="497">
        <v>8409</v>
      </c>
      <c r="D31" s="504">
        <v>17278</v>
      </c>
      <c r="E31" s="401">
        <v>2963</v>
      </c>
      <c r="F31" s="497">
        <v>2825</v>
      </c>
      <c r="G31" s="497">
        <v>5788</v>
      </c>
      <c r="H31" s="711">
        <f t="shared" si="3"/>
        <v>0.33499247598101634</v>
      </c>
    </row>
    <row r="32" spans="1:8" ht="13.8">
      <c r="A32" s="227" t="s">
        <v>1488</v>
      </c>
      <c r="B32" s="401">
        <v>8985</v>
      </c>
      <c r="C32" s="497">
        <v>8333</v>
      </c>
      <c r="D32" s="504">
        <v>17318</v>
      </c>
      <c r="E32" s="401">
        <v>2894</v>
      </c>
      <c r="F32" s="497">
        <v>2678</v>
      </c>
      <c r="G32" s="497">
        <v>5572</v>
      </c>
      <c r="H32" s="711">
        <f t="shared" si="3"/>
        <v>0.3217461600646726</v>
      </c>
    </row>
    <row r="33" spans="1:8" ht="13.8">
      <c r="A33" s="227" t="s">
        <v>1489</v>
      </c>
      <c r="B33" s="401">
        <v>8908</v>
      </c>
      <c r="C33" s="497">
        <v>8002</v>
      </c>
      <c r="D33" s="504">
        <v>16910</v>
      </c>
      <c r="E33" s="401">
        <v>2826</v>
      </c>
      <c r="F33" s="497">
        <v>2507</v>
      </c>
      <c r="G33" s="497">
        <v>5333</v>
      </c>
      <c r="H33" s="711">
        <f t="shared" si="3"/>
        <v>0.31537551744529863</v>
      </c>
    </row>
    <row r="34" spans="1:8" ht="13.8">
      <c r="A34" s="227" t="s">
        <v>1490</v>
      </c>
      <c r="B34" s="508">
        <v>9235</v>
      </c>
      <c r="C34" s="509">
        <v>8338</v>
      </c>
      <c r="D34" s="510">
        <v>17573</v>
      </c>
      <c r="E34" s="508">
        <v>2539</v>
      </c>
      <c r="F34" s="509">
        <v>2482</v>
      </c>
      <c r="G34" s="509">
        <v>5021</v>
      </c>
      <c r="H34" s="711">
        <f t="shared" si="3"/>
        <v>0.2857224150685711</v>
      </c>
    </row>
    <row r="35" spans="1:8" ht="13.8">
      <c r="A35" s="224"/>
      <c r="B35" s="508"/>
      <c r="C35" s="509"/>
      <c r="D35" s="510"/>
      <c r="E35" s="508"/>
      <c r="F35" s="509"/>
      <c r="G35" s="509"/>
      <c r="H35" s="712"/>
    </row>
    <row r="36" spans="1:8" ht="14.4" thickBot="1">
      <c r="A36" s="229" t="s">
        <v>1491</v>
      </c>
      <c r="B36" s="514">
        <v>51981</v>
      </c>
      <c r="C36" s="515">
        <v>43848</v>
      </c>
      <c r="D36" s="516">
        <v>95829</v>
      </c>
      <c r="E36" s="513">
        <v>11570</v>
      </c>
      <c r="F36" s="517">
        <v>10880</v>
      </c>
      <c r="G36" s="517">
        <v>22450</v>
      </c>
      <c r="H36" s="713">
        <f>G36/D36</f>
        <v>0.23427146270961818</v>
      </c>
    </row>
    <row r="37" spans="1:8" ht="13.8">
      <c r="A37" s="230" t="s">
        <v>1492</v>
      </c>
      <c r="B37" s="518">
        <v>9872</v>
      </c>
      <c r="C37" s="519">
        <v>8616</v>
      </c>
      <c r="D37" s="520">
        <v>18488</v>
      </c>
      <c r="E37" s="521">
        <v>2453</v>
      </c>
      <c r="F37" s="522">
        <v>2330</v>
      </c>
      <c r="G37" s="522">
        <v>4783</v>
      </c>
      <c r="H37" s="711">
        <f>G37/D37</f>
        <v>0.25870835136304632</v>
      </c>
    </row>
    <row r="38" spans="1:8" ht="13.8">
      <c r="A38" s="231" t="s">
        <v>1493</v>
      </c>
      <c r="B38" s="523">
        <v>10408</v>
      </c>
      <c r="C38" s="524">
        <v>8445</v>
      </c>
      <c r="D38" s="525">
        <v>18853</v>
      </c>
      <c r="E38" s="526">
        <v>2328</v>
      </c>
      <c r="F38" s="527">
        <v>2187</v>
      </c>
      <c r="G38" s="527">
        <v>4515</v>
      </c>
      <c r="H38" s="711">
        <f t="shared" ref="H38:H41" si="4">G38/D38</f>
        <v>0.23948443218585902</v>
      </c>
    </row>
    <row r="39" spans="1:8" ht="13.8">
      <c r="A39" s="231" t="s">
        <v>1494</v>
      </c>
      <c r="B39" s="523">
        <v>10489</v>
      </c>
      <c r="C39" s="524">
        <v>8746</v>
      </c>
      <c r="D39" s="525">
        <v>19235</v>
      </c>
      <c r="E39" s="526">
        <v>2280</v>
      </c>
      <c r="F39" s="527">
        <v>2232</v>
      </c>
      <c r="G39" s="527">
        <v>4512</v>
      </c>
      <c r="H39" s="711">
        <f t="shared" si="4"/>
        <v>0.23457239407330388</v>
      </c>
    </row>
    <row r="40" spans="1:8" ht="13.8">
      <c r="A40" s="231" t="s">
        <v>1495</v>
      </c>
      <c r="B40" s="523">
        <v>10619</v>
      </c>
      <c r="C40" s="524">
        <v>8971</v>
      </c>
      <c r="D40" s="525">
        <v>19590</v>
      </c>
      <c r="E40" s="526">
        <v>2274</v>
      </c>
      <c r="F40" s="527">
        <v>2093</v>
      </c>
      <c r="G40" s="527">
        <v>4367</v>
      </c>
      <c r="H40" s="711">
        <f t="shared" si="4"/>
        <v>0.22291985706993364</v>
      </c>
    </row>
    <row r="41" spans="1:8" ht="13.8">
      <c r="A41" s="231" t="s">
        <v>1496</v>
      </c>
      <c r="B41" s="523">
        <v>10593</v>
      </c>
      <c r="C41" s="524">
        <v>9070</v>
      </c>
      <c r="D41" s="525">
        <v>19663</v>
      </c>
      <c r="E41" s="526">
        <v>2235</v>
      </c>
      <c r="F41" s="527">
        <v>2038</v>
      </c>
      <c r="G41" s="527">
        <v>4273</v>
      </c>
      <c r="H41" s="711">
        <f t="shared" si="4"/>
        <v>0.21731170218176271</v>
      </c>
    </row>
    <row r="42" spans="1:8" ht="13.8">
      <c r="A42" s="232"/>
      <c r="B42" s="523"/>
      <c r="C42" s="524"/>
      <c r="D42" s="525"/>
      <c r="E42" s="526"/>
      <c r="F42" s="527"/>
      <c r="G42" s="527"/>
      <c r="H42" s="714"/>
    </row>
    <row r="43" spans="1:8" ht="14.4" thickBot="1">
      <c r="A43" s="229" t="s">
        <v>1497</v>
      </c>
      <c r="B43" s="514">
        <v>50683</v>
      </c>
      <c r="C43" s="515">
        <v>46619</v>
      </c>
      <c r="D43" s="516">
        <v>97302</v>
      </c>
      <c r="E43" s="513">
        <v>10917</v>
      </c>
      <c r="F43" s="517">
        <v>10621</v>
      </c>
      <c r="G43" s="517">
        <v>21538</v>
      </c>
      <c r="H43" s="713">
        <f>G43/D43</f>
        <v>0.22135207909395491</v>
      </c>
    </row>
    <row r="44" spans="1:8" ht="13.8">
      <c r="A44" s="230" t="s">
        <v>1498</v>
      </c>
      <c r="B44" s="518">
        <v>10473</v>
      </c>
      <c r="C44" s="519">
        <v>9323</v>
      </c>
      <c r="D44" s="520">
        <v>19796</v>
      </c>
      <c r="E44" s="521">
        <v>2229</v>
      </c>
      <c r="F44" s="522">
        <v>2068</v>
      </c>
      <c r="G44" s="522">
        <v>4297</v>
      </c>
      <c r="H44" s="711">
        <f t="shared" ref="H44:H48" si="5">G44/D44</f>
        <v>0.21706405334410991</v>
      </c>
    </row>
    <row r="45" spans="1:8" ht="13.8">
      <c r="A45" s="231" t="s">
        <v>1499</v>
      </c>
      <c r="B45" s="523">
        <v>10265</v>
      </c>
      <c r="C45" s="524">
        <v>9254</v>
      </c>
      <c r="D45" s="525">
        <v>19519</v>
      </c>
      <c r="E45" s="526">
        <v>2246</v>
      </c>
      <c r="F45" s="527">
        <v>2143</v>
      </c>
      <c r="G45" s="527">
        <v>4389</v>
      </c>
      <c r="H45" s="711">
        <f t="shared" si="5"/>
        <v>0.22485783083149752</v>
      </c>
    </row>
    <row r="46" spans="1:8" ht="13.8">
      <c r="A46" s="231" t="s">
        <v>1500</v>
      </c>
      <c r="B46" s="523">
        <v>10263</v>
      </c>
      <c r="C46" s="524">
        <v>9518</v>
      </c>
      <c r="D46" s="525">
        <v>19781</v>
      </c>
      <c r="E46" s="526">
        <v>2163</v>
      </c>
      <c r="F46" s="527">
        <v>2244</v>
      </c>
      <c r="G46" s="527">
        <v>4407</v>
      </c>
      <c r="H46" s="711">
        <f t="shared" si="5"/>
        <v>0.22278954552348212</v>
      </c>
    </row>
    <row r="47" spans="1:8" ht="13.8">
      <c r="A47" s="231" t="s">
        <v>1501</v>
      </c>
      <c r="B47" s="523">
        <v>9941</v>
      </c>
      <c r="C47" s="524">
        <v>9371</v>
      </c>
      <c r="D47" s="525">
        <v>19312</v>
      </c>
      <c r="E47" s="526">
        <v>2170</v>
      </c>
      <c r="F47" s="527">
        <v>2060</v>
      </c>
      <c r="G47" s="527">
        <v>4230</v>
      </c>
      <c r="H47" s="711">
        <f t="shared" si="5"/>
        <v>0.2190347970173985</v>
      </c>
    </row>
    <row r="48" spans="1:8" ht="13.8">
      <c r="A48" s="231" t="s">
        <v>1502</v>
      </c>
      <c r="B48" s="523">
        <v>9741</v>
      </c>
      <c r="C48" s="524">
        <v>9153</v>
      </c>
      <c r="D48" s="525">
        <v>18894</v>
      </c>
      <c r="E48" s="526">
        <v>2109</v>
      </c>
      <c r="F48" s="527">
        <v>2106</v>
      </c>
      <c r="G48" s="527">
        <v>4215</v>
      </c>
      <c r="H48" s="711">
        <f t="shared" si="5"/>
        <v>0.22308669418863131</v>
      </c>
    </row>
    <row r="49" spans="1:8" ht="13.8">
      <c r="A49" s="232"/>
      <c r="B49" s="523"/>
      <c r="C49" s="524"/>
      <c r="D49" s="525"/>
      <c r="E49" s="526"/>
      <c r="F49" s="527"/>
      <c r="G49" s="527"/>
      <c r="H49" s="714"/>
    </row>
    <row r="50" spans="1:8" ht="14.4" thickBot="1">
      <c r="A50" s="229" t="s">
        <v>1503</v>
      </c>
      <c r="B50" s="514">
        <v>44921</v>
      </c>
      <c r="C50" s="515">
        <v>43110</v>
      </c>
      <c r="D50" s="516">
        <v>88031</v>
      </c>
      <c r="E50" s="513">
        <v>9567</v>
      </c>
      <c r="F50" s="517">
        <v>9415</v>
      </c>
      <c r="G50" s="517">
        <v>18982</v>
      </c>
      <c r="H50" s="713">
        <f>G50/D50</f>
        <v>0.21562858538469404</v>
      </c>
    </row>
    <row r="51" spans="1:8" ht="13.8">
      <c r="A51" s="230" t="s">
        <v>1504</v>
      </c>
      <c r="B51" s="518">
        <v>9993</v>
      </c>
      <c r="C51" s="519">
        <v>9504</v>
      </c>
      <c r="D51" s="520">
        <v>19497</v>
      </c>
      <c r="E51" s="521">
        <v>2152</v>
      </c>
      <c r="F51" s="522">
        <v>2097</v>
      </c>
      <c r="G51" s="522">
        <v>4249</v>
      </c>
      <c r="H51" s="711">
        <f t="shared" ref="H51:H55" si="6">G51/D51</f>
        <v>0.21793096373801096</v>
      </c>
    </row>
    <row r="52" spans="1:8" ht="13.8">
      <c r="A52" s="231" t="s">
        <v>1505</v>
      </c>
      <c r="B52" s="523">
        <v>9026</v>
      </c>
      <c r="C52" s="524">
        <v>8465</v>
      </c>
      <c r="D52" s="525">
        <v>17491</v>
      </c>
      <c r="E52" s="526">
        <v>1939</v>
      </c>
      <c r="F52" s="527">
        <v>1948</v>
      </c>
      <c r="G52" s="527">
        <v>3887</v>
      </c>
      <c r="H52" s="711">
        <f t="shared" si="6"/>
        <v>0.22222857469555771</v>
      </c>
    </row>
    <row r="53" spans="1:8" ht="13.8">
      <c r="A53" s="231" t="s">
        <v>1506</v>
      </c>
      <c r="B53" s="523">
        <v>9026</v>
      </c>
      <c r="C53" s="524">
        <v>8506</v>
      </c>
      <c r="D53" s="525">
        <v>17532</v>
      </c>
      <c r="E53" s="526">
        <v>1884</v>
      </c>
      <c r="F53" s="527">
        <v>1889</v>
      </c>
      <c r="G53" s="527">
        <v>3773</v>
      </c>
      <c r="H53" s="711">
        <f t="shared" si="6"/>
        <v>0.2152064795801962</v>
      </c>
    </row>
    <row r="54" spans="1:8" ht="13.8">
      <c r="A54" s="231" t="s">
        <v>1507</v>
      </c>
      <c r="B54" s="523">
        <v>8573</v>
      </c>
      <c r="C54" s="524">
        <v>8483</v>
      </c>
      <c r="D54" s="525">
        <v>17056</v>
      </c>
      <c r="E54" s="526">
        <v>1824</v>
      </c>
      <c r="F54" s="527">
        <v>1759</v>
      </c>
      <c r="G54" s="527">
        <v>3583</v>
      </c>
      <c r="H54" s="711">
        <f t="shared" si="6"/>
        <v>0.21007270168855535</v>
      </c>
    </row>
    <row r="55" spans="1:8" ht="13.8">
      <c r="A55" s="231" t="s">
        <v>1508</v>
      </c>
      <c r="B55" s="523">
        <v>8303</v>
      </c>
      <c r="C55" s="524">
        <v>8152</v>
      </c>
      <c r="D55" s="525">
        <v>16455</v>
      </c>
      <c r="E55" s="526">
        <v>1768</v>
      </c>
      <c r="F55" s="527">
        <v>1722</v>
      </c>
      <c r="G55" s="527">
        <v>3490</v>
      </c>
      <c r="H55" s="711">
        <f t="shared" si="6"/>
        <v>0.21209358857490124</v>
      </c>
    </row>
    <row r="56" spans="1:8" ht="13.8">
      <c r="A56" s="232"/>
      <c r="B56" s="523"/>
      <c r="C56" s="524"/>
      <c r="D56" s="525"/>
      <c r="E56" s="526"/>
      <c r="F56" s="527"/>
      <c r="G56" s="527"/>
      <c r="H56" s="714"/>
    </row>
    <row r="57" spans="1:8" ht="14.4" thickBot="1">
      <c r="A57" s="229" t="s">
        <v>1509</v>
      </c>
      <c r="B57" s="514">
        <v>43994</v>
      </c>
      <c r="C57" s="515">
        <v>42762</v>
      </c>
      <c r="D57" s="516">
        <v>86756</v>
      </c>
      <c r="E57" s="513">
        <v>8712</v>
      </c>
      <c r="F57" s="517">
        <v>8523</v>
      </c>
      <c r="G57" s="517">
        <v>17235</v>
      </c>
      <c r="H57" s="713">
        <f>G57/D57</f>
        <v>0.1986606113698188</v>
      </c>
    </row>
    <row r="58" spans="1:8" ht="13.8">
      <c r="A58" s="230" t="s">
        <v>1510</v>
      </c>
      <c r="B58" s="518">
        <v>8785</v>
      </c>
      <c r="C58" s="519">
        <v>8357</v>
      </c>
      <c r="D58" s="520">
        <v>17142</v>
      </c>
      <c r="E58" s="521">
        <v>1769</v>
      </c>
      <c r="F58" s="522">
        <v>1677</v>
      </c>
      <c r="G58" s="522">
        <v>3446</v>
      </c>
      <c r="H58" s="711">
        <f t="shared" ref="H58:H62" si="7">G58/D58</f>
        <v>0.2010267180025668</v>
      </c>
    </row>
    <row r="59" spans="1:8" ht="13.8">
      <c r="A59" s="231" t="s">
        <v>1511</v>
      </c>
      <c r="B59" s="523">
        <v>8236</v>
      </c>
      <c r="C59" s="524">
        <v>8288</v>
      </c>
      <c r="D59" s="525">
        <v>16524</v>
      </c>
      <c r="E59" s="526">
        <v>1700</v>
      </c>
      <c r="F59" s="527">
        <v>1683</v>
      </c>
      <c r="G59" s="527">
        <v>3383</v>
      </c>
      <c r="H59" s="711">
        <f t="shared" si="7"/>
        <v>0.20473251028806586</v>
      </c>
    </row>
    <row r="60" spans="1:8" ht="13.8">
      <c r="A60" s="231" t="s">
        <v>1512</v>
      </c>
      <c r="B60" s="523">
        <v>8591</v>
      </c>
      <c r="C60" s="524">
        <v>8220</v>
      </c>
      <c r="D60" s="525">
        <v>16811</v>
      </c>
      <c r="E60" s="526">
        <v>1681</v>
      </c>
      <c r="F60" s="527">
        <v>1663</v>
      </c>
      <c r="G60" s="527">
        <v>3344</v>
      </c>
      <c r="H60" s="711">
        <f t="shared" si="7"/>
        <v>0.19891737552792815</v>
      </c>
    </row>
    <row r="61" spans="1:8" ht="13.8">
      <c r="A61" s="231" t="s">
        <v>1513</v>
      </c>
      <c r="B61" s="523">
        <v>8926</v>
      </c>
      <c r="C61" s="524">
        <v>8695</v>
      </c>
      <c r="D61" s="525">
        <v>17621</v>
      </c>
      <c r="E61" s="526">
        <v>1706</v>
      </c>
      <c r="F61" s="527">
        <v>1663</v>
      </c>
      <c r="G61" s="527">
        <v>3369</v>
      </c>
      <c r="H61" s="711">
        <f t="shared" si="7"/>
        <v>0.19119232733670052</v>
      </c>
    </row>
    <row r="62" spans="1:8" ht="13.8">
      <c r="A62" s="231" t="s">
        <v>1514</v>
      </c>
      <c r="B62" s="523">
        <v>9456</v>
      </c>
      <c r="C62" s="524">
        <v>9202</v>
      </c>
      <c r="D62" s="525">
        <v>18658</v>
      </c>
      <c r="E62" s="526">
        <v>1856</v>
      </c>
      <c r="F62" s="527">
        <v>1837</v>
      </c>
      <c r="G62" s="527">
        <v>3693</v>
      </c>
      <c r="H62" s="711">
        <f t="shared" si="7"/>
        <v>0.19793118233465537</v>
      </c>
    </row>
    <row r="63" spans="1:8" ht="13.8">
      <c r="A63" s="232"/>
      <c r="B63" s="523"/>
      <c r="C63" s="524"/>
      <c r="D63" s="525"/>
      <c r="E63" s="526"/>
      <c r="F63" s="527"/>
      <c r="G63" s="527"/>
      <c r="H63" s="714"/>
    </row>
    <row r="64" spans="1:8" ht="14.4" thickBot="1">
      <c r="A64" s="229" t="s">
        <v>1515</v>
      </c>
      <c r="B64" s="514">
        <v>45253</v>
      </c>
      <c r="C64" s="515">
        <v>44364</v>
      </c>
      <c r="D64" s="516">
        <v>89617</v>
      </c>
      <c r="E64" s="513">
        <v>8572</v>
      </c>
      <c r="F64" s="517">
        <v>8603</v>
      </c>
      <c r="G64" s="517">
        <v>17175</v>
      </c>
      <c r="H64" s="713">
        <f>G64/D64</f>
        <v>0.1916489058995503</v>
      </c>
    </row>
    <row r="65" spans="1:8" ht="13.8">
      <c r="A65" s="230" t="s">
        <v>1516</v>
      </c>
      <c r="B65" s="518">
        <v>10164</v>
      </c>
      <c r="C65" s="519">
        <v>9578</v>
      </c>
      <c r="D65" s="520">
        <v>19742</v>
      </c>
      <c r="E65" s="521">
        <v>1943</v>
      </c>
      <c r="F65" s="522">
        <v>1892</v>
      </c>
      <c r="G65" s="522">
        <v>3835</v>
      </c>
      <c r="H65" s="711">
        <f t="shared" ref="H65:H69" si="8">G65/D65</f>
        <v>0.19425590112450614</v>
      </c>
    </row>
    <row r="66" spans="1:8" ht="13.8">
      <c r="A66" s="231" t="s">
        <v>1517</v>
      </c>
      <c r="B66" s="523">
        <v>8677</v>
      </c>
      <c r="C66" s="524">
        <v>8747</v>
      </c>
      <c r="D66" s="525">
        <v>17424</v>
      </c>
      <c r="E66" s="526">
        <v>1651</v>
      </c>
      <c r="F66" s="527">
        <v>1674</v>
      </c>
      <c r="G66" s="527">
        <v>3325</v>
      </c>
      <c r="H66" s="711">
        <f t="shared" si="8"/>
        <v>0.1908287419651056</v>
      </c>
    </row>
    <row r="67" spans="1:8" ht="13.8">
      <c r="A67" s="231" t="s">
        <v>1518</v>
      </c>
      <c r="B67" s="523">
        <v>8570</v>
      </c>
      <c r="C67" s="524">
        <v>8479</v>
      </c>
      <c r="D67" s="525">
        <v>17049</v>
      </c>
      <c r="E67" s="526">
        <v>1554</v>
      </c>
      <c r="F67" s="527">
        <v>1660</v>
      </c>
      <c r="G67" s="527">
        <v>3214</v>
      </c>
      <c r="H67" s="711">
        <f t="shared" si="8"/>
        <v>0.18851545545193266</v>
      </c>
    </row>
    <row r="68" spans="1:8" ht="13.8">
      <c r="A68" s="231" t="s">
        <v>1519</v>
      </c>
      <c r="B68" s="523">
        <v>8795</v>
      </c>
      <c r="C68" s="524">
        <v>8687</v>
      </c>
      <c r="D68" s="525">
        <v>17482</v>
      </c>
      <c r="E68" s="526">
        <v>1735</v>
      </c>
      <c r="F68" s="527">
        <v>1651</v>
      </c>
      <c r="G68" s="527">
        <v>3386</v>
      </c>
      <c r="H68" s="711">
        <f t="shared" si="8"/>
        <v>0.19368493307401899</v>
      </c>
    </row>
    <row r="69" spans="1:8" ht="13.8">
      <c r="A69" s="231" t="s">
        <v>1520</v>
      </c>
      <c r="B69" s="523">
        <v>9047</v>
      </c>
      <c r="C69" s="524">
        <v>8873</v>
      </c>
      <c r="D69" s="525">
        <v>17920</v>
      </c>
      <c r="E69" s="526">
        <v>1689</v>
      </c>
      <c r="F69" s="527">
        <v>1726</v>
      </c>
      <c r="G69" s="527">
        <v>3415</v>
      </c>
      <c r="H69" s="711">
        <f t="shared" si="8"/>
        <v>0.19056919642857142</v>
      </c>
    </row>
    <row r="70" spans="1:8" ht="13.8">
      <c r="A70" s="232"/>
      <c r="B70" s="523"/>
      <c r="C70" s="524"/>
      <c r="D70" s="525"/>
      <c r="E70" s="526"/>
      <c r="F70" s="527"/>
      <c r="G70" s="527"/>
      <c r="H70" s="714"/>
    </row>
    <row r="71" spans="1:8" ht="14.4" thickBot="1">
      <c r="A71" s="229" t="s">
        <v>1521</v>
      </c>
      <c r="B71" s="514">
        <v>48213</v>
      </c>
      <c r="C71" s="515">
        <v>47574</v>
      </c>
      <c r="D71" s="516">
        <v>95787</v>
      </c>
      <c r="E71" s="513">
        <v>8946</v>
      </c>
      <c r="F71" s="517">
        <v>9025</v>
      </c>
      <c r="G71" s="517">
        <v>17971</v>
      </c>
      <c r="H71" s="713">
        <f>G71/D71</f>
        <v>0.18761418564105775</v>
      </c>
    </row>
    <row r="72" spans="1:8" ht="13.8">
      <c r="A72" s="230" t="s">
        <v>1522</v>
      </c>
      <c r="B72" s="518">
        <v>9825</v>
      </c>
      <c r="C72" s="519">
        <v>9536</v>
      </c>
      <c r="D72" s="520">
        <v>19361</v>
      </c>
      <c r="E72" s="521">
        <v>1823</v>
      </c>
      <c r="F72" s="522">
        <v>1901</v>
      </c>
      <c r="G72" s="522">
        <v>3724</v>
      </c>
      <c r="H72" s="711">
        <f t="shared" ref="H72:H76" si="9">G72/D72</f>
        <v>0.19234543670264967</v>
      </c>
    </row>
    <row r="73" spans="1:8" ht="13.8">
      <c r="A73" s="231" t="s">
        <v>1523</v>
      </c>
      <c r="B73" s="523">
        <v>9461</v>
      </c>
      <c r="C73" s="524">
        <v>9504</v>
      </c>
      <c r="D73" s="525">
        <v>18965</v>
      </c>
      <c r="E73" s="526">
        <v>1784</v>
      </c>
      <c r="F73" s="527">
        <v>1805</v>
      </c>
      <c r="G73" s="527">
        <v>3589</v>
      </c>
      <c r="H73" s="711">
        <f t="shared" si="9"/>
        <v>0.18924334300026363</v>
      </c>
    </row>
    <row r="74" spans="1:8" ht="13.8">
      <c r="A74" s="231" t="s">
        <v>1524</v>
      </c>
      <c r="B74" s="523">
        <v>9589</v>
      </c>
      <c r="C74" s="524">
        <v>9513</v>
      </c>
      <c r="D74" s="525">
        <v>19102</v>
      </c>
      <c r="E74" s="526">
        <v>1809</v>
      </c>
      <c r="F74" s="527">
        <v>1787</v>
      </c>
      <c r="G74" s="527">
        <v>3596</v>
      </c>
      <c r="H74" s="711">
        <f t="shared" si="9"/>
        <v>0.18825253900115171</v>
      </c>
    </row>
    <row r="75" spans="1:8" ht="13.8">
      <c r="A75" s="231" t="s">
        <v>1525</v>
      </c>
      <c r="B75" s="523">
        <v>9664</v>
      </c>
      <c r="C75" s="524">
        <v>9401</v>
      </c>
      <c r="D75" s="525">
        <v>19065</v>
      </c>
      <c r="E75" s="526">
        <v>1801</v>
      </c>
      <c r="F75" s="527">
        <v>1742</v>
      </c>
      <c r="G75" s="527">
        <v>3543</v>
      </c>
      <c r="H75" s="711">
        <f t="shared" si="9"/>
        <v>0.185837922895358</v>
      </c>
    </row>
    <row r="76" spans="1:8" ht="13.8">
      <c r="A76" s="231" t="s">
        <v>1526</v>
      </c>
      <c r="B76" s="523">
        <v>9674</v>
      </c>
      <c r="C76" s="524">
        <v>9620</v>
      </c>
      <c r="D76" s="525">
        <v>19294</v>
      </c>
      <c r="E76" s="526">
        <v>1729</v>
      </c>
      <c r="F76" s="527">
        <v>1790</v>
      </c>
      <c r="G76" s="527">
        <v>3519</v>
      </c>
      <c r="H76" s="711">
        <f t="shared" si="9"/>
        <v>0.1823883072457759</v>
      </c>
    </row>
    <row r="77" spans="1:8" ht="13.8">
      <c r="A77" s="232"/>
      <c r="B77" s="523"/>
      <c r="C77" s="524"/>
      <c r="D77" s="525"/>
      <c r="E77" s="526"/>
      <c r="F77" s="527"/>
      <c r="G77" s="527"/>
      <c r="H77" s="714"/>
    </row>
    <row r="78" spans="1:8" ht="14.4" thickBot="1">
      <c r="A78" s="229" t="s">
        <v>1527</v>
      </c>
      <c r="B78" s="514">
        <v>48831</v>
      </c>
      <c r="C78" s="515">
        <v>49147</v>
      </c>
      <c r="D78" s="516">
        <v>97978</v>
      </c>
      <c r="E78" s="513">
        <v>7989</v>
      </c>
      <c r="F78" s="517">
        <v>8069</v>
      </c>
      <c r="G78" s="517">
        <v>16058</v>
      </c>
      <c r="H78" s="713">
        <f>G78/D78</f>
        <v>0.16389393537324706</v>
      </c>
    </row>
    <row r="79" spans="1:8" ht="13.8">
      <c r="A79" s="230" t="s">
        <v>1528</v>
      </c>
      <c r="B79" s="518">
        <v>10356</v>
      </c>
      <c r="C79" s="519">
        <v>10128</v>
      </c>
      <c r="D79" s="520">
        <v>20484</v>
      </c>
      <c r="E79" s="521">
        <v>1761</v>
      </c>
      <c r="F79" s="522">
        <v>1787</v>
      </c>
      <c r="G79" s="522">
        <v>3548</v>
      </c>
      <c r="H79" s="711">
        <f t="shared" ref="H79:H83" si="10">G79/D79</f>
        <v>0.17320835774262838</v>
      </c>
    </row>
    <row r="80" spans="1:8" ht="13.8">
      <c r="A80" s="231" t="s">
        <v>1529</v>
      </c>
      <c r="B80" s="523">
        <v>9594</v>
      </c>
      <c r="C80" s="524">
        <v>9561</v>
      </c>
      <c r="D80" s="525">
        <v>19155</v>
      </c>
      <c r="E80" s="526">
        <v>1611</v>
      </c>
      <c r="F80" s="527">
        <v>1614</v>
      </c>
      <c r="G80" s="527">
        <v>3225</v>
      </c>
      <c r="H80" s="711">
        <f t="shared" si="10"/>
        <v>0.16836335160532498</v>
      </c>
    </row>
    <row r="81" spans="1:8" ht="13.8">
      <c r="A81" s="231" t="s">
        <v>1530</v>
      </c>
      <c r="B81" s="523">
        <v>9602</v>
      </c>
      <c r="C81" s="524">
        <v>9858</v>
      </c>
      <c r="D81" s="525">
        <v>19460</v>
      </c>
      <c r="E81" s="526">
        <v>1595</v>
      </c>
      <c r="F81" s="527">
        <v>1585</v>
      </c>
      <c r="G81" s="527">
        <v>3180</v>
      </c>
      <c r="H81" s="711">
        <f t="shared" si="10"/>
        <v>0.16341212744090441</v>
      </c>
    </row>
    <row r="82" spans="1:8" ht="13.8">
      <c r="A82" s="231" t="s">
        <v>1531</v>
      </c>
      <c r="B82" s="523">
        <v>9622</v>
      </c>
      <c r="C82" s="524">
        <v>9747</v>
      </c>
      <c r="D82" s="525">
        <v>19369</v>
      </c>
      <c r="E82" s="526">
        <v>1537</v>
      </c>
      <c r="F82" s="527">
        <v>1582</v>
      </c>
      <c r="G82" s="527">
        <v>3119</v>
      </c>
      <c r="H82" s="711">
        <f t="shared" si="10"/>
        <v>0.16103051267489288</v>
      </c>
    </row>
    <row r="83" spans="1:8" ht="13.8">
      <c r="A83" s="231" t="s">
        <v>1532</v>
      </c>
      <c r="B83" s="523">
        <v>9657</v>
      </c>
      <c r="C83" s="524">
        <v>9853</v>
      </c>
      <c r="D83" s="525">
        <v>19510</v>
      </c>
      <c r="E83" s="526">
        <v>1485</v>
      </c>
      <c r="F83" s="527">
        <v>1501</v>
      </c>
      <c r="G83" s="527">
        <v>2986</v>
      </c>
      <c r="H83" s="711">
        <f t="shared" si="10"/>
        <v>0.15304971809328549</v>
      </c>
    </row>
    <row r="84" spans="1:8" ht="13.8">
      <c r="A84" s="232"/>
      <c r="B84" s="523"/>
      <c r="C84" s="524"/>
      <c r="D84" s="525"/>
      <c r="E84" s="526"/>
      <c r="F84" s="527"/>
      <c r="G84" s="527"/>
      <c r="H84" s="714"/>
    </row>
    <row r="85" spans="1:8" ht="14.4" thickBot="1">
      <c r="A85" s="229" t="s">
        <v>1533</v>
      </c>
      <c r="B85" s="514">
        <v>46148</v>
      </c>
      <c r="C85" s="515">
        <v>47192</v>
      </c>
      <c r="D85" s="516">
        <v>93340</v>
      </c>
      <c r="E85" s="513">
        <v>6647</v>
      </c>
      <c r="F85" s="517">
        <v>6837</v>
      </c>
      <c r="G85" s="517">
        <v>13484</v>
      </c>
      <c r="H85" s="713">
        <f>G85/D85</f>
        <v>0.14446110992071995</v>
      </c>
    </row>
    <row r="86" spans="1:8" ht="13.8">
      <c r="A86" s="230" t="s">
        <v>1534</v>
      </c>
      <c r="B86" s="518">
        <v>9721</v>
      </c>
      <c r="C86" s="519">
        <v>9822</v>
      </c>
      <c r="D86" s="520">
        <v>19543</v>
      </c>
      <c r="E86" s="521">
        <v>1501</v>
      </c>
      <c r="F86" s="522">
        <v>1517</v>
      </c>
      <c r="G86" s="522">
        <v>3018</v>
      </c>
      <c r="H86" s="711">
        <f t="shared" ref="H86:H90" si="11">G86/D86</f>
        <v>0.15442869569666889</v>
      </c>
    </row>
    <row r="87" spans="1:8" ht="13.8">
      <c r="A87" s="231" t="s">
        <v>1535</v>
      </c>
      <c r="B87" s="523">
        <v>9261</v>
      </c>
      <c r="C87" s="524">
        <v>9505</v>
      </c>
      <c r="D87" s="525">
        <v>18766</v>
      </c>
      <c r="E87" s="526">
        <v>1344</v>
      </c>
      <c r="F87" s="527">
        <v>1386</v>
      </c>
      <c r="G87" s="527">
        <v>2730</v>
      </c>
      <c r="H87" s="711">
        <f t="shared" si="11"/>
        <v>0.14547586059895556</v>
      </c>
    </row>
    <row r="88" spans="1:8" ht="13.8">
      <c r="A88" s="231" t="s">
        <v>1536</v>
      </c>
      <c r="B88" s="523">
        <v>9425</v>
      </c>
      <c r="C88" s="524">
        <v>9629</v>
      </c>
      <c r="D88" s="525">
        <v>19054</v>
      </c>
      <c r="E88" s="526">
        <v>1356</v>
      </c>
      <c r="F88" s="527">
        <v>1417</v>
      </c>
      <c r="G88" s="527">
        <v>2773</v>
      </c>
      <c r="H88" s="711">
        <f t="shared" si="11"/>
        <v>0.14553374619502465</v>
      </c>
    </row>
    <row r="89" spans="1:8" ht="13.8">
      <c r="A89" s="231" t="s">
        <v>1537</v>
      </c>
      <c r="B89" s="523">
        <v>8985</v>
      </c>
      <c r="C89" s="524">
        <v>9171</v>
      </c>
      <c r="D89" s="525">
        <v>18156</v>
      </c>
      <c r="E89" s="526">
        <v>1250</v>
      </c>
      <c r="F89" s="527">
        <v>1280</v>
      </c>
      <c r="G89" s="527">
        <v>2530</v>
      </c>
      <c r="H89" s="711">
        <f t="shared" si="11"/>
        <v>0.13934787398105308</v>
      </c>
    </row>
    <row r="90" spans="1:8" ht="13.8">
      <c r="A90" s="231" t="s">
        <v>1538</v>
      </c>
      <c r="B90" s="523">
        <v>8756</v>
      </c>
      <c r="C90" s="524">
        <v>9065</v>
      </c>
      <c r="D90" s="525">
        <v>17821</v>
      </c>
      <c r="E90" s="526">
        <v>1196</v>
      </c>
      <c r="F90" s="527">
        <v>1237</v>
      </c>
      <c r="G90" s="527">
        <v>2433</v>
      </c>
      <c r="H90" s="711">
        <f t="shared" si="11"/>
        <v>0.13652432523427416</v>
      </c>
    </row>
    <row r="91" spans="1:8" ht="13.8">
      <c r="A91" s="232"/>
      <c r="B91" s="523"/>
      <c r="C91" s="524"/>
      <c r="D91" s="525"/>
      <c r="E91" s="526"/>
      <c r="F91" s="527"/>
      <c r="G91" s="527"/>
      <c r="H91" s="714"/>
    </row>
    <row r="92" spans="1:8" ht="14.4" thickBot="1">
      <c r="A92" s="229" t="s">
        <v>1539</v>
      </c>
      <c r="B92" s="514">
        <v>40879</v>
      </c>
      <c r="C92" s="515">
        <v>41343</v>
      </c>
      <c r="D92" s="516">
        <v>82222</v>
      </c>
      <c r="E92" s="513">
        <v>5094</v>
      </c>
      <c r="F92" s="517">
        <v>5274</v>
      </c>
      <c r="G92" s="517">
        <v>10368</v>
      </c>
      <c r="H92" s="713">
        <f>G92/D92</f>
        <v>0.12609763810172461</v>
      </c>
    </row>
    <row r="93" spans="1:8" ht="13.8">
      <c r="A93" s="230" t="s">
        <v>1540</v>
      </c>
      <c r="B93" s="518">
        <v>9064</v>
      </c>
      <c r="C93" s="519">
        <v>9202</v>
      </c>
      <c r="D93" s="520">
        <v>18266</v>
      </c>
      <c r="E93" s="521">
        <v>1161</v>
      </c>
      <c r="F93" s="522">
        <v>1188</v>
      </c>
      <c r="G93" s="522">
        <v>2349</v>
      </c>
      <c r="H93" s="711">
        <f t="shared" ref="H93:H97" si="12">G93/D93</f>
        <v>0.12859958392642068</v>
      </c>
    </row>
    <row r="94" spans="1:8" ht="13.8">
      <c r="A94" s="231" t="s">
        <v>1541</v>
      </c>
      <c r="B94" s="523">
        <v>8552</v>
      </c>
      <c r="C94" s="524">
        <v>8558</v>
      </c>
      <c r="D94" s="525">
        <v>17110</v>
      </c>
      <c r="E94" s="526">
        <v>1059</v>
      </c>
      <c r="F94" s="527">
        <v>1063</v>
      </c>
      <c r="G94" s="527">
        <v>2122</v>
      </c>
      <c r="H94" s="711">
        <f t="shared" si="12"/>
        <v>0.12402104032729398</v>
      </c>
    </row>
    <row r="95" spans="1:8" ht="13.8">
      <c r="A95" s="231" t="s">
        <v>1542</v>
      </c>
      <c r="B95" s="523">
        <v>8491</v>
      </c>
      <c r="C95" s="524">
        <v>8619</v>
      </c>
      <c r="D95" s="525">
        <v>17110</v>
      </c>
      <c r="E95" s="526">
        <v>1013</v>
      </c>
      <c r="F95" s="527">
        <v>1065</v>
      </c>
      <c r="G95" s="527">
        <v>2078</v>
      </c>
      <c r="H95" s="711">
        <f t="shared" si="12"/>
        <v>0.12144944476914085</v>
      </c>
    </row>
    <row r="96" spans="1:8" ht="13.8">
      <c r="A96" s="231" t="s">
        <v>1543</v>
      </c>
      <c r="B96" s="523">
        <v>8093</v>
      </c>
      <c r="C96" s="524">
        <v>8049</v>
      </c>
      <c r="D96" s="525">
        <v>16142</v>
      </c>
      <c r="E96" s="526">
        <v>969</v>
      </c>
      <c r="F96" s="527">
        <v>998</v>
      </c>
      <c r="G96" s="527">
        <v>1967</v>
      </c>
      <c r="H96" s="711">
        <f t="shared" si="12"/>
        <v>0.12185602775368604</v>
      </c>
    </row>
    <row r="97" spans="1:8" ht="13.8">
      <c r="A97" s="231" t="s">
        <v>1544</v>
      </c>
      <c r="B97" s="523">
        <v>6679</v>
      </c>
      <c r="C97" s="524">
        <v>6915</v>
      </c>
      <c r="D97" s="525">
        <v>13594</v>
      </c>
      <c r="E97" s="526">
        <v>892</v>
      </c>
      <c r="F97" s="527">
        <v>960</v>
      </c>
      <c r="G97" s="527">
        <v>1852</v>
      </c>
      <c r="H97" s="711">
        <f t="shared" si="12"/>
        <v>0.13623657495954097</v>
      </c>
    </row>
    <row r="98" spans="1:8" ht="13.8">
      <c r="A98" s="232"/>
      <c r="B98" s="523"/>
      <c r="C98" s="524"/>
      <c r="D98" s="525"/>
      <c r="E98" s="526"/>
      <c r="F98" s="527"/>
      <c r="G98" s="527"/>
      <c r="H98" s="714"/>
    </row>
    <row r="99" spans="1:8" ht="14.4" thickBot="1">
      <c r="A99" s="229" t="s">
        <v>1545</v>
      </c>
      <c r="B99" s="514">
        <v>28849</v>
      </c>
      <c r="C99" s="515">
        <v>30321</v>
      </c>
      <c r="D99" s="516">
        <v>59170</v>
      </c>
      <c r="E99" s="513">
        <v>3806</v>
      </c>
      <c r="F99" s="517">
        <v>4152</v>
      </c>
      <c r="G99" s="517">
        <v>7958</v>
      </c>
      <c r="H99" s="713">
        <f>G99/D99</f>
        <v>0.134493831333446</v>
      </c>
    </row>
    <row r="100" spans="1:8" ht="13.8">
      <c r="A100" s="230" t="s">
        <v>1546</v>
      </c>
      <c r="B100" s="518">
        <v>6879</v>
      </c>
      <c r="C100" s="519">
        <v>7128</v>
      </c>
      <c r="D100" s="520">
        <v>14007</v>
      </c>
      <c r="E100" s="521">
        <v>904</v>
      </c>
      <c r="F100" s="522">
        <v>1005</v>
      </c>
      <c r="G100" s="522">
        <v>1909</v>
      </c>
      <c r="H100" s="711">
        <f t="shared" ref="H100:H104" si="13">G100/D100</f>
        <v>0.13628899835796388</v>
      </c>
    </row>
    <row r="101" spans="1:8" ht="13.8">
      <c r="A101" s="231" t="s">
        <v>1547</v>
      </c>
      <c r="B101" s="523">
        <v>6443</v>
      </c>
      <c r="C101" s="524">
        <v>6698</v>
      </c>
      <c r="D101" s="525">
        <v>13141</v>
      </c>
      <c r="E101" s="526">
        <v>862</v>
      </c>
      <c r="F101" s="527">
        <v>947</v>
      </c>
      <c r="G101" s="527">
        <v>1809</v>
      </c>
      <c r="H101" s="711">
        <f t="shared" si="13"/>
        <v>0.13766075641123202</v>
      </c>
    </row>
    <row r="102" spans="1:8" ht="13.8">
      <c r="A102" s="231" t="s">
        <v>1548</v>
      </c>
      <c r="B102" s="523">
        <v>5730</v>
      </c>
      <c r="C102" s="524">
        <v>6005</v>
      </c>
      <c r="D102" s="525">
        <v>11735</v>
      </c>
      <c r="E102" s="526">
        <v>731</v>
      </c>
      <c r="F102" s="527">
        <v>799</v>
      </c>
      <c r="G102" s="527">
        <v>1530</v>
      </c>
      <c r="H102" s="711">
        <f t="shared" si="13"/>
        <v>0.13037920749893481</v>
      </c>
    </row>
    <row r="103" spans="1:8" ht="13.8">
      <c r="A103" s="231" t="s">
        <v>1549</v>
      </c>
      <c r="B103" s="523">
        <v>5110</v>
      </c>
      <c r="C103" s="524">
        <v>5373</v>
      </c>
      <c r="D103" s="525">
        <v>10483</v>
      </c>
      <c r="E103" s="526">
        <v>655</v>
      </c>
      <c r="F103" s="527">
        <v>743</v>
      </c>
      <c r="G103" s="527">
        <v>1398</v>
      </c>
      <c r="H103" s="711">
        <f t="shared" si="13"/>
        <v>0.13335877134408089</v>
      </c>
    </row>
    <row r="104" spans="1:8" ht="13.8">
      <c r="A104" s="231" t="s">
        <v>1550</v>
      </c>
      <c r="B104" s="523">
        <v>4687</v>
      </c>
      <c r="C104" s="524">
        <v>5117</v>
      </c>
      <c r="D104" s="525">
        <v>9804</v>
      </c>
      <c r="E104" s="526">
        <v>654</v>
      </c>
      <c r="F104" s="527">
        <v>658</v>
      </c>
      <c r="G104" s="527">
        <v>1312</v>
      </c>
      <c r="H104" s="711">
        <f t="shared" si="13"/>
        <v>0.13382292941656468</v>
      </c>
    </row>
    <row r="105" spans="1:8" ht="13.8">
      <c r="A105" s="232"/>
      <c r="B105" s="523"/>
      <c r="C105" s="524"/>
      <c r="D105" s="525"/>
      <c r="E105" s="526"/>
      <c r="F105" s="527"/>
      <c r="G105" s="527"/>
      <c r="H105" s="714"/>
    </row>
    <row r="106" spans="1:8" ht="14.4" thickBot="1">
      <c r="A106" s="229" t="s">
        <v>1551</v>
      </c>
      <c r="B106" s="514">
        <v>19140</v>
      </c>
      <c r="C106" s="515">
        <v>22213</v>
      </c>
      <c r="D106" s="516">
        <v>41353</v>
      </c>
      <c r="E106" s="513">
        <v>2357</v>
      </c>
      <c r="F106" s="517">
        <v>2801</v>
      </c>
      <c r="G106" s="517">
        <v>5158</v>
      </c>
      <c r="H106" s="713">
        <f>G106/D106</f>
        <v>0.12473097477812976</v>
      </c>
    </row>
    <row r="107" spans="1:8" ht="13.8">
      <c r="A107" s="230" t="s">
        <v>1552</v>
      </c>
      <c r="B107" s="518">
        <v>4501</v>
      </c>
      <c r="C107" s="519">
        <v>5042</v>
      </c>
      <c r="D107" s="520">
        <v>9543</v>
      </c>
      <c r="E107" s="521">
        <v>582</v>
      </c>
      <c r="F107" s="522">
        <v>697</v>
      </c>
      <c r="G107" s="522">
        <v>1279</v>
      </c>
      <c r="H107" s="711">
        <f t="shared" ref="H107:H111" si="14">G107/D107</f>
        <v>0.13402493974641097</v>
      </c>
    </row>
    <row r="108" spans="1:8" ht="13.8">
      <c r="A108" s="231" t="s">
        <v>1553</v>
      </c>
      <c r="B108" s="523">
        <v>4041</v>
      </c>
      <c r="C108" s="524">
        <v>4519</v>
      </c>
      <c r="D108" s="525">
        <v>8560</v>
      </c>
      <c r="E108" s="526">
        <v>514</v>
      </c>
      <c r="F108" s="527">
        <v>579</v>
      </c>
      <c r="G108" s="527">
        <v>1093</v>
      </c>
      <c r="H108" s="711">
        <f t="shared" si="14"/>
        <v>0.12768691588785047</v>
      </c>
    </row>
    <row r="109" spans="1:8" ht="13.8">
      <c r="A109" s="231" t="s">
        <v>1554</v>
      </c>
      <c r="B109" s="523">
        <v>3816</v>
      </c>
      <c r="C109" s="524">
        <v>4460</v>
      </c>
      <c r="D109" s="525">
        <v>8276</v>
      </c>
      <c r="E109" s="526">
        <v>443</v>
      </c>
      <c r="F109" s="527">
        <v>562</v>
      </c>
      <c r="G109" s="527">
        <v>1005</v>
      </c>
      <c r="H109" s="711">
        <f t="shared" si="14"/>
        <v>0.12143547607539874</v>
      </c>
    </row>
    <row r="110" spans="1:8" ht="13.8">
      <c r="A110" s="231" t="s">
        <v>1555</v>
      </c>
      <c r="B110" s="523">
        <v>3486</v>
      </c>
      <c r="C110" s="524">
        <v>4087</v>
      </c>
      <c r="D110" s="525">
        <v>7573</v>
      </c>
      <c r="E110" s="526">
        <v>407</v>
      </c>
      <c r="F110" s="527">
        <v>478</v>
      </c>
      <c r="G110" s="527">
        <v>885</v>
      </c>
      <c r="H110" s="711">
        <f t="shared" si="14"/>
        <v>0.11686253796381883</v>
      </c>
    </row>
    <row r="111" spans="1:8" ht="13.8">
      <c r="A111" s="231" t="s">
        <v>1556</v>
      </c>
      <c r="B111" s="523">
        <v>3296</v>
      </c>
      <c r="C111" s="524">
        <v>4105</v>
      </c>
      <c r="D111" s="525">
        <v>7401</v>
      </c>
      <c r="E111" s="526">
        <v>411</v>
      </c>
      <c r="F111" s="527">
        <v>485</v>
      </c>
      <c r="G111" s="527">
        <v>896</v>
      </c>
      <c r="H111" s="711">
        <f t="shared" si="14"/>
        <v>0.12106472098365086</v>
      </c>
    </row>
    <row r="112" spans="1:8" ht="13.8">
      <c r="A112" s="232"/>
      <c r="B112" s="523"/>
      <c r="C112" s="524"/>
      <c r="D112" s="525"/>
      <c r="E112" s="526"/>
      <c r="F112" s="527"/>
      <c r="G112" s="527"/>
      <c r="H112" s="714"/>
    </row>
    <row r="113" spans="1:8" ht="14.4" thickBot="1">
      <c r="A113" s="229" t="s">
        <v>1557</v>
      </c>
      <c r="B113" s="514">
        <v>14940</v>
      </c>
      <c r="C113" s="515">
        <v>19735</v>
      </c>
      <c r="D113" s="516">
        <v>34675</v>
      </c>
      <c r="E113" s="513">
        <v>1637</v>
      </c>
      <c r="F113" s="517">
        <v>2113</v>
      </c>
      <c r="G113" s="517">
        <v>3750</v>
      </c>
      <c r="H113" s="713">
        <f>G113/D113</f>
        <v>0.10814708002883922</v>
      </c>
    </row>
    <row r="114" spans="1:8" ht="13.8">
      <c r="A114" s="230" t="s">
        <v>1558</v>
      </c>
      <c r="B114" s="518">
        <v>3273</v>
      </c>
      <c r="C114" s="519">
        <v>4061</v>
      </c>
      <c r="D114" s="520">
        <v>7334</v>
      </c>
      <c r="E114" s="521">
        <v>370</v>
      </c>
      <c r="F114" s="522">
        <v>458</v>
      </c>
      <c r="G114" s="522">
        <v>828</v>
      </c>
      <c r="H114" s="711">
        <f t="shared" ref="H114:H118" si="15">G114/D114</f>
        <v>0.11289882737932916</v>
      </c>
    </row>
    <row r="115" spans="1:8" ht="13.8">
      <c r="A115" s="231" t="s">
        <v>1559</v>
      </c>
      <c r="B115" s="523">
        <v>3087</v>
      </c>
      <c r="C115" s="524">
        <v>3721</v>
      </c>
      <c r="D115" s="525">
        <v>6808</v>
      </c>
      <c r="E115" s="526">
        <v>390</v>
      </c>
      <c r="F115" s="527">
        <v>403</v>
      </c>
      <c r="G115" s="527">
        <v>793</v>
      </c>
      <c r="H115" s="711">
        <f t="shared" si="15"/>
        <v>0.11648061104582844</v>
      </c>
    </row>
    <row r="116" spans="1:8" ht="13.8">
      <c r="A116" s="231" t="s">
        <v>1560</v>
      </c>
      <c r="B116" s="523">
        <v>2958</v>
      </c>
      <c r="C116" s="524">
        <v>4007</v>
      </c>
      <c r="D116" s="525">
        <v>6965</v>
      </c>
      <c r="E116" s="526">
        <v>302</v>
      </c>
      <c r="F116" s="527">
        <v>440</v>
      </c>
      <c r="G116" s="527">
        <v>742</v>
      </c>
      <c r="H116" s="711">
        <f t="shared" si="15"/>
        <v>0.10653266331658291</v>
      </c>
    </row>
    <row r="117" spans="1:8" ht="13.8">
      <c r="A117" s="231" t="s">
        <v>1561</v>
      </c>
      <c r="B117" s="523">
        <v>2842</v>
      </c>
      <c r="C117" s="524">
        <v>3984</v>
      </c>
      <c r="D117" s="525">
        <v>6826</v>
      </c>
      <c r="E117" s="526">
        <v>293</v>
      </c>
      <c r="F117" s="527">
        <v>399</v>
      </c>
      <c r="G117" s="527">
        <v>692</v>
      </c>
      <c r="H117" s="711">
        <f t="shared" si="15"/>
        <v>0.10137708760621154</v>
      </c>
    </row>
    <row r="118" spans="1:8" ht="13.8">
      <c r="A118" s="231" t="s">
        <v>1562</v>
      </c>
      <c r="B118" s="523">
        <v>2780</v>
      </c>
      <c r="C118" s="524">
        <v>3962</v>
      </c>
      <c r="D118" s="525">
        <v>6742</v>
      </c>
      <c r="E118" s="526">
        <v>282</v>
      </c>
      <c r="F118" s="527">
        <v>413</v>
      </c>
      <c r="G118" s="527">
        <v>695</v>
      </c>
      <c r="H118" s="711">
        <f t="shared" si="15"/>
        <v>0.10308513794126371</v>
      </c>
    </row>
    <row r="119" spans="1:8" ht="13.8">
      <c r="A119" s="232"/>
      <c r="B119" s="523"/>
      <c r="C119" s="524"/>
      <c r="D119" s="525"/>
      <c r="E119" s="526"/>
      <c r="F119" s="527"/>
      <c r="G119" s="527"/>
      <c r="H119" s="714"/>
    </row>
    <row r="120" spans="1:8" ht="14.4" thickBot="1">
      <c r="A120" s="229" t="s">
        <v>1563</v>
      </c>
      <c r="B120" s="514">
        <v>11904</v>
      </c>
      <c r="C120" s="515">
        <v>17798</v>
      </c>
      <c r="D120" s="516">
        <v>29702</v>
      </c>
      <c r="E120" s="513">
        <v>958</v>
      </c>
      <c r="F120" s="517">
        <v>1531</v>
      </c>
      <c r="G120" s="517">
        <v>2489</v>
      </c>
      <c r="H120" s="713">
        <f>G120/D120</f>
        <v>8.3799070769645143E-2</v>
      </c>
    </row>
    <row r="121" spans="1:8" ht="13.8">
      <c r="A121" s="230" t="s">
        <v>1564</v>
      </c>
      <c r="B121" s="518">
        <v>2710</v>
      </c>
      <c r="C121" s="519">
        <v>3906</v>
      </c>
      <c r="D121" s="520">
        <v>6616</v>
      </c>
      <c r="E121" s="521">
        <v>262</v>
      </c>
      <c r="F121" s="522">
        <v>380</v>
      </c>
      <c r="G121" s="522">
        <v>642</v>
      </c>
      <c r="H121" s="711">
        <f t="shared" ref="H121:H125" si="16">G121/D121</f>
        <v>9.7037484885126965E-2</v>
      </c>
    </row>
    <row r="122" spans="1:8" ht="13.8">
      <c r="A122" s="231" t="s">
        <v>1565</v>
      </c>
      <c r="B122" s="523">
        <v>2431</v>
      </c>
      <c r="C122" s="524">
        <v>3749</v>
      </c>
      <c r="D122" s="525">
        <v>6180</v>
      </c>
      <c r="E122" s="526">
        <v>226</v>
      </c>
      <c r="F122" s="527">
        <v>351</v>
      </c>
      <c r="G122" s="527">
        <v>577</v>
      </c>
      <c r="H122" s="711">
        <f t="shared" si="16"/>
        <v>9.336569579288026E-2</v>
      </c>
    </row>
    <row r="123" spans="1:8" ht="13.8">
      <c r="A123" s="231" t="s">
        <v>1566</v>
      </c>
      <c r="B123" s="523">
        <v>2428</v>
      </c>
      <c r="C123" s="524">
        <v>3615</v>
      </c>
      <c r="D123" s="525">
        <v>6043</v>
      </c>
      <c r="E123" s="526">
        <v>208</v>
      </c>
      <c r="F123" s="527">
        <v>307</v>
      </c>
      <c r="G123" s="527">
        <v>515</v>
      </c>
      <c r="H123" s="711">
        <f t="shared" si="16"/>
        <v>8.5222571570412048E-2</v>
      </c>
    </row>
    <row r="124" spans="1:8" ht="13.8">
      <c r="A124" s="231" t="s">
        <v>1567</v>
      </c>
      <c r="B124" s="523">
        <v>2239</v>
      </c>
      <c r="C124" s="524">
        <v>3432</v>
      </c>
      <c r="D124" s="525">
        <v>5671</v>
      </c>
      <c r="E124" s="526">
        <v>144</v>
      </c>
      <c r="F124" s="527">
        <v>247</v>
      </c>
      <c r="G124" s="527">
        <v>391</v>
      </c>
      <c r="H124" s="711">
        <f t="shared" si="16"/>
        <v>6.8947275612766715E-2</v>
      </c>
    </row>
    <row r="125" spans="1:8" ht="13.8">
      <c r="A125" s="231" t="s">
        <v>1568</v>
      </c>
      <c r="B125" s="523">
        <v>2096</v>
      </c>
      <c r="C125" s="524">
        <v>3096</v>
      </c>
      <c r="D125" s="525">
        <v>5192</v>
      </c>
      <c r="E125" s="526">
        <v>118</v>
      </c>
      <c r="F125" s="527">
        <v>246</v>
      </c>
      <c r="G125" s="527">
        <v>364</v>
      </c>
      <c r="H125" s="711">
        <f t="shared" si="16"/>
        <v>7.0107858243451462E-2</v>
      </c>
    </row>
    <row r="126" spans="1:8" ht="13.8">
      <c r="A126" s="232"/>
      <c r="B126" s="523"/>
      <c r="C126" s="524"/>
      <c r="D126" s="525"/>
      <c r="E126" s="526"/>
      <c r="F126" s="527"/>
      <c r="G126" s="527"/>
      <c r="H126" s="714"/>
    </row>
    <row r="127" spans="1:8" ht="14.4" thickBot="1">
      <c r="A127" s="229" t="s">
        <v>1569</v>
      </c>
      <c r="B127" s="514">
        <v>7770</v>
      </c>
      <c r="C127" s="515">
        <v>11992</v>
      </c>
      <c r="D127" s="516">
        <v>19762</v>
      </c>
      <c r="E127" s="513">
        <v>454</v>
      </c>
      <c r="F127" s="517">
        <v>770</v>
      </c>
      <c r="G127" s="517">
        <v>1224</v>
      </c>
      <c r="H127" s="713">
        <f>G127/D127</f>
        <v>6.1937050905778765E-2</v>
      </c>
    </row>
    <row r="128" spans="1:8" ht="13.8">
      <c r="A128" s="230" t="s">
        <v>1570</v>
      </c>
      <c r="B128" s="518">
        <v>2097</v>
      </c>
      <c r="C128" s="519">
        <v>3119</v>
      </c>
      <c r="D128" s="520">
        <v>5216</v>
      </c>
      <c r="E128" s="521">
        <v>138</v>
      </c>
      <c r="F128" s="522">
        <v>202</v>
      </c>
      <c r="G128" s="522">
        <v>340</v>
      </c>
      <c r="H128" s="711">
        <f t="shared" ref="H128:H132" si="17">G128/D128</f>
        <v>6.51840490797546E-2</v>
      </c>
    </row>
    <row r="129" spans="1:8" ht="13.8">
      <c r="A129" s="231" t="s">
        <v>1571</v>
      </c>
      <c r="B129" s="523">
        <v>1719</v>
      </c>
      <c r="C129" s="524">
        <v>2600</v>
      </c>
      <c r="D129" s="525">
        <v>4319</v>
      </c>
      <c r="E129" s="526">
        <v>93</v>
      </c>
      <c r="F129" s="527">
        <v>162</v>
      </c>
      <c r="G129" s="527">
        <v>255</v>
      </c>
      <c r="H129" s="711">
        <f t="shared" si="17"/>
        <v>5.9041444778884004E-2</v>
      </c>
    </row>
    <row r="130" spans="1:8" ht="13.8">
      <c r="A130" s="231" t="s">
        <v>1572</v>
      </c>
      <c r="B130" s="523">
        <v>1565</v>
      </c>
      <c r="C130" s="524">
        <v>2422</v>
      </c>
      <c r="D130" s="525">
        <v>3987</v>
      </c>
      <c r="E130" s="526">
        <v>95</v>
      </c>
      <c r="F130" s="527">
        <v>144</v>
      </c>
      <c r="G130" s="527">
        <v>239</v>
      </c>
      <c r="H130" s="711">
        <f t="shared" si="17"/>
        <v>5.9944820667168296E-2</v>
      </c>
    </row>
    <row r="131" spans="1:8" ht="13.8">
      <c r="A131" s="231" t="s">
        <v>1573</v>
      </c>
      <c r="B131" s="523">
        <v>1312</v>
      </c>
      <c r="C131" s="524">
        <v>1993</v>
      </c>
      <c r="D131" s="525">
        <v>3305</v>
      </c>
      <c r="E131" s="526">
        <v>60</v>
      </c>
      <c r="F131" s="527">
        <v>142</v>
      </c>
      <c r="G131" s="527">
        <v>202</v>
      </c>
      <c r="H131" s="711">
        <f t="shared" si="17"/>
        <v>6.1119515885022693E-2</v>
      </c>
    </row>
    <row r="132" spans="1:8" ht="13.8">
      <c r="A132" s="231" t="s">
        <v>1574</v>
      </c>
      <c r="B132" s="523">
        <v>1077</v>
      </c>
      <c r="C132" s="524">
        <v>1858</v>
      </c>
      <c r="D132" s="525">
        <v>2935</v>
      </c>
      <c r="E132" s="526">
        <v>68</v>
      </c>
      <c r="F132" s="527">
        <v>120</v>
      </c>
      <c r="G132" s="527">
        <v>188</v>
      </c>
      <c r="H132" s="711">
        <f t="shared" si="17"/>
        <v>6.4054514480408858E-2</v>
      </c>
    </row>
    <row r="133" spans="1:8" ht="13.8">
      <c r="A133" s="232"/>
      <c r="B133" s="523"/>
      <c r="C133" s="524"/>
      <c r="D133" s="525"/>
      <c r="E133" s="526"/>
      <c r="F133" s="527"/>
      <c r="G133" s="527"/>
      <c r="H133" s="714"/>
    </row>
    <row r="134" spans="1:8" ht="14.4" thickBot="1">
      <c r="A134" s="229" t="s">
        <v>1575</v>
      </c>
      <c r="B134" s="514">
        <v>2797</v>
      </c>
      <c r="C134" s="515">
        <v>5251</v>
      </c>
      <c r="D134" s="516">
        <v>8048</v>
      </c>
      <c r="E134" s="513">
        <v>144</v>
      </c>
      <c r="F134" s="517">
        <v>276</v>
      </c>
      <c r="G134" s="517">
        <v>420</v>
      </c>
      <c r="H134" s="713">
        <f>G134/D134</f>
        <v>5.2186878727634195E-2</v>
      </c>
    </row>
    <row r="135" spans="1:8" ht="13.8">
      <c r="A135" s="230" t="s">
        <v>1576</v>
      </c>
      <c r="B135" s="518">
        <v>890</v>
      </c>
      <c r="C135" s="519">
        <v>1592</v>
      </c>
      <c r="D135" s="520">
        <v>2482</v>
      </c>
      <c r="E135" s="521">
        <v>47</v>
      </c>
      <c r="F135" s="522">
        <v>79</v>
      </c>
      <c r="G135" s="522">
        <v>126</v>
      </c>
      <c r="H135" s="711">
        <f t="shared" ref="H135:H139" si="18">G135/D135</f>
        <v>5.0765511684125707E-2</v>
      </c>
    </row>
    <row r="136" spans="1:8" ht="13.8">
      <c r="A136" s="231" t="s">
        <v>1577</v>
      </c>
      <c r="B136" s="523">
        <v>662</v>
      </c>
      <c r="C136" s="524">
        <v>1190</v>
      </c>
      <c r="D136" s="525">
        <v>1852</v>
      </c>
      <c r="E136" s="526">
        <v>34</v>
      </c>
      <c r="F136" s="527">
        <v>62</v>
      </c>
      <c r="G136" s="527">
        <v>96</v>
      </c>
      <c r="H136" s="711">
        <f t="shared" si="18"/>
        <v>5.183585313174946E-2</v>
      </c>
    </row>
    <row r="137" spans="1:8" ht="13.8">
      <c r="A137" s="231" t="s">
        <v>1578</v>
      </c>
      <c r="B137" s="523">
        <v>545</v>
      </c>
      <c r="C137" s="524">
        <v>1022</v>
      </c>
      <c r="D137" s="525">
        <v>1567</v>
      </c>
      <c r="E137" s="526">
        <v>29</v>
      </c>
      <c r="F137" s="527">
        <v>65</v>
      </c>
      <c r="G137" s="527">
        <v>94</v>
      </c>
      <c r="H137" s="711">
        <f t="shared" si="18"/>
        <v>5.9987236758136567E-2</v>
      </c>
    </row>
    <row r="138" spans="1:8" ht="13.8">
      <c r="A138" s="231" t="s">
        <v>1579</v>
      </c>
      <c r="B138" s="523">
        <v>405</v>
      </c>
      <c r="C138" s="524">
        <v>818</v>
      </c>
      <c r="D138" s="525">
        <v>1223</v>
      </c>
      <c r="E138" s="526">
        <v>18</v>
      </c>
      <c r="F138" s="527">
        <v>48</v>
      </c>
      <c r="G138" s="527">
        <v>66</v>
      </c>
      <c r="H138" s="711">
        <f t="shared" si="18"/>
        <v>5.3965658217497957E-2</v>
      </c>
    </row>
    <row r="139" spans="1:8" ht="13.8">
      <c r="A139" s="231" t="s">
        <v>1580</v>
      </c>
      <c r="B139" s="523">
        <v>295</v>
      </c>
      <c r="C139" s="524">
        <v>629</v>
      </c>
      <c r="D139" s="525">
        <v>924</v>
      </c>
      <c r="E139" s="526">
        <v>16</v>
      </c>
      <c r="F139" s="527">
        <v>22</v>
      </c>
      <c r="G139" s="527">
        <v>38</v>
      </c>
      <c r="H139" s="711">
        <f t="shared" si="18"/>
        <v>4.1125541125541128E-2</v>
      </c>
    </row>
    <row r="140" spans="1:8" ht="13.8">
      <c r="A140" s="232"/>
      <c r="B140" s="523"/>
      <c r="C140" s="524"/>
      <c r="D140" s="525"/>
      <c r="E140" s="526"/>
      <c r="F140" s="527"/>
      <c r="G140" s="527"/>
      <c r="H140" s="714"/>
    </row>
    <row r="141" spans="1:8" ht="14.4" thickBot="1">
      <c r="A141" s="229" t="s">
        <v>1581</v>
      </c>
      <c r="B141" s="514">
        <v>709</v>
      </c>
      <c r="C141" s="515">
        <v>1413</v>
      </c>
      <c r="D141" s="516">
        <v>2122</v>
      </c>
      <c r="E141" s="513">
        <v>24</v>
      </c>
      <c r="F141" s="517">
        <v>80</v>
      </c>
      <c r="G141" s="517">
        <v>104</v>
      </c>
      <c r="H141" s="713">
        <f>G141/D141</f>
        <v>4.9010367577756835E-2</v>
      </c>
    </row>
    <row r="142" spans="1:8" ht="13.8">
      <c r="A142" s="230" t="s">
        <v>1582</v>
      </c>
      <c r="B142" s="518">
        <v>250</v>
      </c>
      <c r="C142" s="519">
        <v>473</v>
      </c>
      <c r="D142" s="520">
        <v>723</v>
      </c>
      <c r="E142" s="521">
        <v>8</v>
      </c>
      <c r="F142" s="522">
        <v>31</v>
      </c>
      <c r="G142" s="522">
        <v>39</v>
      </c>
      <c r="H142" s="711">
        <f t="shared" ref="H142:H146" si="19">G142/D142</f>
        <v>5.3941908713692949E-2</v>
      </c>
    </row>
    <row r="143" spans="1:8" ht="13.8">
      <c r="A143" s="231" t="s">
        <v>1583</v>
      </c>
      <c r="B143" s="523">
        <v>189</v>
      </c>
      <c r="C143" s="524">
        <v>350</v>
      </c>
      <c r="D143" s="525">
        <v>539</v>
      </c>
      <c r="E143" s="526">
        <v>7</v>
      </c>
      <c r="F143" s="527">
        <v>15</v>
      </c>
      <c r="G143" s="527">
        <v>22</v>
      </c>
      <c r="H143" s="711">
        <f t="shared" si="19"/>
        <v>4.0816326530612242E-2</v>
      </c>
    </row>
    <row r="144" spans="1:8" ht="13.8">
      <c r="A144" s="231" t="s">
        <v>1584</v>
      </c>
      <c r="B144" s="523">
        <v>131</v>
      </c>
      <c r="C144" s="524">
        <v>263</v>
      </c>
      <c r="D144" s="525">
        <v>394</v>
      </c>
      <c r="E144" s="526">
        <v>4</v>
      </c>
      <c r="F144" s="527">
        <v>14</v>
      </c>
      <c r="G144" s="527">
        <v>18</v>
      </c>
      <c r="H144" s="711">
        <f t="shared" si="19"/>
        <v>4.5685279187817257E-2</v>
      </c>
    </row>
    <row r="145" spans="1:11" ht="13.8">
      <c r="A145" s="231" t="s">
        <v>1585</v>
      </c>
      <c r="B145" s="523">
        <v>87</v>
      </c>
      <c r="C145" s="524">
        <v>194</v>
      </c>
      <c r="D145" s="525">
        <v>281</v>
      </c>
      <c r="E145" s="526">
        <v>3</v>
      </c>
      <c r="F145" s="527">
        <v>14</v>
      </c>
      <c r="G145" s="527">
        <v>17</v>
      </c>
      <c r="H145" s="711">
        <f t="shared" si="19"/>
        <v>6.0498220640569395E-2</v>
      </c>
    </row>
    <row r="146" spans="1:11" ht="13.8">
      <c r="A146" s="231" t="s">
        <v>1586</v>
      </c>
      <c r="B146" s="523">
        <v>52</v>
      </c>
      <c r="C146" s="524">
        <v>133</v>
      </c>
      <c r="D146" s="525">
        <v>185</v>
      </c>
      <c r="E146" s="526">
        <v>2</v>
      </c>
      <c r="F146" s="527">
        <v>6</v>
      </c>
      <c r="G146" s="527">
        <v>8</v>
      </c>
      <c r="H146" s="711">
        <f t="shared" si="19"/>
        <v>4.3243243243243246E-2</v>
      </c>
    </row>
    <row r="147" spans="1:11" ht="13.8">
      <c r="A147" s="232"/>
      <c r="B147" s="523"/>
      <c r="C147" s="524"/>
      <c r="D147" s="525"/>
      <c r="E147" s="526"/>
      <c r="F147" s="527"/>
      <c r="G147" s="527"/>
      <c r="H147" s="714"/>
    </row>
    <row r="148" spans="1:11" ht="13.8">
      <c r="A148" s="232" t="s">
        <v>1587</v>
      </c>
      <c r="B148" s="523">
        <v>67</v>
      </c>
      <c r="C148" s="524">
        <v>217</v>
      </c>
      <c r="D148" s="525">
        <v>284</v>
      </c>
      <c r="E148" s="526">
        <v>4</v>
      </c>
      <c r="F148" s="527">
        <v>12</v>
      </c>
      <c r="G148" s="527">
        <v>16</v>
      </c>
      <c r="H148" s="711">
        <f t="shared" ref="H148:H150" si="20">G148/D148</f>
        <v>5.6338028169014086E-2</v>
      </c>
    </row>
    <row r="149" spans="1:11" ht="13.8">
      <c r="A149" s="232" t="s">
        <v>1588</v>
      </c>
      <c r="B149" s="523">
        <v>8</v>
      </c>
      <c r="C149" s="524">
        <v>13</v>
      </c>
      <c r="D149" s="525">
        <v>21</v>
      </c>
      <c r="E149" s="526">
        <v>0</v>
      </c>
      <c r="F149" s="527">
        <v>0</v>
      </c>
      <c r="G149" s="527">
        <v>0</v>
      </c>
      <c r="H149" s="711">
        <f t="shared" si="20"/>
        <v>0</v>
      </c>
    </row>
    <row r="150" spans="1:11" ht="13.8">
      <c r="A150" s="232" t="s">
        <v>1589</v>
      </c>
      <c r="B150" s="523">
        <v>1</v>
      </c>
      <c r="C150" s="524">
        <v>0</v>
      </c>
      <c r="D150" s="525">
        <v>1</v>
      </c>
      <c r="E150" s="526">
        <v>0</v>
      </c>
      <c r="F150" s="527">
        <v>0</v>
      </c>
      <c r="G150" s="527">
        <v>0</v>
      </c>
      <c r="H150" s="711">
        <f t="shared" si="20"/>
        <v>0</v>
      </c>
    </row>
    <row r="151" spans="1:11" ht="13.8">
      <c r="A151" s="233"/>
      <c r="B151" s="401"/>
      <c r="C151" s="497"/>
      <c r="D151" s="504"/>
      <c r="E151" s="528"/>
      <c r="F151" s="529"/>
      <c r="G151" s="529"/>
      <c r="H151" s="715"/>
    </row>
    <row r="152" spans="1:11" ht="13.8">
      <c r="A152" s="94" t="s">
        <v>823</v>
      </c>
      <c r="B152" s="523">
        <v>156012</v>
      </c>
      <c r="C152" s="524">
        <v>147806</v>
      </c>
      <c r="D152" s="525">
        <v>303818</v>
      </c>
      <c r="E152" s="530">
        <v>53086</v>
      </c>
      <c r="F152" s="531">
        <v>50150</v>
      </c>
      <c r="G152" s="531">
        <v>103236</v>
      </c>
      <c r="H152" s="711">
        <f t="shared" ref="H152:H159" si="21">G152/D152</f>
        <v>0.33979553548506014</v>
      </c>
    </row>
    <row r="153" spans="1:11" ht="13.8">
      <c r="A153" s="94" t="s">
        <v>824</v>
      </c>
      <c r="B153" s="523">
        <v>543085</v>
      </c>
      <c r="C153" s="524">
        <v>547994</v>
      </c>
      <c r="D153" s="525">
        <v>1091079</v>
      </c>
      <c r="E153" s="530">
        <v>98620</v>
      </c>
      <c r="F153" s="531">
        <v>99474</v>
      </c>
      <c r="G153" s="531">
        <v>198094</v>
      </c>
      <c r="H153" s="711">
        <f t="shared" si="21"/>
        <v>0.18155788902545095</v>
      </c>
    </row>
    <row r="154" spans="1:11" ht="13.8">
      <c r="A154" s="94" t="s">
        <v>825</v>
      </c>
      <c r="B154" s="401">
        <v>525231</v>
      </c>
      <c r="C154" s="497">
        <v>531252</v>
      </c>
      <c r="D154" s="504">
        <v>1056483</v>
      </c>
      <c r="E154" s="530">
        <v>92763</v>
      </c>
      <c r="F154" s="531">
        <v>93971</v>
      </c>
      <c r="G154" s="531">
        <v>186734</v>
      </c>
      <c r="H154" s="711">
        <f t="shared" si="21"/>
        <v>0.1767505960815271</v>
      </c>
    </row>
    <row r="155" spans="1:11" ht="13.8">
      <c r="A155" s="94" t="s">
        <v>826</v>
      </c>
      <c r="B155" s="401">
        <v>109448</v>
      </c>
      <c r="C155" s="497">
        <v>132536</v>
      </c>
      <c r="D155" s="504">
        <v>241984</v>
      </c>
      <c r="E155" s="530">
        <v>84945</v>
      </c>
      <c r="F155" s="531">
        <v>86652</v>
      </c>
      <c r="G155" s="531">
        <v>171597</v>
      </c>
      <c r="H155" s="711">
        <f t="shared" si="21"/>
        <v>0.70912539672044428</v>
      </c>
    </row>
    <row r="156" spans="1:11" ht="13.8">
      <c r="A156" s="94" t="s">
        <v>827</v>
      </c>
      <c r="B156" s="401">
        <v>86185</v>
      </c>
      <c r="C156" s="497">
        <v>108953</v>
      </c>
      <c r="D156" s="504">
        <v>195138</v>
      </c>
      <c r="E156" s="530">
        <v>14478</v>
      </c>
      <c r="F156" s="531">
        <v>17009</v>
      </c>
      <c r="G156" s="531">
        <v>31487</v>
      </c>
      <c r="H156" s="711">
        <f t="shared" si="21"/>
        <v>0.16135760333712551</v>
      </c>
    </row>
    <row r="157" spans="1:11" ht="13.8">
      <c r="A157" s="94" t="s">
        <v>828</v>
      </c>
      <c r="B157" s="518">
        <v>109448</v>
      </c>
      <c r="C157" s="519">
        <v>132536</v>
      </c>
      <c r="D157" s="520">
        <v>241984</v>
      </c>
      <c r="E157" s="530">
        <v>12258</v>
      </c>
      <c r="F157" s="531">
        <v>14758</v>
      </c>
      <c r="G157" s="531">
        <v>27016</v>
      </c>
      <c r="H157" s="711">
        <f t="shared" si="21"/>
        <v>0.11164374504099445</v>
      </c>
    </row>
    <row r="158" spans="1:11" ht="13.8">
      <c r="A158" s="94" t="s">
        <v>829</v>
      </c>
      <c r="B158" s="523">
        <v>72863</v>
      </c>
      <c r="C158" s="524">
        <v>95127</v>
      </c>
      <c r="D158" s="525">
        <v>167990</v>
      </c>
      <c r="E158" s="530">
        <v>7618</v>
      </c>
      <c r="F158" s="531">
        <v>9783</v>
      </c>
      <c r="G158" s="531">
        <v>17401</v>
      </c>
      <c r="H158" s="711">
        <f t="shared" si="21"/>
        <v>0.10358354663968093</v>
      </c>
    </row>
    <row r="159" spans="1:11" ht="13.8">
      <c r="A159" s="94" t="s">
        <v>1590</v>
      </c>
      <c r="B159" s="523">
        <v>38196</v>
      </c>
      <c r="C159" s="524">
        <v>56419</v>
      </c>
      <c r="D159" s="525">
        <v>94615</v>
      </c>
      <c r="E159" s="530">
        <v>3221</v>
      </c>
      <c r="F159" s="531">
        <v>4782</v>
      </c>
      <c r="G159" s="531">
        <v>8003</v>
      </c>
      <c r="H159" s="711">
        <f t="shared" si="21"/>
        <v>8.4584896686571903E-2</v>
      </c>
      <c r="K159" s="533"/>
    </row>
    <row r="160" spans="1:11" ht="13.8">
      <c r="A160" s="94" t="s">
        <v>0</v>
      </c>
      <c r="B160" s="532"/>
      <c r="C160" s="533"/>
      <c r="D160" s="533"/>
      <c r="E160" s="534" t="s">
        <v>0</v>
      </c>
      <c r="F160" s="535" t="s">
        <v>0</v>
      </c>
      <c r="G160" s="535" t="s">
        <v>0</v>
      </c>
      <c r="H160" s="717"/>
    </row>
    <row r="161" spans="1:8" ht="13.8">
      <c r="A161" s="235" t="s">
        <v>359</v>
      </c>
      <c r="B161" s="401">
        <v>681243</v>
      </c>
      <c r="C161" s="497">
        <v>679058</v>
      </c>
      <c r="D161" s="504">
        <v>1360301</v>
      </c>
      <c r="E161" s="401">
        <v>145849</v>
      </c>
      <c r="F161" s="497">
        <v>144121</v>
      </c>
      <c r="G161" s="497">
        <v>289970</v>
      </c>
      <c r="H161" s="711">
        <f>G161/D161</f>
        <v>0.21316605663011348</v>
      </c>
    </row>
    <row r="162" spans="1:8" ht="12.75" customHeight="1">
      <c r="B162" s="234"/>
      <c r="E162" s="234"/>
    </row>
    <row r="163" spans="1:8" ht="13.8">
      <c r="A163" s="197" t="s">
        <v>1591</v>
      </c>
      <c r="B163" s="236">
        <v>37.200000000000003</v>
      </c>
      <c r="C163" s="237">
        <v>39.9</v>
      </c>
      <c r="D163" s="238">
        <v>38.6</v>
      </c>
      <c r="E163" s="236">
        <v>26.3</v>
      </c>
      <c r="F163" s="237">
        <v>27.8</v>
      </c>
      <c r="G163" s="237">
        <v>27.1</v>
      </c>
      <c r="H163" s="223"/>
    </row>
    <row r="164" spans="1:8" ht="51" customHeight="1">
      <c r="A164" s="2265" t="s">
        <v>842</v>
      </c>
      <c r="B164" s="2266"/>
      <c r="C164" s="2266"/>
      <c r="D164" s="2266"/>
      <c r="E164" s="2266"/>
      <c r="F164" s="2266"/>
      <c r="G164" s="2266"/>
      <c r="H164" s="2267"/>
    </row>
    <row r="165" spans="1:8" ht="13.8">
      <c r="A165" s="8"/>
      <c r="B165" s="14"/>
      <c r="C165" s="14"/>
      <c r="D165" s="14"/>
      <c r="E165" s="14"/>
      <c r="F165" s="14"/>
      <c r="G165" s="14"/>
      <c r="H165" s="14"/>
    </row>
    <row r="166" spans="1:8" ht="13.8">
      <c r="A166" s="193" t="s">
        <v>1684</v>
      </c>
      <c r="B166" s="193"/>
      <c r="C166" s="193"/>
      <c r="D166" s="193"/>
      <c r="E166" s="193"/>
      <c r="F166" s="193"/>
      <c r="G166" s="193"/>
      <c r="H166" s="193"/>
    </row>
  </sheetData>
  <mergeCells count="5">
    <mergeCell ref="A164:H164"/>
    <mergeCell ref="A1:H1"/>
    <mergeCell ref="A3:A4"/>
    <mergeCell ref="B3:D3"/>
    <mergeCell ref="E3:H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zoomScaleNormal="100" workbookViewId="0">
      <selection activeCell="K5" sqref="K5"/>
    </sheetView>
  </sheetViews>
  <sheetFormatPr defaultColWidth="8.77734375" defaultRowHeight="12.75" customHeight="1"/>
  <cols>
    <col min="1" max="1" width="14.6640625" style="14" customWidth="1"/>
    <col min="2" max="2" width="15.5546875" style="14" customWidth="1"/>
    <col min="3" max="7" width="13" style="14" customWidth="1"/>
    <col min="8" max="8" width="8.77734375" style="14"/>
    <col min="9" max="9" width="8.77734375" style="4"/>
    <col min="10" max="16384" width="8.77734375" style="14"/>
  </cols>
  <sheetData>
    <row r="1" spans="1:13" ht="24.6">
      <c r="A1" s="2004" t="s">
        <v>1750</v>
      </c>
      <c r="B1" s="2004"/>
      <c r="C1" s="2004"/>
      <c r="D1" s="2004"/>
      <c r="E1" s="2004"/>
      <c r="F1" s="2004"/>
      <c r="G1" s="2004"/>
      <c r="H1" s="647"/>
    </row>
    <row r="2" spans="1:13" ht="13.8">
      <c r="A2" s="66"/>
      <c r="B2" s="200"/>
      <c r="C2" s="200"/>
      <c r="D2" s="200"/>
      <c r="E2" s="200"/>
      <c r="F2" s="200"/>
      <c r="G2" s="200"/>
      <c r="H2" s="201"/>
      <c r="I2" s="203"/>
      <c r="J2" s="201"/>
      <c r="K2" s="201"/>
      <c r="L2" s="201"/>
      <c r="M2" s="201"/>
    </row>
    <row r="3" spans="1:13" ht="20.399999999999999">
      <c r="A3" s="2009" t="s">
        <v>20</v>
      </c>
      <c r="B3" s="2008" t="s">
        <v>21</v>
      </c>
      <c r="C3" s="2008" t="s">
        <v>22</v>
      </c>
      <c r="D3" s="2000" t="s">
        <v>23</v>
      </c>
      <c r="E3" s="2001"/>
      <c r="F3" s="1998" t="s">
        <v>24</v>
      </c>
      <c r="G3" s="1999"/>
      <c r="H3" s="1435"/>
      <c r="I3" s="206"/>
    </row>
    <row r="4" spans="1:13" ht="20.399999999999999">
      <c r="A4" s="2009"/>
      <c r="B4" s="2008"/>
      <c r="C4" s="2008"/>
      <c r="D4" s="68" t="s">
        <v>25</v>
      </c>
      <c r="E4" s="69" t="s">
        <v>26</v>
      </c>
      <c r="F4" s="70" t="s">
        <v>25</v>
      </c>
      <c r="G4" s="71" t="s">
        <v>26</v>
      </c>
      <c r="H4" s="1435"/>
      <c r="I4" s="206"/>
    </row>
    <row r="5" spans="1:13" ht="15.6">
      <c r="A5" s="364">
        <v>1778</v>
      </c>
      <c r="B5" s="618">
        <v>300000</v>
      </c>
      <c r="C5" s="67" t="s">
        <v>27</v>
      </c>
      <c r="D5" s="668" t="s">
        <v>28</v>
      </c>
      <c r="E5" s="669" t="s">
        <v>28</v>
      </c>
      <c r="F5" s="668" t="s">
        <v>28</v>
      </c>
      <c r="G5" s="670" t="s">
        <v>28</v>
      </c>
      <c r="H5" s="328"/>
    </row>
    <row r="6" spans="1:13" ht="15.6">
      <c r="A6" s="365">
        <v>1796</v>
      </c>
      <c r="B6" s="619">
        <v>270000</v>
      </c>
      <c r="C6" s="764">
        <v>-0.1</v>
      </c>
      <c r="D6" s="671" t="s">
        <v>28</v>
      </c>
      <c r="E6" s="672" t="s">
        <v>28</v>
      </c>
      <c r="F6" s="671" t="s">
        <v>28</v>
      </c>
      <c r="G6" s="673" t="s">
        <v>28</v>
      </c>
      <c r="H6" s="328"/>
    </row>
    <row r="7" spans="1:13" ht="15.6">
      <c r="A7" s="366">
        <v>1803</v>
      </c>
      <c r="B7" s="620">
        <v>266000</v>
      </c>
      <c r="C7" s="765">
        <v>-1.4800000000000001E-2</v>
      </c>
      <c r="D7" s="674" t="s">
        <v>28</v>
      </c>
      <c r="E7" s="669" t="s">
        <v>28</v>
      </c>
      <c r="F7" s="674" t="s">
        <v>28</v>
      </c>
      <c r="G7" s="670" t="s">
        <v>28</v>
      </c>
      <c r="H7" s="328"/>
    </row>
    <row r="8" spans="1:13" ht="15.6">
      <c r="A8" s="365">
        <v>1804</v>
      </c>
      <c r="B8" s="619">
        <v>154000</v>
      </c>
      <c r="C8" s="764">
        <v>-0.42109999999999997</v>
      </c>
      <c r="D8" s="671" t="s">
        <v>28</v>
      </c>
      <c r="E8" s="672" t="s">
        <v>28</v>
      </c>
      <c r="F8" s="671" t="s">
        <v>28</v>
      </c>
      <c r="G8" s="673" t="s">
        <v>28</v>
      </c>
      <c r="H8" s="328"/>
    </row>
    <row r="9" spans="1:13" ht="15.6">
      <c r="A9" s="366">
        <v>1805</v>
      </c>
      <c r="B9" s="620">
        <v>152000</v>
      </c>
      <c r="C9" s="765">
        <v>-1.2999999999999999E-2</v>
      </c>
      <c r="D9" s="674" t="s">
        <v>28</v>
      </c>
      <c r="E9" s="669" t="s">
        <v>28</v>
      </c>
      <c r="F9" s="674" t="s">
        <v>28</v>
      </c>
      <c r="G9" s="670" t="s">
        <v>28</v>
      </c>
      <c r="H9" s="1994"/>
      <c r="I9" s="204"/>
      <c r="J9" s="7"/>
      <c r="K9" s="7"/>
      <c r="L9" s="7"/>
      <c r="M9" s="7"/>
    </row>
    <row r="10" spans="1:13" ht="15.6">
      <c r="A10" s="365">
        <v>1819</v>
      </c>
      <c r="B10" s="619">
        <v>144000</v>
      </c>
      <c r="C10" s="764">
        <v>-5.2600000000000001E-2</v>
      </c>
      <c r="D10" s="671" t="s">
        <v>28</v>
      </c>
      <c r="E10" s="672" t="s">
        <v>28</v>
      </c>
      <c r="F10" s="671" t="s">
        <v>28</v>
      </c>
      <c r="G10" s="673" t="s">
        <v>28</v>
      </c>
      <c r="H10" s="1995"/>
      <c r="I10" s="205"/>
      <c r="J10" s="202"/>
      <c r="K10" s="202"/>
      <c r="L10" s="202"/>
      <c r="M10" s="202"/>
    </row>
    <row r="11" spans="1:13" ht="15.6">
      <c r="A11" s="366">
        <v>1823</v>
      </c>
      <c r="B11" s="620">
        <v>134925</v>
      </c>
      <c r="C11" s="765">
        <v>-6.3E-2</v>
      </c>
      <c r="D11" s="674" t="s">
        <v>28</v>
      </c>
      <c r="E11" s="669" t="s">
        <v>28</v>
      </c>
      <c r="F11" s="674" t="s">
        <v>28</v>
      </c>
      <c r="G11" s="670" t="s">
        <v>28</v>
      </c>
      <c r="H11" s="328"/>
    </row>
    <row r="12" spans="1:13" ht="15.6">
      <c r="A12" s="365">
        <v>1832</v>
      </c>
      <c r="B12" s="619">
        <v>124449</v>
      </c>
      <c r="C12" s="764">
        <v>-7.7600000000000002E-2</v>
      </c>
      <c r="D12" s="671" t="s">
        <v>28</v>
      </c>
      <c r="E12" s="672" t="s">
        <v>28</v>
      </c>
      <c r="F12" s="671" t="s">
        <v>28</v>
      </c>
      <c r="G12" s="673" t="s">
        <v>28</v>
      </c>
      <c r="H12" s="328"/>
    </row>
    <row r="13" spans="1:13" ht="15.6">
      <c r="A13" s="366">
        <v>1836</v>
      </c>
      <c r="B13" s="620">
        <v>107954</v>
      </c>
      <c r="C13" s="765">
        <v>-0.13250000000000001</v>
      </c>
      <c r="D13" s="674" t="s">
        <v>28</v>
      </c>
      <c r="E13" s="669" t="s">
        <v>28</v>
      </c>
      <c r="F13" s="674" t="s">
        <v>28</v>
      </c>
      <c r="G13" s="670" t="s">
        <v>28</v>
      </c>
      <c r="H13" s="328"/>
    </row>
    <row r="14" spans="1:13" ht="15.6">
      <c r="A14" s="365">
        <v>1849</v>
      </c>
      <c r="B14" s="619">
        <v>87063</v>
      </c>
      <c r="C14" s="764">
        <v>-0.19350000000000001</v>
      </c>
      <c r="D14" s="671" t="s">
        <v>28</v>
      </c>
      <c r="E14" s="672" t="s">
        <v>28</v>
      </c>
      <c r="F14" s="671" t="s">
        <v>28</v>
      </c>
      <c r="G14" s="673" t="s">
        <v>28</v>
      </c>
      <c r="H14" s="328"/>
    </row>
    <row r="15" spans="1:13" ht="15.6">
      <c r="A15" s="366">
        <v>1850</v>
      </c>
      <c r="B15" s="620">
        <v>84165</v>
      </c>
      <c r="C15" s="765">
        <v>-3.3300000000000003E-2</v>
      </c>
      <c r="D15" s="674" t="s">
        <v>28</v>
      </c>
      <c r="E15" s="669" t="s">
        <v>28</v>
      </c>
      <c r="F15" s="674" t="s">
        <v>28</v>
      </c>
      <c r="G15" s="670" t="s">
        <v>28</v>
      </c>
      <c r="H15" s="328"/>
    </row>
    <row r="16" spans="1:13" ht="15.6">
      <c r="A16" s="365">
        <v>1853</v>
      </c>
      <c r="B16" s="619">
        <v>73138</v>
      </c>
      <c r="C16" s="764">
        <v>-0.13100000000000001</v>
      </c>
      <c r="D16" s="368">
        <v>71019</v>
      </c>
      <c r="E16" s="679">
        <v>0.97102737291148244</v>
      </c>
      <c r="F16" s="370">
        <v>2119</v>
      </c>
      <c r="G16" s="762">
        <v>2.8972627088517597E-2</v>
      </c>
      <c r="H16" s="328"/>
    </row>
    <row r="17" spans="1:8" ht="15.6">
      <c r="A17" s="366">
        <v>1860</v>
      </c>
      <c r="B17" s="620">
        <v>69800</v>
      </c>
      <c r="C17" s="765">
        <v>-4.5600000000000002E-2</v>
      </c>
      <c r="D17" s="369">
        <v>66984</v>
      </c>
      <c r="E17" s="680">
        <v>0.9596561604584527</v>
      </c>
      <c r="F17" s="371">
        <v>2816</v>
      </c>
      <c r="G17" s="687">
        <v>4.0343839541547279E-2</v>
      </c>
      <c r="H17" s="328"/>
    </row>
    <row r="18" spans="1:8" ht="15.6">
      <c r="A18" s="365">
        <v>1866</v>
      </c>
      <c r="B18" s="619">
        <v>62959</v>
      </c>
      <c r="C18" s="764">
        <v>-9.8000000000000004E-2</v>
      </c>
      <c r="D18" s="368">
        <v>58765</v>
      </c>
      <c r="E18" s="679">
        <v>0.93338521895201643</v>
      </c>
      <c r="F18" s="370">
        <v>4194</v>
      </c>
      <c r="G18" s="762">
        <v>6.6614781047983615E-2</v>
      </c>
      <c r="H18" s="328"/>
    </row>
    <row r="19" spans="1:8" ht="15.6">
      <c r="A19" s="366">
        <v>1872</v>
      </c>
      <c r="B19" s="620">
        <v>56897</v>
      </c>
      <c r="C19" s="765">
        <v>-9.6299999999999997E-2</v>
      </c>
      <c r="D19" s="369">
        <v>51531</v>
      </c>
      <c r="E19" s="680">
        <v>0.90568922790305284</v>
      </c>
      <c r="F19" s="371">
        <v>5366</v>
      </c>
      <c r="G19" s="687">
        <v>9.4310772096947118E-2</v>
      </c>
      <c r="H19" s="328"/>
    </row>
    <row r="20" spans="1:8" ht="15.6">
      <c r="A20" s="365">
        <v>1878</v>
      </c>
      <c r="B20" s="619">
        <v>57985</v>
      </c>
      <c r="C20" s="764">
        <v>1.9099999999999999E-2</v>
      </c>
      <c r="D20" s="368">
        <v>47508</v>
      </c>
      <c r="E20" s="679">
        <v>0.81931534017418295</v>
      </c>
      <c r="F20" s="370">
        <v>10477</v>
      </c>
      <c r="G20" s="762">
        <v>0.18068465982581702</v>
      </c>
      <c r="H20" s="328"/>
    </row>
    <row r="21" spans="1:8" ht="15.6">
      <c r="A21" s="366">
        <v>1884</v>
      </c>
      <c r="B21" s="620">
        <v>80578</v>
      </c>
      <c r="C21" s="765">
        <v>0.3896</v>
      </c>
      <c r="D21" s="369">
        <v>44232</v>
      </c>
      <c r="E21" s="680">
        <v>0.54893395219538832</v>
      </c>
      <c r="F21" s="371">
        <v>36346</v>
      </c>
      <c r="G21" s="687">
        <v>0.45106604780461168</v>
      </c>
      <c r="H21" s="328"/>
    </row>
    <row r="22" spans="1:8" ht="15.6">
      <c r="A22" s="365">
        <v>1890</v>
      </c>
      <c r="B22" s="619">
        <v>89990</v>
      </c>
      <c r="C22" s="764">
        <v>0.1168</v>
      </c>
      <c r="D22" s="368">
        <v>40622</v>
      </c>
      <c r="E22" s="679">
        <v>0.4514057117457495</v>
      </c>
      <c r="F22" s="370">
        <v>49368</v>
      </c>
      <c r="G22" s="762">
        <v>0.5485942882542505</v>
      </c>
      <c r="H22" s="328"/>
    </row>
    <row r="23" spans="1:8" ht="15.6">
      <c r="A23" s="367">
        <v>1896</v>
      </c>
      <c r="B23" s="621">
        <v>109020</v>
      </c>
      <c r="C23" s="766">
        <v>0.21149999999999999</v>
      </c>
      <c r="D23" s="369">
        <v>39504</v>
      </c>
      <c r="E23" s="681">
        <v>0.3623555310952119</v>
      </c>
      <c r="F23" s="371">
        <v>69516</v>
      </c>
      <c r="G23" s="763">
        <v>0.6376444689047881</v>
      </c>
      <c r="H23" s="328"/>
    </row>
    <row r="24" spans="1:8" ht="30.75" customHeight="1">
      <c r="A24" s="2005" t="s">
        <v>29</v>
      </c>
      <c r="B24" s="2006"/>
      <c r="C24" s="2006"/>
      <c r="D24" s="2006"/>
      <c r="E24" s="2006"/>
      <c r="F24" s="2006"/>
      <c r="G24" s="2007"/>
    </row>
    <row r="25" spans="1:8" ht="13.8"/>
    <row r="26" spans="1:8" ht="32.25" customHeight="1">
      <c r="A26" s="2002" t="s">
        <v>1679</v>
      </c>
      <c r="B26" s="2002"/>
      <c r="C26" s="2002"/>
      <c r="D26" s="2002"/>
      <c r="E26" s="2002"/>
      <c r="F26" s="2002"/>
      <c r="G26" s="2002"/>
    </row>
    <row r="27" spans="1:8" ht="13.8"/>
    <row r="28" spans="1:8" ht="138.75" customHeight="1">
      <c r="A28" s="2003" t="s">
        <v>30</v>
      </c>
      <c r="B28" s="2003"/>
      <c r="C28" s="2003"/>
      <c r="D28" s="2003"/>
      <c r="E28" s="2003"/>
      <c r="F28" s="2003"/>
      <c r="G28" s="2003"/>
    </row>
    <row r="29" spans="1:8" ht="13.8"/>
    <row r="30" spans="1:8" ht="13.8"/>
    <row r="31" spans="1:8" ht="13.8"/>
    <row r="32" spans="1:8" ht="13.8"/>
    <row r="33" ht="13.8"/>
    <row r="34" ht="13.8"/>
    <row r="35" ht="13.8"/>
    <row r="36" ht="13.8"/>
    <row r="37" ht="13.8"/>
    <row r="38" ht="13.8"/>
    <row r="39" ht="13.8"/>
    <row r="40" ht="13.8"/>
    <row r="41" ht="13.8"/>
    <row r="42" ht="13.8"/>
    <row r="43" ht="13.8"/>
    <row r="44" ht="13.8"/>
    <row r="45" ht="13.8"/>
    <row r="46" ht="13.8"/>
    <row r="47" ht="13.8"/>
    <row r="48" ht="13.8"/>
    <row r="49" ht="13.8"/>
    <row r="50" ht="13.8"/>
    <row r="51" ht="13.8"/>
    <row r="52" ht="13.8"/>
    <row r="53" ht="13.8"/>
    <row r="54" ht="13.8"/>
    <row r="55" ht="13.8"/>
    <row r="56" ht="13.8"/>
    <row r="57" ht="13.8"/>
  </sheetData>
  <mergeCells count="9">
    <mergeCell ref="F3:G3"/>
    <mergeCell ref="D3:E3"/>
    <mergeCell ref="A26:G26"/>
    <mergeCell ref="A28:G28"/>
    <mergeCell ref="A1:G1"/>
    <mergeCell ref="A24:G24"/>
    <mergeCell ref="C3:C4"/>
    <mergeCell ref="B3:B4"/>
    <mergeCell ref="A3:A4"/>
  </mergeCells>
  <phoneticPr fontId="0" type="noConversion"/>
  <printOptions horizontalCentered="1"/>
  <pageMargins left="1" right="1" top="1" bottom="1" header="0.5" footer="0.5"/>
  <pageSetup orientation="portrait" horizontalDpi="300" verticalDpi="300" r:id="rId1"/>
  <headerFooter alignWithMargins="0">
    <oddFooter>&amp;L&amp;"Arial,Italic"&amp;9      The State of Hawaii Data Book 2015&amp;R&amp;9      http://dbedt.hawaii.gov/</oddFooter>
  </headerFooter>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7"/>
  <sheetViews>
    <sheetView workbookViewId="0">
      <selection sqref="A1:XFD1048576"/>
    </sheetView>
  </sheetViews>
  <sheetFormatPr defaultColWidth="8.77734375" defaultRowHeight="12.75" customHeight="1"/>
  <cols>
    <col min="1" max="1" width="27.21875" style="14" customWidth="1"/>
    <col min="2" max="7" width="13.44140625" style="14" customWidth="1"/>
    <col min="8" max="8" width="8.77734375" style="14"/>
    <col min="9" max="9" width="8.77734375" style="4"/>
    <col min="10" max="16384" width="8.77734375" style="14"/>
  </cols>
  <sheetData>
    <row r="1" spans="1:9" ht="24.6">
      <c r="A1" s="2356" t="s">
        <v>1763</v>
      </c>
      <c r="B1" s="2356"/>
      <c r="C1" s="2356"/>
      <c r="D1" s="2356"/>
      <c r="E1" s="2356"/>
      <c r="F1" s="2356"/>
      <c r="G1" s="2356"/>
      <c r="H1" s="648"/>
    </row>
    <row r="2" spans="1:9" ht="13.8">
      <c r="A2" s="258"/>
      <c r="B2" s="258"/>
      <c r="C2" s="258"/>
      <c r="D2" s="258"/>
      <c r="E2" s="258"/>
      <c r="F2" s="258"/>
      <c r="G2" s="258"/>
    </row>
    <row r="3" spans="1:9" ht="17.399999999999999">
      <c r="A3" s="2357" t="s">
        <v>336</v>
      </c>
      <c r="B3" s="2359" t="s">
        <v>840</v>
      </c>
      <c r="C3" s="2360"/>
      <c r="D3" s="2360"/>
      <c r="E3" s="2360"/>
      <c r="F3" s="2360"/>
      <c r="G3" s="2361"/>
      <c r="I3" s="206"/>
    </row>
    <row r="4" spans="1:9" ht="17.399999999999999">
      <c r="A4" s="2362"/>
      <c r="B4" s="2299" t="s">
        <v>841</v>
      </c>
      <c r="C4" s="2301"/>
      <c r="D4" s="2301"/>
      <c r="E4" s="2299" t="s">
        <v>23</v>
      </c>
      <c r="F4" s="2301"/>
      <c r="G4" s="2314"/>
      <c r="I4" s="206"/>
    </row>
    <row r="5" spans="1:9" ht="17.399999999999999">
      <c r="A5" s="2358"/>
      <c r="B5" s="46" t="s">
        <v>1694</v>
      </c>
      <c r="C5" s="52" t="s">
        <v>337</v>
      </c>
      <c r="D5" s="97" t="s">
        <v>338</v>
      </c>
      <c r="E5" s="46" t="s">
        <v>1694</v>
      </c>
      <c r="F5" s="52" t="s">
        <v>337</v>
      </c>
      <c r="G5" s="49" t="s">
        <v>338</v>
      </c>
      <c r="I5" s="206"/>
    </row>
    <row r="6" spans="1:9" ht="15" customHeight="1">
      <c r="A6" s="240" t="s">
        <v>717</v>
      </c>
      <c r="B6" s="399">
        <v>185079</v>
      </c>
      <c r="C6" s="498">
        <v>92821</v>
      </c>
      <c r="D6" s="503">
        <v>92258</v>
      </c>
      <c r="E6" s="399">
        <v>54919</v>
      </c>
      <c r="F6" s="498">
        <v>27482</v>
      </c>
      <c r="G6" s="498">
        <v>27437</v>
      </c>
    </row>
    <row r="7" spans="1:9" ht="13.8">
      <c r="A7" s="199"/>
      <c r="B7" s="401"/>
      <c r="C7" s="497"/>
      <c r="D7" s="504"/>
      <c r="E7" s="401"/>
      <c r="F7" s="497"/>
      <c r="G7" s="497"/>
    </row>
    <row r="8" spans="1:9" ht="15" customHeight="1">
      <c r="A8" s="240" t="s">
        <v>339</v>
      </c>
      <c r="B8" s="399">
        <v>11845</v>
      </c>
      <c r="C8" s="498">
        <v>6037</v>
      </c>
      <c r="D8" s="503">
        <v>5808</v>
      </c>
      <c r="E8" s="399">
        <v>6135</v>
      </c>
      <c r="F8" s="498">
        <v>3125</v>
      </c>
      <c r="G8" s="498">
        <v>3010</v>
      </c>
    </row>
    <row r="9" spans="1:9" ht="15" customHeight="1">
      <c r="A9" s="199"/>
      <c r="B9" s="401"/>
      <c r="C9" s="497"/>
      <c r="D9" s="504"/>
      <c r="E9" s="401"/>
      <c r="F9" s="497"/>
      <c r="G9" s="497"/>
    </row>
    <row r="10" spans="1:9" ht="15" customHeight="1">
      <c r="A10" s="240" t="s">
        <v>340</v>
      </c>
      <c r="B10" s="399">
        <v>2362</v>
      </c>
      <c r="C10" s="498">
        <v>1165</v>
      </c>
      <c r="D10" s="503">
        <v>1197</v>
      </c>
      <c r="E10" s="399">
        <v>1232</v>
      </c>
      <c r="F10" s="498">
        <v>596</v>
      </c>
      <c r="G10" s="498">
        <v>636</v>
      </c>
    </row>
    <row r="11" spans="1:9" ht="15" customHeight="1">
      <c r="A11" s="199"/>
      <c r="B11" s="401"/>
      <c r="C11" s="497"/>
      <c r="D11" s="504"/>
      <c r="E11" s="401"/>
      <c r="F11" s="497"/>
      <c r="G11" s="497"/>
    </row>
    <row r="12" spans="1:9" ht="15" customHeight="1" thickBot="1">
      <c r="A12" s="245" t="s">
        <v>341</v>
      </c>
      <c r="B12" s="499">
        <v>9483</v>
      </c>
      <c r="C12" s="501">
        <v>4872</v>
      </c>
      <c r="D12" s="511">
        <v>4611</v>
      </c>
      <c r="E12" s="499">
        <v>4903</v>
      </c>
      <c r="F12" s="553">
        <v>2529</v>
      </c>
      <c r="G12" s="553">
        <v>2374</v>
      </c>
    </row>
    <row r="13" spans="1:9" ht="13.8">
      <c r="A13" s="246" t="s">
        <v>718</v>
      </c>
      <c r="B13" s="512">
        <v>2425</v>
      </c>
      <c r="C13" s="496">
        <v>1223</v>
      </c>
      <c r="D13" s="502">
        <v>1202</v>
      </c>
      <c r="E13" s="512">
        <v>1210</v>
      </c>
      <c r="F13" s="496">
        <v>607</v>
      </c>
      <c r="G13" s="496">
        <v>603</v>
      </c>
    </row>
    <row r="14" spans="1:9" ht="13.8">
      <c r="A14" s="199" t="s">
        <v>719</v>
      </c>
      <c r="B14" s="401">
        <v>2398</v>
      </c>
      <c r="C14" s="497">
        <v>1284</v>
      </c>
      <c r="D14" s="504">
        <v>1114</v>
      </c>
      <c r="E14" s="401">
        <v>1228</v>
      </c>
      <c r="F14" s="497">
        <v>671</v>
      </c>
      <c r="G14" s="497">
        <v>557</v>
      </c>
    </row>
    <row r="15" spans="1:9" ht="13.8">
      <c r="A15" s="199" t="s">
        <v>720</v>
      </c>
      <c r="B15" s="401">
        <v>2347</v>
      </c>
      <c r="C15" s="497">
        <v>1199</v>
      </c>
      <c r="D15" s="504">
        <v>1148</v>
      </c>
      <c r="E15" s="401">
        <v>1250</v>
      </c>
      <c r="F15" s="497">
        <v>642</v>
      </c>
      <c r="G15" s="497">
        <v>608</v>
      </c>
    </row>
    <row r="16" spans="1:9" ht="13.8">
      <c r="A16" s="199" t="s">
        <v>721</v>
      </c>
      <c r="B16" s="401">
        <v>2313</v>
      </c>
      <c r="C16" s="497">
        <v>1166</v>
      </c>
      <c r="D16" s="504">
        <v>1147</v>
      </c>
      <c r="E16" s="401">
        <v>1215</v>
      </c>
      <c r="F16" s="497">
        <v>609</v>
      </c>
      <c r="G16" s="497">
        <v>606</v>
      </c>
    </row>
    <row r="17" spans="1:7" ht="13.8">
      <c r="A17" s="199"/>
      <c r="B17" s="554"/>
      <c r="C17" s="555"/>
      <c r="D17" s="556"/>
      <c r="E17" s="554"/>
      <c r="F17" s="555"/>
      <c r="G17" s="555"/>
    </row>
    <row r="18" spans="1:7" ht="15" customHeight="1" thickBot="1">
      <c r="A18" s="225" t="s">
        <v>342</v>
      </c>
      <c r="B18" s="499">
        <v>11478</v>
      </c>
      <c r="C18" s="501">
        <v>5945</v>
      </c>
      <c r="D18" s="511">
        <v>5533</v>
      </c>
      <c r="E18" s="499">
        <v>5693</v>
      </c>
      <c r="F18" s="501">
        <v>2942</v>
      </c>
      <c r="G18" s="501">
        <v>2751</v>
      </c>
    </row>
    <row r="19" spans="1:7" ht="13.8">
      <c r="A19" s="246" t="s">
        <v>722</v>
      </c>
      <c r="B19" s="512">
        <v>2314</v>
      </c>
      <c r="C19" s="496">
        <v>1230</v>
      </c>
      <c r="D19" s="502">
        <v>1084</v>
      </c>
      <c r="E19" s="512">
        <v>1178</v>
      </c>
      <c r="F19" s="496">
        <v>614</v>
      </c>
      <c r="G19" s="496">
        <v>564</v>
      </c>
    </row>
    <row r="20" spans="1:7" ht="13.8">
      <c r="A20" s="199" t="s">
        <v>723</v>
      </c>
      <c r="B20" s="401">
        <v>2262</v>
      </c>
      <c r="C20" s="497">
        <v>1185</v>
      </c>
      <c r="D20" s="504">
        <v>1077</v>
      </c>
      <c r="E20" s="401">
        <v>1133</v>
      </c>
      <c r="F20" s="497">
        <v>583</v>
      </c>
      <c r="G20" s="497">
        <v>550</v>
      </c>
    </row>
    <row r="21" spans="1:7" ht="13.8">
      <c r="A21" s="199" t="s">
        <v>724</v>
      </c>
      <c r="B21" s="401">
        <v>2321</v>
      </c>
      <c r="C21" s="497">
        <v>1253</v>
      </c>
      <c r="D21" s="504">
        <v>1068</v>
      </c>
      <c r="E21" s="401">
        <v>1131</v>
      </c>
      <c r="F21" s="497">
        <v>628</v>
      </c>
      <c r="G21" s="497">
        <v>503</v>
      </c>
    </row>
    <row r="22" spans="1:7" ht="13.8">
      <c r="A22" s="199" t="s">
        <v>725</v>
      </c>
      <c r="B22" s="401">
        <v>2252</v>
      </c>
      <c r="C22" s="497">
        <v>1122</v>
      </c>
      <c r="D22" s="504">
        <v>1130</v>
      </c>
      <c r="E22" s="401">
        <v>1124</v>
      </c>
      <c r="F22" s="497">
        <v>561</v>
      </c>
      <c r="G22" s="497">
        <v>563</v>
      </c>
    </row>
    <row r="23" spans="1:7" ht="13.8">
      <c r="A23" s="199" t="s">
        <v>726</v>
      </c>
      <c r="B23" s="401">
        <v>2329</v>
      </c>
      <c r="C23" s="497">
        <v>1155</v>
      </c>
      <c r="D23" s="504">
        <v>1174</v>
      </c>
      <c r="E23" s="401">
        <v>1127</v>
      </c>
      <c r="F23" s="497">
        <v>556</v>
      </c>
      <c r="G23" s="497">
        <v>571</v>
      </c>
    </row>
    <row r="24" spans="1:7" ht="13.8">
      <c r="A24" s="199"/>
      <c r="B24" s="401"/>
      <c r="C24" s="497"/>
      <c r="D24" s="504"/>
      <c r="E24" s="401"/>
      <c r="F24" s="497"/>
      <c r="G24" s="497"/>
    </row>
    <row r="25" spans="1:7" ht="15" customHeight="1" thickBot="1">
      <c r="A25" s="225" t="s">
        <v>343</v>
      </c>
      <c r="B25" s="499">
        <v>11521</v>
      </c>
      <c r="C25" s="501">
        <v>5906</v>
      </c>
      <c r="D25" s="511">
        <v>5615</v>
      </c>
      <c r="E25" s="499">
        <v>5236</v>
      </c>
      <c r="F25" s="501">
        <v>2655</v>
      </c>
      <c r="G25" s="501">
        <v>2581</v>
      </c>
    </row>
    <row r="26" spans="1:7" ht="15" customHeight="1">
      <c r="A26" s="246" t="s">
        <v>727</v>
      </c>
      <c r="B26" s="512">
        <v>2252</v>
      </c>
      <c r="C26" s="496">
        <v>1164</v>
      </c>
      <c r="D26" s="502">
        <v>1088</v>
      </c>
      <c r="E26" s="512">
        <v>1091</v>
      </c>
      <c r="F26" s="496">
        <v>544</v>
      </c>
      <c r="G26" s="496">
        <v>547</v>
      </c>
    </row>
    <row r="27" spans="1:7" ht="15" customHeight="1">
      <c r="A27" s="199" t="s">
        <v>728</v>
      </c>
      <c r="B27" s="401">
        <v>2303</v>
      </c>
      <c r="C27" s="497">
        <v>1177</v>
      </c>
      <c r="D27" s="504">
        <v>1126</v>
      </c>
      <c r="E27" s="401">
        <v>1069</v>
      </c>
      <c r="F27" s="497">
        <v>539</v>
      </c>
      <c r="G27" s="497">
        <v>530</v>
      </c>
    </row>
    <row r="28" spans="1:7" ht="15" customHeight="1">
      <c r="A28" s="199" t="s">
        <v>729</v>
      </c>
      <c r="B28" s="401">
        <v>2300</v>
      </c>
      <c r="C28" s="497">
        <v>1172</v>
      </c>
      <c r="D28" s="504">
        <v>1128</v>
      </c>
      <c r="E28" s="401">
        <v>1016</v>
      </c>
      <c r="F28" s="497">
        <v>527</v>
      </c>
      <c r="G28" s="497">
        <v>489</v>
      </c>
    </row>
    <row r="29" spans="1:7" ht="15" customHeight="1">
      <c r="A29" s="199" t="s">
        <v>730</v>
      </c>
      <c r="B29" s="401">
        <v>2322</v>
      </c>
      <c r="C29" s="497">
        <v>1182</v>
      </c>
      <c r="D29" s="504">
        <v>1140</v>
      </c>
      <c r="E29" s="401">
        <v>1005</v>
      </c>
      <c r="F29" s="497">
        <v>504</v>
      </c>
      <c r="G29" s="497">
        <v>501</v>
      </c>
    </row>
    <row r="30" spans="1:7" ht="15" customHeight="1">
      <c r="A30" s="199" t="s">
        <v>731</v>
      </c>
      <c r="B30" s="401">
        <v>2344</v>
      </c>
      <c r="C30" s="497">
        <v>1211</v>
      </c>
      <c r="D30" s="504">
        <v>1133</v>
      </c>
      <c r="E30" s="401">
        <v>1055</v>
      </c>
      <c r="F30" s="497">
        <v>541</v>
      </c>
      <c r="G30" s="497">
        <v>514</v>
      </c>
    </row>
    <row r="31" spans="1:7" ht="13.8">
      <c r="A31" s="199"/>
      <c r="B31" s="401"/>
      <c r="C31" s="497"/>
      <c r="D31" s="504"/>
      <c r="E31" s="401"/>
      <c r="F31" s="497"/>
      <c r="G31" s="497"/>
    </row>
    <row r="32" spans="1:7" ht="15" customHeight="1" thickBot="1">
      <c r="A32" s="225" t="s">
        <v>732</v>
      </c>
      <c r="B32" s="499">
        <v>12089</v>
      </c>
      <c r="C32" s="501">
        <v>6288</v>
      </c>
      <c r="D32" s="511">
        <v>5801</v>
      </c>
      <c r="E32" s="499">
        <v>5177</v>
      </c>
      <c r="F32" s="501">
        <v>2713</v>
      </c>
      <c r="G32" s="501">
        <v>2464</v>
      </c>
    </row>
    <row r="33" spans="1:7" ht="15" customHeight="1">
      <c r="A33" s="246" t="s">
        <v>733</v>
      </c>
      <c r="B33" s="512">
        <v>2376</v>
      </c>
      <c r="C33" s="496">
        <v>1210</v>
      </c>
      <c r="D33" s="502">
        <v>1166</v>
      </c>
      <c r="E33" s="512">
        <v>1037</v>
      </c>
      <c r="F33" s="496">
        <v>555</v>
      </c>
      <c r="G33" s="496">
        <v>482</v>
      </c>
    </row>
    <row r="34" spans="1:7" ht="15" customHeight="1">
      <c r="A34" s="199" t="s">
        <v>734</v>
      </c>
      <c r="B34" s="401">
        <v>2504</v>
      </c>
      <c r="C34" s="497">
        <v>1298</v>
      </c>
      <c r="D34" s="504">
        <v>1206</v>
      </c>
      <c r="E34" s="401">
        <v>1083</v>
      </c>
      <c r="F34" s="497">
        <v>567</v>
      </c>
      <c r="G34" s="497">
        <v>516</v>
      </c>
    </row>
    <row r="35" spans="1:7" ht="15" customHeight="1">
      <c r="A35" s="199" t="s">
        <v>735</v>
      </c>
      <c r="B35" s="401">
        <v>2556</v>
      </c>
      <c r="C35" s="497">
        <v>1368</v>
      </c>
      <c r="D35" s="504">
        <v>1188</v>
      </c>
      <c r="E35" s="401">
        <v>1101</v>
      </c>
      <c r="F35" s="497">
        <v>601</v>
      </c>
      <c r="G35" s="497">
        <v>500</v>
      </c>
    </row>
    <row r="36" spans="1:7" ht="15" customHeight="1">
      <c r="A36" s="199" t="s">
        <v>736</v>
      </c>
      <c r="B36" s="401">
        <v>2401</v>
      </c>
      <c r="C36" s="497">
        <v>1259</v>
      </c>
      <c r="D36" s="504">
        <v>1142</v>
      </c>
      <c r="E36" s="401">
        <v>1015</v>
      </c>
      <c r="F36" s="497">
        <v>527</v>
      </c>
      <c r="G36" s="497">
        <v>488</v>
      </c>
    </row>
    <row r="37" spans="1:7" ht="15" customHeight="1">
      <c r="A37" s="199" t="s">
        <v>737</v>
      </c>
      <c r="B37" s="401">
        <v>2252</v>
      </c>
      <c r="C37" s="497">
        <v>1153</v>
      </c>
      <c r="D37" s="504">
        <v>1099</v>
      </c>
      <c r="E37" s="401">
        <v>941</v>
      </c>
      <c r="F37" s="497">
        <v>463</v>
      </c>
      <c r="G37" s="497">
        <v>478</v>
      </c>
    </row>
    <row r="38" spans="1:7" ht="13.8">
      <c r="A38" s="199"/>
      <c r="B38" s="401"/>
      <c r="C38" s="497"/>
      <c r="D38" s="504"/>
      <c r="E38" s="401"/>
      <c r="F38" s="497"/>
      <c r="G38" s="497"/>
    </row>
    <row r="39" spans="1:7" ht="15" customHeight="1" thickBot="1">
      <c r="A39" s="225" t="s">
        <v>345</v>
      </c>
      <c r="B39" s="499">
        <v>10833</v>
      </c>
      <c r="C39" s="501">
        <v>5554</v>
      </c>
      <c r="D39" s="511">
        <v>5279</v>
      </c>
      <c r="E39" s="499">
        <v>4274</v>
      </c>
      <c r="F39" s="501">
        <v>2142</v>
      </c>
      <c r="G39" s="501">
        <v>2132</v>
      </c>
    </row>
    <row r="40" spans="1:7" ht="15" customHeight="1">
      <c r="A40" s="246" t="s">
        <v>738</v>
      </c>
      <c r="B40" s="512">
        <v>2169</v>
      </c>
      <c r="C40" s="496">
        <v>1101</v>
      </c>
      <c r="D40" s="502">
        <v>1068</v>
      </c>
      <c r="E40" s="512">
        <v>904</v>
      </c>
      <c r="F40" s="496">
        <v>449</v>
      </c>
      <c r="G40" s="496">
        <v>455</v>
      </c>
    </row>
    <row r="41" spans="1:7" ht="15" customHeight="1">
      <c r="A41" s="199" t="s">
        <v>739</v>
      </c>
      <c r="B41" s="401">
        <v>2187</v>
      </c>
      <c r="C41" s="497">
        <v>1109</v>
      </c>
      <c r="D41" s="504">
        <v>1078</v>
      </c>
      <c r="E41" s="401">
        <v>869</v>
      </c>
      <c r="F41" s="497">
        <v>427</v>
      </c>
      <c r="G41" s="497">
        <v>442</v>
      </c>
    </row>
    <row r="42" spans="1:7" ht="15" customHeight="1">
      <c r="A42" s="199" t="s">
        <v>740</v>
      </c>
      <c r="B42" s="401">
        <v>2141</v>
      </c>
      <c r="C42" s="497">
        <v>1096</v>
      </c>
      <c r="D42" s="504">
        <v>1045</v>
      </c>
      <c r="E42" s="401">
        <v>850</v>
      </c>
      <c r="F42" s="497">
        <v>428</v>
      </c>
      <c r="G42" s="497">
        <v>422</v>
      </c>
    </row>
    <row r="43" spans="1:7" ht="15" customHeight="1">
      <c r="A43" s="199" t="s">
        <v>741</v>
      </c>
      <c r="B43" s="401">
        <v>2176</v>
      </c>
      <c r="C43" s="497">
        <v>1128</v>
      </c>
      <c r="D43" s="504">
        <v>1048</v>
      </c>
      <c r="E43" s="401">
        <v>853</v>
      </c>
      <c r="F43" s="497">
        <v>441</v>
      </c>
      <c r="G43" s="497">
        <v>412</v>
      </c>
    </row>
    <row r="44" spans="1:7" ht="15" customHeight="1">
      <c r="A44" s="199" t="s">
        <v>742</v>
      </c>
      <c r="B44" s="401">
        <v>2160</v>
      </c>
      <c r="C44" s="497">
        <v>1120</v>
      </c>
      <c r="D44" s="504">
        <v>1040</v>
      </c>
      <c r="E44" s="401">
        <v>798</v>
      </c>
      <c r="F44" s="497">
        <v>397</v>
      </c>
      <c r="G44" s="497">
        <v>401</v>
      </c>
    </row>
    <row r="45" spans="1:7" ht="13.8">
      <c r="A45" s="199"/>
      <c r="B45" s="554"/>
      <c r="C45" s="555"/>
      <c r="D45" s="556"/>
      <c r="E45" s="554"/>
      <c r="F45" s="555"/>
      <c r="G45" s="555"/>
    </row>
    <row r="46" spans="1:7" ht="15" customHeight="1" thickBot="1">
      <c r="A46" s="225" t="s">
        <v>346</v>
      </c>
      <c r="B46" s="499">
        <v>11290</v>
      </c>
      <c r="C46" s="501">
        <v>5628</v>
      </c>
      <c r="D46" s="511">
        <v>5662</v>
      </c>
      <c r="E46" s="499">
        <v>4075</v>
      </c>
      <c r="F46" s="501">
        <v>2026</v>
      </c>
      <c r="G46" s="501">
        <v>2049</v>
      </c>
    </row>
    <row r="47" spans="1:7" ht="15" customHeight="1">
      <c r="A47" s="246" t="s">
        <v>743</v>
      </c>
      <c r="B47" s="512">
        <v>2179</v>
      </c>
      <c r="C47" s="496">
        <v>1052</v>
      </c>
      <c r="D47" s="502">
        <v>1127</v>
      </c>
      <c r="E47" s="512">
        <v>778</v>
      </c>
      <c r="F47" s="496">
        <v>368</v>
      </c>
      <c r="G47" s="496">
        <v>410</v>
      </c>
    </row>
    <row r="48" spans="1:7" ht="15" customHeight="1">
      <c r="A48" s="199" t="s">
        <v>744</v>
      </c>
      <c r="B48" s="401">
        <v>2163</v>
      </c>
      <c r="C48" s="497">
        <v>1123</v>
      </c>
      <c r="D48" s="504">
        <v>1040</v>
      </c>
      <c r="E48" s="401">
        <v>781</v>
      </c>
      <c r="F48" s="497">
        <v>407</v>
      </c>
      <c r="G48" s="497">
        <v>374</v>
      </c>
    </row>
    <row r="49" spans="1:7" ht="15" customHeight="1">
      <c r="A49" s="199" t="s">
        <v>745</v>
      </c>
      <c r="B49" s="401">
        <v>2353</v>
      </c>
      <c r="C49" s="497">
        <v>1163</v>
      </c>
      <c r="D49" s="504">
        <v>1190</v>
      </c>
      <c r="E49" s="401">
        <v>891</v>
      </c>
      <c r="F49" s="497">
        <v>431</v>
      </c>
      <c r="G49" s="497">
        <v>460</v>
      </c>
    </row>
    <row r="50" spans="1:7" ht="15" customHeight="1">
      <c r="A50" s="199" t="s">
        <v>746</v>
      </c>
      <c r="B50" s="401">
        <v>2296</v>
      </c>
      <c r="C50" s="497">
        <v>1163</v>
      </c>
      <c r="D50" s="504">
        <v>1133</v>
      </c>
      <c r="E50" s="401">
        <v>822</v>
      </c>
      <c r="F50" s="497">
        <v>424</v>
      </c>
      <c r="G50" s="497">
        <v>398</v>
      </c>
    </row>
    <row r="51" spans="1:7" ht="15" customHeight="1">
      <c r="A51" s="199" t="s">
        <v>747</v>
      </c>
      <c r="B51" s="401">
        <v>2299</v>
      </c>
      <c r="C51" s="497">
        <v>1127</v>
      </c>
      <c r="D51" s="504">
        <v>1172</v>
      </c>
      <c r="E51" s="401">
        <v>803</v>
      </c>
      <c r="F51" s="497">
        <v>396</v>
      </c>
      <c r="G51" s="497">
        <v>407</v>
      </c>
    </row>
    <row r="52" spans="1:7" ht="13.8">
      <c r="A52" s="199"/>
      <c r="B52" s="401"/>
      <c r="C52" s="497"/>
      <c r="D52" s="504"/>
      <c r="E52" s="401"/>
      <c r="F52" s="497"/>
      <c r="G52" s="497"/>
    </row>
    <row r="53" spans="1:7" ht="15" customHeight="1" thickBot="1">
      <c r="A53" s="225" t="s">
        <v>347</v>
      </c>
      <c r="B53" s="499">
        <v>10935</v>
      </c>
      <c r="C53" s="501">
        <v>5515</v>
      </c>
      <c r="D53" s="511">
        <v>5420</v>
      </c>
      <c r="E53" s="499">
        <v>3640</v>
      </c>
      <c r="F53" s="501">
        <v>1803</v>
      </c>
      <c r="G53" s="501">
        <v>1837</v>
      </c>
    </row>
    <row r="54" spans="1:7" ht="15" customHeight="1">
      <c r="A54" s="246" t="s">
        <v>748</v>
      </c>
      <c r="B54" s="512">
        <v>2318</v>
      </c>
      <c r="C54" s="496">
        <v>1198</v>
      </c>
      <c r="D54" s="502">
        <v>1120</v>
      </c>
      <c r="E54" s="512">
        <v>759</v>
      </c>
      <c r="F54" s="496">
        <v>381</v>
      </c>
      <c r="G54" s="496">
        <v>378</v>
      </c>
    </row>
    <row r="55" spans="1:7" ht="15" customHeight="1">
      <c r="A55" s="199" t="s">
        <v>749</v>
      </c>
      <c r="B55" s="401">
        <v>2153</v>
      </c>
      <c r="C55" s="497">
        <v>1083</v>
      </c>
      <c r="D55" s="504">
        <v>1070</v>
      </c>
      <c r="E55" s="401">
        <v>754</v>
      </c>
      <c r="F55" s="497">
        <v>362</v>
      </c>
      <c r="G55" s="497">
        <v>392</v>
      </c>
    </row>
    <row r="56" spans="1:7" ht="15" customHeight="1">
      <c r="A56" s="199" t="s">
        <v>750</v>
      </c>
      <c r="B56" s="401">
        <v>2220</v>
      </c>
      <c r="C56" s="497">
        <v>1135</v>
      </c>
      <c r="D56" s="504">
        <v>1085</v>
      </c>
      <c r="E56" s="401">
        <v>742</v>
      </c>
      <c r="F56" s="497">
        <v>371</v>
      </c>
      <c r="G56" s="497">
        <v>371</v>
      </c>
    </row>
    <row r="57" spans="1:7" ht="15" customHeight="1">
      <c r="A57" s="199" t="s">
        <v>751</v>
      </c>
      <c r="B57" s="401">
        <v>2193</v>
      </c>
      <c r="C57" s="497">
        <v>1088</v>
      </c>
      <c r="D57" s="504">
        <v>1105</v>
      </c>
      <c r="E57" s="401">
        <v>735</v>
      </c>
      <c r="F57" s="497">
        <v>382</v>
      </c>
      <c r="G57" s="497">
        <v>353</v>
      </c>
    </row>
    <row r="58" spans="1:7" ht="15" customHeight="1">
      <c r="A58" s="199" t="s">
        <v>752</v>
      </c>
      <c r="B58" s="401">
        <v>2051</v>
      </c>
      <c r="C58" s="497">
        <v>1011</v>
      </c>
      <c r="D58" s="504">
        <v>1040</v>
      </c>
      <c r="E58" s="401">
        <v>650</v>
      </c>
      <c r="F58" s="497">
        <v>307</v>
      </c>
      <c r="G58" s="497">
        <v>343</v>
      </c>
    </row>
    <row r="59" spans="1:7" ht="13.8">
      <c r="A59" s="199"/>
      <c r="B59" s="401"/>
      <c r="C59" s="497"/>
      <c r="D59" s="504"/>
      <c r="E59" s="401"/>
      <c r="F59" s="497"/>
      <c r="G59" s="497"/>
    </row>
    <row r="60" spans="1:7" ht="15" customHeight="1" thickBot="1">
      <c r="A60" s="225" t="s">
        <v>348</v>
      </c>
      <c r="B60" s="499">
        <v>10485</v>
      </c>
      <c r="C60" s="501">
        <v>5276</v>
      </c>
      <c r="D60" s="511">
        <v>5209</v>
      </c>
      <c r="E60" s="499">
        <v>3144</v>
      </c>
      <c r="F60" s="501">
        <v>1536</v>
      </c>
      <c r="G60" s="501">
        <v>1608</v>
      </c>
    </row>
    <row r="61" spans="1:7" ht="15" customHeight="1">
      <c r="A61" s="246" t="s">
        <v>753</v>
      </c>
      <c r="B61" s="512">
        <v>2067</v>
      </c>
      <c r="C61" s="496">
        <v>1034</v>
      </c>
      <c r="D61" s="502">
        <v>1033</v>
      </c>
      <c r="E61" s="512">
        <v>629</v>
      </c>
      <c r="F61" s="496">
        <v>302</v>
      </c>
      <c r="G61" s="496">
        <v>327</v>
      </c>
    </row>
    <row r="62" spans="1:7" ht="15" customHeight="1">
      <c r="A62" s="199" t="s">
        <v>754</v>
      </c>
      <c r="B62" s="401">
        <v>2077</v>
      </c>
      <c r="C62" s="497">
        <v>1048</v>
      </c>
      <c r="D62" s="504">
        <v>1029</v>
      </c>
      <c r="E62" s="401">
        <v>648</v>
      </c>
      <c r="F62" s="497">
        <v>322</v>
      </c>
      <c r="G62" s="497">
        <v>326</v>
      </c>
    </row>
    <row r="63" spans="1:7" ht="15" customHeight="1">
      <c r="A63" s="199" t="s">
        <v>755</v>
      </c>
      <c r="B63" s="401">
        <v>2043</v>
      </c>
      <c r="C63" s="497">
        <v>1013</v>
      </c>
      <c r="D63" s="504">
        <v>1030</v>
      </c>
      <c r="E63" s="401">
        <v>639</v>
      </c>
      <c r="F63" s="497">
        <v>304</v>
      </c>
      <c r="G63" s="497">
        <v>335</v>
      </c>
    </row>
    <row r="64" spans="1:7" ht="15" customHeight="1">
      <c r="A64" s="199" t="s">
        <v>756</v>
      </c>
      <c r="B64" s="401">
        <v>2023</v>
      </c>
      <c r="C64" s="497">
        <v>1033</v>
      </c>
      <c r="D64" s="504">
        <v>990</v>
      </c>
      <c r="E64" s="401">
        <v>594</v>
      </c>
      <c r="F64" s="497">
        <v>303</v>
      </c>
      <c r="G64" s="497">
        <v>291</v>
      </c>
    </row>
    <row r="65" spans="1:7" ht="15" customHeight="1">
      <c r="A65" s="199" t="s">
        <v>757</v>
      </c>
      <c r="B65" s="401">
        <v>2275</v>
      </c>
      <c r="C65" s="497">
        <v>1148</v>
      </c>
      <c r="D65" s="504">
        <v>1127</v>
      </c>
      <c r="E65" s="401">
        <v>634</v>
      </c>
      <c r="F65" s="497">
        <v>305</v>
      </c>
      <c r="G65" s="497">
        <v>329</v>
      </c>
    </row>
    <row r="66" spans="1:7" ht="13.8">
      <c r="A66" s="199"/>
      <c r="B66" s="401"/>
      <c r="C66" s="497"/>
      <c r="D66" s="504"/>
      <c r="E66" s="401"/>
      <c r="F66" s="497"/>
      <c r="G66" s="497"/>
    </row>
    <row r="67" spans="1:7" ht="15" customHeight="1" thickBot="1">
      <c r="A67" s="225" t="s">
        <v>349</v>
      </c>
      <c r="B67" s="499">
        <v>10897</v>
      </c>
      <c r="C67" s="501">
        <v>5475</v>
      </c>
      <c r="D67" s="511">
        <v>5422</v>
      </c>
      <c r="E67" s="499">
        <v>2913</v>
      </c>
      <c r="F67" s="501">
        <v>1456</v>
      </c>
      <c r="G67" s="501">
        <v>1457</v>
      </c>
    </row>
    <row r="68" spans="1:7" ht="15" customHeight="1">
      <c r="A68" s="246" t="s">
        <v>758</v>
      </c>
      <c r="B68" s="512">
        <v>2385</v>
      </c>
      <c r="C68" s="496">
        <v>1167</v>
      </c>
      <c r="D68" s="502">
        <v>1218</v>
      </c>
      <c r="E68" s="512">
        <v>639</v>
      </c>
      <c r="F68" s="496">
        <v>313</v>
      </c>
      <c r="G68" s="496">
        <v>326</v>
      </c>
    </row>
    <row r="69" spans="1:7" ht="15" customHeight="1">
      <c r="A69" s="199" t="s">
        <v>759</v>
      </c>
      <c r="B69" s="401">
        <v>2115</v>
      </c>
      <c r="C69" s="497">
        <v>1047</v>
      </c>
      <c r="D69" s="504">
        <v>1068</v>
      </c>
      <c r="E69" s="401">
        <v>577</v>
      </c>
      <c r="F69" s="497">
        <v>280</v>
      </c>
      <c r="G69" s="497">
        <v>297</v>
      </c>
    </row>
    <row r="70" spans="1:7" ht="15" customHeight="1">
      <c r="A70" s="199" t="s">
        <v>760</v>
      </c>
      <c r="B70" s="401">
        <v>2012</v>
      </c>
      <c r="C70" s="497">
        <v>1046</v>
      </c>
      <c r="D70" s="504">
        <v>966</v>
      </c>
      <c r="E70" s="401">
        <v>505</v>
      </c>
      <c r="F70" s="497">
        <v>251</v>
      </c>
      <c r="G70" s="497">
        <v>254</v>
      </c>
    </row>
    <row r="71" spans="1:7" ht="15" customHeight="1">
      <c r="A71" s="199" t="s">
        <v>761</v>
      </c>
      <c r="B71" s="401">
        <v>2152</v>
      </c>
      <c r="C71" s="497">
        <v>1107</v>
      </c>
      <c r="D71" s="504">
        <v>1045</v>
      </c>
      <c r="E71" s="401">
        <v>595</v>
      </c>
      <c r="F71" s="497">
        <v>322</v>
      </c>
      <c r="G71" s="497">
        <v>273</v>
      </c>
    </row>
    <row r="72" spans="1:7" ht="15" customHeight="1">
      <c r="A72" s="199" t="s">
        <v>762</v>
      </c>
      <c r="B72" s="401">
        <v>2233</v>
      </c>
      <c r="C72" s="497">
        <v>1108</v>
      </c>
      <c r="D72" s="504">
        <v>1125</v>
      </c>
      <c r="E72" s="401">
        <v>597</v>
      </c>
      <c r="F72" s="497">
        <v>290</v>
      </c>
      <c r="G72" s="497">
        <v>307</v>
      </c>
    </row>
    <row r="73" spans="1:7" ht="13.8">
      <c r="A73" s="199"/>
      <c r="B73" s="401"/>
      <c r="C73" s="497"/>
      <c r="D73" s="504"/>
      <c r="E73" s="401"/>
      <c r="F73" s="497"/>
      <c r="G73" s="497"/>
    </row>
    <row r="74" spans="1:7" ht="15" customHeight="1" thickBot="1">
      <c r="A74" s="225" t="s">
        <v>350</v>
      </c>
      <c r="B74" s="499">
        <v>12657</v>
      </c>
      <c r="C74" s="501">
        <v>6262</v>
      </c>
      <c r="D74" s="511">
        <v>6395</v>
      </c>
      <c r="E74" s="499">
        <v>3221</v>
      </c>
      <c r="F74" s="501">
        <v>1587</v>
      </c>
      <c r="G74" s="501">
        <v>1634</v>
      </c>
    </row>
    <row r="75" spans="1:7" ht="15" customHeight="1">
      <c r="A75" s="246" t="s">
        <v>763</v>
      </c>
      <c r="B75" s="512">
        <v>2500</v>
      </c>
      <c r="C75" s="496">
        <v>1233</v>
      </c>
      <c r="D75" s="502">
        <v>1267</v>
      </c>
      <c r="E75" s="512">
        <v>675</v>
      </c>
      <c r="F75" s="496">
        <v>325</v>
      </c>
      <c r="G75" s="496">
        <v>350</v>
      </c>
    </row>
    <row r="76" spans="1:7" ht="15" customHeight="1">
      <c r="A76" s="199" t="s">
        <v>764</v>
      </c>
      <c r="B76" s="401">
        <v>2331</v>
      </c>
      <c r="C76" s="497">
        <v>1185</v>
      </c>
      <c r="D76" s="504">
        <v>1146</v>
      </c>
      <c r="E76" s="401">
        <v>593</v>
      </c>
      <c r="F76" s="497">
        <v>310</v>
      </c>
      <c r="G76" s="497">
        <v>283</v>
      </c>
    </row>
    <row r="77" spans="1:7" ht="15" customHeight="1">
      <c r="A77" s="199" t="s">
        <v>765</v>
      </c>
      <c r="B77" s="401">
        <v>2494</v>
      </c>
      <c r="C77" s="497">
        <v>1235</v>
      </c>
      <c r="D77" s="504">
        <v>1259</v>
      </c>
      <c r="E77" s="401">
        <v>652</v>
      </c>
      <c r="F77" s="497">
        <v>319</v>
      </c>
      <c r="G77" s="497">
        <v>333</v>
      </c>
    </row>
    <row r="78" spans="1:7" ht="15" customHeight="1">
      <c r="A78" s="199" t="s">
        <v>766</v>
      </c>
      <c r="B78" s="401">
        <v>2648</v>
      </c>
      <c r="C78" s="497">
        <v>1293</v>
      </c>
      <c r="D78" s="504">
        <v>1355</v>
      </c>
      <c r="E78" s="401">
        <v>651</v>
      </c>
      <c r="F78" s="497">
        <v>323</v>
      </c>
      <c r="G78" s="497">
        <v>328</v>
      </c>
    </row>
    <row r="79" spans="1:7" ht="15" customHeight="1">
      <c r="A79" s="199" t="s">
        <v>767</v>
      </c>
      <c r="B79" s="401">
        <v>2684</v>
      </c>
      <c r="C79" s="497">
        <v>1316</v>
      </c>
      <c r="D79" s="504">
        <v>1368</v>
      </c>
      <c r="E79" s="401">
        <v>650</v>
      </c>
      <c r="F79" s="497">
        <v>310</v>
      </c>
      <c r="G79" s="497">
        <v>340</v>
      </c>
    </row>
    <row r="80" spans="1:7" ht="13.8">
      <c r="A80" s="199"/>
      <c r="B80" s="401"/>
      <c r="C80" s="497"/>
      <c r="D80" s="504"/>
      <c r="E80" s="401"/>
      <c r="F80" s="497"/>
      <c r="G80" s="497"/>
    </row>
    <row r="81" spans="1:7" ht="15" customHeight="1" thickBot="1">
      <c r="A81" s="225" t="s">
        <v>351</v>
      </c>
      <c r="B81" s="499">
        <v>14866</v>
      </c>
      <c r="C81" s="501">
        <v>7366</v>
      </c>
      <c r="D81" s="511">
        <v>7500</v>
      </c>
      <c r="E81" s="499">
        <v>3150</v>
      </c>
      <c r="F81" s="501">
        <v>1571</v>
      </c>
      <c r="G81" s="501">
        <v>1579</v>
      </c>
    </row>
    <row r="82" spans="1:7" ht="15" customHeight="1">
      <c r="A82" s="246" t="s">
        <v>768</v>
      </c>
      <c r="B82" s="512">
        <v>2870</v>
      </c>
      <c r="C82" s="496">
        <v>1446</v>
      </c>
      <c r="D82" s="502">
        <v>1424</v>
      </c>
      <c r="E82" s="512">
        <v>671</v>
      </c>
      <c r="F82" s="496">
        <v>347</v>
      </c>
      <c r="G82" s="496">
        <v>324</v>
      </c>
    </row>
    <row r="83" spans="1:7" ht="15" customHeight="1">
      <c r="A83" s="199" t="s">
        <v>769</v>
      </c>
      <c r="B83" s="401">
        <v>2847</v>
      </c>
      <c r="C83" s="497">
        <v>1433</v>
      </c>
      <c r="D83" s="504">
        <v>1414</v>
      </c>
      <c r="E83" s="401">
        <v>636</v>
      </c>
      <c r="F83" s="497">
        <v>316</v>
      </c>
      <c r="G83" s="497">
        <v>320</v>
      </c>
    </row>
    <row r="84" spans="1:7" ht="15" customHeight="1">
      <c r="A84" s="199" t="s">
        <v>770</v>
      </c>
      <c r="B84" s="401">
        <v>3055</v>
      </c>
      <c r="C84" s="497">
        <v>1502</v>
      </c>
      <c r="D84" s="504">
        <v>1553</v>
      </c>
      <c r="E84" s="401">
        <v>623</v>
      </c>
      <c r="F84" s="497">
        <v>310</v>
      </c>
      <c r="G84" s="497">
        <v>313</v>
      </c>
    </row>
    <row r="85" spans="1:7" ht="15" customHeight="1">
      <c r="A85" s="199" t="s">
        <v>771</v>
      </c>
      <c r="B85" s="401">
        <v>2992</v>
      </c>
      <c r="C85" s="497">
        <v>1461</v>
      </c>
      <c r="D85" s="504">
        <v>1531</v>
      </c>
      <c r="E85" s="401">
        <v>613</v>
      </c>
      <c r="F85" s="497">
        <v>299</v>
      </c>
      <c r="G85" s="497">
        <v>314</v>
      </c>
    </row>
    <row r="86" spans="1:7" ht="15" customHeight="1">
      <c r="A86" s="199" t="s">
        <v>772</v>
      </c>
      <c r="B86" s="401">
        <v>3102</v>
      </c>
      <c r="C86" s="497">
        <v>1524</v>
      </c>
      <c r="D86" s="504">
        <v>1578</v>
      </c>
      <c r="E86" s="401">
        <v>607</v>
      </c>
      <c r="F86" s="497">
        <v>299</v>
      </c>
      <c r="G86" s="497">
        <v>308</v>
      </c>
    </row>
    <row r="87" spans="1:7" ht="13.8">
      <c r="A87" s="199"/>
      <c r="B87" s="401"/>
      <c r="C87" s="497"/>
      <c r="D87" s="504"/>
      <c r="E87" s="401"/>
      <c r="F87" s="497"/>
      <c r="G87" s="497"/>
    </row>
    <row r="88" spans="1:7" ht="15" customHeight="1" thickBot="1">
      <c r="A88" s="225" t="s">
        <v>352</v>
      </c>
      <c r="B88" s="499">
        <v>15807</v>
      </c>
      <c r="C88" s="501">
        <v>7836</v>
      </c>
      <c r="D88" s="511">
        <v>7971</v>
      </c>
      <c r="E88" s="499">
        <v>2734</v>
      </c>
      <c r="F88" s="501">
        <v>1325</v>
      </c>
      <c r="G88" s="501">
        <v>1409</v>
      </c>
    </row>
    <row r="89" spans="1:7" ht="15" customHeight="1">
      <c r="A89" s="246" t="s">
        <v>773</v>
      </c>
      <c r="B89" s="512">
        <v>3148</v>
      </c>
      <c r="C89" s="496">
        <v>1544</v>
      </c>
      <c r="D89" s="502">
        <v>1604</v>
      </c>
      <c r="E89" s="512">
        <v>604</v>
      </c>
      <c r="F89" s="496">
        <v>295</v>
      </c>
      <c r="G89" s="496">
        <v>309</v>
      </c>
    </row>
    <row r="90" spans="1:7" ht="15" customHeight="1">
      <c r="A90" s="199" t="s">
        <v>774</v>
      </c>
      <c r="B90" s="401">
        <v>3064</v>
      </c>
      <c r="C90" s="497">
        <v>1454</v>
      </c>
      <c r="D90" s="504">
        <v>1610</v>
      </c>
      <c r="E90" s="401">
        <v>506</v>
      </c>
      <c r="F90" s="497">
        <v>238</v>
      </c>
      <c r="G90" s="497">
        <v>268</v>
      </c>
    </row>
    <row r="91" spans="1:7" ht="15" customHeight="1">
      <c r="A91" s="199" t="s">
        <v>775</v>
      </c>
      <c r="B91" s="401">
        <v>3231</v>
      </c>
      <c r="C91" s="497">
        <v>1626</v>
      </c>
      <c r="D91" s="504">
        <v>1605</v>
      </c>
      <c r="E91" s="401">
        <v>596</v>
      </c>
      <c r="F91" s="497">
        <v>311</v>
      </c>
      <c r="G91" s="497">
        <v>285</v>
      </c>
    </row>
    <row r="92" spans="1:7" ht="15" customHeight="1">
      <c r="A92" s="199" t="s">
        <v>776</v>
      </c>
      <c r="B92" s="401">
        <v>3247</v>
      </c>
      <c r="C92" s="497">
        <v>1633</v>
      </c>
      <c r="D92" s="504">
        <v>1614</v>
      </c>
      <c r="E92" s="401">
        <v>517</v>
      </c>
      <c r="F92" s="497">
        <v>242</v>
      </c>
      <c r="G92" s="497">
        <v>275</v>
      </c>
    </row>
    <row r="93" spans="1:7" ht="15" customHeight="1">
      <c r="A93" s="199" t="s">
        <v>777</v>
      </c>
      <c r="B93" s="401">
        <v>3117</v>
      </c>
      <c r="C93" s="497">
        <v>1579</v>
      </c>
      <c r="D93" s="504">
        <v>1538</v>
      </c>
      <c r="E93" s="401">
        <v>511</v>
      </c>
      <c r="F93" s="497">
        <v>239</v>
      </c>
      <c r="G93" s="497">
        <v>272</v>
      </c>
    </row>
    <row r="94" spans="1:7" ht="15" customHeight="1">
      <c r="A94" s="199"/>
      <c r="B94" s="401"/>
      <c r="C94" s="497"/>
      <c r="D94" s="504"/>
      <c r="E94" s="401"/>
      <c r="F94" s="497"/>
      <c r="G94" s="497"/>
    </row>
    <row r="95" spans="1:7" ht="15" customHeight="1" thickBot="1">
      <c r="A95" s="225" t="s">
        <v>353</v>
      </c>
      <c r="B95" s="499">
        <v>13542</v>
      </c>
      <c r="C95" s="501">
        <v>7103</v>
      </c>
      <c r="D95" s="511">
        <v>6439</v>
      </c>
      <c r="E95" s="499">
        <v>1920</v>
      </c>
      <c r="F95" s="501">
        <v>976</v>
      </c>
      <c r="G95" s="501">
        <v>944</v>
      </c>
    </row>
    <row r="96" spans="1:7" ht="15" customHeight="1">
      <c r="A96" s="246" t="s">
        <v>778</v>
      </c>
      <c r="B96" s="512">
        <v>3048</v>
      </c>
      <c r="C96" s="496">
        <v>1557</v>
      </c>
      <c r="D96" s="502">
        <v>1491</v>
      </c>
      <c r="E96" s="512">
        <v>437</v>
      </c>
      <c r="F96" s="496">
        <v>223</v>
      </c>
      <c r="G96" s="496">
        <v>214</v>
      </c>
    </row>
    <row r="97" spans="1:7" ht="15" customHeight="1">
      <c r="A97" s="199" t="s">
        <v>779</v>
      </c>
      <c r="B97" s="401">
        <v>2899</v>
      </c>
      <c r="C97" s="497">
        <v>1482</v>
      </c>
      <c r="D97" s="504">
        <v>1417</v>
      </c>
      <c r="E97" s="401">
        <v>399</v>
      </c>
      <c r="F97" s="497">
        <v>200</v>
      </c>
      <c r="G97" s="497">
        <v>199</v>
      </c>
    </row>
    <row r="98" spans="1:7" ht="15" customHeight="1">
      <c r="A98" s="199" t="s">
        <v>780</v>
      </c>
      <c r="B98" s="401">
        <v>2791</v>
      </c>
      <c r="C98" s="497">
        <v>1518</v>
      </c>
      <c r="D98" s="504">
        <v>1273</v>
      </c>
      <c r="E98" s="401">
        <v>383</v>
      </c>
      <c r="F98" s="497">
        <v>208</v>
      </c>
      <c r="G98" s="497">
        <v>175</v>
      </c>
    </row>
    <row r="99" spans="1:7" ht="15" customHeight="1">
      <c r="A99" s="199" t="s">
        <v>781</v>
      </c>
      <c r="B99" s="401">
        <v>2652</v>
      </c>
      <c r="C99" s="497">
        <v>1437</v>
      </c>
      <c r="D99" s="504">
        <v>1215</v>
      </c>
      <c r="E99" s="401">
        <v>347</v>
      </c>
      <c r="F99" s="497">
        <v>173</v>
      </c>
      <c r="G99" s="497">
        <v>174</v>
      </c>
    </row>
    <row r="100" spans="1:7" ht="15" customHeight="1">
      <c r="A100" s="199" t="s">
        <v>782</v>
      </c>
      <c r="B100" s="401">
        <v>2152</v>
      </c>
      <c r="C100" s="497">
        <v>1109</v>
      </c>
      <c r="D100" s="504">
        <v>1043</v>
      </c>
      <c r="E100" s="401">
        <v>354</v>
      </c>
      <c r="F100" s="497">
        <v>172</v>
      </c>
      <c r="G100" s="497">
        <v>182</v>
      </c>
    </row>
    <row r="101" spans="1:7" ht="13.8">
      <c r="A101" s="199"/>
      <c r="B101" s="401"/>
      <c r="C101" s="497"/>
      <c r="D101" s="504"/>
      <c r="E101" s="401"/>
      <c r="F101" s="497"/>
      <c r="G101" s="497"/>
    </row>
    <row r="102" spans="1:7" ht="15" customHeight="1" thickBot="1">
      <c r="A102" s="225" t="s">
        <v>354</v>
      </c>
      <c r="B102" s="499">
        <v>9178</v>
      </c>
      <c r="C102" s="501">
        <v>4731</v>
      </c>
      <c r="D102" s="511">
        <v>4447</v>
      </c>
      <c r="E102" s="499">
        <v>1430</v>
      </c>
      <c r="F102" s="501">
        <v>703</v>
      </c>
      <c r="G102" s="501">
        <v>727</v>
      </c>
    </row>
    <row r="103" spans="1:7" ht="15" customHeight="1">
      <c r="A103" s="246" t="s">
        <v>783</v>
      </c>
      <c r="B103" s="512">
        <v>2177</v>
      </c>
      <c r="C103" s="496">
        <v>1101</v>
      </c>
      <c r="D103" s="502">
        <v>1076</v>
      </c>
      <c r="E103" s="512">
        <v>349</v>
      </c>
      <c r="F103" s="496">
        <v>172</v>
      </c>
      <c r="G103" s="496">
        <v>177</v>
      </c>
    </row>
    <row r="104" spans="1:7" ht="15" customHeight="1">
      <c r="A104" s="199" t="s">
        <v>784</v>
      </c>
      <c r="B104" s="401">
        <v>2021</v>
      </c>
      <c r="C104" s="497">
        <v>1056</v>
      </c>
      <c r="D104" s="504">
        <v>965</v>
      </c>
      <c r="E104" s="401">
        <v>323</v>
      </c>
      <c r="F104" s="497">
        <v>164</v>
      </c>
      <c r="G104" s="497">
        <v>159</v>
      </c>
    </row>
    <row r="105" spans="1:7" ht="15" customHeight="1">
      <c r="A105" s="199" t="s">
        <v>785</v>
      </c>
      <c r="B105" s="401">
        <v>1864</v>
      </c>
      <c r="C105" s="497">
        <v>962</v>
      </c>
      <c r="D105" s="504">
        <v>902</v>
      </c>
      <c r="E105" s="401">
        <v>273</v>
      </c>
      <c r="F105" s="497">
        <v>120</v>
      </c>
      <c r="G105" s="497">
        <v>153</v>
      </c>
    </row>
    <row r="106" spans="1:7" ht="15" customHeight="1">
      <c r="A106" s="199" t="s">
        <v>786</v>
      </c>
      <c r="B106" s="401">
        <v>1613</v>
      </c>
      <c r="C106" s="497">
        <v>841</v>
      </c>
      <c r="D106" s="504">
        <v>772</v>
      </c>
      <c r="E106" s="401">
        <v>263</v>
      </c>
      <c r="F106" s="497">
        <v>138</v>
      </c>
      <c r="G106" s="497">
        <v>125</v>
      </c>
    </row>
    <row r="107" spans="1:7" ht="15" customHeight="1">
      <c r="A107" s="199" t="s">
        <v>787</v>
      </c>
      <c r="B107" s="401">
        <v>1503</v>
      </c>
      <c r="C107" s="497">
        <v>771</v>
      </c>
      <c r="D107" s="504">
        <v>732</v>
      </c>
      <c r="E107" s="401">
        <v>222</v>
      </c>
      <c r="F107" s="497">
        <v>109</v>
      </c>
      <c r="G107" s="497">
        <v>113</v>
      </c>
    </row>
    <row r="108" spans="1:7" ht="13.8">
      <c r="A108" s="199"/>
      <c r="B108" s="401"/>
      <c r="C108" s="497"/>
      <c r="D108" s="504"/>
      <c r="E108" s="401"/>
      <c r="F108" s="497"/>
      <c r="G108" s="497"/>
    </row>
    <row r="109" spans="1:7" ht="15" customHeight="1" thickBot="1">
      <c r="A109" s="225" t="s">
        <v>355</v>
      </c>
      <c r="B109" s="499">
        <v>5830</v>
      </c>
      <c r="C109" s="501">
        <v>2842</v>
      </c>
      <c r="D109" s="511">
        <v>2988</v>
      </c>
      <c r="E109" s="499">
        <v>881</v>
      </c>
      <c r="F109" s="501">
        <v>398</v>
      </c>
      <c r="G109" s="501">
        <v>483</v>
      </c>
    </row>
    <row r="110" spans="1:7" ht="15" customHeight="1">
      <c r="A110" s="246" t="s">
        <v>788</v>
      </c>
      <c r="B110" s="512">
        <v>1288</v>
      </c>
      <c r="C110" s="496">
        <v>651</v>
      </c>
      <c r="D110" s="502">
        <v>637</v>
      </c>
      <c r="E110" s="512">
        <v>200</v>
      </c>
      <c r="F110" s="496">
        <v>89</v>
      </c>
      <c r="G110" s="496">
        <v>111</v>
      </c>
    </row>
    <row r="111" spans="1:7" ht="15" customHeight="1">
      <c r="A111" s="199" t="s">
        <v>789</v>
      </c>
      <c r="B111" s="401">
        <v>1195</v>
      </c>
      <c r="C111" s="497">
        <v>590</v>
      </c>
      <c r="D111" s="504">
        <v>605</v>
      </c>
      <c r="E111" s="401">
        <v>199</v>
      </c>
      <c r="F111" s="497">
        <v>92</v>
      </c>
      <c r="G111" s="497">
        <v>107</v>
      </c>
    </row>
    <row r="112" spans="1:7" ht="15" customHeight="1">
      <c r="A112" s="199" t="s">
        <v>790</v>
      </c>
      <c r="B112" s="401">
        <v>1188</v>
      </c>
      <c r="C112" s="497">
        <v>578</v>
      </c>
      <c r="D112" s="504">
        <v>610</v>
      </c>
      <c r="E112" s="401">
        <v>161</v>
      </c>
      <c r="F112" s="497">
        <v>75</v>
      </c>
      <c r="G112" s="497">
        <v>86</v>
      </c>
    </row>
    <row r="113" spans="1:7" ht="15" customHeight="1">
      <c r="A113" s="199" t="s">
        <v>791</v>
      </c>
      <c r="B113" s="401">
        <v>1054</v>
      </c>
      <c r="C113" s="497">
        <v>505</v>
      </c>
      <c r="D113" s="504">
        <v>549</v>
      </c>
      <c r="E113" s="401">
        <v>163</v>
      </c>
      <c r="F113" s="497">
        <v>71</v>
      </c>
      <c r="G113" s="497">
        <v>92</v>
      </c>
    </row>
    <row r="114" spans="1:7" ht="15" customHeight="1">
      <c r="A114" s="199" t="s">
        <v>792</v>
      </c>
      <c r="B114" s="401">
        <v>1105</v>
      </c>
      <c r="C114" s="497">
        <v>518</v>
      </c>
      <c r="D114" s="504">
        <v>587</v>
      </c>
      <c r="E114" s="401">
        <v>158</v>
      </c>
      <c r="F114" s="497">
        <v>71</v>
      </c>
      <c r="G114" s="497">
        <v>87</v>
      </c>
    </row>
    <row r="115" spans="1:7" ht="13.8">
      <c r="A115" s="199"/>
      <c r="B115" s="401"/>
      <c r="C115" s="497"/>
      <c r="D115" s="504"/>
      <c r="E115" s="401"/>
      <c r="F115" s="497"/>
      <c r="G115" s="497"/>
    </row>
    <row r="116" spans="1:7" ht="15" customHeight="1" thickBot="1">
      <c r="A116" s="225" t="s">
        <v>356</v>
      </c>
      <c r="B116" s="499">
        <v>4571</v>
      </c>
      <c r="C116" s="501">
        <v>2102</v>
      </c>
      <c r="D116" s="511">
        <v>2469</v>
      </c>
      <c r="E116" s="499">
        <v>664</v>
      </c>
      <c r="F116" s="501">
        <v>279</v>
      </c>
      <c r="G116" s="501">
        <v>385</v>
      </c>
    </row>
    <row r="117" spans="1:7" ht="15" customHeight="1">
      <c r="A117" s="246" t="s">
        <v>793</v>
      </c>
      <c r="B117" s="512">
        <v>948</v>
      </c>
      <c r="C117" s="496">
        <v>442</v>
      </c>
      <c r="D117" s="502">
        <v>506</v>
      </c>
      <c r="E117" s="512">
        <v>138</v>
      </c>
      <c r="F117" s="496">
        <v>46</v>
      </c>
      <c r="G117" s="496">
        <v>92</v>
      </c>
    </row>
    <row r="118" spans="1:7" ht="15" customHeight="1">
      <c r="A118" s="199" t="s">
        <v>794</v>
      </c>
      <c r="B118" s="401">
        <v>941</v>
      </c>
      <c r="C118" s="497">
        <v>450</v>
      </c>
      <c r="D118" s="504">
        <v>491</v>
      </c>
      <c r="E118" s="401">
        <v>153</v>
      </c>
      <c r="F118" s="497">
        <v>77</v>
      </c>
      <c r="G118" s="497">
        <v>76</v>
      </c>
    </row>
    <row r="119" spans="1:7" ht="15" customHeight="1">
      <c r="A119" s="199" t="s">
        <v>795</v>
      </c>
      <c r="B119" s="401">
        <v>916</v>
      </c>
      <c r="C119" s="497">
        <v>434</v>
      </c>
      <c r="D119" s="504">
        <v>482</v>
      </c>
      <c r="E119" s="401">
        <v>137</v>
      </c>
      <c r="F119" s="497">
        <v>64</v>
      </c>
      <c r="G119" s="497">
        <v>73</v>
      </c>
    </row>
    <row r="120" spans="1:7" ht="15" customHeight="1">
      <c r="A120" s="199" t="s">
        <v>796</v>
      </c>
      <c r="B120" s="401">
        <v>925</v>
      </c>
      <c r="C120" s="497">
        <v>413</v>
      </c>
      <c r="D120" s="504">
        <v>512</v>
      </c>
      <c r="E120" s="401">
        <v>118</v>
      </c>
      <c r="F120" s="497">
        <v>50</v>
      </c>
      <c r="G120" s="497">
        <v>68</v>
      </c>
    </row>
    <row r="121" spans="1:7" ht="15" customHeight="1">
      <c r="A121" s="199" t="s">
        <v>797</v>
      </c>
      <c r="B121" s="401">
        <v>841</v>
      </c>
      <c r="C121" s="497">
        <v>363</v>
      </c>
      <c r="D121" s="504">
        <v>478</v>
      </c>
      <c r="E121" s="401">
        <v>118</v>
      </c>
      <c r="F121" s="497">
        <v>42</v>
      </c>
      <c r="G121" s="497">
        <v>76</v>
      </c>
    </row>
    <row r="122" spans="1:7" ht="13.8">
      <c r="A122" s="199"/>
      <c r="B122" s="401"/>
      <c r="C122" s="497"/>
      <c r="D122" s="504"/>
      <c r="E122" s="401"/>
      <c r="F122" s="497"/>
      <c r="G122" s="497"/>
    </row>
    <row r="123" spans="1:7" ht="15" customHeight="1" thickBot="1">
      <c r="A123" s="225" t="s">
        <v>357</v>
      </c>
      <c r="B123" s="499">
        <v>3652</v>
      </c>
      <c r="C123" s="501">
        <v>1575</v>
      </c>
      <c r="D123" s="511">
        <v>2077</v>
      </c>
      <c r="E123" s="499">
        <v>393</v>
      </c>
      <c r="F123" s="501">
        <v>158</v>
      </c>
      <c r="G123" s="501">
        <v>235</v>
      </c>
    </row>
    <row r="124" spans="1:7" ht="15" customHeight="1">
      <c r="A124" s="246" t="s">
        <v>798</v>
      </c>
      <c r="B124" s="512">
        <v>859</v>
      </c>
      <c r="C124" s="496">
        <v>374</v>
      </c>
      <c r="D124" s="502">
        <v>485</v>
      </c>
      <c r="E124" s="512">
        <v>122</v>
      </c>
      <c r="F124" s="496">
        <v>55</v>
      </c>
      <c r="G124" s="496">
        <v>67</v>
      </c>
    </row>
    <row r="125" spans="1:7" ht="15" customHeight="1">
      <c r="A125" s="199" t="s">
        <v>799</v>
      </c>
      <c r="B125" s="401">
        <v>755</v>
      </c>
      <c r="C125" s="497">
        <v>332</v>
      </c>
      <c r="D125" s="504">
        <v>423</v>
      </c>
      <c r="E125" s="401">
        <v>85</v>
      </c>
      <c r="F125" s="497">
        <v>29</v>
      </c>
      <c r="G125" s="497">
        <v>56</v>
      </c>
    </row>
    <row r="126" spans="1:7" ht="15" customHeight="1">
      <c r="A126" s="199" t="s">
        <v>800</v>
      </c>
      <c r="B126" s="401">
        <v>709</v>
      </c>
      <c r="C126" s="497">
        <v>307</v>
      </c>
      <c r="D126" s="504">
        <v>402</v>
      </c>
      <c r="E126" s="401">
        <v>64</v>
      </c>
      <c r="F126" s="497">
        <v>30</v>
      </c>
      <c r="G126" s="497">
        <v>34</v>
      </c>
    </row>
    <row r="127" spans="1:7" ht="15" customHeight="1">
      <c r="A127" s="199" t="s">
        <v>801</v>
      </c>
      <c r="B127" s="401">
        <v>738</v>
      </c>
      <c r="C127" s="497">
        <v>308</v>
      </c>
      <c r="D127" s="504">
        <v>430</v>
      </c>
      <c r="E127" s="401">
        <v>68</v>
      </c>
      <c r="F127" s="497">
        <v>24</v>
      </c>
      <c r="G127" s="497">
        <v>44</v>
      </c>
    </row>
    <row r="128" spans="1:7" ht="15" customHeight="1">
      <c r="A128" s="199" t="s">
        <v>802</v>
      </c>
      <c r="B128" s="401">
        <v>591</v>
      </c>
      <c r="C128" s="497">
        <v>254</v>
      </c>
      <c r="D128" s="504">
        <v>337</v>
      </c>
      <c r="E128" s="401">
        <v>54</v>
      </c>
      <c r="F128" s="497">
        <v>20</v>
      </c>
      <c r="G128" s="497">
        <v>34</v>
      </c>
    </row>
    <row r="129" spans="1:7" ht="13.8">
      <c r="A129" s="199"/>
      <c r="B129" s="401"/>
      <c r="C129" s="497"/>
      <c r="D129" s="504"/>
      <c r="E129" s="401"/>
      <c r="F129" s="497"/>
      <c r="G129" s="497"/>
    </row>
    <row r="130" spans="1:7" ht="15" customHeight="1" thickBot="1">
      <c r="A130" s="225" t="s">
        <v>358</v>
      </c>
      <c r="B130" s="499">
        <v>2373</v>
      </c>
      <c r="C130" s="501">
        <v>955</v>
      </c>
      <c r="D130" s="511">
        <v>1418</v>
      </c>
      <c r="E130" s="499">
        <v>176</v>
      </c>
      <c r="F130" s="501">
        <v>70</v>
      </c>
      <c r="G130" s="501">
        <v>106</v>
      </c>
    </row>
    <row r="131" spans="1:7" ht="15" customHeight="1">
      <c r="A131" s="246" t="s">
        <v>803</v>
      </c>
      <c r="B131" s="512">
        <v>622</v>
      </c>
      <c r="C131" s="496">
        <v>268</v>
      </c>
      <c r="D131" s="502">
        <v>354</v>
      </c>
      <c r="E131" s="512">
        <v>45</v>
      </c>
      <c r="F131" s="496">
        <v>19</v>
      </c>
      <c r="G131" s="496">
        <v>26</v>
      </c>
    </row>
    <row r="132" spans="1:7" ht="15" customHeight="1">
      <c r="A132" s="199" t="s">
        <v>804</v>
      </c>
      <c r="B132" s="401">
        <v>545</v>
      </c>
      <c r="C132" s="497">
        <v>229</v>
      </c>
      <c r="D132" s="504">
        <v>316</v>
      </c>
      <c r="E132" s="401">
        <v>38</v>
      </c>
      <c r="F132" s="497">
        <v>13</v>
      </c>
      <c r="G132" s="497">
        <v>25</v>
      </c>
    </row>
    <row r="133" spans="1:7" ht="15" customHeight="1">
      <c r="A133" s="199" t="s">
        <v>805</v>
      </c>
      <c r="B133" s="401">
        <v>501</v>
      </c>
      <c r="C133" s="497">
        <v>202</v>
      </c>
      <c r="D133" s="504">
        <v>299</v>
      </c>
      <c r="E133" s="401">
        <v>41</v>
      </c>
      <c r="F133" s="497">
        <v>20</v>
      </c>
      <c r="G133" s="497">
        <v>21</v>
      </c>
    </row>
    <row r="134" spans="1:7" ht="15" customHeight="1">
      <c r="A134" s="199" t="s">
        <v>806</v>
      </c>
      <c r="B134" s="401">
        <v>382</v>
      </c>
      <c r="C134" s="497">
        <v>150</v>
      </c>
      <c r="D134" s="504">
        <v>232</v>
      </c>
      <c r="E134" s="401">
        <v>23</v>
      </c>
      <c r="F134" s="497">
        <v>5</v>
      </c>
      <c r="G134" s="497">
        <v>18</v>
      </c>
    </row>
    <row r="135" spans="1:7" ht="15" customHeight="1">
      <c r="A135" s="199" t="s">
        <v>807</v>
      </c>
      <c r="B135" s="401">
        <v>323</v>
      </c>
      <c r="C135" s="497">
        <v>106</v>
      </c>
      <c r="D135" s="504">
        <v>217</v>
      </c>
      <c r="E135" s="401">
        <v>29</v>
      </c>
      <c r="F135" s="497">
        <v>13</v>
      </c>
      <c r="G135" s="497">
        <v>16</v>
      </c>
    </row>
    <row r="136" spans="1:7" ht="13.8">
      <c r="A136" s="199"/>
      <c r="B136" s="401"/>
      <c r="C136" s="497"/>
      <c r="D136" s="504"/>
      <c r="E136" s="401"/>
      <c r="F136" s="497"/>
      <c r="G136" s="497"/>
    </row>
    <row r="137" spans="1:7" ht="15" customHeight="1" thickBot="1">
      <c r="A137" s="225" t="s">
        <v>808</v>
      </c>
      <c r="B137" s="499">
        <v>941</v>
      </c>
      <c r="C137" s="501">
        <v>338</v>
      </c>
      <c r="D137" s="511">
        <v>603</v>
      </c>
      <c r="E137" s="499">
        <v>51</v>
      </c>
      <c r="F137" s="501">
        <v>16</v>
      </c>
      <c r="G137" s="501">
        <v>35</v>
      </c>
    </row>
    <row r="138" spans="1:7" ht="15" customHeight="1">
      <c r="A138" s="246" t="s">
        <v>809</v>
      </c>
      <c r="B138" s="512">
        <v>272</v>
      </c>
      <c r="C138" s="496">
        <v>108</v>
      </c>
      <c r="D138" s="502">
        <v>164</v>
      </c>
      <c r="E138" s="512">
        <v>14</v>
      </c>
      <c r="F138" s="496">
        <v>8</v>
      </c>
      <c r="G138" s="496">
        <v>6</v>
      </c>
    </row>
    <row r="139" spans="1:7" ht="15" customHeight="1">
      <c r="A139" s="199" t="s">
        <v>810</v>
      </c>
      <c r="B139" s="401">
        <v>181</v>
      </c>
      <c r="C139" s="497">
        <v>61</v>
      </c>
      <c r="D139" s="504">
        <v>120</v>
      </c>
      <c r="E139" s="401">
        <v>15</v>
      </c>
      <c r="F139" s="497">
        <v>3</v>
      </c>
      <c r="G139" s="497">
        <v>12</v>
      </c>
    </row>
    <row r="140" spans="1:7" ht="15" customHeight="1">
      <c r="A140" s="199" t="s">
        <v>811</v>
      </c>
      <c r="B140" s="401">
        <v>190</v>
      </c>
      <c r="C140" s="497">
        <v>74</v>
      </c>
      <c r="D140" s="504">
        <v>116</v>
      </c>
      <c r="E140" s="401">
        <v>8</v>
      </c>
      <c r="F140" s="497">
        <v>3</v>
      </c>
      <c r="G140" s="497">
        <v>5</v>
      </c>
    </row>
    <row r="141" spans="1:7" ht="15" customHeight="1">
      <c r="A141" s="199" t="s">
        <v>812</v>
      </c>
      <c r="B141" s="401">
        <v>178</v>
      </c>
      <c r="C141" s="497">
        <v>57</v>
      </c>
      <c r="D141" s="504">
        <v>121</v>
      </c>
      <c r="E141" s="401">
        <v>10</v>
      </c>
      <c r="F141" s="497">
        <v>0</v>
      </c>
      <c r="G141" s="497">
        <v>10</v>
      </c>
    </row>
    <row r="142" spans="1:7" ht="15" customHeight="1">
      <c r="A142" s="199" t="s">
        <v>813</v>
      </c>
      <c r="B142" s="401">
        <v>120</v>
      </c>
      <c r="C142" s="497">
        <v>38</v>
      </c>
      <c r="D142" s="504">
        <v>82</v>
      </c>
      <c r="E142" s="401">
        <v>4</v>
      </c>
      <c r="F142" s="497">
        <v>2</v>
      </c>
      <c r="G142" s="497">
        <v>2</v>
      </c>
    </row>
    <row r="143" spans="1:7" ht="15" customHeight="1">
      <c r="A143" s="199"/>
      <c r="B143" s="401"/>
      <c r="C143" s="497"/>
      <c r="D143" s="504"/>
      <c r="E143" s="401"/>
      <c r="F143" s="497"/>
      <c r="G143" s="497"/>
    </row>
    <row r="144" spans="1:7" ht="15" customHeight="1" thickBot="1">
      <c r="A144" s="225" t="s">
        <v>814</v>
      </c>
      <c r="B144" s="499">
        <v>228</v>
      </c>
      <c r="C144" s="501">
        <v>76</v>
      </c>
      <c r="D144" s="511">
        <v>152</v>
      </c>
      <c r="E144" s="499">
        <v>10</v>
      </c>
      <c r="F144" s="501">
        <v>1</v>
      </c>
      <c r="G144" s="501">
        <v>9</v>
      </c>
    </row>
    <row r="145" spans="1:7" ht="15" customHeight="1">
      <c r="A145" s="246" t="s">
        <v>815</v>
      </c>
      <c r="B145" s="512">
        <v>79</v>
      </c>
      <c r="C145" s="496">
        <v>27</v>
      </c>
      <c r="D145" s="502">
        <v>52</v>
      </c>
      <c r="E145" s="512">
        <v>3</v>
      </c>
      <c r="F145" s="496">
        <v>1</v>
      </c>
      <c r="G145" s="496">
        <v>2</v>
      </c>
    </row>
    <row r="146" spans="1:7" ht="15" customHeight="1">
      <c r="A146" s="199" t="s">
        <v>816</v>
      </c>
      <c r="B146" s="401">
        <v>58</v>
      </c>
      <c r="C146" s="497">
        <v>18</v>
      </c>
      <c r="D146" s="504">
        <v>40</v>
      </c>
      <c r="E146" s="401">
        <v>3</v>
      </c>
      <c r="F146" s="497">
        <v>0</v>
      </c>
      <c r="G146" s="497">
        <v>3</v>
      </c>
    </row>
    <row r="147" spans="1:7" ht="15" customHeight="1">
      <c r="A147" s="199" t="s">
        <v>817</v>
      </c>
      <c r="B147" s="401">
        <v>39</v>
      </c>
      <c r="C147" s="497">
        <v>16</v>
      </c>
      <c r="D147" s="504">
        <v>23</v>
      </c>
      <c r="E147" s="401">
        <v>1</v>
      </c>
      <c r="F147" s="497">
        <v>0</v>
      </c>
      <c r="G147" s="497">
        <v>1</v>
      </c>
    </row>
    <row r="148" spans="1:7" ht="15" customHeight="1">
      <c r="A148" s="199" t="s">
        <v>818</v>
      </c>
      <c r="B148" s="401">
        <v>27</v>
      </c>
      <c r="C148" s="497">
        <v>9</v>
      </c>
      <c r="D148" s="504">
        <v>18</v>
      </c>
      <c r="E148" s="401">
        <v>3</v>
      </c>
      <c r="F148" s="497">
        <v>0</v>
      </c>
      <c r="G148" s="497">
        <v>3</v>
      </c>
    </row>
    <row r="149" spans="1:7" ht="15" customHeight="1">
      <c r="A149" s="199" t="s">
        <v>819</v>
      </c>
      <c r="B149" s="401">
        <v>25</v>
      </c>
      <c r="C149" s="497">
        <v>6</v>
      </c>
      <c r="D149" s="504">
        <v>19</v>
      </c>
      <c r="E149" s="401">
        <v>0</v>
      </c>
      <c r="F149" s="497">
        <v>0</v>
      </c>
      <c r="G149" s="497">
        <v>0</v>
      </c>
    </row>
    <row r="150" spans="1:7" ht="13.8">
      <c r="A150" s="199"/>
      <c r="B150" s="401"/>
      <c r="C150" s="497"/>
      <c r="D150" s="504"/>
      <c r="E150" s="401"/>
      <c r="F150" s="497"/>
      <c r="G150" s="497"/>
    </row>
    <row r="151" spans="1:7" ht="15" customHeight="1">
      <c r="A151" s="199" t="s">
        <v>820</v>
      </c>
      <c r="B151" s="401">
        <v>54</v>
      </c>
      <c r="C151" s="497">
        <v>7</v>
      </c>
      <c r="D151" s="504">
        <v>47</v>
      </c>
      <c r="E151" s="401">
        <v>2</v>
      </c>
      <c r="F151" s="497">
        <v>0</v>
      </c>
      <c r="G151" s="497">
        <v>2</v>
      </c>
    </row>
    <row r="152" spans="1:7" ht="15" customHeight="1">
      <c r="A152" s="199" t="s">
        <v>821</v>
      </c>
      <c r="B152" s="401">
        <v>6</v>
      </c>
      <c r="C152" s="497">
        <v>3</v>
      </c>
      <c r="D152" s="504">
        <v>3</v>
      </c>
      <c r="E152" s="401">
        <v>0</v>
      </c>
      <c r="F152" s="497">
        <v>0</v>
      </c>
      <c r="G152" s="497">
        <v>0</v>
      </c>
    </row>
    <row r="153" spans="1:7" ht="15" customHeight="1">
      <c r="A153" s="199" t="s">
        <v>822</v>
      </c>
      <c r="B153" s="401">
        <v>1</v>
      </c>
      <c r="C153" s="497">
        <v>1</v>
      </c>
      <c r="D153" s="504">
        <v>0</v>
      </c>
      <c r="E153" s="401">
        <v>0</v>
      </c>
      <c r="F153" s="497">
        <v>0</v>
      </c>
      <c r="G153" s="497">
        <v>0</v>
      </c>
    </row>
    <row r="154" spans="1:7" ht="13.8">
      <c r="A154" s="199"/>
      <c r="B154" s="401"/>
      <c r="C154" s="497"/>
      <c r="D154" s="504"/>
      <c r="E154" s="401"/>
      <c r="F154" s="497"/>
      <c r="G154" s="497"/>
    </row>
    <row r="155" spans="1:7" ht="15" customHeight="1">
      <c r="A155" s="199" t="s">
        <v>823</v>
      </c>
      <c r="B155" s="401">
        <v>42280</v>
      </c>
      <c r="C155" s="497">
        <v>21764</v>
      </c>
      <c r="D155" s="504">
        <v>20516</v>
      </c>
      <c r="E155" s="401">
        <v>20285</v>
      </c>
      <c r="F155" s="497">
        <v>10445</v>
      </c>
      <c r="G155" s="497">
        <v>9840</v>
      </c>
    </row>
    <row r="156" spans="1:7" ht="15" customHeight="1">
      <c r="A156" s="199" t="s">
        <v>824</v>
      </c>
      <c r="B156" s="401">
        <v>147859</v>
      </c>
      <c r="C156" s="497">
        <v>73723</v>
      </c>
      <c r="D156" s="504">
        <v>74136</v>
      </c>
      <c r="E156" s="401">
        <v>36818</v>
      </c>
      <c r="F156" s="497">
        <v>18205</v>
      </c>
      <c r="G156" s="497">
        <v>18613</v>
      </c>
    </row>
    <row r="157" spans="1:7" ht="15" customHeight="1">
      <c r="A157" s="199" t="s">
        <v>825</v>
      </c>
      <c r="B157" s="401">
        <v>142799</v>
      </c>
      <c r="C157" s="497">
        <v>71057</v>
      </c>
      <c r="D157" s="504">
        <v>71742</v>
      </c>
      <c r="E157" s="401">
        <v>34634</v>
      </c>
      <c r="F157" s="497">
        <v>17037</v>
      </c>
      <c r="G157" s="497">
        <v>17597</v>
      </c>
    </row>
    <row r="158" spans="1:7" ht="15" customHeight="1">
      <c r="A158" s="199" t="s">
        <v>826</v>
      </c>
      <c r="B158" s="401">
        <v>135977</v>
      </c>
      <c r="C158" s="497">
        <v>67544</v>
      </c>
      <c r="D158" s="504">
        <v>68433</v>
      </c>
      <c r="E158" s="401">
        <v>31774</v>
      </c>
      <c r="F158" s="497">
        <v>15598</v>
      </c>
      <c r="G158" s="497">
        <v>16176</v>
      </c>
    </row>
    <row r="159" spans="1:7" ht="15" customHeight="1">
      <c r="A159" s="199" t="s">
        <v>827</v>
      </c>
      <c r="B159" s="401">
        <v>40376</v>
      </c>
      <c r="C159" s="497">
        <v>19733</v>
      </c>
      <c r="D159" s="504">
        <v>20643</v>
      </c>
      <c r="E159" s="401">
        <v>5527</v>
      </c>
      <c r="F159" s="497">
        <v>2601</v>
      </c>
      <c r="G159" s="497">
        <v>2926</v>
      </c>
    </row>
    <row r="160" spans="1:7" ht="15" customHeight="1">
      <c r="A160" s="199" t="s">
        <v>828</v>
      </c>
      <c r="B160" s="401">
        <v>34429</v>
      </c>
      <c r="C160" s="497">
        <v>16694</v>
      </c>
      <c r="D160" s="504">
        <v>17735</v>
      </c>
      <c r="E160" s="401">
        <v>4691</v>
      </c>
      <c r="F160" s="497">
        <v>2178</v>
      </c>
      <c r="G160" s="497">
        <v>2513</v>
      </c>
    </row>
    <row r="161" spans="1:7" ht="15" customHeight="1">
      <c r="A161" s="199" t="s">
        <v>829</v>
      </c>
      <c r="B161" s="401">
        <v>22636</v>
      </c>
      <c r="C161" s="497">
        <v>10473</v>
      </c>
      <c r="D161" s="504">
        <v>12163</v>
      </c>
      <c r="E161" s="401">
        <v>2935</v>
      </c>
      <c r="F161" s="497">
        <v>1289</v>
      </c>
      <c r="G161" s="497">
        <v>1646</v>
      </c>
    </row>
    <row r="162" spans="1:7" ht="15" customHeight="1">
      <c r="A162" s="199" t="s">
        <v>830</v>
      </c>
      <c r="B162" s="401">
        <v>11826</v>
      </c>
      <c r="C162" s="497">
        <v>5057</v>
      </c>
      <c r="D162" s="504">
        <v>6769</v>
      </c>
      <c r="E162" s="401">
        <v>1296</v>
      </c>
      <c r="F162" s="497">
        <v>524</v>
      </c>
      <c r="G162" s="497">
        <v>772</v>
      </c>
    </row>
    <row r="163" spans="1:7" ht="13.8">
      <c r="A163" s="199" t="s">
        <v>0</v>
      </c>
      <c r="B163" s="236" t="s">
        <v>0</v>
      </c>
      <c r="C163" s="237" t="s">
        <v>0</v>
      </c>
      <c r="D163" s="238" t="s">
        <v>0</v>
      </c>
      <c r="E163" s="236" t="s">
        <v>0</v>
      </c>
      <c r="F163" s="237" t="s">
        <v>0</v>
      </c>
      <c r="G163" s="237" t="s">
        <v>0</v>
      </c>
    </row>
    <row r="164" spans="1:7" ht="15" customHeight="1">
      <c r="A164" s="199" t="s">
        <v>831</v>
      </c>
      <c r="B164" s="787">
        <v>40.9</v>
      </c>
      <c r="C164" s="788">
        <v>40.200000000000003</v>
      </c>
      <c r="D164" s="789">
        <v>41.5</v>
      </c>
      <c r="E164" s="787">
        <v>26.2</v>
      </c>
      <c r="F164" s="788">
        <v>25.4</v>
      </c>
      <c r="G164" s="788">
        <v>27</v>
      </c>
    </row>
    <row r="165" spans="1:7" ht="15" customHeight="1">
      <c r="A165" s="2265" t="s">
        <v>836</v>
      </c>
      <c r="B165" s="2266"/>
      <c r="C165" s="2266"/>
      <c r="D165" s="2266"/>
      <c r="E165" s="2266"/>
      <c r="F165" s="2266"/>
      <c r="G165" s="2267"/>
    </row>
    <row r="166" spans="1:7" ht="13.8">
      <c r="D166" s="8"/>
      <c r="E166" s="8"/>
      <c r="F166" s="8"/>
    </row>
    <row r="167" spans="1:7" ht="29.25" customHeight="1">
      <c r="A167" s="2292" t="s">
        <v>837</v>
      </c>
      <c r="B167" s="2292"/>
      <c r="C167" s="2292"/>
      <c r="D167" s="2292"/>
      <c r="E167" s="2292"/>
      <c r="F167" s="2292"/>
      <c r="G167" s="2292"/>
    </row>
  </sheetData>
  <mergeCells count="7">
    <mergeCell ref="A167:G167"/>
    <mergeCell ref="A165:G165"/>
    <mergeCell ref="A1:G1"/>
    <mergeCell ref="A3:A5"/>
    <mergeCell ref="B3:G3"/>
    <mergeCell ref="B4:D4"/>
    <mergeCell ref="E4:G4"/>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7"/>
  <sheetViews>
    <sheetView workbookViewId="0">
      <selection sqref="A1:XFD1048576"/>
    </sheetView>
  </sheetViews>
  <sheetFormatPr defaultColWidth="8.77734375" defaultRowHeight="12.75" customHeight="1"/>
  <cols>
    <col min="1" max="1" width="29.77734375" style="14" customWidth="1"/>
    <col min="2" max="7" width="13.21875" style="14" customWidth="1"/>
    <col min="8" max="8" width="8.77734375" style="14"/>
    <col min="9" max="9" width="8.77734375" style="4"/>
    <col min="10" max="16384" width="8.77734375" style="14"/>
  </cols>
  <sheetData>
    <row r="1" spans="1:9" ht="24.6">
      <c r="A1" s="2245" t="s">
        <v>1764</v>
      </c>
      <c r="B1" s="2245"/>
      <c r="C1" s="2245"/>
      <c r="D1" s="2245"/>
      <c r="E1" s="2245"/>
      <c r="F1" s="2245"/>
      <c r="G1" s="2245"/>
      <c r="H1" s="648"/>
    </row>
    <row r="2" spans="1:9" ht="13.8">
      <c r="A2" s="258"/>
      <c r="B2" s="258"/>
      <c r="C2" s="258"/>
      <c r="D2" s="258"/>
      <c r="E2" s="258"/>
      <c r="F2" s="258"/>
      <c r="G2" s="258"/>
    </row>
    <row r="3" spans="1:9" ht="17.399999999999999">
      <c r="A3" s="2357" t="s">
        <v>336</v>
      </c>
      <c r="B3" s="2359" t="s">
        <v>51</v>
      </c>
      <c r="C3" s="2360"/>
      <c r="D3" s="2360"/>
      <c r="E3" s="2360"/>
      <c r="F3" s="2360"/>
      <c r="G3" s="2361"/>
      <c r="I3" s="206"/>
    </row>
    <row r="4" spans="1:9" ht="17.399999999999999">
      <c r="A4" s="2362"/>
      <c r="B4" s="2299" t="s">
        <v>839</v>
      </c>
      <c r="C4" s="2301"/>
      <c r="D4" s="2301"/>
      <c r="E4" s="2299" t="s">
        <v>23</v>
      </c>
      <c r="F4" s="2301"/>
      <c r="G4" s="2314"/>
      <c r="I4" s="206"/>
    </row>
    <row r="5" spans="1:9" ht="17.399999999999999">
      <c r="A5" s="2358"/>
      <c r="B5" s="46" t="s">
        <v>1694</v>
      </c>
      <c r="C5" s="52" t="s">
        <v>337</v>
      </c>
      <c r="D5" s="97" t="s">
        <v>338</v>
      </c>
      <c r="E5" s="46" t="s">
        <v>1694</v>
      </c>
      <c r="F5" s="52" t="s">
        <v>337</v>
      </c>
      <c r="G5" s="49" t="s">
        <v>338</v>
      </c>
      <c r="I5" s="206"/>
    </row>
    <row r="6" spans="1:9" ht="15" customHeight="1">
      <c r="A6" s="240" t="s">
        <v>717</v>
      </c>
      <c r="B6" s="399">
        <v>953207</v>
      </c>
      <c r="C6" s="498">
        <v>477092</v>
      </c>
      <c r="D6" s="503">
        <v>476115</v>
      </c>
      <c r="E6" s="399">
        <v>182120</v>
      </c>
      <c r="F6" s="498">
        <v>91634</v>
      </c>
      <c r="G6" s="498">
        <v>90486</v>
      </c>
    </row>
    <row r="7" spans="1:9" ht="13.8">
      <c r="A7" s="199"/>
      <c r="B7" s="401"/>
      <c r="C7" s="497"/>
      <c r="D7" s="504"/>
      <c r="E7" s="401"/>
      <c r="F7" s="497"/>
      <c r="G7" s="497"/>
    </row>
    <row r="8" spans="1:9" ht="15" customHeight="1">
      <c r="A8" s="240" t="s">
        <v>339</v>
      </c>
      <c r="B8" s="399">
        <v>61261</v>
      </c>
      <c r="C8" s="498">
        <v>31571</v>
      </c>
      <c r="D8" s="503">
        <v>29690</v>
      </c>
      <c r="E8" s="399">
        <v>18714</v>
      </c>
      <c r="F8" s="498">
        <v>9699</v>
      </c>
      <c r="G8" s="498">
        <v>9015</v>
      </c>
    </row>
    <row r="9" spans="1:9" ht="15" customHeight="1">
      <c r="A9" s="199"/>
      <c r="B9" s="401"/>
      <c r="C9" s="497"/>
      <c r="D9" s="504"/>
      <c r="E9" s="401"/>
      <c r="F9" s="497"/>
      <c r="G9" s="497"/>
    </row>
    <row r="10" spans="1:9" ht="15" customHeight="1">
      <c r="A10" s="240" t="s">
        <v>340</v>
      </c>
      <c r="B10" s="399">
        <v>12519</v>
      </c>
      <c r="C10" s="498">
        <v>6374</v>
      </c>
      <c r="D10" s="503">
        <v>6145</v>
      </c>
      <c r="E10" s="399">
        <v>3760</v>
      </c>
      <c r="F10" s="498">
        <v>1923</v>
      </c>
      <c r="G10" s="498">
        <v>1837</v>
      </c>
    </row>
    <row r="11" spans="1:9" ht="15" customHeight="1">
      <c r="A11" s="199"/>
      <c r="B11" s="401"/>
      <c r="C11" s="497"/>
      <c r="D11" s="504"/>
      <c r="E11" s="401"/>
      <c r="F11" s="497"/>
      <c r="G11" s="497"/>
    </row>
    <row r="12" spans="1:9" ht="15" customHeight="1" thickBot="1">
      <c r="A12" s="245" t="s">
        <v>341</v>
      </c>
      <c r="B12" s="499">
        <v>48742</v>
      </c>
      <c r="C12" s="501">
        <v>25197</v>
      </c>
      <c r="D12" s="511">
        <v>23545</v>
      </c>
      <c r="E12" s="499">
        <v>14954</v>
      </c>
      <c r="F12" s="501">
        <v>7776</v>
      </c>
      <c r="G12" s="501">
        <v>7178</v>
      </c>
    </row>
    <row r="13" spans="1:9" ht="13.8">
      <c r="A13" s="199" t="s">
        <v>718</v>
      </c>
      <c r="B13" s="512">
        <v>12457</v>
      </c>
      <c r="C13" s="496">
        <v>6464</v>
      </c>
      <c r="D13" s="502">
        <v>5993</v>
      </c>
      <c r="E13" s="512">
        <v>3717</v>
      </c>
      <c r="F13" s="496">
        <v>1911</v>
      </c>
      <c r="G13" s="496">
        <v>1806</v>
      </c>
    </row>
    <row r="14" spans="1:9" ht="13.8">
      <c r="A14" s="199" t="s">
        <v>719</v>
      </c>
      <c r="B14" s="401">
        <v>12393</v>
      </c>
      <c r="C14" s="497">
        <v>6278</v>
      </c>
      <c r="D14" s="504">
        <v>6115</v>
      </c>
      <c r="E14" s="401">
        <v>3849</v>
      </c>
      <c r="F14" s="497">
        <v>2013</v>
      </c>
      <c r="G14" s="497">
        <v>1836</v>
      </c>
    </row>
    <row r="15" spans="1:9" ht="13.8">
      <c r="A15" s="199" t="s">
        <v>720</v>
      </c>
      <c r="B15" s="401">
        <v>12142</v>
      </c>
      <c r="C15" s="497">
        <v>6421</v>
      </c>
      <c r="D15" s="504">
        <v>5721</v>
      </c>
      <c r="E15" s="401">
        <v>3830</v>
      </c>
      <c r="F15" s="497">
        <v>1986</v>
      </c>
      <c r="G15" s="497">
        <v>1844</v>
      </c>
    </row>
    <row r="16" spans="1:9" ht="13.8">
      <c r="A16" s="199" t="s">
        <v>721</v>
      </c>
      <c r="B16" s="401">
        <v>11750</v>
      </c>
      <c r="C16" s="497">
        <v>6034</v>
      </c>
      <c r="D16" s="504">
        <v>5716</v>
      </c>
      <c r="E16" s="401">
        <v>3558</v>
      </c>
      <c r="F16" s="497">
        <v>1866</v>
      </c>
      <c r="G16" s="497">
        <v>1692</v>
      </c>
    </row>
    <row r="17" spans="1:7" ht="13.8">
      <c r="A17" s="199"/>
      <c r="B17" s="557"/>
      <c r="C17" s="558"/>
      <c r="D17" s="559"/>
      <c r="E17" s="557"/>
      <c r="F17" s="558"/>
      <c r="G17" s="558"/>
    </row>
    <row r="18" spans="1:7" ht="15" customHeight="1" thickBot="1">
      <c r="A18" s="225" t="s">
        <v>342</v>
      </c>
      <c r="B18" s="499">
        <v>57818</v>
      </c>
      <c r="C18" s="501">
        <v>29666</v>
      </c>
      <c r="D18" s="511">
        <v>28152</v>
      </c>
      <c r="E18" s="499">
        <v>17656</v>
      </c>
      <c r="F18" s="501">
        <v>9105</v>
      </c>
      <c r="G18" s="501">
        <v>8551</v>
      </c>
    </row>
    <row r="19" spans="1:7" ht="13.8">
      <c r="A19" s="246" t="s">
        <v>722</v>
      </c>
      <c r="B19" s="512">
        <v>11790</v>
      </c>
      <c r="C19" s="496">
        <v>6080</v>
      </c>
      <c r="D19" s="502">
        <v>5710</v>
      </c>
      <c r="E19" s="512">
        <v>3610</v>
      </c>
      <c r="F19" s="496">
        <v>1856</v>
      </c>
      <c r="G19" s="496">
        <v>1754</v>
      </c>
    </row>
    <row r="20" spans="1:7" ht="13.8">
      <c r="A20" s="199" t="s">
        <v>723</v>
      </c>
      <c r="B20" s="401">
        <v>11823</v>
      </c>
      <c r="C20" s="497">
        <v>6025</v>
      </c>
      <c r="D20" s="504">
        <v>5798</v>
      </c>
      <c r="E20" s="401">
        <v>3643</v>
      </c>
      <c r="F20" s="497">
        <v>1899</v>
      </c>
      <c r="G20" s="497">
        <v>1744</v>
      </c>
    </row>
    <row r="21" spans="1:7" ht="13.8">
      <c r="A21" s="199" t="s">
        <v>724</v>
      </c>
      <c r="B21" s="401">
        <v>11564</v>
      </c>
      <c r="C21" s="497">
        <v>6049</v>
      </c>
      <c r="D21" s="504">
        <v>5515</v>
      </c>
      <c r="E21" s="401">
        <v>3548</v>
      </c>
      <c r="F21" s="497">
        <v>1894</v>
      </c>
      <c r="G21" s="497">
        <v>1654</v>
      </c>
    </row>
    <row r="22" spans="1:7" ht="13.8">
      <c r="A22" s="199" t="s">
        <v>725</v>
      </c>
      <c r="B22" s="401">
        <v>11107</v>
      </c>
      <c r="C22" s="497">
        <v>5617</v>
      </c>
      <c r="D22" s="504">
        <v>5490</v>
      </c>
      <c r="E22" s="401">
        <v>3349</v>
      </c>
      <c r="F22" s="497">
        <v>1691</v>
      </c>
      <c r="G22" s="497">
        <v>1658</v>
      </c>
    </row>
    <row r="23" spans="1:7" ht="13.8">
      <c r="A23" s="199" t="s">
        <v>726</v>
      </c>
      <c r="B23" s="401">
        <v>11534</v>
      </c>
      <c r="C23" s="497">
        <v>5895</v>
      </c>
      <c r="D23" s="504">
        <v>5639</v>
      </c>
      <c r="E23" s="401">
        <v>3506</v>
      </c>
      <c r="F23" s="497">
        <v>1765</v>
      </c>
      <c r="G23" s="497">
        <v>1741</v>
      </c>
    </row>
    <row r="24" spans="1:7" ht="13.8">
      <c r="A24" s="199"/>
      <c r="B24" s="401"/>
      <c r="C24" s="497"/>
      <c r="D24" s="504"/>
      <c r="E24" s="401"/>
      <c r="F24" s="497"/>
      <c r="G24" s="497"/>
    </row>
    <row r="25" spans="1:7" ht="15" customHeight="1" thickBot="1">
      <c r="A25" s="225" t="s">
        <v>343</v>
      </c>
      <c r="B25" s="499">
        <v>56147</v>
      </c>
      <c r="C25" s="501">
        <v>28771</v>
      </c>
      <c r="D25" s="511">
        <v>27376</v>
      </c>
      <c r="E25" s="499">
        <v>16434</v>
      </c>
      <c r="F25" s="501">
        <v>8488</v>
      </c>
      <c r="G25" s="501">
        <v>7946</v>
      </c>
    </row>
    <row r="26" spans="1:7" ht="15" customHeight="1">
      <c r="A26" s="246" t="s">
        <v>727</v>
      </c>
      <c r="B26" s="512">
        <v>11364</v>
      </c>
      <c r="C26" s="496">
        <v>5846</v>
      </c>
      <c r="D26" s="502">
        <v>5518</v>
      </c>
      <c r="E26" s="512">
        <v>3324</v>
      </c>
      <c r="F26" s="496">
        <v>1710</v>
      </c>
      <c r="G26" s="496">
        <v>1614</v>
      </c>
    </row>
    <row r="27" spans="1:7" ht="15" customHeight="1">
      <c r="A27" s="199" t="s">
        <v>728</v>
      </c>
      <c r="B27" s="401">
        <v>11279</v>
      </c>
      <c r="C27" s="497">
        <v>5762</v>
      </c>
      <c r="D27" s="504">
        <v>5517</v>
      </c>
      <c r="E27" s="401">
        <v>3387</v>
      </c>
      <c r="F27" s="497">
        <v>1785</v>
      </c>
      <c r="G27" s="497">
        <v>1602</v>
      </c>
    </row>
    <row r="28" spans="1:7" ht="15" customHeight="1">
      <c r="A28" s="199" t="s">
        <v>729</v>
      </c>
      <c r="B28" s="401">
        <v>10952</v>
      </c>
      <c r="C28" s="497">
        <v>5677</v>
      </c>
      <c r="D28" s="504">
        <v>5275</v>
      </c>
      <c r="E28" s="401">
        <v>3184</v>
      </c>
      <c r="F28" s="497">
        <v>1625</v>
      </c>
      <c r="G28" s="497">
        <v>1559</v>
      </c>
    </row>
    <row r="29" spans="1:7" ht="15" customHeight="1">
      <c r="A29" s="199" t="s">
        <v>730</v>
      </c>
      <c r="B29" s="401">
        <v>11105</v>
      </c>
      <c r="C29" s="497">
        <v>5679</v>
      </c>
      <c r="D29" s="504">
        <v>5426</v>
      </c>
      <c r="E29" s="401">
        <v>3235</v>
      </c>
      <c r="F29" s="497">
        <v>1661</v>
      </c>
      <c r="G29" s="497">
        <v>1574</v>
      </c>
    </row>
    <row r="30" spans="1:7" ht="15" customHeight="1">
      <c r="A30" s="199" t="s">
        <v>731</v>
      </c>
      <c r="B30" s="401">
        <v>11447</v>
      </c>
      <c r="C30" s="497">
        <v>5807</v>
      </c>
      <c r="D30" s="504">
        <v>5640</v>
      </c>
      <c r="E30" s="401">
        <v>3304</v>
      </c>
      <c r="F30" s="497">
        <v>1707</v>
      </c>
      <c r="G30" s="497">
        <v>1597</v>
      </c>
    </row>
    <row r="31" spans="1:7" ht="13.8">
      <c r="A31" s="199"/>
      <c r="B31" s="401"/>
      <c r="C31" s="497"/>
      <c r="D31" s="504"/>
      <c r="E31" s="401"/>
      <c r="F31" s="497"/>
      <c r="G31" s="497"/>
    </row>
    <row r="32" spans="1:7" ht="15" customHeight="1" thickBot="1">
      <c r="A32" s="225" t="s">
        <v>732</v>
      </c>
      <c r="B32" s="499">
        <v>60344</v>
      </c>
      <c r="C32" s="501">
        <v>31145</v>
      </c>
      <c r="D32" s="511">
        <v>29199</v>
      </c>
      <c r="E32" s="499">
        <v>17136</v>
      </c>
      <c r="F32" s="501">
        <v>8760</v>
      </c>
      <c r="G32" s="501">
        <v>8376</v>
      </c>
    </row>
    <row r="33" spans="1:7" ht="15" customHeight="1">
      <c r="A33" s="246" t="s">
        <v>733</v>
      </c>
      <c r="B33" s="512">
        <v>11725</v>
      </c>
      <c r="C33" s="496">
        <v>5930</v>
      </c>
      <c r="D33" s="502">
        <v>5795</v>
      </c>
      <c r="E33" s="512">
        <v>3504</v>
      </c>
      <c r="F33" s="496">
        <v>1753</v>
      </c>
      <c r="G33" s="496">
        <v>1751</v>
      </c>
    </row>
    <row r="34" spans="1:7" ht="15" customHeight="1">
      <c r="A34" s="199" t="s">
        <v>734</v>
      </c>
      <c r="B34" s="401">
        <v>11793</v>
      </c>
      <c r="C34" s="497">
        <v>6019</v>
      </c>
      <c r="D34" s="504">
        <v>5774</v>
      </c>
      <c r="E34" s="401">
        <v>3605</v>
      </c>
      <c r="F34" s="497">
        <v>1828</v>
      </c>
      <c r="G34" s="497">
        <v>1777</v>
      </c>
    </row>
    <row r="35" spans="1:7" ht="15" customHeight="1">
      <c r="A35" s="199" t="s">
        <v>735</v>
      </c>
      <c r="B35" s="401">
        <v>11756</v>
      </c>
      <c r="C35" s="497">
        <v>6010</v>
      </c>
      <c r="D35" s="504">
        <v>5746</v>
      </c>
      <c r="E35" s="401">
        <v>3434</v>
      </c>
      <c r="F35" s="497">
        <v>1750</v>
      </c>
      <c r="G35" s="497">
        <v>1684</v>
      </c>
    </row>
    <row r="36" spans="1:7" ht="15" customHeight="1">
      <c r="A36" s="199" t="s">
        <v>736</v>
      </c>
      <c r="B36" s="401">
        <v>12018</v>
      </c>
      <c r="C36" s="497">
        <v>6320</v>
      </c>
      <c r="D36" s="504">
        <v>5698</v>
      </c>
      <c r="E36" s="401">
        <v>3394</v>
      </c>
      <c r="F36" s="497">
        <v>1804</v>
      </c>
      <c r="G36" s="497">
        <v>1590</v>
      </c>
    </row>
    <row r="37" spans="1:7" ht="15" customHeight="1">
      <c r="A37" s="199" t="s">
        <v>737</v>
      </c>
      <c r="B37" s="401">
        <v>13052</v>
      </c>
      <c r="C37" s="497">
        <v>6866</v>
      </c>
      <c r="D37" s="504">
        <v>6186</v>
      </c>
      <c r="E37" s="401">
        <v>3199</v>
      </c>
      <c r="F37" s="497">
        <v>1625</v>
      </c>
      <c r="G37" s="497">
        <v>1574</v>
      </c>
    </row>
    <row r="38" spans="1:7" ht="13.8">
      <c r="A38" s="199"/>
      <c r="B38" s="401"/>
      <c r="C38" s="497"/>
      <c r="D38" s="504"/>
      <c r="E38" s="401"/>
      <c r="F38" s="497"/>
      <c r="G38" s="497"/>
    </row>
    <row r="39" spans="1:7" ht="15" customHeight="1" thickBot="1">
      <c r="A39" s="225" t="s">
        <v>345</v>
      </c>
      <c r="B39" s="499">
        <v>73203</v>
      </c>
      <c r="C39" s="501">
        <v>40399</v>
      </c>
      <c r="D39" s="511">
        <v>32804</v>
      </c>
      <c r="E39" s="499">
        <v>14277</v>
      </c>
      <c r="F39" s="501">
        <v>7462</v>
      </c>
      <c r="G39" s="501">
        <v>6815</v>
      </c>
    </row>
    <row r="40" spans="1:7" ht="15" customHeight="1">
      <c r="A40" s="246" t="s">
        <v>738</v>
      </c>
      <c r="B40" s="512">
        <v>14150</v>
      </c>
      <c r="C40" s="496">
        <v>7677</v>
      </c>
      <c r="D40" s="502">
        <v>6473</v>
      </c>
      <c r="E40" s="512">
        <v>3089</v>
      </c>
      <c r="F40" s="496">
        <v>1609</v>
      </c>
      <c r="G40" s="496">
        <v>1480</v>
      </c>
    </row>
    <row r="41" spans="1:7" ht="15" customHeight="1">
      <c r="A41" s="199" t="s">
        <v>739</v>
      </c>
      <c r="B41" s="401">
        <v>14459</v>
      </c>
      <c r="C41" s="497">
        <v>8139</v>
      </c>
      <c r="D41" s="504">
        <v>6320</v>
      </c>
      <c r="E41" s="401">
        <v>2839</v>
      </c>
      <c r="F41" s="497">
        <v>1501</v>
      </c>
      <c r="G41" s="497">
        <v>1338</v>
      </c>
    </row>
    <row r="42" spans="1:7" ht="15" customHeight="1">
      <c r="A42" s="199" t="s">
        <v>740</v>
      </c>
      <c r="B42" s="401">
        <v>14706</v>
      </c>
      <c r="C42" s="497">
        <v>8201</v>
      </c>
      <c r="D42" s="504">
        <v>6505</v>
      </c>
      <c r="E42" s="401">
        <v>2880</v>
      </c>
      <c r="F42" s="497">
        <v>1474</v>
      </c>
      <c r="G42" s="497">
        <v>1406</v>
      </c>
    </row>
    <row r="43" spans="1:7" ht="15" customHeight="1">
      <c r="A43" s="199" t="s">
        <v>741</v>
      </c>
      <c r="B43" s="401">
        <v>14991</v>
      </c>
      <c r="C43" s="497">
        <v>8257</v>
      </c>
      <c r="D43" s="504">
        <v>6734</v>
      </c>
      <c r="E43" s="401">
        <v>2740</v>
      </c>
      <c r="F43" s="497">
        <v>1423</v>
      </c>
      <c r="G43" s="497">
        <v>1317</v>
      </c>
    </row>
    <row r="44" spans="1:7" ht="15" customHeight="1">
      <c r="A44" s="199" t="s">
        <v>742</v>
      </c>
      <c r="B44" s="401">
        <v>14897</v>
      </c>
      <c r="C44" s="497">
        <v>8125</v>
      </c>
      <c r="D44" s="504">
        <v>6772</v>
      </c>
      <c r="E44" s="401">
        <v>2729</v>
      </c>
      <c r="F44" s="497">
        <v>1455</v>
      </c>
      <c r="G44" s="497">
        <v>1274</v>
      </c>
    </row>
    <row r="45" spans="1:7" ht="13.8">
      <c r="A45" s="199"/>
      <c r="B45" s="557"/>
      <c r="C45" s="558"/>
      <c r="D45" s="559"/>
      <c r="E45" s="557"/>
      <c r="F45" s="558"/>
      <c r="G45" s="558"/>
    </row>
    <row r="46" spans="1:7" ht="15" customHeight="1" thickBot="1">
      <c r="A46" s="225" t="s">
        <v>346</v>
      </c>
      <c r="B46" s="499">
        <v>71667</v>
      </c>
      <c r="C46" s="501">
        <v>37812</v>
      </c>
      <c r="D46" s="511">
        <v>33855</v>
      </c>
      <c r="E46" s="499">
        <v>13575</v>
      </c>
      <c r="F46" s="501">
        <v>6906</v>
      </c>
      <c r="G46" s="501">
        <v>6669</v>
      </c>
    </row>
    <row r="47" spans="1:7" ht="15" customHeight="1">
      <c r="A47" s="246" t="s">
        <v>743</v>
      </c>
      <c r="B47" s="512">
        <v>14848</v>
      </c>
      <c r="C47" s="496">
        <v>8002</v>
      </c>
      <c r="D47" s="502">
        <v>6846</v>
      </c>
      <c r="E47" s="512">
        <v>2736</v>
      </c>
      <c r="F47" s="496">
        <v>1446</v>
      </c>
      <c r="G47" s="496">
        <v>1290</v>
      </c>
    </row>
    <row r="48" spans="1:7" ht="15" customHeight="1">
      <c r="A48" s="199" t="s">
        <v>744</v>
      </c>
      <c r="B48" s="401">
        <v>14622</v>
      </c>
      <c r="C48" s="497">
        <v>7733</v>
      </c>
      <c r="D48" s="504">
        <v>6889</v>
      </c>
      <c r="E48" s="401">
        <v>2826</v>
      </c>
      <c r="F48" s="497">
        <v>1426</v>
      </c>
      <c r="G48" s="497">
        <v>1400</v>
      </c>
    </row>
    <row r="49" spans="1:7" ht="15" customHeight="1">
      <c r="A49" s="199" t="s">
        <v>745</v>
      </c>
      <c r="B49" s="401">
        <v>14456</v>
      </c>
      <c r="C49" s="497">
        <v>7603</v>
      </c>
      <c r="D49" s="504">
        <v>6853</v>
      </c>
      <c r="E49" s="401">
        <v>2689</v>
      </c>
      <c r="F49" s="497">
        <v>1332</v>
      </c>
      <c r="G49" s="497">
        <v>1357</v>
      </c>
    </row>
    <row r="50" spans="1:7" ht="15" customHeight="1">
      <c r="A50" s="199" t="s">
        <v>746</v>
      </c>
      <c r="B50" s="401">
        <v>14092</v>
      </c>
      <c r="C50" s="497">
        <v>7318</v>
      </c>
      <c r="D50" s="504">
        <v>6774</v>
      </c>
      <c r="E50" s="401">
        <v>2651</v>
      </c>
      <c r="F50" s="497">
        <v>1362</v>
      </c>
      <c r="G50" s="497">
        <v>1289</v>
      </c>
    </row>
    <row r="51" spans="1:7" ht="15" customHeight="1">
      <c r="A51" s="199" t="s">
        <v>747</v>
      </c>
      <c r="B51" s="401">
        <v>13649</v>
      </c>
      <c r="C51" s="497">
        <v>7156</v>
      </c>
      <c r="D51" s="504">
        <v>6493</v>
      </c>
      <c r="E51" s="401">
        <v>2673</v>
      </c>
      <c r="F51" s="497">
        <v>1340</v>
      </c>
      <c r="G51" s="497">
        <v>1333</v>
      </c>
    </row>
    <row r="52" spans="1:7" ht="13.8">
      <c r="A52" s="199"/>
      <c r="B52" s="401"/>
      <c r="C52" s="497"/>
      <c r="D52" s="504"/>
      <c r="E52" s="401"/>
      <c r="F52" s="497"/>
      <c r="G52" s="497"/>
    </row>
    <row r="53" spans="1:7" ht="15" customHeight="1" thickBot="1">
      <c r="A53" s="225" t="s">
        <v>347</v>
      </c>
      <c r="B53" s="499">
        <v>62779</v>
      </c>
      <c r="C53" s="501">
        <v>32099</v>
      </c>
      <c r="D53" s="511">
        <v>30680</v>
      </c>
      <c r="E53" s="499">
        <v>11843</v>
      </c>
      <c r="F53" s="501">
        <v>5987</v>
      </c>
      <c r="G53" s="501">
        <v>5856</v>
      </c>
    </row>
    <row r="54" spans="1:7" ht="15" customHeight="1">
      <c r="A54" s="246" t="s">
        <v>748</v>
      </c>
      <c r="B54" s="512">
        <v>14059</v>
      </c>
      <c r="C54" s="496">
        <v>7198</v>
      </c>
      <c r="D54" s="502">
        <v>6861</v>
      </c>
      <c r="E54" s="512">
        <v>2733</v>
      </c>
      <c r="F54" s="496">
        <v>1378</v>
      </c>
      <c r="G54" s="496">
        <v>1355</v>
      </c>
    </row>
    <row r="55" spans="1:7" ht="15" customHeight="1">
      <c r="A55" s="199" t="s">
        <v>749</v>
      </c>
      <c r="B55" s="401">
        <v>12539</v>
      </c>
      <c r="C55" s="497">
        <v>6494</v>
      </c>
      <c r="D55" s="504">
        <v>6045</v>
      </c>
      <c r="E55" s="401">
        <v>2397</v>
      </c>
      <c r="F55" s="497">
        <v>1193</v>
      </c>
      <c r="G55" s="497">
        <v>1204</v>
      </c>
    </row>
    <row r="56" spans="1:7" ht="15" customHeight="1">
      <c r="A56" s="199" t="s">
        <v>750</v>
      </c>
      <c r="B56" s="401">
        <v>12377</v>
      </c>
      <c r="C56" s="497">
        <v>6385</v>
      </c>
      <c r="D56" s="504">
        <v>5992</v>
      </c>
      <c r="E56" s="401">
        <v>2315</v>
      </c>
      <c r="F56" s="497">
        <v>1150</v>
      </c>
      <c r="G56" s="497">
        <v>1165</v>
      </c>
    </row>
    <row r="57" spans="1:7" ht="15" customHeight="1">
      <c r="A57" s="199" t="s">
        <v>751</v>
      </c>
      <c r="B57" s="401">
        <v>12079</v>
      </c>
      <c r="C57" s="497">
        <v>6112</v>
      </c>
      <c r="D57" s="504">
        <v>5967</v>
      </c>
      <c r="E57" s="401">
        <v>2199</v>
      </c>
      <c r="F57" s="497">
        <v>1119</v>
      </c>
      <c r="G57" s="497">
        <v>1080</v>
      </c>
    </row>
    <row r="58" spans="1:7" ht="15" customHeight="1">
      <c r="A58" s="199" t="s">
        <v>752</v>
      </c>
      <c r="B58" s="401">
        <v>11725</v>
      </c>
      <c r="C58" s="497">
        <v>5910</v>
      </c>
      <c r="D58" s="504">
        <v>5815</v>
      </c>
      <c r="E58" s="401">
        <v>2199</v>
      </c>
      <c r="F58" s="497">
        <v>1147</v>
      </c>
      <c r="G58" s="497">
        <v>1052</v>
      </c>
    </row>
    <row r="59" spans="1:7" ht="13.8">
      <c r="A59" s="199"/>
      <c r="B59" s="401"/>
      <c r="C59" s="497"/>
      <c r="D59" s="504"/>
      <c r="E59" s="401"/>
      <c r="F59" s="497"/>
      <c r="G59" s="497"/>
    </row>
    <row r="60" spans="1:7" ht="15" customHeight="1" thickBot="1">
      <c r="A60" s="225" t="s">
        <v>348</v>
      </c>
      <c r="B60" s="499">
        <v>61956</v>
      </c>
      <c r="C60" s="501">
        <v>31395</v>
      </c>
      <c r="D60" s="511">
        <v>30561</v>
      </c>
      <c r="E60" s="499">
        <v>10967</v>
      </c>
      <c r="F60" s="501">
        <v>5547</v>
      </c>
      <c r="G60" s="501">
        <v>5420</v>
      </c>
    </row>
    <row r="61" spans="1:7" ht="15" customHeight="1">
      <c r="A61" s="246" t="s">
        <v>753</v>
      </c>
      <c r="B61" s="512">
        <v>12170</v>
      </c>
      <c r="C61" s="496">
        <v>6187</v>
      </c>
      <c r="D61" s="502">
        <v>5983</v>
      </c>
      <c r="E61" s="512">
        <v>2151</v>
      </c>
      <c r="F61" s="496">
        <v>1090</v>
      </c>
      <c r="G61" s="496">
        <v>1061</v>
      </c>
    </row>
    <row r="62" spans="1:7" ht="15" customHeight="1">
      <c r="A62" s="199" t="s">
        <v>754</v>
      </c>
      <c r="B62" s="401">
        <v>11880</v>
      </c>
      <c r="C62" s="497">
        <v>5962</v>
      </c>
      <c r="D62" s="504">
        <v>5918</v>
      </c>
      <c r="E62" s="401">
        <v>2150</v>
      </c>
      <c r="F62" s="497">
        <v>1087</v>
      </c>
      <c r="G62" s="497">
        <v>1063</v>
      </c>
    </row>
    <row r="63" spans="1:7" ht="15" customHeight="1">
      <c r="A63" s="199" t="s">
        <v>755</v>
      </c>
      <c r="B63" s="401">
        <v>12026</v>
      </c>
      <c r="C63" s="497">
        <v>6184</v>
      </c>
      <c r="D63" s="504">
        <v>5842</v>
      </c>
      <c r="E63" s="401">
        <v>2131</v>
      </c>
      <c r="F63" s="497">
        <v>1092</v>
      </c>
      <c r="G63" s="497">
        <v>1039</v>
      </c>
    </row>
    <row r="64" spans="1:7" ht="15" customHeight="1">
      <c r="A64" s="199" t="s">
        <v>756</v>
      </c>
      <c r="B64" s="401">
        <v>12660</v>
      </c>
      <c r="C64" s="497">
        <v>6375</v>
      </c>
      <c r="D64" s="504">
        <v>6285</v>
      </c>
      <c r="E64" s="401">
        <v>2178</v>
      </c>
      <c r="F64" s="497">
        <v>1085</v>
      </c>
      <c r="G64" s="497">
        <v>1093</v>
      </c>
    </row>
    <row r="65" spans="1:7" ht="15" customHeight="1">
      <c r="A65" s="199" t="s">
        <v>757</v>
      </c>
      <c r="B65" s="401">
        <v>13220</v>
      </c>
      <c r="C65" s="497">
        <v>6687</v>
      </c>
      <c r="D65" s="504">
        <v>6533</v>
      </c>
      <c r="E65" s="401">
        <v>2357</v>
      </c>
      <c r="F65" s="497">
        <v>1193</v>
      </c>
      <c r="G65" s="497">
        <v>1164</v>
      </c>
    </row>
    <row r="66" spans="1:7" ht="13.8">
      <c r="A66" s="199"/>
      <c r="B66" s="401"/>
      <c r="C66" s="497"/>
      <c r="D66" s="504"/>
      <c r="E66" s="401"/>
      <c r="F66" s="497"/>
      <c r="G66" s="497"/>
    </row>
    <row r="67" spans="1:7" ht="15" customHeight="1" thickBot="1">
      <c r="A67" s="225" t="s">
        <v>349</v>
      </c>
      <c r="B67" s="499">
        <v>63340</v>
      </c>
      <c r="C67" s="501">
        <v>31966</v>
      </c>
      <c r="D67" s="511">
        <v>31374</v>
      </c>
      <c r="E67" s="499">
        <v>11050</v>
      </c>
      <c r="F67" s="501">
        <v>5509</v>
      </c>
      <c r="G67" s="501">
        <v>5541</v>
      </c>
    </row>
    <row r="68" spans="1:7" ht="15" customHeight="1">
      <c r="A68" s="246" t="s">
        <v>758</v>
      </c>
      <c r="B68" s="512">
        <v>13921</v>
      </c>
      <c r="C68" s="496">
        <v>7209</v>
      </c>
      <c r="D68" s="502">
        <v>6712</v>
      </c>
      <c r="E68" s="512">
        <v>2478</v>
      </c>
      <c r="F68" s="496">
        <v>1251</v>
      </c>
      <c r="G68" s="496">
        <v>1227</v>
      </c>
    </row>
    <row r="69" spans="1:7" ht="15" customHeight="1">
      <c r="A69" s="199" t="s">
        <v>759</v>
      </c>
      <c r="B69" s="401">
        <v>12366</v>
      </c>
      <c r="C69" s="497">
        <v>6126</v>
      </c>
      <c r="D69" s="504">
        <v>6240</v>
      </c>
      <c r="E69" s="401">
        <v>2086</v>
      </c>
      <c r="F69" s="497">
        <v>1027</v>
      </c>
      <c r="G69" s="497">
        <v>1059</v>
      </c>
    </row>
    <row r="70" spans="1:7" ht="15" customHeight="1">
      <c r="A70" s="199" t="s">
        <v>760</v>
      </c>
      <c r="B70" s="401">
        <v>12148</v>
      </c>
      <c r="C70" s="497">
        <v>6112</v>
      </c>
      <c r="D70" s="504">
        <v>6036</v>
      </c>
      <c r="E70" s="401">
        <v>2122</v>
      </c>
      <c r="F70" s="497">
        <v>1040</v>
      </c>
      <c r="G70" s="497">
        <v>1082</v>
      </c>
    </row>
    <row r="71" spans="1:7" ht="15" customHeight="1">
      <c r="A71" s="199" t="s">
        <v>761</v>
      </c>
      <c r="B71" s="401">
        <v>12284</v>
      </c>
      <c r="C71" s="497">
        <v>6180</v>
      </c>
      <c r="D71" s="504">
        <v>6104</v>
      </c>
      <c r="E71" s="401">
        <v>2178</v>
      </c>
      <c r="F71" s="497">
        <v>1121</v>
      </c>
      <c r="G71" s="497">
        <v>1057</v>
      </c>
    </row>
    <row r="72" spans="1:7" ht="15" customHeight="1">
      <c r="A72" s="199" t="s">
        <v>762</v>
      </c>
      <c r="B72" s="401">
        <v>12621</v>
      </c>
      <c r="C72" s="497">
        <v>6339</v>
      </c>
      <c r="D72" s="504">
        <v>6282</v>
      </c>
      <c r="E72" s="401">
        <v>2186</v>
      </c>
      <c r="F72" s="497">
        <v>1070</v>
      </c>
      <c r="G72" s="497">
        <v>1116</v>
      </c>
    </row>
    <row r="73" spans="1:7" ht="13.8">
      <c r="A73" s="199"/>
      <c r="B73" s="401"/>
      <c r="C73" s="497"/>
      <c r="D73" s="504"/>
      <c r="E73" s="401"/>
      <c r="F73" s="497"/>
      <c r="G73" s="497"/>
    </row>
    <row r="74" spans="1:7" ht="15" customHeight="1" thickBot="1">
      <c r="A74" s="225" t="s">
        <v>350</v>
      </c>
      <c r="B74" s="499">
        <v>66376</v>
      </c>
      <c r="C74" s="501">
        <v>33622</v>
      </c>
      <c r="D74" s="511">
        <v>32754</v>
      </c>
      <c r="E74" s="499">
        <v>11484</v>
      </c>
      <c r="F74" s="501">
        <v>5709</v>
      </c>
      <c r="G74" s="501">
        <v>5775</v>
      </c>
    </row>
    <row r="75" spans="1:7" ht="15" customHeight="1">
      <c r="A75" s="246" t="s">
        <v>763</v>
      </c>
      <c r="B75" s="512">
        <v>13500</v>
      </c>
      <c r="C75" s="496">
        <v>6966</v>
      </c>
      <c r="D75" s="502">
        <v>6534</v>
      </c>
      <c r="E75" s="512">
        <v>2378</v>
      </c>
      <c r="F75" s="496">
        <v>1154</v>
      </c>
      <c r="G75" s="496">
        <v>1224</v>
      </c>
    </row>
    <row r="76" spans="1:7" ht="15" customHeight="1">
      <c r="A76" s="199" t="s">
        <v>764</v>
      </c>
      <c r="B76" s="401">
        <v>13328</v>
      </c>
      <c r="C76" s="497">
        <v>6656</v>
      </c>
      <c r="D76" s="504">
        <v>6672</v>
      </c>
      <c r="E76" s="401">
        <v>2343</v>
      </c>
      <c r="F76" s="497">
        <v>1149</v>
      </c>
      <c r="G76" s="497">
        <v>1194</v>
      </c>
    </row>
    <row r="77" spans="1:7" ht="15" customHeight="1">
      <c r="A77" s="199" t="s">
        <v>765</v>
      </c>
      <c r="B77" s="401">
        <v>13267</v>
      </c>
      <c r="C77" s="497">
        <v>6641</v>
      </c>
      <c r="D77" s="504">
        <v>6626</v>
      </c>
      <c r="E77" s="401">
        <v>2301</v>
      </c>
      <c r="F77" s="497">
        <v>1148</v>
      </c>
      <c r="G77" s="497">
        <v>1153</v>
      </c>
    </row>
    <row r="78" spans="1:7" ht="15" customHeight="1">
      <c r="A78" s="199" t="s">
        <v>766</v>
      </c>
      <c r="B78" s="401">
        <v>13038</v>
      </c>
      <c r="C78" s="497">
        <v>6664</v>
      </c>
      <c r="D78" s="504">
        <v>6374</v>
      </c>
      <c r="E78" s="401">
        <v>2223</v>
      </c>
      <c r="F78" s="497">
        <v>1149</v>
      </c>
      <c r="G78" s="497">
        <v>1074</v>
      </c>
    </row>
    <row r="79" spans="1:7" ht="15" customHeight="1">
      <c r="A79" s="199" t="s">
        <v>767</v>
      </c>
      <c r="B79" s="401">
        <v>13243</v>
      </c>
      <c r="C79" s="497">
        <v>6695</v>
      </c>
      <c r="D79" s="504">
        <v>6548</v>
      </c>
      <c r="E79" s="401">
        <v>2239</v>
      </c>
      <c r="F79" s="497">
        <v>1109</v>
      </c>
      <c r="G79" s="497">
        <v>1130</v>
      </c>
    </row>
    <row r="80" spans="1:7" ht="13.8">
      <c r="A80" s="199"/>
      <c r="B80" s="401"/>
      <c r="C80" s="497"/>
      <c r="D80" s="504"/>
      <c r="E80" s="401"/>
      <c r="F80" s="497"/>
      <c r="G80" s="497"/>
    </row>
    <row r="81" spans="1:7" ht="15" customHeight="1" thickBot="1">
      <c r="A81" s="225" t="s">
        <v>351</v>
      </c>
      <c r="B81" s="499">
        <v>65348</v>
      </c>
      <c r="C81" s="501">
        <v>32528</v>
      </c>
      <c r="D81" s="511">
        <v>32820</v>
      </c>
      <c r="E81" s="499">
        <v>9959</v>
      </c>
      <c r="F81" s="501">
        <v>4937</v>
      </c>
      <c r="G81" s="501">
        <v>5022</v>
      </c>
    </row>
    <row r="82" spans="1:7" ht="15" customHeight="1">
      <c r="A82" s="246" t="s">
        <v>768</v>
      </c>
      <c r="B82" s="512">
        <v>13816</v>
      </c>
      <c r="C82" s="496">
        <v>6979</v>
      </c>
      <c r="D82" s="502">
        <v>6837</v>
      </c>
      <c r="E82" s="512">
        <v>2237</v>
      </c>
      <c r="F82" s="496">
        <v>1121</v>
      </c>
      <c r="G82" s="496">
        <v>1116</v>
      </c>
    </row>
    <row r="83" spans="1:7" ht="15" customHeight="1">
      <c r="A83" s="199" t="s">
        <v>769</v>
      </c>
      <c r="B83" s="401">
        <v>12849</v>
      </c>
      <c r="C83" s="497">
        <v>6428</v>
      </c>
      <c r="D83" s="504">
        <v>6421</v>
      </c>
      <c r="E83" s="401">
        <v>1998</v>
      </c>
      <c r="F83" s="497">
        <v>990</v>
      </c>
      <c r="G83" s="497">
        <v>1008</v>
      </c>
    </row>
    <row r="84" spans="1:7" ht="15" customHeight="1">
      <c r="A84" s="199" t="s">
        <v>770</v>
      </c>
      <c r="B84" s="401">
        <v>12890</v>
      </c>
      <c r="C84" s="497">
        <v>6391</v>
      </c>
      <c r="D84" s="504">
        <v>6499</v>
      </c>
      <c r="E84" s="401">
        <v>1972</v>
      </c>
      <c r="F84" s="497">
        <v>968</v>
      </c>
      <c r="G84" s="497">
        <v>1004</v>
      </c>
    </row>
    <row r="85" spans="1:7" ht="15" customHeight="1">
      <c r="A85" s="199" t="s">
        <v>771</v>
      </c>
      <c r="B85" s="401">
        <v>12976</v>
      </c>
      <c r="C85" s="497">
        <v>6407</v>
      </c>
      <c r="D85" s="504">
        <v>6569</v>
      </c>
      <c r="E85" s="401">
        <v>1950</v>
      </c>
      <c r="F85" s="497">
        <v>965</v>
      </c>
      <c r="G85" s="497">
        <v>985</v>
      </c>
    </row>
    <row r="86" spans="1:7" ht="15" customHeight="1">
      <c r="A86" s="199" t="s">
        <v>772</v>
      </c>
      <c r="B86" s="401">
        <v>12817</v>
      </c>
      <c r="C86" s="497">
        <v>6323</v>
      </c>
      <c r="D86" s="504">
        <v>6494</v>
      </c>
      <c r="E86" s="401">
        <v>1802</v>
      </c>
      <c r="F86" s="497">
        <v>893</v>
      </c>
      <c r="G86" s="497">
        <v>909</v>
      </c>
    </row>
    <row r="87" spans="1:7" ht="13.8">
      <c r="A87" s="199"/>
      <c r="B87" s="401"/>
      <c r="C87" s="497"/>
      <c r="D87" s="504"/>
      <c r="E87" s="401"/>
      <c r="F87" s="497"/>
      <c r="G87" s="497"/>
    </row>
    <row r="88" spans="1:7" ht="15" customHeight="1" thickBot="1">
      <c r="A88" s="225" t="s">
        <v>352</v>
      </c>
      <c r="B88" s="499">
        <v>60387</v>
      </c>
      <c r="C88" s="501">
        <v>29685</v>
      </c>
      <c r="D88" s="511">
        <v>30702</v>
      </c>
      <c r="E88" s="499">
        <v>8467</v>
      </c>
      <c r="F88" s="501">
        <v>4180</v>
      </c>
      <c r="G88" s="501">
        <v>4287</v>
      </c>
    </row>
    <row r="89" spans="1:7" ht="15" customHeight="1">
      <c r="A89" s="246" t="s">
        <v>773</v>
      </c>
      <c r="B89" s="512">
        <v>12863</v>
      </c>
      <c r="C89" s="496">
        <v>6430</v>
      </c>
      <c r="D89" s="502">
        <v>6433</v>
      </c>
      <c r="E89" s="512">
        <v>1913</v>
      </c>
      <c r="F89" s="496">
        <v>959</v>
      </c>
      <c r="G89" s="496">
        <v>954</v>
      </c>
    </row>
    <row r="90" spans="1:7" ht="15" customHeight="1">
      <c r="A90" s="199" t="s">
        <v>774</v>
      </c>
      <c r="B90" s="401">
        <v>12389</v>
      </c>
      <c r="C90" s="497">
        <v>6114</v>
      </c>
      <c r="D90" s="504">
        <v>6275</v>
      </c>
      <c r="E90" s="401">
        <v>1799</v>
      </c>
      <c r="F90" s="497">
        <v>873</v>
      </c>
      <c r="G90" s="497">
        <v>926</v>
      </c>
    </row>
    <row r="91" spans="1:7" ht="15" customHeight="1">
      <c r="A91" s="199" t="s">
        <v>775</v>
      </c>
      <c r="B91" s="401">
        <v>12242</v>
      </c>
      <c r="C91" s="497">
        <v>6023</v>
      </c>
      <c r="D91" s="504">
        <v>6219</v>
      </c>
      <c r="E91" s="401">
        <v>1673</v>
      </c>
      <c r="F91" s="497">
        <v>819</v>
      </c>
      <c r="G91" s="497">
        <v>854</v>
      </c>
    </row>
    <row r="92" spans="1:7" ht="15" customHeight="1">
      <c r="A92" s="199" t="s">
        <v>776</v>
      </c>
      <c r="B92" s="401">
        <v>11557</v>
      </c>
      <c r="C92" s="497">
        <v>5650</v>
      </c>
      <c r="D92" s="504">
        <v>5907</v>
      </c>
      <c r="E92" s="401">
        <v>1580</v>
      </c>
      <c r="F92" s="497">
        <v>778</v>
      </c>
      <c r="G92" s="497">
        <v>802</v>
      </c>
    </row>
    <row r="93" spans="1:7" ht="15" customHeight="1">
      <c r="A93" s="199" t="s">
        <v>777</v>
      </c>
      <c r="B93" s="401">
        <v>11336</v>
      </c>
      <c r="C93" s="497">
        <v>5468</v>
      </c>
      <c r="D93" s="504">
        <v>5868</v>
      </c>
      <c r="E93" s="401">
        <v>1502</v>
      </c>
      <c r="F93" s="497">
        <v>751</v>
      </c>
      <c r="G93" s="497">
        <v>751</v>
      </c>
    </row>
    <row r="94" spans="1:7" ht="15" customHeight="1">
      <c r="A94" s="199"/>
      <c r="B94" s="401"/>
      <c r="C94" s="497"/>
      <c r="D94" s="504"/>
      <c r="E94" s="401"/>
      <c r="F94" s="497"/>
      <c r="G94" s="497"/>
    </row>
    <row r="95" spans="1:7" ht="15" customHeight="1" thickBot="1">
      <c r="A95" s="225" t="s">
        <v>353</v>
      </c>
      <c r="B95" s="499">
        <v>54091</v>
      </c>
      <c r="C95" s="501">
        <v>26278</v>
      </c>
      <c r="D95" s="511">
        <v>27813</v>
      </c>
      <c r="E95" s="499">
        <v>6635</v>
      </c>
      <c r="F95" s="501">
        <v>3212</v>
      </c>
      <c r="G95" s="501">
        <v>3423</v>
      </c>
    </row>
    <row r="96" spans="1:7" ht="15" customHeight="1">
      <c r="A96" s="246" t="s">
        <v>778</v>
      </c>
      <c r="B96" s="512">
        <v>11875</v>
      </c>
      <c r="C96" s="496">
        <v>5792</v>
      </c>
      <c r="D96" s="502">
        <v>6083</v>
      </c>
      <c r="E96" s="512">
        <v>1480</v>
      </c>
      <c r="F96" s="496">
        <v>720</v>
      </c>
      <c r="G96" s="496">
        <v>760</v>
      </c>
    </row>
    <row r="97" spans="1:7" ht="15" customHeight="1">
      <c r="A97" s="199" t="s">
        <v>779</v>
      </c>
      <c r="B97" s="401">
        <v>11140</v>
      </c>
      <c r="C97" s="497">
        <v>5474</v>
      </c>
      <c r="D97" s="504">
        <v>5666</v>
      </c>
      <c r="E97" s="401">
        <v>1364</v>
      </c>
      <c r="F97" s="497">
        <v>658</v>
      </c>
      <c r="G97" s="497">
        <v>706</v>
      </c>
    </row>
    <row r="98" spans="1:7" ht="15" customHeight="1">
      <c r="A98" s="199" t="s">
        <v>780</v>
      </c>
      <c r="B98" s="401">
        <v>11321</v>
      </c>
      <c r="C98" s="497">
        <v>5447</v>
      </c>
      <c r="D98" s="504">
        <v>5874</v>
      </c>
      <c r="E98" s="401">
        <v>1353</v>
      </c>
      <c r="F98" s="497">
        <v>651</v>
      </c>
      <c r="G98" s="497">
        <v>702</v>
      </c>
    </row>
    <row r="99" spans="1:7" ht="15" customHeight="1">
      <c r="A99" s="199" t="s">
        <v>781</v>
      </c>
      <c r="B99" s="401">
        <v>10640</v>
      </c>
      <c r="C99" s="497">
        <v>5197</v>
      </c>
      <c r="D99" s="504">
        <v>5443</v>
      </c>
      <c r="E99" s="401">
        <v>1273</v>
      </c>
      <c r="F99" s="497">
        <v>629</v>
      </c>
      <c r="G99" s="497">
        <v>644</v>
      </c>
    </row>
    <row r="100" spans="1:7" ht="15" customHeight="1">
      <c r="A100" s="199" t="s">
        <v>782</v>
      </c>
      <c r="B100" s="401">
        <v>9115</v>
      </c>
      <c r="C100" s="497">
        <v>4368</v>
      </c>
      <c r="D100" s="504">
        <v>4747</v>
      </c>
      <c r="E100" s="401">
        <v>1165</v>
      </c>
      <c r="F100" s="497">
        <v>554</v>
      </c>
      <c r="G100" s="497">
        <v>611</v>
      </c>
    </row>
    <row r="101" spans="1:7" ht="13.8">
      <c r="A101" s="199"/>
      <c r="B101" s="401"/>
      <c r="C101" s="497"/>
      <c r="D101" s="504"/>
      <c r="E101" s="401"/>
      <c r="F101" s="497"/>
      <c r="G101" s="497"/>
    </row>
    <row r="102" spans="1:7" ht="15" customHeight="1" thickBot="1">
      <c r="A102" s="225" t="s">
        <v>354</v>
      </c>
      <c r="B102" s="499">
        <v>39927</v>
      </c>
      <c r="C102" s="501">
        <v>19186</v>
      </c>
      <c r="D102" s="511">
        <v>20741</v>
      </c>
      <c r="E102" s="499">
        <v>5081</v>
      </c>
      <c r="F102" s="501">
        <v>2392</v>
      </c>
      <c r="G102" s="501">
        <v>2689</v>
      </c>
    </row>
    <row r="103" spans="1:7" ht="15" customHeight="1">
      <c r="A103" s="246" t="s">
        <v>783</v>
      </c>
      <c r="B103" s="512">
        <v>9446</v>
      </c>
      <c r="C103" s="496">
        <v>4592</v>
      </c>
      <c r="D103" s="502">
        <v>4854</v>
      </c>
      <c r="E103" s="512">
        <v>1234</v>
      </c>
      <c r="F103" s="496">
        <v>568</v>
      </c>
      <c r="G103" s="496">
        <v>666</v>
      </c>
    </row>
    <row r="104" spans="1:7" ht="15" customHeight="1">
      <c r="A104" s="199" t="s">
        <v>784</v>
      </c>
      <c r="B104" s="401">
        <v>8919</v>
      </c>
      <c r="C104" s="497">
        <v>4319</v>
      </c>
      <c r="D104" s="504">
        <v>4600</v>
      </c>
      <c r="E104" s="401">
        <v>1178</v>
      </c>
      <c r="F104" s="497">
        <v>548</v>
      </c>
      <c r="G104" s="497">
        <v>630</v>
      </c>
    </row>
    <row r="105" spans="1:7" ht="15" customHeight="1">
      <c r="A105" s="199" t="s">
        <v>785</v>
      </c>
      <c r="B105" s="401">
        <v>7811</v>
      </c>
      <c r="C105" s="497">
        <v>3768</v>
      </c>
      <c r="D105" s="504">
        <v>4043</v>
      </c>
      <c r="E105" s="401">
        <v>946</v>
      </c>
      <c r="F105" s="497">
        <v>464</v>
      </c>
      <c r="G105" s="497">
        <v>482</v>
      </c>
    </row>
    <row r="106" spans="1:7" ht="15" customHeight="1">
      <c r="A106" s="199" t="s">
        <v>786</v>
      </c>
      <c r="B106" s="401">
        <v>7086</v>
      </c>
      <c r="C106" s="497">
        <v>3375</v>
      </c>
      <c r="D106" s="504">
        <v>3711</v>
      </c>
      <c r="E106" s="401">
        <v>887</v>
      </c>
      <c r="F106" s="497">
        <v>392</v>
      </c>
      <c r="G106" s="497">
        <v>495</v>
      </c>
    </row>
    <row r="107" spans="1:7" ht="15" customHeight="1">
      <c r="A107" s="199" t="s">
        <v>787</v>
      </c>
      <c r="B107" s="401">
        <v>6665</v>
      </c>
      <c r="C107" s="497">
        <v>3132</v>
      </c>
      <c r="D107" s="504">
        <v>3533</v>
      </c>
      <c r="E107" s="401">
        <v>836</v>
      </c>
      <c r="F107" s="497">
        <v>420</v>
      </c>
      <c r="G107" s="497">
        <v>416</v>
      </c>
    </row>
    <row r="108" spans="1:7" ht="13.8">
      <c r="A108" s="199"/>
      <c r="B108" s="401"/>
      <c r="C108" s="497"/>
      <c r="D108" s="504"/>
      <c r="E108" s="401"/>
      <c r="F108" s="497"/>
      <c r="G108" s="497"/>
    </row>
    <row r="109" spans="1:7" ht="15" customHeight="1" thickBot="1">
      <c r="A109" s="225" t="s">
        <v>355</v>
      </c>
      <c r="B109" s="499">
        <v>29000</v>
      </c>
      <c r="C109" s="501">
        <v>13235</v>
      </c>
      <c r="D109" s="511">
        <v>15765</v>
      </c>
      <c r="E109" s="499">
        <v>3375</v>
      </c>
      <c r="F109" s="501">
        <v>1552</v>
      </c>
      <c r="G109" s="501">
        <v>1823</v>
      </c>
    </row>
    <row r="110" spans="1:7" ht="15" customHeight="1">
      <c r="A110" s="246" t="s">
        <v>788</v>
      </c>
      <c r="B110" s="512">
        <v>6677</v>
      </c>
      <c r="C110" s="496">
        <v>3062</v>
      </c>
      <c r="D110" s="502">
        <v>3615</v>
      </c>
      <c r="E110" s="512">
        <v>859</v>
      </c>
      <c r="F110" s="496">
        <v>388</v>
      </c>
      <c r="G110" s="496">
        <v>471</v>
      </c>
    </row>
    <row r="111" spans="1:7" ht="15" customHeight="1">
      <c r="A111" s="199" t="s">
        <v>789</v>
      </c>
      <c r="B111" s="401">
        <v>5970</v>
      </c>
      <c r="C111" s="497">
        <v>2779</v>
      </c>
      <c r="D111" s="504">
        <v>3191</v>
      </c>
      <c r="E111" s="401">
        <v>702</v>
      </c>
      <c r="F111" s="497">
        <v>335</v>
      </c>
      <c r="G111" s="497">
        <v>367</v>
      </c>
    </row>
    <row r="112" spans="1:7" ht="15" customHeight="1">
      <c r="A112" s="199" t="s">
        <v>790</v>
      </c>
      <c r="B112" s="401">
        <v>5800</v>
      </c>
      <c r="C112" s="497">
        <v>2654</v>
      </c>
      <c r="D112" s="504">
        <v>3146</v>
      </c>
      <c r="E112" s="401">
        <v>650</v>
      </c>
      <c r="F112" s="497">
        <v>285</v>
      </c>
      <c r="G112" s="497">
        <v>365</v>
      </c>
    </row>
    <row r="113" spans="1:7" ht="15" customHeight="1">
      <c r="A113" s="199" t="s">
        <v>791</v>
      </c>
      <c r="B113" s="401">
        <v>5332</v>
      </c>
      <c r="C113" s="497">
        <v>2438</v>
      </c>
      <c r="D113" s="504">
        <v>2894</v>
      </c>
      <c r="E113" s="401">
        <v>573</v>
      </c>
      <c r="F113" s="497">
        <v>270</v>
      </c>
      <c r="G113" s="497">
        <v>303</v>
      </c>
    </row>
    <row r="114" spans="1:7" ht="15" customHeight="1">
      <c r="A114" s="199" t="s">
        <v>792</v>
      </c>
      <c r="B114" s="401">
        <v>5221</v>
      </c>
      <c r="C114" s="497">
        <v>2302</v>
      </c>
      <c r="D114" s="504">
        <v>2919</v>
      </c>
      <c r="E114" s="401">
        <v>591</v>
      </c>
      <c r="F114" s="497">
        <v>274</v>
      </c>
      <c r="G114" s="497">
        <v>317</v>
      </c>
    </row>
    <row r="115" spans="1:7" ht="13.8">
      <c r="A115" s="199"/>
      <c r="B115" s="401"/>
      <c r="C115" s="497"/>
      <c r="D115" s="504"/>
      <c r="E115" s="401"/>
      <c r="F115" s="497"/>
      <c r="G115" s="497"/>
    </row>
    <row r="116" spans="1:7" ht="15" customHeight="1" thickBot="1">
      <c r="A116" s="225" t="s">
        <v>356</v>
      </c>
      <c r="B116" s="499">
        <v>25223</v>
      </c>
      <c r="C116" s="501">
        <v>10687</v>
      </c>
      <c r="D116" s="511">
        <v>14536</v>
      </c>
      <c r="E116" s="499">
        <v>2479</v>
      </c>
      <c r="F116" s="501">
        <v>1075</v>
      </c>
      <c r="G116" s="501">
        <v>1404</v>
      </c>
    </row>
    <row r="117" spans="1:7" ht="15" customHeight="1">
      <c r="A117" s="246" t="s">
        <v>793</v>
      </c>
      <c r="B117" s="512">
        <v>5283</v>
      </c>
      <c r="C117" s="496">
        <v>2346</v>
      </c>
      <c r="D117" s="502">
        <v>2937</v>
      </c>
      <c r="E117" s="512">
        <v>523</v>
      </c>
      <c r="F117" s="496">
        <v>250</v>
      </c>
      <c r="G117" s="496">
        <v>273</v>
      </c>
    </row>
    <row r="118" spans="1:7" ht="15" customHeight="1">
      <c r="A118" s="199" t="s">
        <v>794</v>
      </c>
      <c r="B118" s="401">
        <v>4913</v>
      </c>
      <c r="C118" s="497">
        <v>2194</v>
      </c>
      <c r="D118" s="504">
        <v>2719</v>
      </c>
      <c r="E118" s="401">
        <v>519</v>
      </c>
      <c r="F118" s="497">
        <v>252</v>
      </c>
      <c r="G118" s="497">
        <v>267</v>
      </c>
    </row>
    <row r="119" spans="1:7" ht="15" customHeight="1">
      <c r="A119" s="199" t="s">
        <v>795</v>
      </c>
      <c r="B119" s="401">
        <v>5043</v>
      </c>
      <c r="C119" s="497">
        <v>2084</v>
      </c>
      <c r="D119" s="504">
        <v>2959</v>
      </c>
      <c r="E119" s="401">
        <v>489</v>
      </c>
      <c r="F119" s="497">
        <v>186</v>
      </c>
      <c r="G119" s="497">
        <v>303</v>
      </c>
    </row>
    <row r="120" spans="1:7" ht="15" customHeight="1">
      <c r="A120" s="199" t="s">
        <v>796</v>
      </c>
      <c r="B120" s="401">
        <v>4976</v>
      </c>
      <c r="C120" s="497">
        <v>2020</v>
      </c>
      <c r="D120" s="504">
        <v>2956</v>
      </c>
      <c r="E120" s="401">
        <v>477</v>
      </c>
      <c r="F120" s="497">
        <v>193</v>
      </c>
      <c r="G120" s="497">
        <v>284</v>
      </c>
    </row>
    <row r="121" spans="1:7" ht="15" customHeight="1">
      <c r="A121" s="199" t="s">
        <v>797</v>
      </c>
      <c r="B121" s="401">
        <v>5008</v>
      </c>
      <c r="C121" s="497">
        <v>2043</v>
      </c>
      <c r="D121" s="504">
        <v>2965</v>
      </c>
      <c r="E121" s="401">
        <v>471</v>
      </c>
      <c r="F121" s="497">
        <v>194</v>
      </c>
      <c r="G121" s="497">
        <v>277</v>
      </c>
    </row>
    <row r="122" spans="1:7" ht="13.8">
      <c r="A122" s="199"/>
      <c r="B122" s="401"/>
      <c r="C122" s="497"/>
      <c r="D122" s="504"/>
      <c r="E122" s="401"/>
      <c r="F122" s="497"/>
      <c r="G122" s="497"/>
    </row>
    <row r="123" spans="1:7" ht="15" customHeight="1" thickBot="1">
      <c r="A123" s="225" t="s">
        <v>357</v>
      </c>
      <c r="B123" s="499">
        <v>21980</v>
      </c>
      <c r="C123" s="501">
        <v>8696</v>
      </c>
      <c r="D123" s="511">
        <v>13284</v>
      </c>
      <c r="E123" s="499">
        <v>1707</v>
      </c>
      <c r="F123" s="501">
        <v>657</v>
      </c>
      <c r="G123" s="501">
        <v>1050</v>
      </c>
    </row>
    <row r="124" spans="1:7" ht="15" customHeight="1">
      <c r="A124" s="246" t="s">
        <v>798</v>
      </c>
      <c r="B124" s="512">
        <v>4840</v>
      </c>
      <c r="C124" s="496">
        <v>1962</v>
      </c>
      <c r="D124" s="502">
        <v>2878</v>
      </c>
      <c r="E124" s="512">
        <v>407</v>
      </c>
      <c r="F124" s="496">
        <v>168</v>
      </c>
      <c r="G124" s="496">
        <v>239</v>
      </c>
    </row>
    <row r="125" spans="1:7" ht="15" customHeight="1">
      <c r="A125" s="199" t="s">
        <v>799</v>
      </c>
      <c r="B125" s="401">
        <v>4564</v>
      </c>
      <c r="C125" s="497">
        <v>1777</v>
      </c>
      <c r="D125" s="504">
        <v>2787</v>
      </c>
      <c r="E125" s="401">
        <v>403</v>
      </c>
      <c r="F125" s="497">
        <v>162</v>
      </c>
      <c r="G125" s="497">
        <v>241</v>
      </c>
    </row>
    <row r="126" spans="1:7" ht="15" customHeight="1">
      <c r="A126" s="199" t="s">
        <v>800</v>
      </c>
      <c r="B126" s="401">
        <v>4518</v>
      </c>
      <c r="C126" s="497">
        <v>1779</v>
      </c>
      <c r="D126" s="504">
        <v>2739</v>
      </c>
      <c r="E126" s="401">
        <v>373</v>
      </c>
      <c r="F126" s="497">
        <v>146</v>
      </c>
      <c r="G126" s="497">
        <v>227</v>
      </c>
    </row>
    <row r="127" spans="1:7" ht="15" customHeight="1">
      <c r="A127" s="199" t="s">
        <v>801</v>
      </c>
      <c r="B127" s="401">
        <v>4164</v>
      </c>
      <c r="C127" s="497">
        <v>1641</v>
      </c>
      <c r="D127" s="504">
        <v>2523</v>
      </c>
      <c r="E127" s="401">
        <v>263</v>
      </c>
      <c r="F127" s="497">
        <v>98</v>
      </c>
      <c r="G127" s="497">
        <v>165</v>
      </c>
    </row>
    <row r="128" spans="1:7" ht="15" customHeight="1">
      <c r="A128" s="199" t="s">
        <v>802</v>
      </c>
      <c r="B128" s="401">
        <v>3894</v>
      </c>
      <c r="C128" s="497">
        <v>1537</v>
      </c>
      <c r="D128" s="504">
        <v>2357</v>
      </c>
      <c r="E128" s="401">
        <v>261</v>
      </c>
      <c r="F128" s="497">
        <v>83</v>
      </c>
      <c r="G128" s="497">
        <v>178</v>
      </c>
    </row>
    <row r="129" spans="1:7" ht="13.8">
      <c r="A129" s="199"/>
      <c r="B129" s="401"/>
      <c r="C129" s="497"/>
      <c r="D129" s="504"/>
      <c r="E129" s="401"/>
      <c r="F129" s="497"/>
      <c r="G129" s="497"/>
    </row>
    <row r="130" spans="1:7" ht="15" customHeight="1" thickBot="1">
      <c r="A130" s="225" t="s">
        <v>358</v>
      </c>
      <c r="B130" s="499">
        <v>14599</v>
      </c>
      <c r="C130" s="501">
        <v>5722</v>
      </c>
      <c r="D130" s="511">
        <v>8877</v>
      </c>
      <c r="E130" s="499">
        <v>886</v>
      </c>
      <c r="F130" s="501">
        <v>331</v>
      </c>
      <c r="G130" s="501">
        <v>555</v>
      </c>
    </row>
    <row r="131" spans="1:7" ht="15" customHeight="1">
      <c r="A131" s="246" t="s">
        <v>803</v>
      </c>
      <c r="B131" s="512">
        <v>3859</v>
      </c>
      <c r="C131" s="496">
        <v>1554</v>
      </c>
      <c r="D131" s="502">
        <v>2305</v>
      </c>
      <c r="E131" s="512">
        <v>258</v>
      </c>
      <c r="F131" s="496">
        <v>102</v>
      </c>
      <c r="G131" s="496">
        <v>156</v>
      </c>
    </row>
    <row r="132" spans="1:7" ht="15" customHeight="1">
      <c r="A132" s="199" t="s">
        <v>804</v>
      </c>
      <c r="B132" s="401">
        <v>3198</v>
      </c>
      <c r="C132" s="497">
        <v>1257</v>
      </c>
      <c r="D132" s="504">
        <v>1941</v>
      </c>
      <c r="E132" s="401">
        <v>181</v>
      </c>
      <c r="F132" s="497">
        <v>69</v>
      </c>
      <c r="G132" s="497">
        <v>112</v>
      </c>
    </row>
    <row r="133" spans="1:7" ht="15" customHeight="1">
      <c r="A133" s="199" t="s">
        <v>805</v>
      </c>
      <c r="B133" s="401">
        <v>2917</v>
      </c>
      <c r="C133" s="497">
        <v>1144</v>
      </c>
      <c r="D133" s="504">
        <v>1773</v>
      </c>
      <c r="E133" s="401">
        <v>171</v>
      </c>
      <c r="F133" s="497">
        <v>63</v>
      </c>
      <c r="G133" s="497">
        <v>108</v>
      </c>
    </row>
    <row r="134" spans="1:7" ht="15" customHeight="1">
      <c r="A134" s="199" t="s">
        <v>806</v>
      </c>
      <c r="B134" s="401">
        <v>2431</v>
      </c>
      <c r="C134" s="497">
        <v>953</v>
      </c>
      <c r="D134" s="504">
        <v>1478</v>
      </c>
      <c r="E134" s="401">
        <v>144</v>
      </c>
      <c r="F134" s="497">
        <v>49</v>
      </c>
      <c r="G134" s="497">
        <v>95</v>
      </c>
    </row>
    <row r="135" spans="1:7" ht="15" customHeight="1">
      <c r="A135" s="199" t="s">
        <v>807</v>
      </c>
      <c r="B135" s="401">
        <v>2194</v>
      </c>
      <c r="C135" s="497">
        <v>814</v>
      </c>
      <c r="D135" s="504">
        <v>1380</v>
      </c>
      <c r="E135" s="401">
        <v>132</v>
      </c>
      <c r="F135" s="497">
        <v>48</v>
      </c>
      <c r="G135" s="497">
        <v>84</v>
      </c>
    </row>
    <row r="136" spans="1:7" ht="13.8">
      <c r="A136" s="199"/>
      <c r="B136" s="401"/>
      <c r="C136" s="497"/>
      <c r="D136" s="504"/>
      <c r="E136" s="401"/>
      <c r="F136" s="497"/>
      <c r="G136" s="497"/>
    </row>
    <row r="137" spans="1:7" ht="15" customHeight="1" thickBot="1">
      <c r="A137" s="225" t="s">
        <v>808</v>
      </c>
      <c r="B137" s="499">
        <v>5989</v>
      </c>
      <c r="C137" s="501">
        <v>2074</v>
      </c>
      <c r="D137" s="511">
        <v>3915</v>
      </c>
      <c r="E137" s="499">
        <v>308</v>
      </c>
      <c r="F137" s="501">
        <v>106</v>
      </c>
      <c r="G137" s="501">
        <v>202</v>
      </c>
    </row>
    <row r="138" spans="1:7" ht="15" customHeight="1">
      <c r="A138" s="246" t="s">
        <v>809</v>
      </c>
      <c r="B138" s="512">
        <v>1828</v>
      </c>
      <c r="C138" s="496">
        <v>665</v>
      </c>
      <c r="D138" s="502">
        <v>1163</v>
      </c>
      <c r="E138" s="512">
        <v>94</v>
      </c>
      <c r="F138" s="496">
        <v>36</v>
      </c>
      <c r="G138" s="496">
        <v>58</v>
      </c>
    </row>
    <row r="139" spans="1:7" ht="15" customHeight="1">
      <c r="A139" s="199" t="s">
        <v>810</v>
      </c>
      <c r="B139" s="401">
        <v>1423</v>
      </c>
      <c r="C139" s="497">
        <v>502</v>
      </c>
      <c r="D139" s="504">
        <v>921</v>
      </c>
      <c r="E139" s="401">
        <v>70</v>
      </c>
      <c r="F139" s="497">
        <v>22</v>
      </c>
      <c r="G139" s="497">
        <v>48</v>
      </c>
    </row>
    <row r="140" spans="1:7" ht="15" customHeight="1">
      <c r="A140" s="199" t="s">
        <v>811</v>
      </c>
      <c r="B140" s="401">
        <v>1161</v>
      </c>
      <c r="C140" s="497">
        <v>399</v>
      </c>
      <c r="D140" s="504">
        <v>762</v>
      </c>
      <c r="E140" s="401">
        <v>68</v>
      </c>
      <c r="F140" s="497">
        <v>22</v>
      </c>
      <c r="G140" s="497">
        <v>46</v>
      </c>
    </row>
    <row r="141" spans="1:7" ht="15" customHeight="1">
      <c r="A141" s="199" t="s">
        <v>812</v>
      </c>
      <c r="B141" s="401">
        <v>893</v>
      </c>
      <c r="C141" s="497">
        <v>296</v>
      </c>
      <c r="D141" s="504">
        <v>597</v>
      </c>
      <c r="E141" s="401">
        <v>51</v>
      </c>
      <c r="F141" s="497">
        <v>16</v>
      </c>
      <c r="G141" s="497">
        <v>35</v>
      </c>
    </row>
    <row r="142" spans="1:7" ht="15" customHeight="1">
      <c r="A142" s="199" t="s">
        <v>813</v>
      </c>
      <c r="B142" s="401">
        <v>684</v>
      </c>
      <c r="C142" s="497">
        <v>212</v>
      </c>
      <c r="D142" s="504">
        <v>472</v>
      </c>
      <c r="E142" s="401">
        <v>25</v>
      </c>
      <c r="F142" s="497">
        <v>10</v>
      </c>
      <c r="G142" s="497">
        <v>15</v>
      </c>
    </row>
    <row r="143" spans="1:7" ht="15" customHeight="1">
      <c r="A143" s="199"/>
      <c r="B143" s="401"/>
      <c r="C143" s="497"/>
      <c r="D143" s="504"/>
      <c r="E143" s="401"/>
      <c r="F143" s="497"/>
      <c r="G143" s="497"/>
    </row>
    <row r="144" spans="1:7" ht="15" customHeight="1" thickBot="1">
      <c r="A144" s="225" t="s">
        <v>814</v>
      </c>
      <c r="B144" s="499">
        <v>1567</v>
      </c>
      <c r="C144" s="501">
        <v>500</v>
      </c>
      <c r="D144" s="511">
        <v>1067</v>
      </c>
      <c r="E144" s="499">
        <v>74</v>
      </c>
      <c r="F144" s="501">
        <v>17</v>
      </c>
      <c r="G144" s="501">
        <v>57</v>
      </c>
    </row>
    <row r="145" spans="1:7" ht="15" customHeight="1">
      <c r="A145" s="246" t="s">
        <v>815</v>
      </c>
      <c r="B145" s="512">
        <v>538</v>
      </c>
      <c r="C145" s="496">
        <v>180</v>
      </c>
      <c r="D145" s="502">
        <v>358</v>
      </c>
      <c r="E145" s="512">
        <v>26</v>
      </c>
      <c r="F145" s="496">
        <v>5</v>
      </c>
      <c r="G145" s="496">
        <v>21</v>
      </c>
    </row>
    <row r="146" spans="1:7" ht="15" customHeight="1">
      <c r="A146" s="199" t="s">
        <v>816</v>
      </c>
      <c r="B146" s="401">
        <v>401</v>
      </c>
      <c r="C146" s="497">
        <v>131</v>
      </c>
      <c r="D146" s="504">
        <v>270</v>
      </c>
      <c r="E146" s="401">
        <v>18</v>
      </c>
      <c r="F146" s="497">
        <v>6</v>
      </c>
      <c r="G146" s="497">
        <v>12</v>
      </c>
    </row>
    <row r="147" spans="1:7" ht="15" customHeight="1">
      <c r="A147" s="199" t="s">
        <v>817</v>
      </c>
      <c r="B147" s="401">
        <v>295</v>
      </c>
      <c r="C147" s="497">
        <v>95</v>
      </c>
      <c r="D147" s="504">
        <v>200</v>
      </c>
      <c r="E147" s="401">
        <v>14</v>
      </c>
      <c r="F147" s="497">
        <v>3</v>
      </c>
      <c r="G147" s="497">
        <v>11</v>
      </c>
    </row>
    <row r="148" spans="1:7" ht="15" customHeight="1">
      <c r="A148" s="199" t="s">
        <v>818</v>
      </c>
      <c r="B148" s="401">
        <v>207</v>
      </c>
      <c r="C148" s="497">
        <v>63</v>
      </c>
      <c r="D148" s="504">
        <v>144</v>
      </c>
      <c r="E148" s="401">
        <v>10</v>
      </c>
      <c r="F148" s="497">
        <v>3</v>
      </c>
      <c r="G148" s="497">
        <v>7</v>
      </c>
    </row>
    <row r="149" spans="1:7" ht="15" customHeight="1">
      <c r="A149" s="199" t="s">
        <v>819</v>
      </c>
      <c r="B149" s="401">
        <v>126</v>
      </c>
      <c r="C149" s="497">
        <v>31</v>
      </c>
      <c r="D149" s="504">
        <v>95</v>
      </c>
      <c r="E149" s="401">
        <v>6</v>
      </c>
      <c r="F149" s="497">
        <v>0</v>
      </c>
      <c r="G149" s="497">
        <v>6</v>
      </c>
    </row>
    <row r="150" spans="1:7" ht="13.8">
      <c r="A150" s="199"/>
      <c r="B150" s="401"/>
      <c r="C150" s="497"/>
      <c r="D150" s="504"/>
      <c r="E150" s="401"/>
      <c r="F150" s="497"/>
      <c r="G150" s="497"/>
    </row>
    <row r="151" spans="1:7" ht="15" customHeight="1">
      <c r="A151" s="199" t="s">
        <v>820</v>
      </c>
      <c r="B151" s="401">
        <v>194</v>
      </c>
      <c r="C151" s="497">
        <v>51</v>
      </c>
      <c r="D151" s="504">
        <v>143</v>
      </c>
      <c r="E151" s="401">
        <v>13</v>
      </c>
      <c r="F151" s="497">
        <v>3</v>
      </c>
      <c r="G151" s="497">
        <v>10</v>
      </c>
    </row>
    <row r="152" spans="1:7" ht="15" customHeight="1">
      <c r="A152" s="199" t="s">
        <v>821</v>
      </c>
      <c r="B152" s="401">
        <v>11</v>
      </c>
      <c r="C152" s="497">
        <v>4</v>
      </c>
      <c r="D152" s="504">
        <v>7</v>
      </c>
      <c r="E152" s="401">
        <v>0</v>
      </c>
      <c r="F152" s="497">
        <v>0</v>
      </c>
      <c r="G152" s="497">
        <v>0</v>
      </c>
    </row>
    <row r="153" spans="1:7" ht="15" customHeight="1">
      <c r="A153" s="199" t="s">
        <v>822</v>
      </c>
      <c r="B153" s="401">
        <v>0</v>
      </c>
      <c r="C153" s="497">
        <v>0</v>
      </c>
      <c r="D153" s="504">
        <v>0</v>
      </c>
      <c r="E153" s="401">
        <v>0</v>
      </c>
      <c r="F153" s="497">
        <v>0</v>
      </c>
      <c r="G153" s="497">
        <v>0</v>
      </c>
    </row>
    <row r="154" spans="1:7" ht="13.8">
      <c r="A154" s="199"/>
      <c r="B154" s="401"/>
      <c r="C154" s="497"/>
      <c r="D154" s="504"/>
      <c r="E154" s="401"/>
      <c r="F154" s="497"/>
      <c r="G154" s="497"/>
    </row>
    <row r="155" spans="1:7" ht="15" customHeight="1">
      <c r="A155" s="199" t="s">
        <v>823</v>
      </c>
      <c r="B155" s="401">
        <v>210500</v>
      </c>
      <c r="C155" s="497">
        <v>107967</v>
      </c>
      <c r="D155" s="504">
        <v>102533</v>
      </c>
      <c r="E155" s="401">
        <v>63347</v>
      </c>
      <c r="F155" s="497">
        <v>32623</v>
      </c>
      <c r="G155" s="497">
        <v>30724</v>
      </c>
    </row>
    <row r="156" spans="1:7" ht="15" customHeight="1">
      <c r="A156" s="199" t="s">
        <v>824</v>
      </c>
      <c r="B156" s="401">
        <v>766256</v>
      </c>
      <c r="C156" s="497">
        <v>381154</v>
      </c>
      <c r="D156" s="504">
        <v>385102</v>
      </c>
      <c r="E156" s="401">
        <v>125812</v>
      </c>
      <c r="F156" s="497">
        <v>62589</v>
      </c>
      <c r="G156" s="497">
        <v>63223</v>
      </c>
    </row>
    <row r="157" spans="1:7" ht="15" customHeight="1">
      <c r="A157" s="199" t="s">
        <v>825</v>
      </c>
      <c r="B157" s="401">
        <v>742707</v>
      </c>
      <c r="C157" s="497">
        <v>369125</v>
      </c>
      <c r="D157" s="504">
        <v>373582</v>
      </c>
      <c r="E157" s="401">
        <v>118773</v>
      </c>
      <c r="F157" s="497">
        <v>59011</v>
      </c>
      <c r="G157" s="497">
        <v>59762</v>
      </c>
    </row>
    <row r="158" spans="1:7" ht="15" customHeight="1">
      <c r="A158" s="199" t="s">
        <v>826</v>
      </c>
      <c r="B158" s="401">
        <v>703487</v>
      </c>
      <c r="C158" s="497">
        <v>348262</v>
      </c>
      <c r="D158" s="504">
        <v>355225</v>
      </c>
      <c r="E158" s="401">
        <v>109091</v>
      </c>
      <c r="F158" s="497">
        <v>53973</v>
      </c>
      <c r="G158" s="497">
        <v>55118</v>
      </c>
    </row>
    <row r="159" spans="1:7" ht="15" customHeight="1">
      <c r="A159" s="199" t="s">
        <v>827</v>
      </c>
      <c r="B159" s="401">
        <v>192581</v>
      </c>
      <c r="C159" s="497">
        <v>86433</v>
      </c>
      <c r="D159" s="504">
        <v>106148</v>
      </c>
      <c r="E159" s="401">
        <v>20558</v>
      </c>
      <c r="F159" s="497">
        <v>9345</v>
      </c>
      <c r="G159" s="497">
        <v>11213</v>
      </c>
    </row>
    <row r="160" spans="1:7" ht="15" customHeight="1">
      <c r="A160" s="199" t="s">
        <v>828</v>
      </c>
      <c r="B160" s="401">
        <v>169566</v>
      </c>
      <c r="C160" s="497">
        <v>75167</v>
      </c>
      <c r="D160" s="504">
        <v>94399</v>
      </c>
      <c r="E160" s="401">
        <v>17714</v>
      </c>
      <c r="F160" s="497">
        <v>7967</v>
      </c>
      <c r="G160" s="497">
        <v>9747</v>
      </c>
    </row>
    <row r="161" spans="1:7" ht="15" customHeight="1">
      <c r="A161" s="199" t="s">
        <v>829</v>
      </c>
      <c r="B161" s="401">
        <v>120125</v>
      </c>
      <c r="C161" s="497">
        <v>51244</v>
      </c>
      <c r="D161" s="504">
        <v>68881</v>
      </c>
      <c r="E161" s="401">
        <v>11511</v>
      </c>
      <c r="F161" s="497">
        <v>5017</v>
      </c>
      <c r="G161" s="497">
        <v>6494</v>
      </c>
    </row>
    <row r="162" spans="1:7" ht="15" customHeight="1">
      <c r="A162" s="199" t="s">
        <v>830</v>
      </c>
      <c r="B162" s="401">
        <v>69563</v>
      </c>
      <c r="C162" s="497">
        <v>27734</v>
      </c>
      <c r="D162" s="504">
        <v>41829</v>
      </c>
      <c r="E162" s="401">
        <v>5467</v>
      </c>
      <c r="F162" s="497">
        <v>2189</v>
      </c>
      <c r="G162" s="497">
        <v>3278</v>
      </c>
    </row>
    <row r="163" spans="1:7" ht="13.8">
      <c r="A163" s="199" t="s">
        <v>0</v>
      </c>
      <c r="B163" s="236" t="s">
        <v>0</v>
      </c>
      <c r="C163" s="237" t="s">
        <v>0</v>
      </c>
      <c r="D163" s="238" t="s">
        <v>0</v>
      </c>
      <c r="E163" s="236" t="s">
        <v>0</v>
      </c>
      <c r="F163" s="237" t="s">
        <v>0</v>
      </c>
      <c r="G163" s="237" t="s">
        <v>0</v>
      </c>
    </row>
    <row r="164" spans="1:7" ht="15" customHeight="1">
      <c r="A164" s="199" t="s">
        <v>835</v>
      </c>
      <c r="B164" s="787">
        <v>37.799999999999997</v>
      </c>
      <c r="C164" s="788">
        <v>36.200000000000003</v>
      </c>
      <c r="D164" s="789">
        <v>39.299999999999997</v>
      </c>
      <c r="E164" s="787">
        <v>27.5</v>
      </c>
      <c r="F164" s="788">
        <v>26.6</v>
      </c>
      <c r="G164" s="788">
        <v>28.4</v>
      </c>
    </row>
    <row r="165" spans="1:7" ht="15" customHeight="1">
      <c r="A165" s="2363" t="s">
        <v>836</v>
      </c>
      <c r="B165" s="2364"/>
      <c r="C165" s="2364"/>
      <c r="D165" s="2364"/>
      <c r="E165" s="2364"/>
      <c r="F165" s="2364"/>
      <c r="G165" s="2365"/>
    </row>
    <row r="166" spans="1:7" ht="13.8">
      <c r="E166" s="8"/>
      <c r="F166" s="8"/>
      <c r="G166" s="8"/>
    </row>
    <row r="167" spans="1:7" ht="30" customHeight="1">
      <c r="A167" s="2292" t="s">
        <v>837</v>
      </c>
      <c r="B167" s="2292"/>
      <c r="C167" s="2292"/>
      <c r="D167" s="2292"/>
      <c r="E167" s="2292"/>
      <c r="F167" s="2292"/>
      <c r="G167" s="2292"/>
    </row>
  </sheetData>
  <mergeCells count="7">
    <mergeCell ref="A167:G167"/>
    <mergeCell ref="A165:G165"/>
    <mergeCell ref="A1:G1"/>
    <mergeCell ref="A3:A5"/>
    <mergeCell ref="B3:G3"/>
    <mergeCell ref="B4:D4"/>
    <mergeCell ref="E4:G4"/>
  </mergeCell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7"/>
  <sheetViews>
    <sheetView workbookViewId="0">
      <selection sqref="A1:XFD1048576"/>
    </sheetView>
  </sheetViews>
  <sheetFormatPr defaultColWidth="8.77734375" defaultRowHeight="12.75" customHeight="1"/>
  <cols>
    <col min="1" max="1" width="29.77734375" style="14" customWidth="1"/>
    <col min="2" max="7" width="13" style="14" customWidth="1"/>
    <col min="8" max="8" width="8.77734375" style="14"/>
    <col min="9" max="9" width="8.77734375" style="4"/>
    <col min="10" max="16384" width="8.77734375" style="14"/>
  </cols>
  <sheetData>
    <row r="1" spans="1:9" ht="24.6">
      <c r="A1" s="2245" t="s">
        <v>1765</v>
      </c>
      <c r="B1" s="2245"/>
      <c r="C1" s="2245"/>
      <c r="D1" s="2245"/>
      <c r="E1" s="2245"/>
      <c r="F1" s="2245"/>
      <c r="G1" s="2245"/>
      <c r="H1" s="648"/>
    </row>
    <row r="2" spans="1:9" ht="13.8">
      <c r="A2" s="258"/>
      <c r="B2" s="258"/>
      <c r="C2" s="258"/>
      <c r="D2" s="258"/>
      <c r="E2" s="258"/>
      <c r="F2" s="258"/>
      <c r="G2" s="258"/>
    </row>
    <row r="3" spans="1:9" ht="17.399999999999999">
      <c r="A3" s="2357" t="s">
        <v>336</v>
      </c>
      <c r="B3" s="2359" t="s">
        <v>96</v>
      </c>
      <c r="C3" s="2360"/>
      <c r="D3" s="2360"/>
      <c r="E3" s="2360"/>
      <c r="F3" s="2360"/>
      <c r="G3" s="2361"/>
      <c r="I3" s="206"/>
    </row>
    <row r="4" spans="1:9" ht="17.399999999999999">
      <c r="A4" s="2362"/>
      <c r="B4" s="2299" t="s">
        <v>838</v>
      </c>
      <c r="C4" s="2301"/>
      <c r="D4" s="2301"/>
      <c r="E4" s="2299" t="s">
        <v>23</v>
      </c>
      <c r="F4" s="2301"/>
      <c r="G4" s="2314"/>
      <c r="I4" s="206"/>
    </row>
    <row r="5" spans="1:9" ht="17.399999999999999">
      <c r="A5" s="2358"/>
      <c r="B5" s="46" t="s">
        <v>1694</v>
      </c>
      <c r="C5" s="52" t="s">
        <v>337</v>
      </c>
      <c r="D5" s="97" t="s">
        <v>338</v>
      </c>
      <c r="E5" s="46" t="s">
        <v>1694</v>
      </c>
      <c r="F5" s="52" t="s">
        <v>337</v>
      </c>
      <c r="G5" s="49" t="s">
        <v>338</v>
      </c>
      <c r="I5" s="206"/>
    </row>
    <row r="6" spans="1:9" ht="15" customHeight="1">
      <c r="A6" s="240" t="s">
        <v>717</v>
      </c>
      <c r="B6" s="399">
        <v>67091</v>
      </c>
      <c r="C6" s="498">
        <v>33701</v>
      </c>
      <c r="D6" s="503">
        <v>33390</v>
      </c>
      <c r="E6" s="399">
        <v>16127</v>
      </c>
      <c r="F6" s="498">
        <v>8291</v>
      </c>
      <c r="G6" s="498">
        <v>7836</v>
      </c>
    </row>
    <row r="7" spans="1:9" ht="13.8">
      <c r="A7" s="199"/>
      <c r="B7" s="401"/>
      <c r="C7" s="497"/>
      <c r="D7" s="504"/>
      <c r="E7" s="401"/>
      <c r="F7" s="497"/>
      <c r="G7" s="497"/>
    </row>
    <row r="8" spans="1:9" ht="15" customHeight="1">
      <c r="A8" s="240" t="s">
        <v>339</v>
      </c>
      <c r="B8" s="399">
        <v>4281</v>
      </c>
      <c r="C8" s="498">
        <v>2250</v>
      </c>
      <c r="D8" s="503">
        <v>2031</v>
      </c>
      <c r="E8" s="399">
        <v>1852</v>
      </c>
      <c r="F8" s="498">
        <v>992</v>
      </c>
      <c r="G8" s="498">
        <v>860</v>
      </c>
    </row>
    <row r="9" spans="1:9" ht="15" customHeight="1">
      <c r="A9" s="199"/>
      <c r="B9" s="401"/>
      <c r="C9" s="497"/>
      <c r="D9" s="504"/>
      <c r="E9" s="401"/>
      <c r="F9" s="497"/>
      <c r="G9" s="497"/>
    </row>
    <row r="10" spans="1:9" ht="15" customHeight="1">
      <c r="A10" s="240" t="s">
        <v>340</v>
      </c>
      <c r="B10" s="399">
        <v>848</v>
      </c>
      <c r="C10" s="498">
        <v>444</v>
      </c>
      <c r="D10" s="503">
        <v>404</v>
      </c>
      <c r="E10" s="399">
        <v>375</v>
      </c>
      <c r="F10" s="498">
        <v>205</v>
      </c>
      <c r="G10" s="498">
        <v>170</v>
      </c>
    </row>
    <row r="11" spans="1:9" ht="15" customHeight="1">
      <c r="A11" s="199"/>
      <c r="B11" s="401"/>
      <c r="C11" s="497"/>
      <c r="D11" s="504"/>
      <c r="E11" s="401"/>
      <c r="F11" s="497"/>
      <c r="G11" s="497"/>
    </row>
    <row r="12" spans="1:9" ht="15" customHeight="1" thickBot="1">
      <c r="A12" s="245" t="s">
        <v>341</v>
      </c>
      <c r="B12" s="560">
        <v>3433</v>
      </c>
      <c r="C12" s="553">
        <v>1806</v>
      </c>
      <c r="D12" s="561">
        <v>1627</v>
      </c>
      <c r="E12" s="560">
        <v>1477</v>
      </c>
      <c r="F12" s="553">
        <v>787</v>
      </c>
      <c r="G12" s="553">
        <v>690</v>
      </c>
    </row>
    <row r="13" spans="1:9" ht="13.8">
      <c r="A13" s="199" t="s">
        <v>718</v>
      </c>
      <c r="B13" s="512">
        <v>906</v>
      </c>
      <c r="C13" s="496">
        <v>477</v>
      </c>
      <c r="D13" s="502">
        <v>429</v>
      </c>
      <c r="E13" s="512">
        <v>407</v>
      </c>
      <c r="F13" s="496">
        <v>216</v>
      </c>
      <c r="G13" s="496">
        <v>191</v>
      </c>
    </row>
    <row r="14" spans="1:9" ht="13.8">
      <c r="A14" s="199" t="s">
        <v>719</v>
      </c>
      <c r="B14" s="401">
        <v>847</v>
      </c>
      <c r="C14" s="497">
        <v>433</v>
      </c>
      <c r="D14" s="504">
        <v>414</v>
      </c>
      <c r="E14" s="401">
        <v>363</v>
      </c>
      <c r="F14" s="497">
        <v>185</v>
      </c>
      <c r="G14" s="497">
        <v>178</v>
      </c>
    </row>
    <row r="15" spans="1:9" ht="13.8">
      <c r="A15" s="199" t="s">
        <v>720</v>
      </c>
      <c r="B15" s="401">
        <v>862</v>
      </c>
      <c r="C15" s="497">
        <v>472</v>
      </c>
      <c r="D15" s="504">
        <v>390</v>
      </c>
      <c r="E15" s="401">
        <v>365</v>
      </c>
      <c r="F15" s="497">
        <v>203</v>
      </c>
      <c r="G15" s="497">
        <v>162</v>
      </c>
    </row>
    <row r="16" spans="1:9" ht="13.8">
      <c r="A16" s="199" t="s">
        <v>721</v>
      </c>
      <c r="B16" s="401">
        <v>818</v>
      </c>
      <c r="C16" s="497">
        <v>424</v>
      </c>
      <c r="D16" s="504">
        <v>394</v>
      </c>
      <c r="E16" s="401">
        <v>342</v>
      </c>
      <c r="F16" s="497">
        <v>183</v>
      </c>
      <c r="G16" s="497">
        <v>159</v>
      </c>
    </row>
    <row r="17" spans="1:7" ht="13.8">
      <c r="A17" s="199"/>
      <c r="B17" s="557"/>
      <c r="C17" s="558"/>
      <c r="D17" s="559"/>
      <c r="E17" s="557"/>
      <c r="F17" s="558"/>
      <c r="G17" s="558"/>
    </row>
    <row r="18" spans="1:7" ht="15" customHeight="1" thickBot="1">
      <c r="A18" s="225" t="s">
        <v>342</v>
      </c>
      <c r="B18" s="499">
        <v>4179</v>
      </c>
      <c r="C18" s="501">
        <v>2171</v>
      </c>
      <c r="D18" s="511">
        <v>2008</v>
      </c>
      <c r="E18" s="499">
        <v>1707</v>
      </c>
      <c r="F18" s="501">
        <v>891</v>
      </c>
      <c r="G18" s="501">
        <v>816</v>
      </c>
    </row>
    <row r="19" spans="1:7" ht="13.8">
      <c r="A19" s="246" t="s">
        <v>722</v>
      </c>
      <c r="B19" s="512">
        <v>834</v>
      </c>
      <c r="C19" s="496">
        <v>429</v>
      </c>
      <c r="D19" s="502">
        <v>405</v>
      </c>
      <c r="E19" s="512">
        <v>359</v>
      </c>
      <c r="F19" s="496">
        <v>177</v>
      </c>
      <c r="G19" s="496">
        <v>182</v>
      </c>
    </row>
    <row r="20" spans="1:7" ht="13.8">
      <c r="A20" s="199" t="s">
        <v>723</v>
      </c>
      <c r="B20" s="401">
        <v>875</v>
      </c>
      <c r="C20" s="497">
        <v>474</v>
      </c>
      <c r="D20" s="504">
        <v>401</v>
      </c>
      <c r="E20" s="401">
        <v>355</v>
      </c>
      <c r="F20" s="497">
        <v>189</v>
      </c>
      <c r="G20" s="497">
        <v>166</v>
      </c>
    </row>
    <row r="21" spans="1:7" ht="13.8">
      <c r="A21" s="199" t="s">
        <v>724</v>
      </c>
      <c r="B21" s="401">
        <v>791</v>
      </c>
      <c r="C21" s="497">
        <v>417</v>
      </c>
      <c r="D21" s="504">
        <v>374</v>
      </c>
      <c r="E21" s="401">
        <v>325</v>
      </c>
      <c r="F21" s="497">
        <v>167</v>
      </c>
      <c r="G21" s="497">
        <v>158</v>
      </c>
    </row>
    <row r="22" spans="1:7" ht="13.8">
      <c r="A22" s="199" t="s">
        <v>725</v>
      </c>
      <c r="B22" s="401">
        <v>808</v>
      </c>
      <c r="C22" s="497">
        <v>421</v>
      </c>
      <c r="D22" s="504">
        <v>387</v>
      </c>
      <c r="E22" s="401">
        <v>344</v>
      </c>
      <c r="F22" s="497">
        <v>176</v>
      </c>
      <c r="G22" s="497">
        <v>168</v>
      </c>
    </row>
    <row r="23" spans="1:7" ht="13.8">
      <c r="A23" s="199" t="s">
        <v>726</v>
      </c>
      <c r="B23" s="401">
        <v>871</v>
      </c>
      <c r="C23" s="497">
        <v>430</v>
      </c>
      <c r="D23" s="504">
        <v>441</v>
      </c>
      <c r="E23" s="401">
        <v>324</v>
      </c>
      <c r="F23" s="497">
        <v>182</v>
      </c>
      <c r="G23" s="497">
        <v>142</v>
      </c>
    </row>
    <row r="24" spans="1:7" ht="13.8">
      <c r="A24" s="199"/>
      <c r="B24" s="401"/>
      <c r="C24" s="497"/>
      <c r="D24" s="504"/>
      <c r="E24" s="401"/>
      <c r="F24" s="497"/>
      <c r="G24" s="497"/>
    </row>
    <row r="25" spans="1:7" ht="15" customHeight="1" thickBot="1">
      <c r="A25" s="225" t="s">
        <v>343</v>
      </c>
      <c r="B25" s="499">
        <v>4055</v>
      </c>
      <c r="C25" s="501">
        <v>2090</v>
      </c>
      <c r="D25" s="511">
        <v>1965</v>
      </c>
      <c r="E25" s="499">
        <v>1467</v>
      </c>
      <c r="F25" s="501">
        <v>754</v>
      </c>
      <c r="G25" s="501">
        <v>713</v>
      </c>
    </row>
    <row r="26" spans="1:7" ht="15" customHeight="1">
      <c r="A26" s="246" t="s">
        <v>727</v>
      </c>
      <c r="B26" s="512">
        <v>805</v>
      </c>
      <c r="C26" s="496">
        <v>408</v>
      </c>
      <c r="D26" s="502">
        <v>397</v>
      </c>
      <c r="E26" s="512">
        <v>293</v>
      </c>
      <c r="F26" s="496">
        <v>135</v>
      </c>
      <c r="G26" s="496">
        <v>158</v>
      </c>
    </row>
    <row r="27" spans="1:7" ht="15" customHeight="1">
      <c r="A27" s="199" t="s">
        <v>728</v>
      </c>
      <c r="B27" s="401">
        <v>790</v>
      </c>
      <c r="C27" s="497">
        <v>402</v>
      </c>
      <c r="D27" s="504">
        <v>388</v>
      </c>
      <c r="E27" s="401">
        <v>301</v>
      </c>
      <c r="F27" s="497">
        <v>155</v>
      </c>
      <c r="G27" s="497">
        <v>146</v>
      </c>
    </row>
    <row r="28" spans="1:7" ht="15" customHeight="1">
      <c r="A28" s="199" t="s">
        <v>729</v>
      </c>
      <c r="B28" s="401">
        <v>827</v>
      </c>
      <c r="C28" s="497">
        <v>452</v>
      </c>
      <c r="D28" s="504">
        <v>375</v>
      </c>
      <c r="E28" s="401">
        <v>304</v>
      </c>
      <c r="F28" s="497">
        <v>178</v>
      </c>
      <c r="G28" s="497">
        <v>126</v>
      </c>
    </row>
    <row r="29" spans="1:7" ht="15" customHeight="1">
      <c r="A29" s="199" t="s">
        <v>730</v>
      </c>
      <c r="B29" s="401">
        <v>839</v>
      </c>
      <c r="C29" s="497">
        <v>421</v>
      </c>
      <c r="D29" s="504">
        <v>418</v>
      </c>
      <c r="E29" s="401">
        <v>277</v>
      </c>
      <c r="F29" s="497">
        <v>136</v>
      </c>
      <c r="G29" s="497">
        <v>141</v>
      </c>
    </row>
    <row r="30" spans="1:7" ht="15" customHeight="1">
      <c r="A30" s="199" t="s">
        <v>731</v>
      </c>
      <c r="B30" s="401">
        <v>794</v>
      </c>
      <c r="C30" s="497">
        <v>407</v>
      </c>
      <c r="D30" s="504">
        <v>387</v>
      </c>
      <c r="E30" s="401">
        <v>292</v>
      </c>
      <c r="F30" s="497">
        <v>150</v>
      </c>
      <c r="G30" s="497">
        <v>142</v>
      </c>
    </row>
    <row r="31" spans="1:7" ht="13.8">
      <c r="A31" s="199"/>
      <c r="B31" s="401"/>
      <c r="C31" s="497"/>
      <c r="D31" s="504"/>
      <c r="E31" s="401"/>
      <c r="F31" s="497"/>
      <c r="G31" s="497"/>
    </row>
    <row r="32" spans="1:7" ht="15" customHeight="1" thickBot="1">
      <c r="A32" s="225" t="s">
        <v>732</v>
      </c>
      <c r="B32" s="499">
        <v>4146</v>
      </c>
      <c r="C32" s="501">
        <v>2215</v>
      </c>
      <c r="D32" s="511">
        <v>1931</v>
      </c>
      <c r="E32" s="499">
        <v>1548</v>
      </c>
      <c r="F32" s="501">
        <v>812</v>
      </c>
      <c r="G32" s="501">
        <v>736</v>
      </c>
    </row>
    <row r="33" spans="1:7" ht="15" customHeight="1">
      <c r="A33" s="246" t="s">
        <v>733</v>
      </c>
      <c r="B33" s="512">
        <v>893</v>
      </c>
      <c r="C33" s="496">
        <v>457</v>
      </c>
      <c r="D33" s="502">
        <v>436</v>
      </c>
      <c r="E33" s="512">
        <v>308</v>
      </c>
      <c r="F33" s="496">
        <v>156</v>
      </c>
      <c r="G33" s="496">
        <v>152</v>
      </c>
    </row>
    <row r="34" spans="1:7" ht="15" customHeight="1">
      <c r="A34" s="199" t="s">
        <v>734</v>
      </c>
      <c r="B34" s="401">
        <v>919</v>
      </c>
      <c r="C34" s="497">
        <v>487</v>
      </c>
      <c r="D34" s="504">
        <v>432</v>
      </c>
      <c r="E34" s="401">
        <v>341</v>
      </c>
      <c r="F34" s="497">
        <v>173</v>
      </c>
      <c r="G34" s="497">
        <v>168</v>
      </c>
    </row>
    <row r="35" spans="1:7" ht="15" customHeight="1">
      <c r="A35" s="199" t="s">
        <v>735</v>
      </c>
      <c r="B35" s="401">
        <v>896</v>
      </c>
      <c r="C35" s="497">
        <v>497</v>
      </c>
      <c r="D35" s="504">
        <v>399</v>
      </c>
      <c r="E35" s="401">
        <v>327</v>
      </c>
      <c r="F35" s="497">
        <v>173</v>
      </c>
      <c r="G35" s="497">
        <v>154</v>
      </c>
    </row>
    <row r="36" spans="1:7" ht="15" customHeight="1">
      <c r="A36" s="199" t="s">
        <v>736</v>
      </c>
      <c r="B36" s="401">
        <v>742</v>
      </c>
      <c r="C36" s="497">
        <v>383</v>
      </c>
      <c r="D36" s="504">
        <v>359</v>
      </c>
      <c r="E36" s="401">
        <v>298</v>
      </c>
      <c r="F36" s="497">
        <v>160</v>
      </c>
      <c r="G36" s="497">
        <v>138</v>
      </c>
    </row>
    <row r="37" spans="1:7" ht="15" customHeight="1">
      <c r="A37" s="199" t="s">
        <v>737</v>
      </c>
      <c r="B37" s="401">
        <v>696</v>
      </c>
      <c r="C37" s="497">
        <v>391</v>
      </c>
      <c r="D37" s="504">
        <v>305</v>
      </c>
      <c r="E37" s="401">
        <v>274</v>
      </c>
      <c r="F37" s="497">
        <v>150</v>
      </c>
      <c r="G37" s="497">
        <v>124</v>
      </c>
    </row>
    <row r="38" spans="1:7" ht="13.8">
      <c r="A38" s="199"/>
      <c r="B38" s="401"/>
      <c r="C38" s="497"/>
      <c r="D38" s="504"/>
      <c r="E38" s="401"/>
      <c r="F38" s="497"/>
      <c r="G38" s="497"/>
    </row>
    <row r="39" spans="1:7" ht="15" customHeight="1" thickBot="1">
      <c r="A39" s="225" t="s">
        <v>345</v>
      </c>
      <c r="B39" s="499">
        <v>3472</v>
      </c>
      <c r="C39" s="501">
        <v>1796</v>
      </c>
      <c r="D39" s="511">
        <v>1676</v>
      </c>
      <c r="E39" s="499">
        <v>1197</v>
      </c>
      <c r="F39" s="501">
        <v>611</v>
      </c>
      <c r="G39" s="501">
        <v>586</v>
      </c>
    </row>
    <row r="40" spans="1:7" ht="15" customHeight="1">
      <c r="A40" s="246" t="s">
        <v>738</v>
      </c>
      <c r="B40" s="512">
        <v>661</v>
      </c>
      <c r="C40" s="496">
        <v>328</v>
      </c>
      <c r="D40" s="502">
        <v>333</v>
      </c>
      <c r="E40" s="512">
        <v>230</v>
      </c>
      <c r="F40" s="496">
        <v>112</v>
      </c>
      <c r="G40" s="496">
        <v>118</v>
      </c>
    </row>
    <row r="41" spans="1:7" ht="15" customHeight="1">
      <c r="A41" s="199" t="s">
        <v>739</v>
      </c>
      <c r="B41" s="401">
        <v>675</v>
      </c>
      <c r="C41" s="497">
        <v>363</v>
      </c>
      <c r="D41" s="504">
        <v>312</v>
      </c>
      <c r="E41" s="401">
        <v>256</v>
      </c>
      <c r="F41" s="497">
        <v>119</v>
      </c>
      <c r="G41" s="497">
        <v>137</v>
      </c>
    </row>
    <row r="42" spans="1:7" ht="15" customHeight="1">
      <c r="A42" s="199" t="s">
        <v>740</v>
      </c>
      <c r="B42" s="401">
        <v>693</v>
      </c>
      <c r="C42" s="497">
        <v>339</v>
      </c>
      <c r="D42" s="504">
        <v>354</v>
      </c>
      <c r="E42" s="401">
        <v>246</v>
      </c>
      <c r="F42" s="497">
        <v>123</v>
      </c>
      <c r="G42" s="497">
        <v>123</v>
      </c>
    </row>
    <row r="43" spans="1:7" ht="15" customHeight="1">
      <c r="A43" s="199" t="s">
        <v>741</v>
      </c>
      <c r="B43" s="401">
        <v>673</v>
      </c>
      <c r="C43" s="497">
        <v>362</v>
      </c>
      <c r="D43" s="504">
        <v>311</v>
      </c>
      <c r="E43" s="401">
        <v>217</v>
      </c>
      <c r="F43" s="497">
        <v>120</v>
      </c>
      <c r="G43" s="497">
        <v>97</v>
      </c>
    </row>
    <row r="44" spans="1:7" ht="15" customHeight="1">
      <c r="A44" s="199" t="s">
        <v>742</v>
      </c>
      <c r="B44" s="401">
        <v>770</v>
      </c>
      <c r="C44" s="497">
        <v>404</v>
      </c>
      <c r="D44" s="504">
        <v>366</v>
      </c>
      <c r="E44" s="401">
        <v>248</v>
      </c>
      <c r="F44" s="497">
        <v>137</v>
      </c>
      <c r="G44" s="497">
        <v>111</v>
      </c>
    </row>
    <row r="45" spans="1:7" ht="15" customHeight="1">
      <c r="A45" s="199"/>
      <c r="B45" s="401"/>
      <c r="C45" s="497"/>
      <c r="D45" s="504"/>
      <c r="E45" s="401"/>
      <c r="F45" s="497"/>
      <c r="G45" s="497"/>
    </row>
    <row r="46" spans="1:7" ht="15" customHeight="1" thickBot="1">
      <c r="A46" s="225" t="s">
        <v>346</v>
      </c>
      <c r="B46" s="499">
        <v>4161</v>
      </c>
      <c r="C46" s="501">
        <v>2152</v>
      </c>
      <c r="D46" s="511">
        <v>2009</v>
      </c>
      <c r="E46" s="499">
        <v>1242</v>
      </c>
      <c r="F46" s="501">
        <v>646</v>
      </c>
      <c r="G46" s="501">
        <v>596</v>
      </c>
    </row>
    <row r="47" spans="1:7" ht="15" customHeight="1">
      <c r="A47" s="246" t="s">
        <v>743</v>
      </c>
      <c r="B47" s="512">
        <v>785</v>
      </c>
      <c r="C47" s="496">
        <v>416</v>
      </c>
      <c r="D47" s="502">
        <v>369</v>
      </c>
      <c r="E47" s="512">
        <v>238</v>
      </c>
      <c r="F47" s="496">
        <v>118</v>
      </c>
      <c r="G47" s="496">
        <v>120</v>
      </c>
    </row>
    <row r="48" spans="1:7" ht="15" customHeight="1">
      <c r="A48" s="199" t="s">
        <v>744</v>
      </c>
      <c r="B48" s="401">
        <v>808</v>
      </c>
      <c r="C48" s="497">
        <v>422</v>
      </c>
      <c r="D48" s="504">
        <v>386</v>
      </c>
      <c r="E48" s="401">
        <v>253</v>
      </c>
      <c r="F48" s="497">
        <v>135</v>
      </c>
      <c r="G48" s="497">
        <v>118</v>
      </c>
    </row>
    <row r="49" spans="1:7" ht="15" customHeight="1">
      <c r="A49" s="199" t="s">
        <v>745</v>
      </c>
      <c r="B49" s="401">
        <v>904</v>
      </c>
      <c r="C49" s="497">
        <v>468</v>
      </c>
      <c r="D49" s="504">
        <v>436</v>
      </c>
      <c r="E49" s="401">
        <v>273</v>
      </c>
      <c r="F49" s="497">
        <v>149</v>
      </c>
      <c r="G49" s="497">
        <v>124</v>
      </c>
    </row>
    <row r="50" spans="1:7" ht="15" customHeight="1">
      <c r="A50" s="199" t="s">
        <v>746</v>
      </c>
      <c r="B50" s="401">
        <v>837</v>
      </c>
      <c r="C50" s="497">
        <v>410</v>
      </c>
      <c r="D50" s="504">
        <v>427</v>
      </c>
      <c r="E50" s="401">
        <v>238</v>
      </c>
      <c r="F50" s="497">
        <v>120</v>
      </c>
      <c r="G50" s="497">
        <v>118</v>
      </c>
    </row>
    <row r="51" spans="1:7" ht="15" customHeight="1">
      <c r="A51" s="199" t="s">
        <v>747</v>
      </c>
      <c r="B51" s="401">
        <v>827</v>
      </c>
      <c r="C51" s="497">
        <v>436</v>
      </c>
      <c r="D51" s="504">
        <v>391</v>
      </c>
      <c r="E51" s="401">
        <v>240</v>
      </c>
      <c r="F51" s="497">
        <v>124</v>
      </c>
      <c r="G51" s="497">
        <v>116</v>
      </c>
    </row>
    <row r="52" spans="1:7" ht="13.8">
      <c r="A52" s="199"/>
      <c r="B52" s="401"/>
      <c r="C52" s="497"/>
      <c r="D52" s="504"/>
      <c r="E52" s="401"/>
      <c r="F52" s="497"/>
      <c r="G52" s="497"/>
    </row>
    <row r="53" spans="1:7" ht="15" customHeight="1" thickBot="1">
      <c r="A53" s="225" t="s">
        <v>347</v>
      </c>
      <c r="B53" s="499">
        <v>3980</v>
      </c>
      <c r="C53" s="501">
        <v>2019</v>
      </c>
      <c r="D53" s="511">
        <v>1961</v>
      </c>
      <c r="E53" s="499">
        <v>1046</v>
      </c>
      <c r="F53" s="501">
        <v>549</v>
      </c>
      <c r="G53" s="501">
        <v>497</v>
      </c>
    </row>
    <row r="54" spans="1:7" ht="15" customHeight="1">
      <c r="A54" s="246" t="s">
        <v>748</v>
      </c>
      <c r="B54" s="512">
        <v>870</v>
      </c>
      <c r="C54" s="496">
        <v>433</v>
      </c>
      <c r="D54" s="502">
        <v>437</v>
      </c>
      <c r="E54" s="512">
        <v>216</v>
      </c>
      <c r="F54" s="496">
        <v>107</v>
      </c>
      <c r="G54" s="496">
        <v>109</v>
      </c>
    </row>
    <row r="55" spans="1:7" ht="15" customHeight="1">
      <c r="A55" s="199" t="s">
        <v>749</v>
      </c>
      <c r="B55" s="401">
        <v>812</v>
      </c>
      <c r="C55" s="497">
        <v>444</v>
      </c>
      <c r="D55" s="504">
        <v>368</v>
      </c>
      <c r="E55" s="401">
        <v>231</v>
      </c>
      <c r="F55" s="497">
        <v>130</v>
      </c>
      <c r="G55" s="497">
        <v>101</v>
      </c>
    </row>
    <row r="56" spans="1:7" ht="15" customHeight="1">
      <c r="A56" s="199" t="s">
        <v>750</v>
      </c>
      <c r="B56" s="401">
        <v>834</v>
      </c>
      <c r="C56" s="497">
        <v>396</v>
      </c>
      <c r="D56" s="504">
        <v>438</v>
      </c>
      <c r="E56" s="401">
        <v>235</v>
      </c>
      <c r="F56" s="497">
        <v>120</v>
      </c>
      <c r="G56" s="497">
        <v>115</v>
      </c>
    </row>
    <row r="57" spans="1:7" ht="15" customHeight="1">
      <c r="A57" s="199" t="s">
        <v>751</v>
      </c>
      <c r="B57" s="401">
        <v>765</v>
      </c>
      <c r="C57" s="497">
        <v>384</v>
      </c>
      <c r="D57" s="504">
        <v>381</v>
      </c>
      <c r="E57" s="401">
        <v>181</v>
      </c>
      <c r="F57" s="497">
        <v>99</v>
      </c>
      <c r="G57" s="497">
        <v>82</v>
      </c>
    </row>
    <row r="58" spans="1:7" ht="15" customHeight="1">
      <c r="A58" s="199" t="s">
        <v>752</v>
      </c>
      <c r="B58" s="401">
        <v>699</v>
      </c>
      <c r="C58" s="497">
        <v>362</v>
      </c>
      <c r="D58" s="504">
        <v>337</v>
      </c>
      <c r="E58" s="401">
        <v>183</v>
      </c>
      <c r="F58" s="497">
        <v>93</v>
      </c>
      <c r="G58" s="497">
        <v>90</v>
      </c>
    </row>
    <row r="59" spans="1:7" ht="13.8">
      <c r="A59" s="199"/>
      <c r="B59" s="401"/>
      <c r="C59" s="497"/>
      <c r="D59" s="504"/>
      <c r="E59" s="401"/>
      <c r="F59" s="497"/>
      <c r="G59" s="497"/>
    </row>
    <row r="60" spans="1:7" ht="15" customHeight="1" thickBot="1">
      <c r="A60" s="225" t="s">
        <v>348</v>
      </c>
      <c r="B60" s="499">
        <v>4018</v>
      </c>
      <c r="C60" s="501">
        <v>2034</v>
      </c>
      <c r="D60" s="511">
        <v>1984</v>
      </c>
      <c r="E60" s="499">
        <v>940</v>
      </c>
      <c r="F60" s="501">
        <v>476</v>
      </c>
      <c r="G60" s="501">
        <v>464</v>
      </c>
    </row>
    <row r="61" spans="1:7" ht="15" customHeight="1">
      <c r="A61" s="246" t="s">
        <v>753</v>
      </c>
      <c r="B61" s="512">
        <v>817</v>
      </c>
      <c r="C61" s="496">
        <v>450</v>
      </c>
      <c r="D61" s="502">
        <v>367</v>
      </c>
      <c r="E61" s="512">
        <v>186</v>
      </c>
      <c r="F61" s="496">
        <v>98</v>
      </c>
      <c r="G61" s="496">
        <v>88</v>
      </c>
    </row>
    <row r="62" spans="1:7" ht="15" customHeight="1">
      <c r="A62" s="199" t="s">
        <v>754</v>
      </c>
      <c r="B62" s="401">
        <v>698</v>
      </c>
      <c r="C62" s="497">
        <v>329</v>
      </c>
      <c r="D62" s="504">
        <v>369</v>
      </c>
      <c r="E62" s="401">
        <v>177</v>
      </c>
      <c r="F62" s="497">
        <v>82</v>
      </c>
      <c r="G62" s="497">
        <v>95</v>
      </c>
    </row>
    <row r="63" spans="1:7" ht="15" customHeight="1">
      <c r="A63" s="199" t="s">
        <v>755</v>
      </c>
      <c r="B63" s="401">
        <v>795</v>
      </c>
      <c r="C63" s="497">
        <v>404</v>
      </c>
      <c r="D63" s="504">
        <v>391</v>
      </c>
      <c r="E63" s="401">
        <v>186</v>
      </c>
      <c r="F63" s="497">
        <v>93</v>
      </c>
      <c r="G63" s="497">
        <v>93</v>
      </c>
    </row>
    <row r="64" spans="1:7" ht="15" customHeight="1">
      <c r="A64" s="199" t="s">
        <v>756</v>
      </c>
      <c r="B64" s="401">
        <v>831</v>
      </c>
      <c r="C64" s="497">
        <v>402</v>
      </c>
      <c r="D64" s="504">
        <v>429</v>
      </c>
      <c r="E64" s="401">
        <v>174</v>
      </c>
      <c r="F64" s="497">
        <v>89</v>
      </c>
      <c r="G64" s="497">
        <v>85</v>
      </c>
    </row>
    <row r="65" spans="1:7" ht="15" customHeight="1">
      <c r="A65" s="199" t="s">
        <v>757</v>
      </c>
      <c r="B65" s="401">
        <v>877</v>
      </c>
      <c r="C65" s="497">
        <v>449</v>
      </c>
      <c r="D65" s="504">
        <v>428</v>
      </c>
      <c r="E65" s="401">
        <v>217</v>
      </c>
      <c r="F65" s="497">
        <v>114</v>
      </c>
      <c r="G65" s="497">
        <v>103</v>
      </c>
    </row>
    <row r="66" spans="1:7" ht="13.8">
      <c r="A66" s="199"/>
      <c r="B66" s="401"/>
      <c r="C66" s="497"/>
      <c r="D66" s="504"/>
      <c r="E66" s="401"/>
      <c r="F66" s="497"/>
      <c r="G66" s="497"/>
    </row>
    <row r="67" spans="1:7" ht="15" customHeight="1" thickBot="1">
      <c r="A67" s="225" t="s">
        <v>349</v>
      </c>
      <c r="B67" s="499">
        <v>4354</v>
      </c>
      <c r="C67" s="501">
        <v>2210</v>
      </c>
      <c r="D67" s="511">
        <v>2144</v>
      </c>
      <c r="E67" s="499">
        <v>917</v>
      </c>
      <c r="F67" s="501">
        <v>473</v>
      </c>
      <c r="G67" s="501">
        <v>444</v>
      </c>
    </row>
    <row r="68" spans="1:7" ht="15" customHeight="1">
      <c r="A68" s="246" t="s">
        <v>758</v>
      </c>
      <c r="B68" s="512">
        <v>989</v>
      </c>
      <c r="C68" s="496">
        <v>505</v>
      </c>
      <c r="D68" s="502">
        <v>484</v>
      </c>
      <c r="E68" s="512">
        <v>207</v>
      </c>
      <c r="F68" s="496">
        <v>108</v>
      </c>
      <c r="G68" s="496">
        <v>99</v>
      </c>
    </row>
    <row r="69" spans="1:7" ht="15" customHeight="1">
      <c r="A69" s="199" t="s">
        <v>759</v>
      </c>
      <c r="B69" s="401">
        <v>856</v>
      </c>
      <c r="C69" s="497">
        <v>441</v>
      </c>
      <c r="D69" s="504">
        <v>415</v>
      </c>
      <c r="E69" s="401">
        <v>191</v>
      </c>
      <c r="F69" s="497">
        <v>108</v>
      </c>
      <c r="G69" s="497">
        <v>83</v>
      </c>
    </row>
    <row r="70" spans="1:7" ht="15" customHeight="1">
      <c r="A70" s="199" t="s">
        <v>760</v>
      </c>
      <c r="B70" s="401">
        <v>806</v>
      </c>
      <c r="C70" s="497">
        <v>397</v>
      </c>
      <c r="D70" s="504">
        <v>409</v>
      </c>
      <c r="E70" s="401">
        <v>169</v>
      </c>
      <c r="F70" s="497">
        <v>74</v>
      </c>
      <c r="G70" s="497">
        <v>95</v>
      </c>
    </row>
    <row r="71" spans="1:7" ht="15" customHeight="1">
      <c r="A71" s="199" t="s">
        <v>761</v>
      </c>
      <c r="B71" s="401">
        <v>845</v>
      </c>
      <c r="C71" s="497">
        <v>417</v>
      </c>
      <c r="D71" s="504">
        <v>428</v>
      </c>
      <c r="E71" s="401">
        <v>171</v>
      </c>
      <c r="F71" s="497">
        <v>87</v>
      </c>
      <c r="G71" s="497">
        <v>84</v>
      </c>
    </row>
    <row r="72" spans="1:7" ht="15" customHeight="1">
      <c r="A72" s="199" t="s">
        <v>762</v>
      </c>
      <c r="B72" s="401">
        <v>858</v>
      </c>
      <c r="C72" s="497">
        <v>450</v>
      </c>
      <c r="D72" s="504">
        <v>408</v>
      </c>
      <c r="E72" s="401">
        <v>179</v>
      </c>
      <c r="F72" s="497">
        <v>96</v>
      </c>
      <c r="G72" s="497">
        <v>83</v>
      </c>
    </row>
    <row r="73" spans="1:7" ht="13.8">
      <c r="A73" s="199"/>
      <c r="B73" s="401"/>
      <c r="C73" s="497"/>
      <c r="D73" s="504"/>
      <c r="E73" s="401"/>
      <c r="F73" s="497"/>
      <c r="G73" s="497"/>
    </row>
    <row r="74" spans="1:7" ht="15" customHeight="1" thickBot="1">
      <c r="A74" s="225" t="s">
        <v>350</v>
      </c>
      <c r="B74" s="499">
        <v>4849</v>
      </c>
      <c r="C74" s="501">
        <v>2410</v>
      </c>
      <c r="D74" s="511">
        <v>2439</v>
      </c>
      <c r="E74" s="499">
        <v>970</v>
      </c>
      <c r="F74" s="501">
        <v>485</v>
      </c>
      <c r="G74" s="501">
        <v>485</v>
      </c>
    </row>
    <row r="75" spans="1:7" ht="15" customHeight="1">
      <c r="A75" s="246" t="s">
        <v>763</v>
      </c>
      <c r="B75" s="512">
        <v>965</v>
      </c>
      <c r="C75" s="496">
        <v>468</v>
      </c>
      <c r="D75" s="502">
        <v>497</v>
      </c>
      <c r="E75" s="512">
        <v>194</v>
      </c>
      <c r="F75" s="496">
        <v>110</v>
      </c>
      <c r="G75" s="496">
        <v>84</v>
      </c>
    </row>
    <row r="76" spans="1:7" ht="15" customHeight="1">
      <c r="A76" s="199" t="s">
        <v>764</v>
      </c>
      <c r="B76" s="401">
        <v>901</v>
      </c>
      <c r="C76" s="497">
        <v>454</v>
      </c>
      <c r="D76" s="504">
        <v>447</v>
      </c>
      <c r="E76" s="401">
        <v>195</v>
      </c>
      <c r="F76" s="497">
        <v>98</v>
      </c>
      <c r="G76" s="497">
        <v>97</v>
      </c>
    </row>
    <row r="77" spans="1:7" ht="15" customHeight="1">
      <c r="A77" s="199" t="s">
        <v>765</v>
      </c>
      <c r="B77" s="401">
        <v>947</v>
      </c>
      <c r="C77" s="497">
        <v>492</v>
      </c>
      <c r="D77" s="504">
        <v>455</v>
      </c>
      <c r="E77" s="401">
        <v>173</v>
      </c>
      <c r="F77" s="497">
        <v>89</v>
      </c>
      <c r="G77" s="497">
        <v>84</v>
      </c>
    </row>
    <row r="78" spans="1:7" ht="15" customHeight="1">
      <c r="A78" s="199" t="s">
        <v>766</v>
      </c>
      <c r="B78" s="401">
        <v>1043</v>
      </c>
      <c r="C78" s="497">
        <v>519</v>
      </c>
      <c r="D78" s="504">
        <v>524</v>
      </c>
      <c r="E78" s="401">
        <v>205</v>
      </c>
      <c r="F78" s="497">
        <v>97</v>
      </c>
      <c r="G78" s="497">
        <v>108</v>
      </c>
    </row>
    <row r="79" spans="1:7" ht="15" customHeight="1">
      <c r="A79" s="199" t="s">
        <v>767</v>
      </c>
      <c r="B79" s="401">
        <v>993</v>
      </c>
      <c r="C79" s="497">
        <v>477</v>
      </c>
      <c r="D79" s="504">
        <v>516</v>
      </c>
      <c r="E79" s="401">
        <v>203</v>
      </c>
      <c r="F79" s="497">
        <v>91</v>
      </c>
      <c r="G79" s="497">
        <v>112</v>
      </c>
    </row>
    <row r="80" spans="1:7" ht="13.8">
      <c r="A80" s="199"/>
      <c r="B80" s="401"/>
      <c r="C80" s="497"/>
      <c r="D80" s="504"/>
      <c r="E80" s="401"/>
      <c r="F80" s="497"/>
      <c r="G80" s="497"/>
    </row>
    <row r="81" spans="1:7" ht="15" customHeight="1" thickBot="1">
      <c r="A81" s="225" t="s">
        <v>351</v>
      </c>
      <c r="B81" s="499">
        <v>5390</v>
      </c>
      <c r="C81" s="501">
        <v>2663</v>
      </c>
      <c r="D81" s="511">
        <v>2727</v>
      </c>
      <c r="E81" s="499">
        <v>887</v>
      </c>
      <c r="F81" s="501">
        <v>437</v>
      </c>
      <c r="G81" s="501">
        <v>450</v>
      </c>
    </row>
    <row r="82" spans="1:7" ht="15" customHeight="1">
      <c r="A82" s="246" t="s">
        <v>768</v>
      </c>
      <c r="B82" s="512">
        <v>1115</v>
      </c>
      <c r="C82" s="496">
        <v>573</v>
      </c>
      <c r="D82" s="502">
        <v>542</v>
      </c>
      <c r="E82" s="512">
        <v>190</v>
      </c>
      <c r="F82" s="496">
        <v>94</v>
      </c>
      <c r="G82" s="496">
        <v>96</v>
      </c>
    </row>
    <row r="83" spans="1:7" ht="15" customHeight="1">
      <c r="A83" s="199" t="s">
        <v>769</v>
      </c>
      <c r="B83" s="401">
        <v>1048</v>
      </c>
      <c r="C83" s="497">
        <v>499</v>
      </c>
      <c r="D83" s="504">
        <v>549</v>
      </c>
      <c r="E83" s="401">
        <v>191</v>
      </c>
      <c r="F83" s="497">
        <v>89</v>
      </c>
      <c r="G83" s="497">
        <v>102</v>
      </c>
    </row>
    <row r="84" spans="1:7" ht="15" customHeight="1">
      <c r="A84" s="199" t="s">
        <v>770</v>
      </c>
      <c r="B84" s="401">
        <v>1082</v>
      </c>
      <c r="C84" s="497">
        <v>529</v>
      </c>
      <c r="D84" s="504">
        <v>553</v>
      </c>
      <c r="E84" s="401">
        <v>180</v>
      </c>
      <c r="F84" s="497">
        <v>100</v>
      </c>
      <c r="G84" s="497">
        <v>80</v>
      </c>
    </row>
    <row r="85" spans="1:7" ht="15" customHeight="1">
      <c r="A85" s="199" t="s">
        <v>771</v>
      </c>
      <c r="B85" s="401">
        <v>1057</v>
      </c>
      <c r="C85" s="497">
        <v>535</v>
      </c>
      <c r="D85" s="504">
        <v>522</v>
      </c>
      <c r="E85" s="401">
        <v>156</v>
      </c>
      <c r="F85" s="497">
        <v>77</v>
      </c>
      <c r="G85" s="497">
        <v>79</v>
      </c>
    </row>
    <row r="86" spans="1:7" ht="15" customHeight="1">
      <c r="A86" s="199" t="s">
        <v>772</v>
      </c>
      <c r="B86" s="401">
        <v>1088</v>
      </c>
      <c r="C86" s="497">
        <v>527</v>
      </c>
      <c r="D86" s="504">
        <v>561</v>
      </c>
      <c r="E86" s="401">
        <v>170</v>
      </c>
      <c r="F86" s="497">
        <v>77</v>
      </c>
      <c r="G86" s="497">
        <v>93</v>
      </c>
    </row>
    <row r="87" spans="1:7" ht="13.8">
      <c r="A87" s="199"/>
      <c r="B87" s="401"/>
      <c r="C87" s="497"/>
      <c r="D87" s="504"/>
      <c r="E87" s="401"/>
      <c r="F87" s="497"/>
      <c r="G87" s="497"/>
    </row>
    <row r="88" spans="1:7" ht="15" customHeight="1" thickBot="1">
      <c r="A88" s="225" t="s">
        <v>352</v>
      </c>
      <c r="B88" s="499">
        <v>5483</v>
      </c>
      <c r="C88" s="501">
        <v>2782</v>
      </c>
      <c r="D88" s="511">
        <v>2701</v>
      </c>
      <c r="E88" s="499">
        <v>763</v>
      </c>
      <c r="F88" s="501">
        <v>405</v>
      </c>
      <c r="G88" s="501">
        <v>358</v>
      </c>
    </row>
    <row r="89" spans="1:7" ht="15" customHeight="1">
      <c r="A89" s="246" t="s">
        <v>773</v>
      </c>
      <c r="B89" s="512">
        <v>1138</v>
      </c>
      <c r="C89" s="496">
        <v>576</v>
      </c>
      <c r="D89" s="502">
        <v>562</v>
      </c>
      <c r="E89" s="512">
        <v>183</v>
      </c>
      <c r="F89" s="496">
        <v>99</v>
      </c>
      <c r="G89" s="496">
        <v>84</v>
      </c>
    </row>
    <row r="90" spans="1:7" ht="15" customHeight="1">
      <c r="A90" s="199" t="s">
        <v>774</v>
      </c>
      <c r="B90" s="401">
        <v>985</v>
      </c>
      <c r="C90" s="497">
        <v>504</v>
      </c>
      <c r="D90" s="504">
        <v>481</v>
      </c>
      <c r="E90" s="401">
        <v>129</v>
      </c>
      <c r="F90" s="497">
        <v>76</v>
      </c>
      <c r="G90" s="497">
        <v>53</v>
      </c>
    </row>
    <row r="91" spans="1:7" ht="15" customHeight="1">
      <c r="A91" s="199" t="s">
        <v>775</v>
      </c>
      <c r="B91" s="401">
        <v>1172</v>
      </c>
      <c r="C91" s="497">
        <v>598</v>
      </c>
      <c r="D91" s="504">
        <v>574</v>
      </c>
      <c r="E91" s="401">
        <v>170</v>
      </c>
      <c r="F91" s="497">
        <v>80</v>
      </c>
      <c r="G91" s="497">
        <v>90</v>
      </c>
    </row>
    <row r="92" spans="1:7" ht="15" customHeight="1">
      <c r="A92" s="199" t="s">
        <v>776</v>
      </c>
      <c r="B92" s="401">
        <v>1100</v>
      </c>
      <c r="C92" s="497">
        <v>566</v>
      </c>
      <c r="D92" s="504">
        <v>534</v>
      </c>
      <c r="E92" s="401">
        <v>152</v>
      </c>
      <c r="F92" s="497">
        <v>81</v>
      </c>
      <c r="G92" s="497">
        <v>71</v>
      </c>
    </row>
    <row r="93" spans="1:7" ht="15" customHeight="1">
      <c r="A93" s="199" t="s">
        <v>777</v>
      </c>
      <c r="B93" s="401">
        <v>1088</v>
      </c>
      <c r="C93" s="497">
        <v>538</v>
      </c>
      <c r="D93" s="504">
        <v>550</v>
      </c>
      <c r="E93" s="401">
        <v>129</v>
      </c>
      <c r="F93" s="497">
        <v>69</v>
      </c>
      <c r="G93" s="497">
        <v>60</v>
      </c>
    </row>
    <row r="94" spans="1:7" ht="15" customHeight="1">
      <c r="A94" s="199"/>
      <c r="B94" s="401"/>
      <c r="C94" s="497"/>
      <c r="D94" s="504"/>
      <c r="E94" s="401"/>
      <c r="F94" s="497"/>
      <c r="G94" s="497"/>
    </row>
    <row r="95" spans="1:7" ht="15" customHeight="1" thickBot="1">
      <c r="A95" s="225" t="s">
        <v>353</v>
      </c>
      <c r="B95" s="499">
        <v>4738</v>
      </c>
      <c r="C95" s="501">
        <v>2464</v>
      </c>
      <c r="D95" s="511">
        <v>2274</v>
      </c>
      <c r="E95" s="499">
        <v>543</v>
      </c>
      <c r="F95" s="501">
        <v>269</v>
      </c>
      <c r="G95" s="501">
        <v>274</v>
      </c>
    </row>
    <row r="96" spans="1:7" ht="15" customHeight="1">
      <c r="A96" s="246" t="s">
        <v>778</v>
      </c>
      <c r="B96" s="512">
        <v>1073</v>
      </c>
      <c r="C96" s="496">
        <v>556</v>
      </c>
      <c r="D96" s="502">
        <v>517</v>
      </c>
      <c r="E96" s="512">
        <v>136</v>
      </c>
      <c r="F96" s="496">
        <v>71</v>
      </c>
      <c r="G96" s="496">
        <v>65</v>
      </c>
    </row>
    <row r="97" spans="1:7" ht="15" customHeight="1">
      <c r="A97" s="199" t="s">
        <v>779</v>
      </c>
      <c r="B97" s="401">
        <v>1036</v>
      </c>
      <c r="C97" s="497">
        <v>548</v>
      </c>
      <c r="D97" s="504">
        <v>488</v>
      </c>
      <c r="E97" s="401">
        <v>111</v>
      </c>
      <c r="F97" s="497">
        <v>66</v>
      </c>
      <c r="G97" s="497">
        <v>45</v>
      </c>
    </row>
    <row r="98" spans="1:7" ht="15" customHeight="1">
      <c r="A98" s="199" t="s">
        <v>780</v>
      </c>
      <c r="B98" s="401">
        <v>973</v>
      </c>
      <c r="C98" s="497">
        <v>498</v>
      </c>
      <c r="D98" s="504">
        <v>475</v>
      </c>
      <c r="E98" s="401">
        <v>112</v>
      </c>
      <c r="F98" s="497">
        <v>51</v>
      </c>
      <c r="G98" s="497">
        <v>61</v>
      </c>
    </row>
    <row r="99" spans="1:7" ht="15" customHeight="1">
      <c r="A99" s="199" t="s">
        <v>781</v>
      </c>
      <c r="B99" s="401">
        <v>898</v>
      </c>
      <c r="C99" s="497">
        <v>476</v>
      </c>
      <c r="D99" s="504">
        <v>422</v>
      </c>
      <c r="E99" s="401">
        <v>92</v>
      </c>
      <c r="F99" s="497">
        <v>45</v>
      </c>
      <c r="G99" s="497">
        <v>47</v>
      </c>
    </row>
    <row r="100" spans="1:7" ht="15" customHeight="1">
      <c r="A100" s="199" t="s">
        <v>782</v>
      </c>
      <c r="B100" s="401">
        <v>758</v>
      </c>
      <c r="C100" s="497">
        <v>386</v>
      </c>
      <c r="D100" s="504">
        <v>372</v>
      </c>
      <c r="E100" s="401">
        <v>92</v>
      </c>
      <c r="F100" s="497">
        <v>36</v>
      </c>
      <c r="G100" s="497">
        <v>56</v>
      </c>
    </row>
    <row r="101" spans="1:7" ht="13.8">
      <c r="A101" s="199"/>
      <c r="B101" s="401"/>
      <c r="C101" s="497"/>
      <c r="D101" s="504"/>
      <c r="E101" s="401"/>
      <c r="F101" s="497"/>
      <c r="G101" s="497"/>
    </row>
    <row r="102" spans="1:7" ht="15" customHeight="1" thickBot="1">
      <c r="A102" s="225" t="s">
        <v>354</v>
      </c>
      <c r="B102" s="499">
        <v>3234</v>
      </c>
      <c r="C102" s="501">
        <v>1570</v>
      </c>
      <c r="D102" s="511">
        <v>1664</v>
      </c>
      <c r="E102" s="499">
        <v>423</v>
      </c>
      <c r="F102" s="501">
        <v>213</v>
      </c>
      <c r="G102" s="501">
        <v>210</v>
      </c>
    </row>
    <row r="103" spans="1:7" ht="15" customHeight="1">
      <c r="A103" s="246" t="s">
        <v>783</v>
      </c>
      <c r="B103" s="512">
        <v>776</v>
      </c>
      <c r="C103" s="496">
        <v>384</v>
      </c>
      <c r="D103" s="502">
        <v>392</v>
      </c>
      <c r="E103" s="512">
        <v>87</v>
      </c>
      <c r="F103" s="496">
        <v>46</v>
      </c>
      <c r="G103" s="496">
        <v>41</v>
      </c>
    </row>
    <row r="104" spans="1:7" ht="15" customHeight="1">
      <c r="A104" s="199" t="s">
        <v>784</v>
      </c>
      <c r="B104" s="401">
        <v>663</v>
      </c>
      <c r="C104" s="497">
        <v>339</v>
      </c>
      <c r="D104" s="504">
        <v>324</v>
      </c>
      <c r="E104" s="401">
        <v>89</v>
      </c>
      <c r="F104" s="497">
        <v>48</v>
      </c>
      <c r="G104" s="497">
        <v>41</v>
      </c>
    </row>
    <row r="105" spans="1:7" ht="15" customHeight="1">
      <c r="A105" s="199" t="s">
        <v>785</v>
      </c>
      <c r="B105" s="401">
        <v>645</v>
      </c>
      <c r="C105" s="497">
        <v>298</v>
      </c>
      <c r="D105" s="504">
        <v>347</v>
      </c>
      <c r="E105" s="401">
        <v>89</v>
      </c>
      <c r="F105" s="497">
        <v>44</v>
      </c>
      <c r="G105" s="497">
        <v>45</v>
      </c>
    </row>
    <row r="106" spans="1:7" ht="15" customHeight="1">
      <c r="A106" s="199" t="s">
        <v>786</v>
      </c>
      <c r="B106" s="401">
        <v>640</v>
      </c>
      <c r="C106" s="497">
        <v>315</v>
      </c>
      <c r="D106" s="504">
        <v>325</v>
      </c>
      <c r="E106" s="401">
        <v>76</v>
      </c>
      <c r="F106" s="497">
        <v>39</v>
      </c>
      <c r="G106" s="497">
        <v>37</v>
      </c>
    </row>
    <row r="107" spans="1:7" ht="15" customHeight="1">
      <c r="A107" s="199" t="s">
        <v>787</v>
      </c>
      <c r="B107" s="401">
        <v>510</v>
      </c>
      <c r="C107" s="497">
        <v>234</v>
      </c>
      <c r="D107" s="504">
        <v>276</v>
      </c>
      <c r="E107" s="401">
        <v>82</v>
      </c>
      <c r="F107" s="497">
        <v>36</v>
      </c>
      <c r="G107" s="497">
        <v>46</v>
      </c>
    </row>
    <row r="108" spans="1:7" ht="13.8">
      <c r="A108" s="199"/>
      <c r="B108" s="401"/>
      <c r="C108" s="497"/>
      <c r="D108" s="504"/>
      <c r="E108" s="401"/>
      <c r="F108" s="497"/>
      <c r="G108" s="497"/>
    </row>
    <row r="109" spans="1:7" ht="15" customHeight="1" thickBot="1">
      <c r="A109" s="225" t="s">
        <v>355</v>
      </c>
      <c r="B109" s="499">
        <v>2113</v>
      </c>
      <c r="C109" s="501">
        <v>1001</v>
      </c>
      <c r="D109" s="511">
        <v>1112</v>
      </c>
      <c r="E109" s="499">
        <v>259</v>
      </c>
      <c r="F109" s="501">
        <v>122</v>
      </c>
      <c r="G109" s="501">
        <v>137</v>
      </c>
    </row>
    <row r="110" spans="1:7" ht="15" customHeight="1">
      <c r="A110" s="246" t="s">
        <v>788</v>
      </c>
      <c r="B110" s="512">
        <v>493</v>
      </c>
      <c r="C110" s="496">
        <v>259</v>
      </c>
      <c r="D110" s="502">
        <v>234</v>
      </c>
      <c r="E110" s="512">
        <v>56</v>
      </c>
      <c r="F110" s="496">
        <v>26</v>
      </c>
      <c r="G110" s="496">
        <v>30</v>
      </c>
    </row>
    <row r="111" spans="1:7" ht="15" customHeight="1">
      <c r="A111" s="199" t="s">
        <v>789</v>
      </c>
      <c r="B111" s="401">
        <v>439</v>
      </c>
      <c r="C111" s="497">
        <v>211</v>
      </c>
      <c r="D111" s="504">
        <v>228</v>
      </c>
      <c r="E111" s="401">
        <v>52</v>
      </c>
      <c r="F111" s="497">
        <v>32</v>
      </c>
      <c r="G111" s="497">
        <v>20</v>
      </c>
    </row>
    <row r="112" spans="1:7" ht="15" customHeight="1">
      <c r="A112" s="199" t="s">
        <v>790</v>
      </c>
      <c r="B112" s="401">
        <v>412</v>
      </c>
      <c r="C112" s="497">
        <v>189</v>
      </c>
      <c r="D112" s="504">
        <v>223</v>
      </c>
      <c r="E112" s="401">
        <v>56</v>
      </c>
      <c r="F112" s="497">
        <v>22</v>
      </c>
      <c r="G112" s="497">
        <v>34</v>
      </c>
    </row>
    <row r="113" spans="1:7" ht="15" customHeight="1">
      <c r="A113" s="199" t="s">
        <v>791</v>
      </c>
      <c r="B113" s="401">
        <v>391</v>
      </c>
      <c r="C113" s="497">
        <v>183</v>
      </c>
      <c r="D113" s="504">
        <v>208</v>
      </c>
      <c r="E113" s="401">
        <v>45</v>
      </c>
      <c r="F113" s="497">
        <v>21</v>
      </c>
      <c r="G113" s="497">
        <v>24</v>
      </c>
    </row>
    <row r="114" spans="1:7" ht="15" customHeight="1">
      <c r="A114" s="199" t="s">
        <v>792</v>
      </c>
      <c r="B114" s="401">
        <v>378</v>
      </c>
      <c r="C114" s="497">
        <v>159</v>
      </c>
      <c r="D114" s="504">
        <v>219</v>
      </c>
      <c r="E114" s="401">
        <v>50</v>
      </c>
      <c r="F114" s="497">
        <v>21</v>
      </c>
      <c r="G114" s="497">
        <v>29</v>
      </c>
    </row>
    <row r="115" spans="1:7" ht="13.8">
      <c r="A115" s="199"/>
      <c r="B115" s="401"/>
      <c r="C115" s="497"/>
      <c r="D115" s="504"/>
      <c r="E115" s="401"/>
      <c r="F115" s="497"/>
      <c r="G115" s="497"/>
    </row>
    <row r="116" spans="1:7" ht="15" customHeight="1" thickBot="1">
      <c r="A116" s="225" t="s">
        <v>356</v>
      </c>
      <c r="B116" s="499">
        <v>1632</v>
      </c>
      <c r="C116" s="501">
        <v>678</v>
      </c>
      <c r="D116" s="511">
        <v>954</v>
      </c>
      <c r="E116" s="499">
        <v>171</v>
      </c>
      <c r="F116" s="501">
        <v>87</v>
      </c>
      <c r="G116" s="501">
        <v>84</v>
      </c>
    </row>
    <row r="117" spans="1:7" ht="15" customHeight="1">
      <c r="A117" s="246" t="s">
        <v>793</v>
      </c>
      <c r="B117" s="512">
        <v>356</v>
      </c>
      <c r="C117" s="496">
        <v>167</v>
      </c>
      <c r="D117" s="502">
        <v>189</v>
      </c>
      <c r="E117" s="512">
        <v>42</v>
      </c>
      <c r="F117" s="496">
        <v>25</v>
      </c>
      <c r="G117" s="496">
        <v>17</v>
      </c>
    </row>
    <row r="118" spans="1:7" ht="15" customHeight="1">
      <c r="A118" s="199" t="s">
        <v>794</v>
      </c>
      <c r="B118" s="401">
        <v>306</v>
      </c>
      <c r="C118" s="497">
        <v>126</v>
      </c>
      <c r="D118" s="504">
        <v>180</v>
      </c>
      <c r="E118" s="401">
        <v>39</v>
      </c>
      <c r="F118" s="497">
        <v>18</v>
      </c>
      <c r="G118" s="497">
        <v>21</v>
      </c>
    </row>
    <row r="119" spans="1:7" ht="15" customHeight="1">
      <c r="A119" s="199" t="s">
        <v>795</v>
      </c>
      <c r="B119" s="401">
        <v>337</v>
      </c>
      <c r="C119" s="497">
        <v>130</v>
      </c>
      <c r="D119" s="504">
        <v>207</v>
      </c>
      <c r="E119" s="401">
        <v>34</v>
      </c>
      <c r="F119" s="497">
        <v>18</v>
      </c>
      <c r="G119" s="497">
        <v>16</v>
      </c>
    </row>
    <row r="120" spans="1:7" ht="15" customHeight="1">
      <c r="A120" s="199" t="s">
        <v>796</v>
      </c>
      <c r="B120" s="401">
        <v>324</v>
      </c>
      <c r="C120" s="497">
        <v>133</v>
      </c>
      <c r="D120" s="504">
        <v>191</v>
      </c>
      <c r="E120" s="401">
        <v>21</v>
      </c>
      <c r="F120" s="497">
        <v>14</v>
      </c>
      <c r="G120" s="497">
        <v>7</v>
      </c>
    </row>
    <row r="121" spans="1:7" ht="15" customHeight="1">
      <c r="A121" s="199" t="s">
        <v>797</v>
      </c>
      <c r="B121" s="401">
        <v>309</v>
      </c>
      <c r="C121" s="497">
        <v>122</v>
      </c>
      <c r="D121" s="504">
        <v>187</v>
      </c>
      <c r="E121" s="401">
        <v>35</v>
      </c>
      <c r="F121" s="497">
        <v>12</v>
      </c>
      <c r="G121" s="497">
        <v>23</v>
      </c>
    </row>
    <row r="122" spans="1:7" ht="13.8">
      <c r="A122" s="199"/>
      <c r="B122" s="401"/>
      <c r="C122" s="497"/>
      <c r="D122" s="504"/>
      <c r="E122" s="401"/>
      <c r="F122" s="497"/>
      <c r="G122" s="497"/>
    </row>
    <row r="123" spans="1:7" ht="15" customHeight="1" thickBot="1">
      <c r="A123" s="225" t="s">
        <v>357</v>
      </c>
      <c r="B123" s="499">
        <v>1390</v>
      </c>
      <c r="C123" s="501">
        <v>552</v>
      </c>
      <c r="D123" s="511">
        <v>838</v>
      </c>
      <c r="E123" s="499">
        <v>120</v>
      </c>
      <c r="F123" s="501">
        <v>44</v>
      </c>
      <c r="G123" s="501">
        <v>76</v>
      </c>
    </row>
    <row r="124" spans="1:7" ht="15" customHeight="1">
      <c r="A124" s="246" t="s">
        <v>798</v>
      </c>
      <c r="B124" s="512">
        <v>314</v>
      </c>
      <c r="C124" s="496">
        <v>123</v>
      </c>
      <c r="D124" s="502">
        <v>191</v>
      </c>
      <c r="E124" s="512">
        <v>35</v>
      </c>
      <c r="F124" s="496">
        <v>11</v>
      </c>
      <c r="G124" s="496">
        <v>24</v>
      </c>
    </row>
    <row r="125" spans="1:7" ht="15" customHeight="1">
      <c r="A125" s="199" t="s">
        <v>799</v>
      </c>
      <c r="B125" s="401">
        <v>322</v>
      </c>
      <c r="C125" s="497">
        <v>132</v>
      </c>
      <c r="D125" s="504">
        <v>190</v>
      </c>
      <c r="E125" s="401">
        <v>32</v>
      </c>
      <c r="F125" s="497">
        <v>13</v>
      </c>
      <c r="G125" s="497">
        <v>19</v>
      </c>
    </row>
    <row r="126" spans="1:7" ht="15" customHeight="1">
      <c r="A126" s="199" t="s">
        <v>800</v>
      </c>
      <c r="B126" s="401">
        <v>269</v>
      </c>
      <c r="C126" s="497">
        <v>103</v>
      </c>
      <c r="D126" s="504">
        <v>166</v>
      </c>
      <c r="E126" s="401">
        <v>25</v>
      </c>
      <c r="F126" s="497">
        <v>10</v>
      </c>
      <c r="G126" s="497">
        <v>15</v>
      </c>
    </row>
    <row r="127" spans="1:7" ht="15" customHeight="1">
      <c r="A127" s="199" t="s">
        <v>801</v>
      </c>
      <c r="B127" s="401">
        <v>233</v>
      </c>
      <c r="C127" s="497">
        <v>92</v>
      </c>
      <c r="D127" s="504">
        <v>141</v>
      </c>
      <c r="E127" s="401">
        <v>13</v>
      </c>
      <c r="F127" s="497">
        <v>7</v>
      </c>
      <c r="G127" s="497">
        <v>6</v>
      </c>
    </row>
    <row r="128" spans="1:7" ht="15" customHeight="1">
      <c r="A128" s="199" t="s">
        <v>802</v>
      </c>
      <c r="B128" s="401">
        <v>252</v>
      </c>
      <c r="C128" s="497">
        <v>102</v>
      </c>
      <c r="D128" s="504">
        <v>150</v>
      </c>
      <c r="E128" s="401">
        <v>15</v>
      </c>
      <c r="F128" s="497">
        <v>3</v>
      </c>
      <c r="G128" s="497">
        <v>12</v>
      </c>
    </row>
    <row r="129" spans="1:7" ht="13.8">
      <c r="A129" s="199"/>
      <c r="B129" s="401"/>
      <c r="C129" s="497"/>
      <c r="D129" s="504"/>
      <c r="E129" s="401"/>
      <c r="F129" s="497"/>
      <c r="G129" s="497"/>
    </row>
    <row r="130" spans="1:7" ht="15" customHeight="1" thickBot="1">
      <c r="A130" s="225" t="s">
        <v>358</v>
      </c>
      <c r="B130" s="499">
        <v>1022</v>
      </c>
      <c r="C130" s="501">
        <v>423</v>
      </c>
      <c r="D130" s="511">
        <v>599</v>
      </c>
      <c r="E130" s="499">
        <v>51</v>
      </c>
      <c r="F130" s="501">
        <v>19</v>
      </c>
      <c r="G130" s="501">
        <v>32</v>
      </c>
    </row>
    <row r="131" spans="1:7" ht="15" customHeight="1">
      <c r="A131" s="246" t="s">
        <v>803</v>
      </c>
      <c r="B131" s="512">
        <v>280</v>
      </c>
      <c r="C131" s="496">
        <v>110</v>
      </c>
      <c r="D131" s="502">
        <v>170</v>
      </c>
      <c r="E131" s="512">
        <v>10</v>
      </c>
      <c r="F131" s="496">
        <v>3</v>
      </c>
      <c r="G131" s="496">
        <v>7</v>
      </c>
    </row>
    <row r="132" spans="1:7" ht="15" customHeight="1">
      <c r="A132" s="199" t="s">
        <v>804</v>
      </c>
      <c r="B132" s="401">
        <v>209</v>
      </c>
      <c r="C132" s="497">
        <v>80</v>
      </c>
      <c r="D132" s="504">
        <v>129</v>
      </c>
      <c r="E132" s="401">
        <v>13</v>
      </c>
      <c r="F132" s="497">
        <v>6</v>
      </c>
      <c r="G132" s="497">
        <v>7</v>
      </c>
    </row>
    <row r="133" spans="1:7" ht="15" customHeight="1">
      <c r="A133" s="199" t="s">
        <v>805</v>
      </c>
      <c r="B133" s="401">
        <v>203</v>
      </c>
      <c r="C133" s="497">
        <v>77</v>
      </c>
      <c r="D133" s="504">
        <v>126</v>
      </c>
      <c r="E133" s="401">
        <v>8</v>
      </c>
      <c r="F133" s="497">
        <v>3</v>
      </c>
      <c r="G133" s="497">
        <v>5</v>
      </c>
    </row>
    <row r="134" spans="1:7" ht="15" customHeight="1">
      <c r="A134" s="199" t="s">
        <v>806</v>
      </c>
      <c r="B134" s="401">
        <v>180</v>
      </c>
      <c r="C134" s="497">
        <v>92</v>
      </c>
      <c r="D134" s="504">
        <v>88</v>
      </c>
      <c r="E134" s="401">
        <v>12</v>
      </c>
      <c r="F134" s="497">
        <v>4</v>
      </c>
      <c r="G134" s="497">
        <v>8</v>
      </c>
    </row>
    <row r="135" spans="1:7" ht="15" customHeight="1">
      <c r="A135" s="199" t="s">
        <v>807</v>
      </c>
      <c r="B135" s="401">
        <v>150</v>
      </c>
      <c r="C135" s="497">
        <v>64</v>
      </c>
      <c r="D135" s="504">
        <v>86</v>
      </c>
      <c r="E135" s="401">
        <v>8</v>
      </c>
      <c r="F135" s="497">
        <v>3</v>
      </c>
      <c r="G135" s="497">
        <v>5</v>
      </c>
    </row>
    <row r="136" spans="1:7" ht="13.8">
      <c r="A136" s="199"/>
      <c r="B136" s="401"/>
      <c r="C136" s="497"/>
      <c r="D136" s="504"/>
      <c r="E136" s="401"/>
      <c r="F136" s="497"/>
      <c r="G136" s="497"/>
    </row>
    <row r="137" spans="1:7" ht="15" customHeight="1" thickBot="1">
      <c r="A137" s="225" t="s">
        <v>808</v>
      </c>
      <c r="B137" s="499">
        <v>441</v>
      </c>
      <c r="C137" s="501">
        <v>148</v>
      </c>
      <c r="D137" s="511">
        <v>293</v>
      </c>
      <c r="E137" s="499">
        <v>20</v>
      </c>
      <c r="F137" s="501">
        <v>4</v>
      </c>
      <c r="G137" s="501">
        <v>16</v>
      </c>
    </row>
    <row r="138" spans="1:7" ht="15" customHeight="1">
      <c r="A138" s="246" t="s">
        <v>809</v>
      </c>
      <c r="B138" s="512">
        <v>153</v>
      </c>
      <c r="C138" s="496">
        <v>44</v>
      </c>
      <c r="D138" s="502">
        <v>109</v>
      </c>
      <c r="E138" s="512">
        <v>5</v>
      </c>
      <c r="F138" s="496">
        <v>0</v>
      </c>
      <c r="G138" s="496">
        <v>5</v>
      </c>
    </row>
    <row r="139" spans="1:7" ht="15" customHeight="1">
      <c r="A139" s="199" t="s">
        <v>810</v>
      </c>
      <c r="B139" s="401">
        <v>97</v>
      </c>
      <c r="C139" s="497">
        <v>40</v>
      </c>
      <c r="D139" s="504">
        <v>57</v>
      </c>
      <c r="E139" s="401">
        <v>3</v>
      </c>
      <c r="F139" s="497">
        <v>2</v>
      </c>
      <c r="G139" s="497">
        <v>1</v>
      </c>
    </row>
    <row r="140" spans="1:7" ht="15" customHeight="1">
      <c r="A140" s="199" t="s">
        <v>811</v>
      </c>
      <c r="B140" s="401">
        <v>81</v>
      </c>
      <c r="C140" s="497">
        <v>25</v>
      </c>
      <c r="D140" s="504">
        <v>56</v>
      </c>
      <c r="E140" s="401">
        <v>9</v>
      </c>
      <c r="F140" s="497">
        <v>1</v>
      </c>
      <c r="G140" s="497">
        <v>8</v>
      </c>
    </row>
    <row r="141" spans="1:7" ht="15" customHeight="1">
      <c r="A141" s="199" t="s">
        <v>812</v>
      </c>
      <c r="B141" s="401">
        <v>66</v>
      </c>
      <c r="C141" s="497">
        <v>23</v>
      </c>
      <c r="D141" s="504">
        <v>43</v>
      </c>
      <c r="E141" s="401">
        <v>1</v>
      </c>
      <c r="F141" s="497">
        <v>0</v>
      </c>
      <c r="G141" s="497">
        <v>1</v>
      </c>
    </row>
    <row r="142" spans="1:7" ht="15" customHeight="1">
      <c r="A142" s="199" t="s">
        <v>813</v>
      </c>
      <c r="B142" s="401">
        <v>44</v>
      </c>
      <c r="C142" s="497">
        <v>16</v>
      </c>
      <c r="D142" s="504">
        <v>28</v>
      </c>
      <c r="E142" s="401">
        <v>2</v>
      </c>
      <c r="F142" s="497">
        <v>1</v>
      </c>
      <c r="G142" s="497">
        <v>1</v>
      </c>
    </row>
    <row r="143" spans="1:7" ht="15" customHeight="1">
      <c r="A143" s="199"/>
      <c r="B143" s="401"/>
      <c r="C143" s="497"/>
      <c r="D143" s="504"/>
      <c r="E143" s="401"/>
      <c r="F143" s="497"/>
      <c r="G143" s="497"/>
    </row>
    <row r="144" spans="1:7" ht="15" customHeight="1" thickBot="1">
      <c r="A144" s="225" t="s">
        <v>814</v>
      </c>
      <c r="B144" s="499">
        <v>133</v>
      </c>
      <c r="C144" s="501">
        <v>70</v>
      </c>
      <c r="D144" s="511">
        <v>63</v>
      </c>
      <c r="E144" s="499">
        <v>4</v>
      </c>
      <c r="F144" s="501">
        <v>2</v>
      </c>
      <c r="G144" s="501">
        <v>2</v>
      </c>
    </row>
    <row r="145" spans="1:7" ht="15" customHeight="1">
      <c r="A145" s="246" t="s">
        <v>815</v>
      </c>
      <c r="B145" s="512">
        <v>43</v>
      </c>
      <c r="C145" s="496">
        <v>26</v>
      </c>
      <c r="D145" s="502">
        <v>17</v>
      </c>
      <c r="E145" s="512">
        <v>2</v>
      </c>
      <c r="F145" s="496">
        <v>1</v>
      </c>
      <c r="G145" s="496">
        <v>1</v>
      </c>
    </row>
    <row r="146" spans="1:7" ht="15" customHeight="1">
      <c r="A146" s="199" t="s">
        <v>816</v>
      </c>
      <c r="B146" s="401">
        <v>32</v>
      </c>
      <c r="C146" s="497">
        <v>15</v>
      </c>
      <c r="D146" s="504">
        <v>17</v>
      </c>
      <c r="E146" s="401">
        <v>1</v>
      </c>
      <c r="F146" s="497">
        <v>1</v>
      </c>
      <c r="G146" s="497">
        <v>0</v>
      </c>
    </row>
    <row r="147" spans="1:7" ht="15" customHeight="1">
      <c r="A147" s="199" t="s">
        <v>817</v>
      </c>
      <c r="B147" s="401">
        <v>25</v>
      </c>
      <c r="C147" s="497">
        <v>11</v>
      </c>
      <c r="D147" s="504">
        <v>14</v>
      </c>
      <c r="E147" s="401">
        <v>0</v>
      </c>
      <c r="F147" s="497">
        <v>0</v>
      </c>
      <c r="G147" s="497">
        <v>0</v>
      </c>
    </row>
    <row r="148" spans="1:7" ht="15" customHeight="1">
      <c r="A148" s="199" t="s">
        <v>818</v>
      </c>
      <c r="B148" s="401">
        <v>23</v>
      </c>
      <c r="C148" s="497">
        <v>10</v>
      </c>
      <c r="D148" s="504">
        <v>13</v>
      </c>
      <c r="E148" s="401">
        <v>1</v>
      </c>
      <c r="F148" s="497">
        <v>0</v>
      </c>
      <c r="G148" s="497">
        <v>1</v>
      </c>
    </row>
    <row r="149" spans="1:7" ht="15" customHeight="1">
      <c r="A149" s="199" t="s">
        <v>819</v>
      </c>
      <c r="B149" s="401">
        <v>10</v>
      </c>
      <c r="C149" s="497">
        <v>8</v>
      </c>
      <c r="D149" s="504">
        <v>2</v>
      </c>
      <c r="E149" s="401">
        <v>0</v>
      </c>
      <c r="F149" s="497">
        <v>0</v>
      </c>
      <c r="G149" s="497">
        <v>0</v>
      </c>
    </row>
    <row r="150" spans="1:7" ht="13.8">
      <c r="A150" s="199"/>
      <c r="B150" s="401"/>
      <c r="C150" s="497"/>
      <c r="D150" s="504"/>
      <c r="E150" s="401"/>
      <c r="F150" s="497"/>
      <c r="G150" s="497"/>
    </row>
    <row r="151" spans="1:7" ht="15" customHeight="1">
      <c r="A151" s="199" t="s">
        <v>820</v>
      </c>
      <c r="B151" s="401">
        <v>17</v>
      </c>
      <c r="C151" s="497">
        <v>3</v>
      </c>
      <c r="D151" s="504">
        <v>14</v>
      </c>
      <c r="E151" s="401">
        <v>0</v>
      </c>
      <c r="F151" s="497">
        <v>0</v>
      </c>
      <c r="G151" s="497">
        <v>0</v>
      </c>
    </row>
    <row r="152" spans="1:7" ht="15" customHeight="1">
      <c r="A152" s="199" t="s">
        <v>821</v>
      </c>
      <c r="B152" s="401">
        <v>3</v>
      </c>
      <c r="C152" s="497">
        <v>0</v>
      </c>
      <c r="D152" s="504">
        <v>3</v>
      </c>
      <c r="E152" s="401">
        <v>0</v>
      </c>
      <c r="F152" s="497">
        <v>0</v>
      </c>
      <c r="G152" s="497">
        <v>0</v>
      </c>
    </row>
    <row r="153" spans="1:7" ht="15" customHeight="1">
      <c r="A153" s="199" t="s">
        <v>822</v>
      </c>
      <c r="B153" s="401">
        <v>0</v>
      </c>
      <c r="C153" s="497">
        <v>0</v>
      </c>
      <c r="D153" s="504">
        <v>0</v>
      </c>
      <c r="E153" s="401">
        <v>0</v>
      </c>
      <c r="F153" s="497">
        <v>0</v>
      </c>
      <c r="G153" s="497">
        <v>0</v>
      </c>
    </row>
    <row r="154" spans="1:7" ht="13.8">
      <c r="A154" s="199"/>
      <c r="B154" s="401"/>
      <c r="C154" s="497"/>
      <c r="D154" s="504"/>
      <c r="E154" s="401"/>
      <c r="F154" s="497"/>
      <c r="G154" s="497"/>
    </row>
    <row r="155" spans="1:7" ht="15" customHeight="1">
      <c r="A155" s="199" t="s">
        <v>823</v>
      </c>
      <c r="B155" s="401">
        <v>15223</v>
      </c>
      <c r="C155" s="497">
        <v>7952</v>
      </c>
      <c r="D155" s="504">
        <v>7271</v>
      </c>
      <c r="E155" s="401">
        <v>6002</v>
      </c>
      <c r="F155" s="497">
        <v>3139</v>
      </c>
      <c r="G155" s="497">
        <v>2863</v>
      </c>
    </row>
    <row r="156" spans="1:7" ht="15" customHeight="1">
      <c r="A156" s="199" t="s">
        <v>824</v>
      </c>
      <c r="B156" s="401">
        <v>53683</v>
      </c>
      <c r="C156" s="497">
        <v>26733</v>
      </c>
      <c r="D156" s="504">
        <v>26950</v>
      </c>
      <c r="E156" s="401">
        <v>10793</v>
      </c>
      <c r="F156" s="497">
        <v>5498</v>
      </c>
      <c r="G156" s="497">
        <v>5295</v>
      </c>
    </row>
    <row r="157" spans="1:7" ht="15" customHeight="1">
      <c r="A157" s="199" t="s">
        <v>825</v>
      </c>
      <c r="B157" s="401">
        <v>51868</v>
      </c>
      <c r="C157" s="497">
        <v>25749</v>
      </c>
      <c r="D157" s="504">
        <v>26119</v>
      </c>
      <c r="E157" s="401">
        <v>10125</v>
      </c>
      <c r="F157" s="497">
        <v>5152</v>
      </c>
      <c r="G157" s="497">
        <v>4973</v>
      </c>
    </row>
    <row r="158" spans="1:7" ht="15" customHeight="1">
      <c r="A158" s="199" t="s">
        <v>826</v>
      </c>
      <c r="B158" s="401">
        <v>49769</v>
      </c>
      <c r="C158" s="497">
        <v>24647</v>
      </c>
      <c r="D158" s="504">
        <v>25122</v>
      </c>
      <c r="E158" s="401">
        <v>9323</v>
      </c>
      <c r="F158" s="497">
        <v>4730</v>
      </c>
      <c r="G158" s="497">
        <v>4593</v>
      </c>
    </row>
    <row r="159" spans="1:7" ht="15" customHeight="1">
      <c r="A159" s="199" t="s">
        <v>827</v>
      </c>
      <c r="B159" s="401">
        <v>14723</v>
      </c>
      <c r="C159" s="497">
        <v>6909</v>
      </c>
      <c r="D159" s="504">
        <v>7814</v>
      </c>
      <c r="E159" s="401">
        <v>1591</v>
      </c>
      <c r="F159" s="497">
        <v>760</v>
      </c>
      <c r="G159" s="497">
        <v>831</v>
      </c>
    </row>
    <row r="160" spans="1:7" ht="15" customHeight="1">
      <c r="A160" s="199" t="s">
        <v>828</v>
      </c>
      <c r="B160" s="401">
        <v>12614</v>
      </c>
      <c r="C160" s="497">
        <v>5805</v>
      </c>
      <c r="D160" s="504">
        <v>6809</v>
      </c>
      <c r="E160" s="401">
        <v>1344</v>
      </c>
      <c r="F160" s="497">
        <v>623</v>
      </c>
      <c r="G160" s="497">
        <v>721</v>
      </c>
    </row>
    <row r="161" spans="1:7" ht="15" customHeight="1">
      <c r="A161" s="199" t="s">
        <v>829</v>
      </c>
      <c r="B161" s="401">
        <v>8546</v>
      </c>
      <c r="C161" s="497">
        <v>3722</v>
      </c>
      <c r="D161" s="504">
        <v>4824</v>
      </c>
      <c r="E161" s="401">
        <v>872</v>
      </c>
      <c r="F161" s="497">
        <v>397</v>
      </c>
      <c r="G161" s="497">
        <v>475</v>
      </c>
    </row>
    <row r="162" spans="1:7" ht="15" customHeight="1">
      <c r="A162" s="199" t="s">
        <v>830</v>
      </c>
      <c r="B162" s="401">
        <v>4638</v>
      </c>
      <c r="C162" s="497">
        <v>1874</v>
      </c>
      <c r="D162" s="504">
        <v>2764</v>
      </c>
      <c r="E162" s="401">
        <v>366</v>
      </c>
      <c r="F162" s="497">
        <v>156</v>
      </c>
      <c r="G162" s="497">
        <v>210</v>
      </c>
    </row>
    <row r="163" spans="1:7" ht="13.8">
      <c r="A163" s="199" t="s">
        <v>0</v>
      </c>
      <c r="B163" s="236" t="s">
        <v>0</v>
      </c>
      <c r="C163" s="237" t="s">
        <v>0</v>
      </c>
      <c r="D163" s="238" t="s">
        <v>0</v>
      </c>
      <c r="E163" s="236" t="s">
        <v>0</v>
      </c>
      <c r="F163" s="237" t="s">
        <v>0</v>
      </c>
      <c r="G163" s="237" t="s">
        <v>0</v>
      </c>
    </row>
    <row r="164" spans="1:7" ht="15" customHeight="1">
      <c r="A164" s="199" t="s">
        <v>831</v>
      </c>
      <c r="B164" s="787">
        <v>41.3</v>
      </c>
      <c r="C164" s="788">
        <v>40.200000000000003</v>
      </c>
      <c r="D164" s="789">
        <v>42.6</v>
      </c>
      <c r="E164" s="787">
        <v>26.2</v>
      </c>
      <c r="F164" s="788">
        <v>25.7</v>
      </c>
      <c r="G164" s="788">
        <v>26.7</v>
      </c>
    </row>
    <row r="165" spans="1:7" ht="15" customHeight="1">
      <c r="A165" s="2363" t="s">
        <v>836</v>
      </c>
      <c r="B165" s="2364"/>
      <c r="C165" s="2364"/>
      <c r="D165" s="2364"/>
      <c r="E165" s="2364"/>
      <c r="F165" s="2364"/>
      <c r="G165" s="2365"/>
    </row>
    <row r="166" spans="1:7" ht="13.8">
      <c r="E166" s="8"/>
      <c r="F166" s="8"/>
      <c r="G166" s="8"/>
    </row>
    <row r="167" spans="1:7" ht="30.75" customHeight="1">
      <c r="A167" s="2292" t="s">
        <v>837</v>
      </c>
      <c r="B167" s="2292"/>
      <c r="C167" s="2292"/>
      <c r="D167" s="2292"/>
      <c r="E167" s="2292"/>
      <c r="F167" s="2292"/>
      <c r="G167" s="2292"/>
    </row>
  </sheetData>
  <mergeCells count="7">
    <mergeCell ref="A167:G167"/>
    <mergeCell ref="A165:G165"/>
    <mergeCell ref="A1:G1"/>
    <mergeCell ref="A3:A5"/>
    <mergeCell ref="B3:G3"/>
    <mergeCell ref="B4:D4"/>
    <mergeCell ref="E4:G4"/>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7"/>
  <sheetViews>
    <sheetView workbookViewId="0">
      <selection sqref="A1:XFD1048576"/>
    </sheetView>
  </sheetViews>
  <sheetFormatPr defaultColWidth="8.77734375" defaultRowHeight="12.75" customHeight="1"/>
  <cols>
    <col min="1" max="1" width="29.44140625" style="14" customWidth="1"/>
    <col min="2" max="7" width="12.109375" style="14" customWidth="1"/>
    <col min="8" max="8" width="8.77734375" style="14"/>
    <col min="9" max="9" width="8.77734375" style="4"/>
    <col min="10" max="16384" width="8.77734375" style="14"/>
  </cols>
  <sheetData>
    <row r="1" spans="1:9" ht="24.6">
      <c r="A1" s="2245" t="s">
        <v>1766</v>
      </c>
      <c r="B1" s="2245"/>
      <c r="C1" s="2245"/>
      <c r="D1" s="2245"/>
      <c r="E1" s="2245"/>
      <c r="F1" s="2245"/>
      <c r="G1" s="2245"/>
      <c r="H1" s="648"/>
    </row>
    <row r="2" spans="1:9" ht="13.8">
      <c r="A2" s="258"/>
      <c r="B2" s="258"/>
      <c r="C2" s="258"/>
      <c r="D2" s="258"/>
      <c r="E2" s="258"/>
      <c r="F2" s="258"/>
      <c r="G2" s="258"/>
    </row>
    <row r="3" spans="1:9" ht="17.399999999999999">
      <c r="A3" s="2357" t="s">
        <v>336</v>
      </c>
      <c r="B3" s="2359" t="s">
        <v>833</v>
      </c>
      <c r="C3" s="2360"/>
      <c r="D3" s="2360"/>
      <c r="E3" s="2360"/>
      <c r="F3" s="2360"/>
      <c r="G3" s="2361"/>
      <c r="I3" s="206"/>
    </row>
    <row r="4" spans="1:9" ht="17.399999999999999">
      <c r="A4" s="2362"/>
      <c r="B4" s="2299" t="s">
        <v>834</v>
      </c>
      <c r="C4" s="2301"/>
      <c r="D4" s="2301"/>
      <c r="E4" s="2299" t="s">
        <v>23</v>
      </c>
      <c r="F4" s="2301"/>
      <c r="G4" s="2314"/>
      <c r="I4" s="206"/>
    </row>
    <row r="5" spans="1:9" ht="17.399999999999999">
      <c r="A5" s="2358"/>
      <c r="B5" s="46" t="s">
        <v>1694</v>
      </c>
      <c r="C5" s="52" t="s">
        <v>337</v>
      </c>
      <c r="D5" s="97" t="s">
        <v>338</v>
      </c>
      <c r="E5" s="46" t="s">
        <v>1694</v>
      </c>
      <c r="F5" s="52" t="s">
        <v>337</v>
      </c>
      <c r="G5" s="49" t="s">
        <v>338</v>
      </c>
      <c r="I5" s="206"/>
    </row>
    <row r="6" spans="1:9" ht="15" customHeight="1">
      <c r="A6" s="240" t="s">
        <v>717</v>
      </c>
      <c r="B6" s="399">
        <v>154834</v>
      </c>
      <c r="C6" s="498">
        <v>77587</v>
      </c>
      <c r="D6" s="503">
        <v>77247</v>
      </c>
      <c r="E6" s="399">
        <v>36758</v>
      </c>
      <c r="F6" s="498">
        <v>18421</v>
      </c>
      <c r="G6" s="498">
        <v>18337</v>
      </c>
    </row>
    <row r="7" spans="1:9" ht="13.8">
      <c r="A7" s="199"/>
      <c r="B7" s="401"/>
      <c r="C7" s="497"/>
      <c r="D7" s="504"/>
      <c r="E7" s="401"/>
      <c r="F7" s="497"/>
      <c r="G7" s="497"/>
    </row>
    <row r="8" spans="1:9" ht="15" customHeight="1">
      <c r="A8" s="240" t="s">
        <v>339</v>
      </c>
      <c r="B8" s="399">
        <v>10020</v>
      </c>
      <c r="C8" s="498">
        <v>5161</v>
      </c>
      <c r="D8" s="503">
        <v>4859</v>
      </c>
      <c r="E8" s="399">
        <v>4026</v>
      </c>
      <c r="F8" s="498">
        <v>2029</v>
      </c>
      <c r="G8" s="498">
        <v>1997</v>
      </c>
    </row>
    <row r="9" spans="1:9" ht="15" customHeight="1">
      <c r="A9" s="199"/>
      <c r="B9" s="401"/>
      <c r="C9" s="497"/>
      <c r="D9" s="504"/>
      <c r="E9" s="401"/>
      <c r="F9" s="497"/>
      <c r="G9" s="497"/>
    </row>
    <row r="10" spans="1:9" ht="15" customHeight="1">
      <c r="A10" s="240" t="s">
        <v>340</v>
      </c>
      <c r="B10" s="399">
        <v>2035</v>
      </c>
      <c r="C10" s="498">
        <v>1041</v>
      </c>
      <c r="D10" s="503">
        <v>994</v>
      </c>
      <c r="E10" s="399">
        <v>797</v>
      </c>
      <c r="F10" s="498">
        <v>397</v>
      </c>
      <c r="G10" s="498">
        <v>400</v>
      </c>
    </row>
    <row r="11" spans="1:9" ht="15" customHeight="1">
      <c r="A11" s="262"/>
      <c r="B11" s="562"/>
      <c r="C11" s="563"/>
      <c r="D11" s="564"/>
      <c r="E11" s="562"/>
      <c r="F11" s="563"/>
      <c r="G11" s="563"/>
    </row>
    <row r="12" spans="1:9" ht="15" customHeight="1" thickBot="1">
      <c r="A12" s="245" t="s">
        <v>341</v>
      </c>
      <c r="B12" s="499">
        <v>7985</v>
      </c>
      <c r="C12" s="501">
        <v>4120</v>
      </c>
      <c r="D12" s="511">
        <v>3865</v>
      </c>
      <c r="E12" s="499">
        <v>3229</v>
      </c>
      <c r="F12" s="501">
        <v>1632</v>
      </c>
      <c r="G12" s="501">
        <v>1597</v>
      </c>
    </row>
    <row r="13" spans="1:9" ht="13.8">
      <c r="A13" s="246" t="s">
        <v>718</v>
      </c>
      <c r="B13" s="512">
        <v>1979</v>
      </c>
      <c r="C13" s="496">
        <v>970</v>
      </c>
      <c r="D13" s="502">
        <v>1009</v>
      </c>
      <c r="E13" s="512">
        <v>784</v>
      </c>
      <c r="F13" s="496">
        <v>359</v>
      </c>
      <c r="G13" s="496">
        <v>425</v>
      </c>
    </row>
    <row r="14" spans="1:9" ht="13.8">
      <c r="A14" s="199" t="s">
        <v>719</v>
      </c>
      <c r="B14" s="401">
        <v>2050</v>
      </c>
      <c r="C14" s="497">
        <v>1084</v>
      </c>
      <c r="D14" s="504">
        <v>966</v>
      </c>
      <c r="E14" s="401">
        <v>859</v>
      </c>
      <c r="F14" s="497">
        <v>452</v>
      </c>
      <c r="G14" s="497">
        <v>407</v>
      </c>
    </row>
    <row r="15" spans="1:9" ht="13.8">
      <c r="A15" s="199" t="s">
        <v>720</v>
      </c>
      <c r="B15" s="401">
        <v>1994</v>
      </c>
      <c r="C15" s="497">
        <v>1063</v>
      </c>
      <c r="D15" s="504">
        <v>931</v>
      </c>
      <c r="E15" s="401">
        <v>804</v>
      </c>
      <c r="F15" s="497">
        <v>441</v>
      </c>
      <c r="G15" s="497">
        <v>363</v>
      </c>
    </row>
    <row r="16" spans="1:9" ht="13.8">
      <c r="A16" s="199" t="s">
        <v>721</v>
      </c>
      <c r="B16" s="401">
        <v>1962</v>
      </c>
      <c r="C16" s="497">
        <v>1003</v>
      </c>
      <c r="D16" s="504">
        <v>959</v>
      </c>
      <c r="E16" s="401">
        <v>782</v>
      </c>
      <c r="F16" s="497">
        <v>380</v>
      </c>
      <c r="G16" s="497">
        <v>402</v>
      </c>
    </row>
    <row r="17" spans="1:7" ht="13.8">
      <c r="A17" s="199"/>
      <c r="B17" s="557"/>
      <c r="C17" s="558"/>
      <c r="D17" s="559"/>
      <c r="E17" s="557"/>
      <c r="F17" s="558"/>
      <c r="G17" s="558"/>
    </row>
    <row r="18" spans="1:7" ht="15" customHeight="1" thickBot="1">
      <c r="A18" s="225" t="s">
        <v>342</v>
      </c>
      <c r="B18" s="499">
        <v>9886</v>
      </c>
      <c r="C18" s="501">
        <v>5065</v>
      </c>
      <c r="D18" s="511">
        <v>4821</v>
      </c>
      <c r="E18" s="499">
        <v>3773</v>
      </c>
      <c r="F18" s="501">
        <v>1906</v>
      </c>
      <c r="G18" s="501">
        <v>1867</v>
      </c>
    </row>
    <row r="19" spans="1:7" ht="13.8">
      <c r="A19" s="246" t="s">
        <v>722</v>
      </c>
      <c r="B19" s="512">
        <v>1988</v>
      </c>
      <c r="C19" s="496">
        <v>1008</v>
      </c>
      <c r="D19" s="502">
        <v>980</v>
      </c>
      <c r="E19" s="512">
        <v>753</v>
      </c>
      <c r="F19" s="496">
        <v>375</v>
      </c>
      <c r="G19" s="496">
        <v>378</v>
      </c>
    </row>
    <row r="20" spans="1:7" ht="13.8">
      <c r="A20" s="199" t="s">
        <v>723</v>
      </c>
      <c r="B20" s="401">
        <v>1994</v>
      </c>
      <c r="C20" s="497">
        <v>1073</v>
      </c>
      <c r="D20" s="504">
        <v>921</v>
      </c>
      <c r="E20" s="401">
        <v>768</v>
      </c>
      <c r="F20" s="497">
        <v>406</v>
      </c>
      <c r="G20" s="497">
        <v>362</v>
      </c>
    </row>
    <row r="21" spans="1:7" ht="13.8">
      <c r="A21" s="199" t="s">
        <v>724</v>
      </c>
      <c r="B21" s="401">
        <v>1975</v>
      </c>
      <c r="C21" s="497">
        <v>1043</v>
      </c>
      <c r="D21" s="504">
        <v>932</v>
      </c>
      <c r="E21" s="401">
        <v>762</v>
      </c>
      <c r="F21" s="497">
        <v>398</v>
      </c>
      <c r="G21" s="497">
        <v>364</v>
      </c>
    </row>
    <row r="22" spans="1:7" ht="13.8">
      <c r="A22" s="199" t="s">
        <v>725</v>
      </c>
      <c r="B22" s="401">
        <v>1916</v>
      </c>
      <c r="C22" s="497">
        <v>934</v>
      </c>
      <c r="D22" s="504">
        <v>982</v>
      </c>
      <c r="E22" s="401">
        <v>723</v>
      </c>
      <c r="F22" s="497">
        <v>348</v>
      </c>
      <c r="G22" s="497">
        <v>375</v>
      </c>
    </row>
    <row r="23" spans="1:7" ht="13.8">
      <c r="A23" s="199" t="s">
        <v>726</v>
      </c>
      <c r="B23" s="401">
        <v>2013</v>
      </c>
      <c r="C23" s="497">
        <v>1007</v>
      </c>
      <c r="D23" s="504">
        <v>1006</v>
      </c>
      <c r="E23" s="401">
        <v>767</v>
      </c>
      <c r="F23" s="497">
        <v>379</v>
      </c>
      <c r="G23" s="497">
        <v>388</v>
      </c>
    </row>
    <row r="24" spans="1:7" ht="13.8">
      <c r="A24" s="199"/>
      <c r="B24" s="401"/>
      <c r="C24" s="497"/>
      <c r="D24" s="504"/>
      <c r="E24" s="401"/>
      <c r="F24" s="497"/>
      <c r="G24" s="497"/>
    </row>
    <row r="25" spans="1:7" ht="15" customHeight="1" thickBot="1">
      <c r="A25" s="225" t="s">
        <v>343</v>
      </c>
      <c r="B25" s="499">
        <v>9816</v>
      </c>
      <c r="C25" s="501">
        <v>4932</v>
      </c>
      <c r="D25" s="511">
        <v>4884</v>
      </c>
      <c r="E25" s="499">
        <v>3664</v>
      </c>
      <c r="F25" s="501">
        <v>1820</v>
      </c>
      <c r="G25" s="501">
        <v>1844</v>
      </c>
    </row>
    <row r="26" spans="1:7" ht="15" customHeight="1">
      <c r="A26" s="246" t="s">
        <v>727</v>
      </c>
      <c r="B26" s="512">
        <v>1954</v>
      </c>
      <c r="C26" s="496">
        <v>1017</v>
      </c>
      <c r="D26" s="502">
        <v>937</v>
      </c>
      <c r="E26" s="512">
        <v>729</v>
      </c>
      <c r="F26" s="496">
        <v>360</v>
      </c>
      <c r="G26" s="496">
        <v>369</v>
      </c>
    </row>
    <row r="27" spans="1:7" ht="15" customHeight="1">
      <c r="A27" s="199" t="s">
        <v>728</v>
      </c>
      <c r="B27" s="401">
        <v>1921</v>
      </c>
      <c r="C27" s="497">
        <v>962</v>
      </c>
      <c r="D27" s="504">
        <v>959</v>
      </c>
      <c r="E27" s="401">
        <v>746</v>
      </c>
      <c r="F27" s="497">
        <v>367</v>
      </c>
      <c r="G27" s="497">
        <v>379</v>
      </c>
    </row>
    <row r="28" spans="1:7" ht="15" customHeight="1">
      <c r="A28" s="199" t="s">
        <v>729</v>
      </c>
      <c r="B28" s="401">
        <v>1987</v>
      </c>
      <c r="C28" s="497">
        <v>965</v>
      </c>
      <c r="D28" s="504">
        <v>1022</v>
      </c>
      <c r="E28" s="401">
        <v>728</v>
      </c>
      <c r="F28" s="497">
        <v>366</v>
      </c>
      <c r="G28" s="497">
        <v>362</v>
      </c>
    </row>
    <row r="29" spans="1:7" ht="15" customHeight="1">
      <c r="A29" s="199" t="s">
        <v>730</v>
      </c>
      <c r="B29" s="401">
        <v>1938</v>
      </c>
      <c r="C29" s="497">
        <v>980</v>
      </c>
      <c r="D29" s="504">
        <v>958</v>
      </c>
      <c r="E29" s="401">
        <v>721</v>
      </c>
      <c r="F29" s="497">
        <v>365</v>
      </c>
      <c r="G29" s="497">
        <v>356</v>
      </c>
    </row>
    <row r="30" spans="1:7" ht="15" customHeight="1">
      <c r="A30" s="199" t="s">
        <v>731</v>
      </c>
      <c r="B30" s="401">
        <v>2016</v>
      </c>
      <c r="C30" s="497">
        <v>1008</v>
      </c>
      <c r="D30" s="504">
        <v>1008</v>
      </c>
      <c r="E30" s="401">
        <v>740</v>
      </c>
      <c r="F30" s="497">
        <v>362</v>
      </c>
      <c r="G30" s="497">
        <v>378</v>
      </c>
    </row>
    <row r="31" spans="1:7" ht="13.8">
      <c r="A31" s="199"/>
      <c r="B31" s="401"/>
      <c r="C31" s="497"/>
      <c r="D31" s="504"/>
      <c r="E31" s="401"/>
      <c r="F31" s="497"/>
      <c r="G31" s="497"/>
    </row>
    <row r="32" spans="1:7" ht="15" customHeight="1" thickBot="1">
      <c r="A32" s="225" t="s">
        <v>732</v>
      </c>
      <c r="B32" s="499">
        <v>9415</v>
      </c>
      <c r="C32" s="501">
        <v>4942</v>
      </c>
      <c r="D32" s="511">
        <v>4473</v>
      </c>
      <c r="E32" s="499">
        <v>3372</v>
      </c>
      <c r="F32" s="501">
        <v>1760</v>
      </c>
      <c r="G32" s="501">
        <v>1612</v>
      </c>
    </row>
    <row r="33" spans="1:7" ht="15" customHeight="1">
      <c r="A33" s="246" t="s">
        <v>733</v>
      </c>
      <c r="B33" s="512">
        <v>1921</v>
      </c>
      <c r="C33" s="496">
        <v>996</v>
      </c>
      <c r="D33" s="502">
        <v>925</v>
      </c>
      <c r="E33" s="512">
        <v>670</v>
      </c>
      <c r="F33" s="496">
        <v>359</v>
      </c>
      <c r="G33" s="496">
        <v>311</v>
      </c>
    </row>
    <row r="34" spans="1:7" ht="15" customHeight="1">
      <c r="A34" s="199" t="s">
        <v>734</v>
      </c>
      <c r="B34" s="401">
        <v>2062</v>
      </c>
      <c r="C34" s="497">
        <v>1065</v>
      </c>
      <c r="D34" s="504">
        <v>997</v>
      </c>
      <c r="E34" s="401">
        <v>759</v>
      </c>
      <c r="F34" s="497">
        <v>395</v>
      </c>
      <c r="G34" s="497">
        <v>364</v>
      </c>
    </row>
    <row r="35" spans="1:7" ht="15" customHeight="1">
      <c r="A35" s="199" t="s">
        <v>735</v>
      </c>
      <c r="B35" s="401">
        <v>2110</v>
      </c>
      <c r="C35" s="497">
        <v>1110</v>
      </c>
      <c r="D35" s="504">
        <v>1000</v>
      </c>
      <c r="E35" s="401">
        <v>710</v>
      </c>
      <c r="F35" s="497">
        <v>370</v>
      </c>
      <c r="G35" s="497">
        <v>340</v>
      </c>
    </row>
    <row r="36" spans="1:7" ht="15" customHeight="1">
      <c r="A36" s="199" t="s">
        <v>736</v>
      </c>
      <c r="B36" s="401">
        <v>1749</v>
      </c>
      <c r="C36" s="497">
        <v>946</v>
      </c>
      <c r="D36" s="504">
        <v>803</v>
      </c>
      <c r="E36" s="401">
        <v>626</v>
      </c>
      <c r="F36" s="497">
        <v>335</v>
      </c>
      <c r="G36" s="497">
        <v>291</v>
      </c>
    </row>
    <row r="37" spans="1:7" ht="15" customHeight="1">
      <c r="A37" s="199" t="s">
        <v>737</v>
      </c>
      <c r="B37" s="401">
        <v>1573</v>
      </c>
      <c r="C37" s="497">
        <v>825</v>
      </c>
      <c r="D37" s="504">
        <v>748</v>
      </c>
      <c r="E37" s="401">
        <v>607</v>
      </c>
      <c r="F37" s="497">
        <v>301</v>
      </c>
      <c r="G37" s="497">
        <v>306</v>
      </c>
    </row>
    <row r="38" spans="1:7" ht="13.8">
      <c r="A38" s="199"/>
      <c r="B38" s="401"/>
      <c r="C38" s="497"/>
      <c r="D38" s="504"/>
      <c r="E38" s="401"/>
      <c r="F38" s="497"/>
      <c r="G38" s="497"/>
    </row>
    <row r="39" spans="1:7" ht="15" customHeight="1" thickBot="1">
      <c r="A39" s="225" t="s">
        <v>345</v>
      </c>
      <c r="B39" s="499">
        <v>8318</v>
      </c>
      <c r="C39" s="501">
        <v>4231</v>
      </c>
      <c r="D39" s="511">
        <v>4087</v>
      </c>
      <c r="E39" s="499">
        <v>2700</v>
      </c>
      <c r="F39" s="501">
        <v>1355</v>
      </c>
      <c r="G39" s="501">
        <v>1345</v>
      </c>
    </row>
    <row r="40" spans="1:7" ht="15" customHeight="1">
      <c r="A40" s="246" t="s">
        <v>738</v>
      </c>
      <c r="B40" s="512">
        <v>1508</v>
      </c>
      <c r="C40" s="496">
        <v>766</v>
      </c>
      <c r="D40" s="502">
        <v>742</v>
      </c>
      <c r="E40" s="512">
        <v>560</v>
      </c>
      <c r="F40" s="496">
        <v>283</v>
      </c>
      <c r="G40" s="496">
        <v>277</v>
      </c>
    </row>
    <row r="41" spans="1:7" ht="15" customHeight="1">
      <c r="A41" s="199" t="s">
        <v>739</v>
      </c>
      <c r="B41" s="401">
        <v>1532</v>
      </c>
      <c r="C41" s="497">
        <v>797</v>
      </c>
      <c r="D41" s="504">
        <v>735</v>
      </c>
      <c r="E41" s="401">
        <v>551</v>
      </c>
      <c r="F41" s="497">
        <v>281</v>
      </c>
      <c r="G41" s="497">
        <v>270</v>
      </c>
    </row>
    <row r="42" spans="1:7" ht="15" customHeight="1">
      <c r="A42" s="199" t="s">
        <v>740</v>
      </c>
      <c r="B42" s="401">
        <v>1694</v>
      </c>
      <c r="C42" s="497">
        <v>852</v>
      </c>
      <c r="D42" s="504">
        <v>842</v>
      </c>
      <c r="E42" s="401">
        <v>536</v>
      </c>
      <c r="F42" s="497">
        <v>255</v>
      </c>
      <c r="G42" s="497">
        <v>281</v>
      </c>
    </row>
    <row r="43" spans="1:7" ht="15" customHeight="1">
      <c r="A43" s="199" t="s">
        <v>741</v>
      </c>
      <c r="B43" s="401">
        <v>1748</v>
      </c>
      <c r="C43" s="497">
        <v>872</v>
      </c>
      <c r="D43" s="504">
        <v>876</v>
      </c>
      <c r="E43" s="401">
        <v>555</v>
      </c>
      <c r="F43" s="497">
        <v>290</v>
      </c>
      <c r="G43" s="497">
        <v>265</v>
      </c>
    </row>
    <row r="44" spans="1:7" ht="15" customHeight="1">
      <c r="A44" s="199" t="s">
        <v>742</v>
      </c>
      <c r="B44" s="401">
        <v>1836</v>
      </c>
      <c r="C44" s="497">
        <v>944</v>
      </c>
      <c r="D44" s="504">
        <v>892</v>
      </c>
      <c r="E44" s="401">
        <v>498</v>
      </c>
      <c r="F44" s="497">
        <v>246</v>
      </c>
      <c r="G44" s="497">
        <v>252</v>
      </c>
    </row>
    <row r="45" spans="1:7" ht="13.8">
      <c r="A45" s="199"/>
      <c r="B45" s="554"/>
      <c r="C45" s="555"/>
      <c r="D45" s="556"/>
      <c r="E45" s="554"/>
      <c r="F45" s="555"/>
      <c r="G45" s="555"/>
    </row>
    <row r="46" spans="1:7" ht="15" customHeight="1" thickBot="1">
      <c r="A46" s="225" t="s">
        <v>346</v>
      </c>
      <c r="B46" s="499">
        <v>10180</v>
      </c>
      <c r="C46" s="501">
        <v>5089</v>
      </c>
      <c r="D46" s="511">
        <v>5091</v>
      </c>
      <c r="E46" s="499">
        <v>2644</v>
      </c>
      <c r="F46" s="501">
        <v>1337</v>
      </c>
      <c r="G46" s="501">
        <v>1307</v>
      </c>
    </row>
    <row r="47" spans="1:7" ht="15" customHeight="1">
      <c r="A47" s="246" t="s">
        <v>743</v>
      </c>
      <c r="B47" s="512">
        <v>1984</v>
      </c>
      <c r="C47" s="496">
        <v>1003</v>
      </c>
      <c r="D47" s="502">
        <v>981</v>
      </c>
      <c r="E47" s="512">
        <v>545</v>
      </c>
      <c r="F47" s="496">
        <v>297</v>
      </c>
      <c r="G47" s="496">
        <v>248</v>
      </c>
    </row>
    <row r="48" spans="1:7" ht="15" customHeight="1">
      <c r="A48" s="199" t="s">
        <v>744</v>
      </c>
      <c r="B48" s="401">
        <v>1924</v>
      </c>
      <c r="C48" s="497">
        <v>985</v>
      </c>
      <c r="D48" s="504">
        <v>939</v>
      </c>
      <c r="E48" s="401">
        <v>527</v>
      </c>
      <c r="F48" s="497">
        <v>276</v>
      </c>
      <c r="G48" s="497">
        <v>251</v>
      </c>
    </row>
    <row r="49" spans="1:7" ht="15" customHeight="1">
      <c r="A49" s="199" t="s">
        <v>745</v>
      </c>
      <c r="B49" s="401">
        <v>2068</v>
      </c>
      <c r="C49" s="497">
        <v>1029</v>
      </c>
      <c r="D49" s="504">
        <v>1039</v>
      </c>
      <c r="E49" s="401">
        <v>554</v>
      </c>
      <c r="F49" s="497">
        <v>251</v>
      </c>
      <c r="G49" s="497">
        <v>303</v>
      </c>
    </row>
    <row r="50" spans="1:7" ht="15" customHeight="1">
      <c r="A50" s="199" t="s">
        <v>746</v>
      </c>
      <c r="B50" s="401">
        <v>2087</v>
      </c>
      <c r="C50" s="497">
        <v>1050</v>
      </c>
      <c r="D50" s="504">
        <v>1037</v>
      </c>
      <c r="E50" s="401">
        <v>519</v>
      </c>
      <c r="F50" s="497">
        <v>264</v>
      </c>
      <c r="G50" s="497">
        <v>255</v>
      </c>
    </row>
    <row r="51" spans="1:7" ht="15" customHeight="1">
      <c r="A51" s="199" t="s">
        <v>747</v>
      </c>
      <c r="B51" s="401">
        <v>2117</v>
      </c>
      <c r="C51" s="497">
        <v>1022</v>
      </c>
      <c r="D51" s="504">
        <v>1095</v>
      </c>
      <c r="E51" s="401">
        <v>499</v>
      </c>
      <c r="F51" s="497">
        <v>249</v>
      </c>
      <c r="G51" s="497">
        <v>250</v>
      </c>
    </row>
    <row r="52" spans="1:7" ht="13.8">
      <c r="A52" s="199"/>
      <c r="B52" s="401"/>
      <c r="C52" s="497"/>
      <c r="D52" s="504"/>
      <c r="E52" s="401"/>
      <c r="F52" s="497"/>
      <c r="G52" s="497"/>
    </row>
    <row r="53" spans="1:7" ht="15" customHeight="1" thickBot="1">
      <c r="A53" s="225" t="s">
        <v>347</v>
      </c>
      <c r="B53" s="499">
        <v>10331</v>
      </c>
      <c r="C53" s="501">
        <v>5285</v>
      </c>
      <c r="D53" s="511">
        <v>5046</v>
      </c>
      <c r="E53" s="499">
        <v>2448</v>
      </c>
      <c r="F53" s="501">
        <v>1226</v>
      </c>
      <c r="G53" s="501">
        <v>1222</v>
      </c>
    </row>
    <row r="54" spans="1:7" ht="15" customHeight="1">
      <c r="A54" s="246" t="s">
        <v>748</v>
      </c>
      <c r="B54" s="512">
        <v>2248</v>
      </c>
      <c r="C54" s="496">
        <v>1162</v>
      </c>
      <c r="D54" s="502">
        <v>1086</v>
      </c>
      <c r="E54" s="512">
        <v>540</v>
      </c>
      <c r="F54" s="496">
        <v>285</v>
      </c>
      <c r="G54" s="496">
        <v>255</v>
      </c>
    </row>
    <row r="55" spans="1:7" ht="15" customHeight="1">
      <c r="A55" s="199" t="s">
        <v>749</v>
      </c>
      <c r="B55" s="401">
        <v>1987</v>
      </c>
      <c r="C55" s="497">
        <v>1005</v>
      </c>
      <c r="D55" s="504">
        <v>982</v>
      </c>
      <c r="E55" s="401">
        <v>505</v>
      </c>
      <c r="F55" s="497">
        <v>254</v>
      </c>
      <c r="G55" s="497">
        <v>251</v>
      </c>
    </row>
    <row r="56" spans="1:7" ht="15" customHeight="1">
      <c r="A56" s="199" t="s">
        <v>750</v>
      </c>
      <c r="B56" s="401">
        <v>2099</v>
      </c>
      <c r="C56" s="497">
        <v>1109</v>
      </c>
      <c r="D56" s="504">
        <v>990</v>
      </c>
      <c r="E56" s="401">
        <v>479</v>
      </c>
      <c r="F56" s="497">
        <v>242</v>
      </c>
      <c r="G56" s="497">
        <v>237</v>
      </c>
    </row>
    <row r="57" spans="1:7" ht="15" customHeight="1">
      <c r="A57" s="199" t="s">
        <v>751</v>
      </c>
      <c r="B57" s="401">
        <v>2019</v>
      </c>
      <c r="C57" s="497">
        <v>989</v>
      </c>
      <c r="D57" s="504">
        <v>1030</v>
      </c>
      <c r="E57" s="401">
        <v>468</v>
      </c>
      <c r="F57" s="497">
        <v>224</v>
      </c>
      <c r="G57" s="497">
        <v>244</v>
      </c>
    </row>
    <row r="58" spans="1:7" ht="15" customHeight="1">
      <c r="A58" s="199" t="s">
        <v>752</v>
      </c>
      <c r="B58" s="401">
        <v>1978</v>
      </c>
      <c r="C58" s="497">
        <v>1020</v>
      </c>
      <c r="D58" s="504">
        <v>958</v>
      </c>
      <c r="E58" s="401">
        <v>456</v>
      </c>
      <c r="F58" s="497">
        <v>221</v>
      </c>
      <c r="G58" s="497">
        <v>235</v>
      </c>
    </row>
    <row r="59" spans="1:7" ht="13.8">
      <c r="A59" s="199"/>
      <c r="B59" s="401"/>
      <c r="C59" s="497"/>
      <c r="D59" s="504"/>
      <c r="E59" s="401"/>
      <c r="F59" s="497"/>
      <c r="G59" s="497"/>
    </row>
    <row r="60" spans="1:7" ht="15" customHeight="1" thickBot="1">
      <c r="A60" s="225" t="s">
        <v>348</v>
      </c>
      <c r="B60" s="499">
        <v>10291</v>
      </c>
      <c r="C60" s="501">
        <v>5286</v>
      </c>
      <c r="D60" s="511">
        <v>5005</v>
      </c>
      <c r="E60" s="499">
        <v>2182</v>
      </c>
      <c r="F60" s="501">
        <v>1151</v>
      </c>
      <c r="G60" s="501">
        <v>1031</v>
      </c>
    </row>
    <row r="61" spans="1:7" ht="15" customHeight="1">
      <c r="A61" s="246" t="s">
        <v>753</v>
      </c>
      <c r="B61" s="512">
        <v>2088</v>
      </c>
      <c r="C61" s="496">
        <v>1114</v>
      </c>
      <c r="D61" s="502">
        <v>974</v>
      </c>
      <c r="E61" s="512">
        <v>480</v>
      </c>
      <c r="F61" s="496">
        <v>279</v>
      </c>
      <c r="G61" s="496">
        <v>201</v>
      </c>
    </row>
    <row r="62" spans="1:7" ht="15" customHeight="1">
      <c r="A62" s="199" t="s">
        <v>754</v>
      </c>
      <c r="B62" s="401">
        <v>1868</v>
      </c>
      <c r="C62" s="497">
        <v>896</v>
      </c>
      <c r="D62" s="504">
        <v>972</v>
      </c>
      <c r="E62" s="401">
        <v>408</v>
      </c>
      <c r="F62" s="497">
        <v>209</v>
      </c>
      <c r="G62" s="497">
        <v>199</v>
      </c>
    </row>
    <row r="63" spans="1:7" ht="15" customHeight="1">
      <c r="A63" s="199" t="s">
        <v>755</v>
      </c>
      <c r="B63" s="401">
        <v>1947</v>
      </c>
      <c r="C63" s="497">
        <v>990</v>
      </c>
      <c r="D63" s="504">
        <v>957</v>
      </c>
      <c r="E63" s="401">
        <v>388</v>
      </c>
      <c r="F63" s="497">
        <v>192</v>
      </c>
      <c r="G63" s="497">
        <v>196</v>
      </c>
    </row>
    <row r="64" spans="1:7" ht="15" customHeight="1">
      <c r="A64" s="199" t="s">
        <v>756</v>
      </c>
      <c r="B64" s="401">
        <v>2105</v>
      </c>
      <c r="C64" s="497">
        <v>1114</v>
      </c>
      <c r="D64" s="504">
        <v>991</v>
      </c>
      <c r="E64" s="401">
        <v>421</v>
      </c>
      <c r="F64" s="497">
        <v>227</v>
      </c>
      <c r="G64" s="497">
        <v>194</v>
      </c>
    </row>
    <row r="65" spans="1:7" ht="15" customHeight="1">
      <c r="A65" s="199" t="s">
        <v>757</v>
      </c>
      <c r="B65" s="401">
        <v>2283</v>
      </c>
      <c r="C65" s="497">
        <v>1172</v>
      </c>
      <c r="D65" s="504">
        <v>1111</v>
      </c>
      <c r="E65" s="401">
        <v>485</v>
      </c>
      <c r="F65" s="497">
        <v>244</v>
      </c>
      <c r="G65" s="497">
        <v>241</v>
      </c>
    </row>
    <row r="66" spans="1:7" ht="13.8">
      <c r="A66" s="199"/>
      <c r="B66" s="401"/>
      <c r="C66" s="497"/>
      <c r="D66" s="504"/>
      <c r="E66" s="401"/>
      <c r="F66" s="497"/>
      <c r="G66" s="497"/>
    </row>
    <row r="67" spans="1:7" ht="15" customHeight="1" thickBot="1">
      <c r="A67" s="225" t="s">
        <v>349</v>
      </c>
      <c r="B67" s="499">
        <v>11018</v>
      </c>
      <c r="C67" s="501">
        <v>5596</v>
      </c>
      <c r="D67" s="511">
        <v>5422</v>
      </c>
      <c r="E67" s="499">
        <v>2291</v>
      </c>
      <c r="F67" s="501">
        <v>1130</v>
      </c>
      <c r="G67" s="501">
        <v>1161</v>
      </c>
    </row>
    <row r="68" spans="1:7" ht="15" customHeight="1">
      <c r="A68" s="246" t="s">
        <v>758</v>
      </c>
      <c r="B68" s="512">
        <v>2446</v>
      </c>
      <c r="C68" s="496">
        <v>1282</v>
      </c>
      <c r="D68" s="502">
        <v>1164</v>
      </c>
      <c r="E68" s="512">
        <v>510</v>
      </c>
      <c r="F68" s="496">
        <v>270</v>
      </c>
      <c r="G68" s="496">
        <v>240</v>
      </c>
    </row>
    <row r="69" spans="1:7" ht="15" customHeight="1">
      <c r="A69" s="199" t="s">
        <v>759</v>
      </c>
      <c r="B69" s="401">
        <v>2087</v>
      </c>
      <c r="C69" s="497">
        <v>1063</v>
      </c>
      <c r="D69" s="504">
        <v>1024</v>
      </c>
      <c r="E69" s="401">
        <v>471</v>
      </c>
      <c r="F69" s="497">
        <v>236</v>
      </c>
      <c r="G69" s="497">
        <v>235</v>
      </c>
    </row>
    <row r="70" spans="1:7" ht="15" customHeight="1">
      <c r="A70" s="199" t="s">
        <v>760</v>
      </c>
      <c r="B70" s="401">
        <v>2083</v>
      </c>
      <c r="C70" s="497">
        <v>1015</v>
      </c>
      <c r="D70" s="504">
        <v>1068</v>
      </c>
      <c r="E70" s="401">
        <v>418</v>
      </c>
      <c r="F70" s="497">
        <v>189</v>
      </c>
      <c r="G70" s="497">
        <v>229</v>
      </c>
    </row>
    <row r="71" spans="1:7" ht="15" customHeight="1">
      <c r="A71" s="199" t="s">
        <v>761</v>
      </c>
      <c r="B71" s="401">
        <v>2198</v>
      </c>
      <c r="C71" s="497">
        <v>1089</v>
      </c>
      <c r="D71" s="504">
        <v>1109</v>
      </c>
      <c r="E71" s="401">
        <v>440</v>
      </c>
      <c r="F71" s="497">
        <v>203</v>
      </c>
      <c r="G71" s="497">
        <v>237</v>
      </c>
    </row>
    <row r="72" spans="1:7" ht="15" customHeight="1">
      <c r="A72" s="199" t="s">
        <v>762</v>
      </c>
      <c r="B72" s="401">
        <v>2204</v>
      </c>
      <c r="C72" s="497">
        <v>1147</v>
      </c>
      <c r="D72" s="504">
        <v>1057</v>
      </c>
      <c r="E72" s="401">
        <v>452</v>
      </c>
      <c r="F72" s="497">
        <v>232</v>
      </c>
      <c r="G72" s="497">
        <v>220</v>
      </c>
    </row>
    <row r="73" spans="1:7" ht="13.8">
      <c r="A73" s="199"/>
      <c r="B73" s="401"/>
      <c r="C73" s="497"/>
      <c r="D73" s="504"/>
      <c r="E73" s="401"/>
      <c r="F73" s="497"/>
      <c r="G73" s="497"/>
    </row>
    <row r="74" spans="1:7" ht="15" customHeight="1" thickBot="1">
      <c r="A74" s="225" t="s">
        <v>350</v>
      </c>
      <c r="B74" s="499">
        <v>11897</v>
      </c>
      <c r="C74" s="501">
        <v>5913</v>
      </c>
      <c r="D74" s="511">
        <v>5984</v>
      </c>
      <c r="E74" s="499">
        <v>2290</v>
      </c>
      <c r="F74" s="501">
        <v>1161</v>
      </c>
      <c r="G74" s="501">
        <v>1129</v>
      </c>
    </row>
    <row r="75" spans="1:7" ht="15" customHeight="1">
      <c r="A75" s="246" t="s">
        <v>763</v>
      </c>
      <c r="B75" s="512">
        <v>2395</v>
      </c>
      <c r="C75" s="496">
        <v>1157</v>
      </c>
      <c r="D75" s="502">
        <v>1238</v>
      </c>
      <c r="E75" s="512">
        <v>476</v>
      </c>
      <c r="F75" s="496">
        <v>233</v>
      </c>
      <c r="G75" s="496">
        <v>243</v>
      </c>
    </row>
    <row r="76" spans="1:7" ht="15" customHeight="1">
      <c r="A76" s="199" t="s">
        <v>764</v>
      </c>
      <c r="B76" s="401">
        <v>2402</v>
      </c>
      <c r="C76" s="497">
        <v>1163</v>
      </c>
      <c r="D76" s="504">
        <v>1239</v>
      </c>
      <c r="E76" s="401">
        <v>457</v>
      </c>
      <c r="F76" s="497">
        <v>226</v>
      </c>
      <c r="G76" s="497">
        <v>231</v>
      </c>
    </row>
    <row r="77" spans="1:7" ht="15" customHeight="1">
      <c r="A77" s="199" t="s">
        <v>765</v>
      </c>
      <c r="B77" s="401">
        <v>2392</v>
      </c>
      <c r="C77" s="497">
        <v>1221</v>
      </c>
      <c r="D77" s="504">
        <v>1171</v>
      </c>
      <c r="E77" s="401">
        <v>468</v>
      </c>
      <c r="F77" s="497">
        <v>253</v>
      </c>
      <c r="G77" s="497">
        <v>215</v>
      </c>
    </row>
    <row r="78" spans="1:7" ht="15" customHeight="1">
      <c r="A78" s="199" t="s">
        <v>766</v>
      </c>
      <c r="B78" s="401">
        <v>2334</v>
      </c>
      <c r="C78" s="497">
        <v>1186</v>
      </c>
      <c r="D78" s="504">
        <v>1148</v>
      </c>
      <c r="E78" s="401">
        <v>462</v>
      </c>
      <c r="F78" s="497">
        <v>230</v>
      </c>
      <c r="G78" s="497">
        <v>232</v>
      </c>
    </row>
    <row r="79" spans="1:7" ht="15" customHeight="1">
      <c r="A79" s="199" t="s">
        <v>767</v>
      </c>
      <c r="B79" s="401">
        <v>2374</v>
      </c>
      <c r="C79" s="497">
        <v>1186</v>
      </c>
      <c r="D79" s="504">
        <v>1188</v>
      </c>
      <c r="E79" s="401">
        <v>427</v>
      </c>
      <c r="F79" s="497">
        <v>219</v>
      </c>
      <c r="G79" s="497">
        <v>208</v>
      </c>
    </row>
    <row r="80" spans="1:7" ht="13.8">
      <c r="A80" s="199"/>
      <c r="B80" s="401"/>
      <c r="C80" s="497"/>
      <c r="D80" s="504"/>
      <c r="E80" s="401"/>
      <c r="F80" s="497"/>
      <c r="G80" s="497"/>
    </row>
    <row r="81" spans="1:7" ht="15" customHeight="1" thickBot="1">
      <c r="A81" s="225" t="s">
        <v>351</v>
      </c>
      <c r="B81" s="499">
        <v>12365</v>
      </c>
      <c r="C81" s="501">
        <v>6268</v>
      </c>
      <c r="D81" s="511">
        <v>6097</v>
      </c>
      <c r="E81" s="499">
        <v>2061</v>
      </c>
      <c r="F81" s="501">
        <v>1043</v>
      </c>
      <c r="G81" s="501">
        <v>1018</v>
      </c>
    </row>
    <row r="82" spans="1:7" ht="15" customHeight="1">
      <c r="A82" s="246" t="s">
        <v>768</v>
      </c>
      <c r="B82" s="512">
        <v>2682</v>
      </c>
      <c r="C82" s="496">
        <v>1357</v>
      </c>
      <c r="D82" s="502">
        <v>1325</v>
      </c>
      <c r="E82" s="512">
        <v>450</v>
      </c>
      <c r="F82" s="496">
        <v>199</v>
      </c>
      <c r="G82" s="496">
        <v>251</v>
      </c>
    </row>
    <row r="83" spans="1:7" ht="15" customHeight="1">
      <c r="A83" s="199" t="s">
        <v>769</v>
      </c>
      <c r="B83" s="401">
        <v>2410</v>
      </c>
      <c r="C83" s="497">
        <v>1233</v>
      </c>
      <c r="D83" s="504">
        <v>1177</v>
      </c>
      <c r="E83" s="401">
        <v>399</v>
      </c>
      <c r="F83" s="497">
        <v>215</v>
      </c>
      <c r="G83" s="497">
        <v>184</v>
      </c>
    </row>
    <row r="84" spans="1:7" ht="15" customHeight="1">
      <c r="A84" s="199" t="s">
        <v>770</v>
      </c>
      <c r="B84" s="401">
        <v>2431</v>
      </c>
      <c r="C84" s="497">
        <v>1180</v>
      </c>
      <c r="D84" s="504">
        <v>1251</v>
      </c>
      <c r="E84" s="401">
        <v>405</v>
      </c>
      <c r="F84" s="497">
        <v>217</v>
      </c>
      <c r="G84" s="497">
        <v>188</v>
      </c>
    </row>
    <row r="85" spans="1:7" ht="15" customHeight="1">
      <c r="A85" s="199" t="s">
        <v>771</v>
      </c>
      <c r="B85" s="401">
        <v>2344</v>
      </c>
      <c r="C85" s="497">
        <v>1219</v>
      </c>
      <c r="D85" s="504">
        <v>1125</v>
      </c>
      <c r="E85" s="401">
        <v>400</v>
      </c>
      <c r="F85" s="497">
        <v>196</v>
      </c>
      <c r="G85" s="497">
        <v>204</v>
      </c>
    </row>
    <row r="86" spans="1:7" ht="15" customHeight="1">
      <c r="A86" s="199" t="s">
        <v>772</v>
      </c>
      <c r="B86" s="401">
        <v>2498</v>
      </c>
      <c r="C86" s="497">
        <v>1279</v>
      </c>
      <c r="D86" s="504">
        <v>1219</v>
      </c>
      <c r="E86" s="401">
        <v>407</v>
      </c>
      <c r="F86" s="497">
        <v>216</v>
      </c>
      <c r="G86" s="497">
        <v>191</v>
      </c>
    </row>
    <row r="87" spans="1:7" ht="13.8">
      <c r="A87" s="199"/>
      <c r="B87" s="401"/>
      <c r="C87" s="497"/>
      <c r="D87" s="504"/>
      <c r="E87" s="401"/>
      <c r="F87" s="497"/>
      <c r="G87" s="497"/>
    </row>
    <row r="88" spans="1:7" ht="15" customHeight="1" thickBot="1">
      <c r="A88" s="225" t="s">
        <v>352</v>
      </c>
      <c r="B88" s="499">
        <v>11646</v>
      </c>
      <c r="C88" s="501">
        <v>5834</v>
      </c>
      <c r="D88" s="511">
        <v>5812</v>
      </c>
      <c r="E88" s="499">
        <v>1512</v>
      </c>
      <c r="F88" s="501">
        <v>733</v>
      </c>
      <c r="G88" s="501">
        <v>779</v>
      </c>
    </row>
    <row r="89" spans="1:7" ht="15" customHeight="1">
      <c r="A89" s="246" t="s">
        <v>773</v>
      </c>
      <c r="B89" s="512">
        <v>2390</v>
      </c>
      <c r="C89" s="496">
        <v>1170</v>
      </c>
      <c r="D89" s="502">
        <v>1220</v>
      </c>
      <c r="E89" s="512">
        <v>316</v>
      </c>
      <c r="F89" s="496">
        <v>147</v>
      </c>
      <c r="G89" s="496">
        <v>169</v>
      </c>
    </row>
    <row r="90" spans="1:7" ht="15" customHeight="1">
      <c r="A90" s="199" t="s">
        <v>774</v>
      </c>
      <c r="B90" s="401">
        <v>2324</v>
      </c>
      <c r="C90" s="497">
        <v>1186</v>
      </c>
      <c r="D90" s="504">
        <v>1138</v>
      </c>
      <c r="E90" s="401">
        <v>295</v>
      </c>
      <c r="F90" s="497">
        <v>157</v>
      </c>
      <c r="G90" s="497">
        <v>138</v>
      </c>
    </row>
    <row r="91" spans="1:7" ht="15" customHeight="1">
      <c r="A91" s="199" t="s">
        <v>775</v>
      </c>
      <c r="B91" s="401">
        <v>2407</v>
      </c>
      <c r="C91" s="497">
        <v>1176</v>
      </c>
      <c r="D91" s="504">
        <v>1231</v>
      </c>
      <c r="E91" s="401">
        <v>332</v>
      </c>
      <c r="F91" s="497">
        <v>144</v>
      </c>
      <c r="G91" s="497">
        <v>188</v>
      </c>
    </row>
    <row r="92" spans="1:7" ht="15" customHeight="1">
      <c r="A92" s="199" t="s">
        <v>776</v>
      </c>
      <c r="B92" s="401">
        <v>2250</v>
      </c>
      <c r="C92" s="497">
        <v>1135</v>
      </c>
      <c r="D92" s="504">
        <v>1115</v>
      </c>
      <c r="E92" s="401">
        <v>279</v>
      </c>
      <c r="F92" s="497">
        <v>148</v>
      </c>
      <c r="G92" s="497">
        <v>131</v>
      </c>
    </row>
    <row r="93" spans="1:7" ht="15" customHeight="1">
      <c r="A93" s="199" t="s">
        <v>777</v>
      </c>
      <c r="B93" s="401">
        <v>2275</v>
      </c>
      <c r="C93" s="497">
        <v>1167</v>
      </c>
      <c r="D93" s="504">
        <v>1108</v>
      </c>
      <c r="E93" s="401">
        <v>290</v>
      </c>
      <c r="F93" s="497">
        <v>137</v>
      </c>
      <c r="G93" s="497">
        <v>153</v>
      </c>
    </row>
    <row r="94" spans="1:7" ht="15" customHeight="1">
      <c r="A94" s="199"/>
      <c r="B94" s="401"/>
      <c r="C94" s="497"/>
      <c r="D94" s="504"/>
      <c r="E94" s="401"/>
      <c r="F94" s="497"/>
      <c r="G94" s="497"/>
    </row>
    <row r="95" spans="1:7" ht="15" customHeight="1" thickBot="1">
      <c r="A95" s="225" t="s">
        <v>353</v>
      </c>
      <c r="B95" s="499">
        <v>9848</v>
      </c>
      <c r="C95" s="501">
        <v>5034</v>
      </c>
      <c r="D95" s="511">
        <v>4814</v>
      </c>
      <c r="E95" s="499">
        <v>1269</v>
      </c>
      <c r="F95" s="501">
        <v>637</v>
      </c>
      <c r="G95" s="501">
        <v>632</v>
      </c>
    </row>
    <row r="96" spans="1:7" ht="15" customHeight="1">
      <c r="A96" s="246" t="s">
        <v>778</v>
      </c>
      <c r="B96" s="512">
        <v>2268</v>
      </c>
      <c r="C96" s="496">
        <v>1159</v>
      </c>
      <c r="D96" s="502">
        <v>1109</v>
      </c>
      <c r="E96" s="512">
        <v>296</v>
      </c>
      <c r="F96" s="496">
        <v>147</v>
      </c>
      <c r="G96" s="496">
        <v>149</v>
      </c>
    </row>
    <row r="97" spans="1:7" ht="15" customHeight="1">
      <c r="A97" s="199" t="s">
        <v>779</v>
      </c>
      <c r="B97" s="401">
        <v>2035</v>
      </c>
      <c r="C97" s="497">
        <v>1048</v>
      </c>
      <c r="D97" s="504">
        <v>987</v>
      </c>
      <c r="E97" s="401">
        <v>248</v>
      </c>
      <c r="F97" s="497">
        <v>135</v>
      </c>
      <c r="G97" s="497">
        <v>113</v>
      </c>
    </row>
    <row r="98" spans="1:7" ht="15" customHeight="1">
      <c r="A98" s="199" t="s">
        <v>780</v>
      </c>
      <c r="B98" s="401">
        <v>2025</v>
      </c>
      <c r="C98" s="497">
        <v>1028</v>
      </c>
      <c r="D98" s="504">
        <v>997</v>
      </c>
      <c r="E98" s="401">
        <v>230</v>
      </c>
      <c r="F98" s="497">
        <v>103</v>
      </c>
      <c r="G98" s="497">
        <v>127</v>
      </c>
    </row>
    <row r="99" spans="1:7" ht="15" customHeight="1">
      <c r="A99" s="199" t="s">
        <v>781</v>
      </c>
      <c r="B99" s="401">
        <v>1952</v>
      </c>
      <c r="C99" s="497">
        <v>983</v>
      </c>
      <c r="D99" s="504">
        <v>969</v>
      </c>
      <c r="E99" s="401">
        <v>255</v>
      </c>
      <c r="F99" s="497">
        <v>122</v>
      </c>
      <c r="G99" s="497">
        <v>133</v>
      </c>
    </row>
    <row r="100" spans="1:7" ht="15" customHeight="1">
      <c r="A100" s="199" t="s">
        <v>782</v>
      </c>
      <c r="B100" s="401">
        <v>1568</v>
      </c>
      <c r="C100" s="497">
        <v>816</v>
      </c>
      <c r="D100" s="504">
        <v>752</v>
      </c>
      <c r="E100" s="401">
        <v>240</v>
      </c>
      <c r="F100" s="497">
        <v>130</v>
      </c>
      <c r="G100" s="497">
        <v>110</v>
      </c>
    </row>
    <row r="101" spans="1:7" ht="13.8">
      <c r="A101" s="199"/>
      <c r="B101" s="401"/>
      <c r="C101" s="497"/>
      <c r="D101" s="504"/>
      <c r="E101" s="401"/>
      <c r="F101" s="497"/>
      <c r="G101" s="497"/>
    </row>
    <row r="102" spans="1:7" ht="15" customHeight="1" thickBot="1">
      <c r="A102" s="225" t="s">
        <v>354</v>
      </c>
      <c r="B102" s="499">
        <v>6829</v>
      </c>
      <c r="C102" s="501">
        <v>3361</v>
      </c>
      <c r="D102" s="511">
        <v>3468</v>
      </c>
      <c r="E102" s="499">
        <v>1023</v>
      </c>
      <c r="F102" s="501">
        <v>497</v>
      </c>
      <c r="G102" s="501">
        <v>526</v>
      </c>
    </row>
    <row r="103" spans="1:7" ht="15" customHeight="1">
      <c r="A103" s="246" t="s">
        <v>783</v>
      </c>
      <c r="B103" s="512">
        <v>1608</v>
      </c>
      <c r="C103" s="496">
        <v>802</v>
      </c>
      <c r="D103" s="502">
        <v>806</v>
      </c>
      <c r="E103" s="512">
        <v>239</v>
      </c>
      <c r="F103" s="496">
        <v>118</v>
      </c>
      <c r="G103" s="496">
        <v>121</v>
      </c>
    </row>
    <row r="104" spans="1:7" ht="15" customHeight="1">
      <c r="A104" s="199" t="s">
        <v>784</v>
      </c>
      <c r="B104" s="401">
        <v>1537</v>
      </c>
      <c r="C104" s="497">
        <v>729</v>
      </c>
      <c r="D104" s="504">
        <v>808</v>
      </c>
      <c r="E104" s="401">
        <v>219</v>
      </c>
      <c r="F104" s="497">
        <v>102</v>
      </c>
      <c r="G104" s="497">
        <v>117</v>
      </c>
    </row>
    <row r="105" spans="1:7" ht="15" customHeight="1">
      <c r="A105" s="199" t="s">
        <v>785</v>
      </c>
      <c r="B105" s="401">
        <v>1415</v>
      </c>
      <c r="C105" s="497">
        <v>702</v>
      </c>
      <c r="D105" s="504">
        <v>713</v>
      </c>
      <c r="E105" s="401">
        <v>222</v>
      </c>
      <c r="F105" s="497">
        <v>103</v>
      </c>
      <c r="G105" s="497">
        <v>119</v>
      </c>
    </row>
    <row r="106" spans="1:7" ht="15" customHeight="1">
      <c r="A106" s="199" t="s">
        <v>786</v>
      </c>
      <c r="B106" s="401">
        <v>1143</v>
      </c>
      <c r="C106" s="497">
        <v>578</v>
      </c>
      <c r="D106" s="504">
        <v>565</v>
      </c>
      <c r="E106" s="401">
        <v>171</v>
      </c>
      <c r="F106" s="497">
        <v>85</v>
      </c>
      <c r="G106" s="497">
        <v>86</v>
      </c>
    </row>
    <row r="107" spans="1:7" ht="15" customHeight="1">
      <c r="A107" s="199" t="s">
        <v>787</v>
      </c>
      <c r="B107" s="401">
        <v>1126</v>
      </c>
      <c r="C107" s="497">
        <v>550</v>
      </c>
      <c r="D107" s="504">
        <v>576</v>
      </c>
      <c r="E107" s="401">
        <v>172</v>
      </c>
      <c r="F107" s="497">
        <v>89</v>
      </c>
      <c r="G107" s="497">
        <v>83</v>
      </c>
    </row>
    <row r="108" spans="1:7" ht="13.8">
      <c r="A108" s="199"/>
      <c r="B108" s="401"/>
      <c r="C108" s="497"/>
      <c r="D108" s="504"/>
      <c r="E108" s="401"/>
      <c r="F108" s="497"/>
      <c r="G108" s="497"/>
    </row>
    <row r="109" spans="1:7" ht="15" customHeight="1" thickBot="1">
      <c r="A109" s="225" t="s">
        <v>355</v>
      </c>
      <c r="B109" s="499">
        <v>4405</v>
      </c>
      <c r="C109" s="501">
        <v>2062</v>
      </c>
      <c r="D109" s="511">
        <v>2343</v>
      </c>
      <c r="E109" s="499">
        <v>641</v>
      </c>
      <c r="F109" s="501">
        <v>285</v>
      </c>
      <c r="G109" s="501">
        <v>356</v>
      </c>
    </row>
    <row r="110" spans="1:7" ht="15" customHeight="1">
      <c r="A110" s="246" t="s">
        <v>788</v>
      </c>
      <c r="B110" s="512">
        <v>1085</v>
      </c>
      <c r="C110" s="496">
        <v>529</v>
      </c>
      <c r="D110" s="502">
        <v>556</v>
      </c>
      <c r="E110" s="512">
        <v>164</v>
      </c>
      <c r="F110" s="496">
        <v>79</v>
      </c>
      <c r="G110" s="496">
        <v>85</v>
      </c>
    </row>
    <row r="111" spans="1:7" ht="15" customHeight="1">
      <c r="A111" s="199" t="s">
        <v>789</v>
      </c>
      <c r="B111" s="401">
        <v>952</v>
      </c>
      <c r="C111" s="497">
        <v>461</v>
      </c>
      <c r="D111" s="504">
        <v>491</v>
      </c>
      <c r="E111" s="401">
        <v>139</v>
      </c>
      <c r="F111" s="497">
        <v>55</v>
      </c>
      <c r="G111" s="497">
        <v>84</v>
      </c>
    </row>
    <row r="112" spans="1:7" ht="15" customHeight="1">
      <c r="A112" s="199" t="s">
        <v>790</v>
      </c>
      <c r="B112" s="401">
        <v>876</v>
      </c>
      <c r="C112" s="497">
        <v>395</v>
      </c>
      <c r="D112" s="504">
        <v>481</v>
      </c>
      <c r="E112" s="401">
        <v>138</v>
      </c>
      <c r="F112" s="497">
        <v>61</v>
      </c>
      <c r="G112" s="497">
        <v>77</v>
      </c>
    </row>
    <row r="113" spans="1:7" ht="15" customHeight="1">
      <c r="A113" s="199" t="s">
        <v>791</v>
      </c>
      <c r="B113" s="401">
        <v>795</v>
      </c>
      <c r="C113" s="497">
        <v>360</v>
      </c>
      <c r="D113" s="504">
        <v>435</v>
      </c>
      <c r="E113" s="401">
        <v>103</v>
      </c>
      <c r="F113" s="497">
        <v>45</v>
      </c>
      <c r="G113" s="497">
        <v>58</v>
      </c>
    </row>
    <row r="114" spans="1:7" ht="15" customHeight="1">
      <c r="A114" s="199" t="s">
        <v>792</v>
      </c>
      <c r="B114" s="401">
        <v>697</v>
      </c>
      <c r="C114" s="497">
        <v>317</v>
      </c>
      <c r="D114" s="504">
        <v>380</v>
      </c>
      <c r="E114" s="401">
        <v>97</v>
      </c>
      <c r="F114" s="497">
        <v>45</v>
      </c>
      <c r="G114" s="497">
        <v>52</v>
      </c>
    </row>
    <row r="115" spans="1:7" ht="13.8">
      <c r="A115" s="199"/>
      <c r="B115" s="401"/>
      <c r="C115" s="497"/>
      <c r="D115" s="504"/>
      <c r="E115" s="401"/>
      <c r="F115" s="497"/>
      <c r="G115" s="497"/>
    </row>
    <row r="116" spans="1:7" ht="15" customHeight="1" thickBot="1">
      <c r="A116" s="225" t="s">
        <v>356</v>
      </c>
      <c r="B116" s="499">
        <v>3240</v>
      </c>
      <c r="C116" s="501">
        <v>1473</v>
      </c>
      <c r="D116" s="511">
        <v>1767</v>
      </c>
      <c r="E116" s="499">
        <v>431</v>
      </c>
      <c r="F116" s="501">
        <v>196</v>
      </c>
      <c r="G116" s="501">
        <v>235</v>
      </c>
    </row>
    <row r="117" spans="1:7" ht="15" customHeight="1">
      <c r="A117" s="246" t="s">
        <v>793</v>
      </c>
      <c r="B117" s="512">
        <v>743</v>
      </c>
      <c r="C117" s="496">
        <v>318</v>
      </c>
      <c r="D117" s="502">
        <v>425</v>
      </c>
      <c r="E117" s="512">
        <v>123</v>
      </c>
      <c r="F117" s="496">
        <v>49</v>
      </c>
      <c r="G117" s="496">
        <v>74</v>
      </c>
    </row>
    <row r="118" spans="1:7" ht="15" customHeight="1">
      <c r="A118" s="199" t="s">
        <v>794</v>
      </c>
      <c r="B118" s="401">
        <v>648</v>
      </c>
      <c r="C118" s="497">
        <v>317</v>
      </c>
      <c r="D118" s="504">
        <v>331</v>
      </c>
      <c r="E118" s="401">
        <v>82</v>
      </c>
      <c r="F118" s="497">
        <v>43</v>
      </c>
      <c r="G118" s="497">
        <v>39</v>
      </c>
    </row>
    <row r="119" spans="1:7" ht="15" customHeight="1">
      <c r="A119" s="199" t="s">
        <v>795</v>
      </c>
      <c r="B119" s="401">
        <v>668</v>
      </c>
      <c r="C119" s="497">
        <v>310</v>
      </c>
      <c r="D119" s="504">
        <v>358</v>
      </c>
      <c r="E119" s="401">
        <v>81</v>
      </c>
      <c r="F119" s="497">
        <v>34</v>
      </c>
      <c r="G119" s="497">
        <v>47</v>
      </c>
    </row>
    <row r="120" spans="1:7" ht="15" customHeight="1">
      <c r="A120" s="199" t="s">
        <v>796</v>
      </c>
      <c r="B120" s="401">
        <v>601</v>
      </c>
      <c r="C120" s="497">
        <v>276</v>
      </c>
      <c r="D120" s="504">
        <v>325</v>
      </c>
      <c r="E120" s="401">
        <v>76</v>
      </c>
      <c r="F120" s="497">
        <v>36</v>
      </c>
      <c r="G120" s="497">
        <v>40</v>
      </c>
    </row>
    <row r="121" spans="1:7" ht="15" customHeight="1">
      <c r="A121" s="199" t="s">
        <v>797</v>
      </c>
      <c r="B121" s="401">
        <v>580</v>
      </c>
      <c r="C121" s="497">
        <v>252</v>
      </c>
      <c r="D121" s="504">
        <v>328</v>
      </c>
      <c r="E121" s="401">
        <v>69</v>
      </c>
      <c r="F121" s="497">
        <v>34</v>
      </c>
      <c r="G121" s="497">
        <v>35</v>
      </c>
    </row>
    <row r="122" spans="1:7" ht="13.8">
      <c r="A122" s="199"/>
      <c r="B122" s="401"/>
      <c r="C122" s="497"/>
      <c r="D122" s="504"/>
      <c r="E122" s="401"/>
      <c r="F122" s="497"/>
      <c r="G122" s="497"/>
    </row>
    <row r="123" spans="1:7" ht="15" customHeight="1" thickBot="1">
      <c r="A123" s="225" t="s">
        <v>357</v>
      </c>
      <c r="B123" s="499">
        <v>2671</v>
      </c>
      <c r="C123" s="501">
        <v>1079</v>
      </c>
      <c r="D123" s="511">
        <v>1592</v>
      </c>
      <c r="E123" s="499">
        <v>262</v>
      </c>
      <c r="F123" s="501">
        <v>98</v>
      </c>
      <c r="G123" s="501">
        <v>164</v>
      </c>
    </row>
    <row r="124" spans="1:7" ht="15" customHeight="1">
      <c r="A124" s="246" t="s">
        <v>798</v>
      </c>
      <c r="B124" s="512">
        <v>597</v>
      </c>
      <c r="C124" s="496">
        <v>251</v>
      </c>
      <c r="D124" s="502">
        <v>346</v>
      </c>
      <c r="E124" s="512">
        <v>73</v>
      </c>
      <c r="F124" s="496">
        <v>28</v>
      </c>
      <c r="G124" s="496">
        <v>45</v>
      </c>
    </row>
    <row r="125" spans="1:7" ht="15" customHeight="1">
      <c r="A125" s="199" t="s">
        <v>799</v>
      </c>
      <c r="B125" s="401">
        <v>537</v>
      </c>
      <c r="C125" s="497">
        <v>189</v>
      </c>
      <c r="D125" s="504">
        <v>348</v>
      </c>
      <c r="E125" s="401">
        <v>55</v>
      </c>
      <c r="F125" s="497">
        <v>21</v>
      </c>
      <c r="G125" s="497">
        <v>34</v>
      </c>
    </row>
    <row r="126" spans="1:7" ht="15" customHeight="1">
      <c r="A126" s="199" t="s">
        <v>800</v>
      </c>
      <c r="B126" s="401">
        <v>546</v>
      </c>
      <c r="C126" s="497">
        <v>238</v>
      </c>
      <c r="D126" s="504">
        <v>308</v>
      </c>
      <c r="E126" s="401">
        <v>53</v>
      </c>
      <c r="F126" s="497">
        <v>22</v>
      </c>
      <c r="G126" s="497">
        <v>31</v>
      </c>
    </row>
    <row r="127" spans="1:7" ht="15" customHeight="1">
      <c r="A127" s="199" t="s">
        <v>801</v>
      </c>
      <c r="B127" s="401">
        <v>536</v>
      </c>
      <c r="C127" s="497">
        <v>198</v>
      </c>
      <c r="D127" s="504">
        <v>338</v>
      </c>
      <c r="E127" s="401">
        <v>47</v>
      </c>
      <c r="F127" s="497">
        <v>15</v>
      </c>
      <c r="G127" s="497">
        <v>32</v>
      </c>
    </row>
    <row r="128" spans="1:7" ht="15" customHeight="1">
      <c r="A128" s="199" t="s">
        <v>802</v>
      </c>
      <c r="B128" s="401">
        <v>455</v>
      </c>
      <c r="C128" s="497">
        <v>203</v>
      </c>
      <c r="D128" s="504">
        <v>252</v>
      </c>
      <c r="E128" s="401">
        <v>34</v>
      </c>
      <c r="F128" s="497">
        <v>12</v>
      </c>
      <c r="G128" s="497">
        <v>22</v>
      </c>
    </row>
    <row r="129" spans="1:7" ht="13.8">
      <c r="A129" s="199"/>
      <c r="B129" s="401"/>
      <c r="C129" s="497"/>
      <c r="D129" s="504"/>
      <c r="E129" s="401"/>
      <c r="F129" s="497"/>
      <c r="G129" s="497"/>
    </row>
    <row r="130" spans="1:7" ht="15" customHeight="1" thickBot="1">
      <c r="A130" s="225" t="s">
        <v>358</v>
      </c>
      <c r="B130" s="499">
        <v>1768</v>
      </c>
      <c r="C130" s="501">
        <v>670</v>
      </c>
      <c r="D130" s="511">
        <v>1098</v>
      </c>
      <c r="E130" s="499">
        <v>111</v>
      </c>
      <c r="F130" s="501">
        <v>34</v>
      </c>
      <c r="G130" s="501">
        <v>77</v>
      </c>
    </row>
    <row r="131" spans="1:7" ht="15" customHeight="1">
      <c r="A131" s="246" t="s">
        <v>803</v>
      </c>
      <c r="B131" s="512">
        <v>455</v>
      </c>
      <c r="C131" s="496">
        <v>165</v>
      </c>
      <c r="D131" s="502">
        <v>290</v>
      </c>
      <c r="E131" s="512">
        <v>27</v>
      </c>
      <c r="F131" s="496">
        <v>14</v>
      </c>
      <c r="G131" s="496">
        <v>13</v>
      </c>
    </row>
    <row r="132" spans="1:7" ht="15" customHeight="1">
      <c r="A132" s="199" t="s">
        <v>804</v>
      </c>
      <c r="B132" s="401">
        <v>367</v>
      </c>
      <c r="C132" s="497">
        <v>153</v>
      </c>
      <c r="D132" s="504">
        <v>214</v>
      </c>
      <c r="E132" s="401">
        <v>23</v>
      </c>
      <c r="F132" s="497">
        <v>5</v>
      </c>
      <c r="G132" s="497">
        <v>18</v>
      </c>
    </row>
    <row r="133" spans="1:7" ht="15" customHeight="1">
      <c r="A133" s="199" t="s">
        <v>805</v>
      </c>
      <c r="B133" s="401">
        <v>366</v>
      </c>
      <c r="C133" s="497">
        <v>142</v>
      </c>
      <c r="D133" s="504">
        <v>224</v>
      </c>
      <c r="E133" s="401">
        <v>19</v>
      </c>
      <c r="F133" s="497">
        <v>9</v>
      </c>
      <c r="G133" s="497">
        <v>10</v>
      </c>
    </row>
    <row r="134" spans="1:7" ht="15" customHeight="1">
      <c r="A134" s="199" t="s">
        <v>806</v>
      </c>
      <c r="B134" s="401">
        <v>312</v>
      </c>
      <c r="C134" s="497">
        <v>117</v>
      </c>
      <c r="D134" s="504">
        <v>195</v>
      </c>
      <c r="E134" s="401">
        <v>23</v>
      </c>
      <c r="F134" s="497">
        <v>2</v>
      </c>
      <c r="G134" s="497">
        <v>21</v>
      </c>
    </row>
    <row r="135" spans="1:7" ht="15" customHeight="1">
      <c r="A135" s="199" t="s">
        <v>807</v>
      </c>
      <c r="B135" s="401">
        <v>268</v>
      </c>
      <c r="C135" s="497">
        <v>93</v>
      </c>
      <c r="D135" s="504">
        <v>175</v>
      </c>
      <c r="E135" s="401">
        <v>19</v>
      </c>
      <c r="F135" s="497">
        <v>4</v>
      </c>
      <c r="G135" s="497">
        <v>15</v>
      </c>
    </row>
    <row r="136" spans="1:7" ht="13.8">
      <c r="A136" s="199"/>
      <c r="B136" s="401"/>
      <c r="C136" s="497"/>
      <c r="D136" s="504"/>
      <c r="E136" s="401"/>
      <c r="F136" s="497"/>
      <c r="G136" s="497"/>
    </row>
    <row r="137" spans="1:7" ht="15" customHeight="1" thickBot="1">
      <c r="A137" s="225" t="s">
        <v>808</v>
      </c>
      <c r="B137" s="499">
        <v>676</v>
      </c>
      <c r="C137" s="501">
        <v>236</v>
      </c>
      <c r="D137" s="511">
        <v>440</v>
      </c>
      <c r="E137" s="499">
        <v>41</v>
      </c>
      <c r="F137" s="501">
        <v>18</v>
      </c>
      <c r="G137" s="501">
        <v>23</v>
      </c>
    </row>
    <row r="138" spans="1:7" ht="15" customHeight="1">
      <c r="A138" s="246" t="s">
        <v>809</v>
      </c>
      <c r="B138" s="512">
        <v>228</v>
      </c>
      <c r="C138" s="496">
        <v>72</v>
      </c>
      <c r="D138" s="502">
        <v>156</v>
      </c>
      <c r="E138" s="512">
        <v>13</v>
      </c>
      <c r="F138" s="496">
        <v>3</v>
      </c>
      <c r="G138" s="496">
        <v>10</v>
      </c>
    </row>
    <row r="139" spans="1:7" ht="15" customHeight="1">
      <c r="A139" s="199" t="s">
        <v>810</v>
      </c>
      <c r="B139" s="401">
        <v>151</v>
      </c>
      <c r="C139" s="497">
        <v>59</v>
      </c>
      <c r="D139" s="504">
        <v>92</v>
      </c>
      <c r="E139" s="401">
        <v>8</v>
      </c>
      <c r="F139" s="497">
        <v>7</v>
      </c>
      <c r="G139" s="497">
        <v>1</v>
      </c>
    </row>
    <row r="140" spans="1:7" ht="15" customHeight="1">
      <c r="A140" s="199" t="s">
        <v>811</v>
      </c>
      <c r="B140" s="401">
        <v>135</v>
      </c>
      <c r="C140" s="497">
        <v>47</v>
      </c>
      <c r="D140" s="504">
        <v>88</v>
      </c>
      <c r="E140" s="401">
        <v>9</v>
      </c>
      <c r="F140" s="497">
        <v>3</v>
      </c>
      <c r="G140" s="497">
        <v>6</v>
      </c>
    </row>
    <row r="141" spans="1:7" ht="15" customHeight="1">
      <c r="A141" s="199" t="s">
        <v>812</v>
      </c>
      <c r="B141" s="401">
        <v>86</v>
      </c>
      <c r="C141" s="497">
        <v>29</v>
      </c>
      <c r="D141" s="504">
        <v>57</v>
      </c>
      <c r="E141" s="401">
        <v>4</v>
      </c>
      <c r="F141" s="497">
        <v>2</v>
      </c>
      <c r="G141" s="497">
        <v>2</v>
      </c>
    </row>
    <row r="142" spans="1:7" ht="15" customHeight="1">
      <c r="A142" s="199" t="s">
        <v>813</v>
      </c>
      <c r="B142" s="401">
        <v>76</v>
      </c>
      <c r="C142" s="497">
        <v>29</v>
      </c>
      <c r="D142" s="504">
        <v>47</v>
      </c>
      <c r="E142" s="401">
        <v>7</v>
      </c>
      <c r="F142" s="497">
        <v>3</v>
      </c>
      <c r="G142" s="497">
        <v>4</v>
      </c>
    </row>
    <row r="143" spans="1:7" ht="15" customHeight="1">
      <c r="A143" s="199"/>
      <c r="B143" s="401"/>
      <c r="C143" s="497"/>
      <c r="D143" s="504"/>
      <c r="E143" s="401"/>
      <c r="F143" s="497"/>
      <c r="G143" s="497"/>
    </row>
    <row r="144" spans="1:7" ht="15" customHeight="1" thickBot="1">
      <c r="A144" s="225" t="s">
        <v>814</v>
      </c>
      <c r="B144" s="499">
        <v>194</v>
      </c>
      <c r="C144" s="501">
        <v>63</v>
      </c>
      <c r="D144" s="511">
        <v>131</v>
      </c>
      <c r="E144" s="499">
        <v>16</v>
      </c>
      <c r="F144" s="501">
        <v>4</v>
      </c>
      <c r="G144" s="501">
        <v>12</v>
      </c>
    </row>
    <row r="145" spans="1:7" ht="15" customHeight="1">
      <c r="A145" s="246" t="s">
        <v>815</v>
      </c>
      <c r="B145" s="512">
        <v>63</v>
      </c>
      <c r="C145" s="496">
        <v>17</v>
      </c>
      <c r="D145" s="502">
        <v>46</v>
      </c>
      <c r="E145" s="512">
        <v>8</v>
      </c>
      <c r="F145" s="496">
        <v>1</v>
      </c>
      <c r="G145" s="496">
        <v>7</v>
      </c>
    </row>
    <row r="146" spans="1:7" ht="15" customHeight="1">
      <c r="A146" s="199" t="s">
        <v>816</v>
      </c>
      <c r="B146" s="401">
        <v>48</v>
      </c>
      <c r="C146" s="497">
        <v>25</v>
      </c>
      <c r="D146" s="504">
        <v>23</v>
      </c>
      <c r="E146" s="401">
        <v>0</v>
      </c>
      <c r="F146" s="497">
        <v>0</v>
      </c>
      <c r="G146" s="497">
        <v>0</v>
      </c>
    </row>
    <row r="147" spans="1:7" ht="15" customHeight="1">
      <c r="A147" s="199" t="s">
        <v>817</v>
      </c>
      <c r="B147" s="401">
        <v>35</v>
      </c>
      <c r="C147" s="497">
        <v>9</v>
      </c>
      <c r="D147" s="504">
        <v>26</v>
      </c>
      <c r="E147" s="401">
        <v>3</v>
      </c>
      <c r="F147" s="497">
        <v>1</v>
      </c>
      <c r="G147" s="497">
        <v>2</v>
      </c>
    </row>
    <row r="148" spans="1:7" ht="15" customHeight="1">
      <c r="A148" s="199" t="s">
        <v>818</v>
      </c>
      <c r="B148" s="401">
        <v>24</v>
      </c>
      <c r="C148" s="497">
        <v>5</v>
      </c>
      <c r="D148" s="504">
        <v>19</v>
      </c>
      <c r="E148" s="401">
        <v>3</v>
      </c>
      <c r="F148" s="497">
        <v>0</v>
      </c>
      <c r="G148" s="497">
        <v>3</v>
      </c>
    </row>
    <row r="149" spans="1:7" ht="15" customHeight="1">
      <c r="A149" s="199" t="s">
        <v>819</v>
      </c>
      <c r="B149" s="401">
        <v>24</v>
      </c>
      <c r="C149" s="497">
        <v>7</v>
      </c>
      <c r="D149" s="504">
        <v>17</v>
      </c>
      <c r="E149" s="401">
        <v>2</v>
      </c>
      <c r="F149" s="497">
        <v>2</v>
      </c>
      <c r="G149" s="497">
        <v>0</v>
      </c>
    </row>
    <row r="150" spans="1:7" ht="13.8">
      <c r="A150" s="199"/>
      <c r="B150" s="401"/>
      <c r="C150" s="497"/>
      <c r="D150" s="504"/>
      <c r="E150" s="401"/>
      <c r="F150" s="497"/>
      <c r="G150" s="497"/>
    </row>
    <row r="151" spans="1:7" ht="15" customHeight="1">
      <c r="A151" s="199" t="s">
        <v>820</v>
      </c>
      <c r="B151" s="401">
        <v>19</v>
      </c>
      <c r="C151" s="497">
        <v>6</v>
      </c>
      <c r="D151" s="504">
        <v>13</v>
      </c>
      <c r="E151" s="401">
        <v>1</v>
      </c>
      <c r="F151" s="497">
        <v>1</v>
      </c>
      <c r="G151" s="497">
        <v>0</v>
      </c>
    </row>
    <row r="152" spans="1:7" ht="15" customHeight="1">
      <c r="A152" s="199" t="s">
        <v>821</v>
      </c>
      <c r="B152" s="401">
        <v>1</v>
      </c>
      <c r="C152" s="497">
        <v>1</v>
      </c>
      <c r="D152" s="504">
        <v>0</v>
      </c>
      <c r="E152" s="401">
        <v>0</v>
      </c>
      <c r="F152" s="497">
        <v>0</v>
      </c>
      <c r="G152" s="497">
        <v>0</v>
      </c>
    </row>
    <row r="153" spans="1:7" ht="15" customHeight="1">
      <c r="A153" s="199" t="s">
        <v>822</v>
      </c>
      <c r="B153" s="401">
        <v>0</v>
      </c>
      <c r="C153" s="497">
        <v>0</v>
      </c>
      <c r="D153" s="504">
        <v>0</v>
      </c>
      <c r="E153" s="401">
        <v>0</v>
      </c>
      <c r="F153" s="497">
        <v>0</v>
      </c>
      <c r="G153" s="497">
        <v>0</v>
      </c>
    </row>
    <row r="154" spans="1:7" ht="13.8">
      <c r="A154" s="199"/>
      <c r="B154" s="401"/>
      <c r="C154" s="497"/>
      <c r="D154" s="504"/>
      <c r="E154" s="401"/>
      <c r="F154" s="497"/>
      <c r="G154" s="497"/>
    </row>
    <row r="155" spans="1:7" ht="15" customHeight="1">
      <c r="A155" s="199" t="s">
        <v>823</v>
      </c>
      <c r="B155" s="401">
        <v>35815</v>
      </c>
      <c r="C155" s="497">
        <v>18329</v>
      </c>
      <c r="D155" s="504">
        <v>17486</v>
      </c>
      <c r="E155" s="401">
        <v>13602</v>
      </c>
      <c r="F155" s="497">
        <v>6879</v>
      </c>
      <c r="G155" s="497">
        <v>6723</v>
      </c>
    </row>
    <row r="156" spans="1:7" ht="15" customHeight="1">
      <c r="A156" s="199" t="s">
        <v>824</v>
      </c>
      <c r="B156" s="401">
        <v>123191</v>
      </c>
      <c r="C156" s="497">
        <v>61433</v>
      </c>
      <c r="D156" s="504">
        <v>61758</v>
      </c>
      <c r="E156" s="401">
        <v>24625</v>
      </c>
      <c r="F156" s="497">
        <v>12307</v>
      </c>
      <c r="G156" s="497">
        <v>12318</v>
      </c>
    </row>
    <row r="157" spans="1:7" ht="15" customHeight="1">
      <c r="A157" s="199" t="s">
        <v>825</v>
      </c>
      <c r="B157" s="401">
        <v>119019</v>
      </c>
      <c r="C157" s="497">
        <v>59258</v>
      </c>
      <c r="D157" s="504">
        <v>59761</v>
      </c>
      <c r="E157" s="401">
        <v>23156</v>
      </c>
      <c r="F157" s="497">
        <v>11542</v>
      </c>
      <c r="G157" s="497">
        <v>11614</v>
      </c>
    </row>
    <row r="158" spans="1:7" ht="15" customHeight="1">
      <c r="A158" s="199" t="s">
        <v>826</v>
      </c>
      <c r="B158" s="401">
        <v>114189</v>
      </c>
      <c r="C158" s="497">
        <v>56721</v>
      </c>
      <c r="D158" s="504">
        <v>57468</v>
      </c>
      <c r="E158" s="401">
        <v>21363</v>
      </c>
      <c r="F158" s="497">
        <v>10623</v>
      </c>
      <c r="G158" s="497">
        <v>10740</v>
      </c>
    </row>
    <row r="159" spans="1:7" ht="15" customHeight="1">
      <c r="A159" s="199" t="s">
        <v>827</v>
      </c>
      <c r="B159" s="401">
        <v>29651</v>
      </c>
      <c r="C159" s="497">
        <v>13985</v>
      </c>
      <c r="D159" s="504">
        <v>15666</v>
      </c>
      <c r="E159" s="401">
        <v>3795</v>
      </c>
      <c r="F159" s="497">
        <v>1770</v>
      </c>
      <c r="G159" s="497">
        <v>2025</v>
      </c>
    </row>
    <row r="160" spans="1:7" ht="15" customHeight="1">
      <c r="A160" s="199" t="s">
        <v>828</v>
      </c>
      <c r="B160" s="401">
        <v>25348</v>
      </c>
      <c r="C160" s="497">
        <v>11778</v>
      </c>
      <c r="D160" s="504">
        <v>13570</v>
      </c>
      <c r="E160" s="401">
        <v>3251</v>
      </c>
      <c r="F160" s="497">
        <v>1488</v>
      </c>
      <c r="G160" s="497">
        <v>1763</v>
      </c>
    </row>
    <row r="161" spans="1:7" ht="15" customHeight="1">
      <c r="A161" s="199" t="s">
        <v>829</v>
      </c>
      <c r="B161" s="401">
        <v>16658</v>
      </c>
      <c r="C161" s="497">
        <v>7420</v>
      </c>
      <c r="D161" s="504">
        <v>9238</v>
      </c>
      <c r="E161" s="401">
        <v>2068</v>
      </c>
      <c r="F161" s="497">
        <v>913</v>
      </c>
      <c r="G161" s="497">
        <v>1155</v>
      </c>
    </row>
    <row r="162" spans="1:7" ht="15" customHeight="1">
      <c r="A162" s="199" t="s">
        <v>830</v>
      </c>
      <c r="B162" s="401">
        <v>8569</v>
      </c>
      <c r="C162" s="497">
        <v>3528</v>
      </c>
      <c r="D162" s="504">
        <v>5041</v>
      </c>
      <c r="E162" s="401">
        <v>862</v>
      </c>
      <c r="F162" s="497">
        <v>351</v>
      </c>
      <c r="G162" s="497">
        <v>511</v>
      </c>
    </row>
    <row r="163" spans="1:7" ht="13.8">
      <c r="A163" s="199" t="s">
        <v>0</v>
      </c>
      <c r="B163" s="236" t="s">
        <v>0</v>
      </c>
      <c r="C163" s="237" t="s">
        <v>0</v>
      </c>
      <c r="D163" s="238" t="s">
        <v>0</v>
      </c>
      <c r="E163" s="236" t="s">
        <v>0</v>
      </c>
      <c r="F163" s="237" t="s">
        <v>0</v>
      </c>
      <c r="G163" s="237" t="s">
        <v>0</v>
      </c>
    </row>
    <row r="164" spans="1:7" ht="15" customHeight="1">
      <c r="A164" s="199" t="s">
        <v>835</v>
      </c>
      <c r="B164" s="787">
        <v>39.6</v>
      </c>
      <c r="C164" s="788">
        <v>39</v>
      </c>
      <c r="D164" s="789">
        <v>40.299999999999997</v>
      </c>
      <c r="E164" s="787">
        <v>26.6</v>
      </c>
      <c r="F164" s="788">
        <v>26.2</v>
      </c>
      <c r="G164" s="788">
        <v>27</v>
      </c>
    </row>
    <row r="165" spans="1:7" ht="15" customHeight="1">
      <c r="A165" s="2363" t="s">
        <v>836</v>
      </c>
      <c r="B165" s="2364"/>
      <c r="C165" s="2364"/>
      <c r="D165" s="2364"/>
      <c r="E165" s="2364"/>
      <c r="F165" s="2364"/>
      <c r="G165" s="2365"/>
    </row>
    <row r="166" spans="1:7" ht="13.8">
      <c r="E166" s="8"/>
      <c r="F166" s="8"/>
      <c r="G166" s="8"/>
    </row>
    <row r="167" spans="1:7" ht="33" customHeight="1">
      <c r="A167" s="2292" t="s">
        <v>837</v>
      </c>
      <c r="B167" s="2292"/>
      <c r="C167" s="2292"/>
      <c r="D167" s="2292"/>
      <c r="E167" s="2292"/>
      <c r="F167" s="2292"/>
      <c r="G167" s="2292"/>
    </row>
  </sheetData>
  <mergeCells count="7">
    <mergeCell ref="A167:G167"/>
    <mergeCell ref="A165:G165"/>
    <mergeCell ref="A1:G1"/>
    <mergeCell ref="A3:A5"/>
    <mergeCell ref="B3:G3"/>
    <mergeCell ref="B4:D4"/>
    <mergeCell ref="E4:G4"/>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6"/>
  <sheetViews>
    <sheetView workbookViewId="0">
      <selection sqref="A1:XFD1048576"/>
    </sheetView>
  </sheetViews>
  <sheetFormatPr defaultColWidth="8.77734375" defaultRowHeight="12.75" customHeight="1"/>
  <cols>
    <col min="1" max="1" width="29.88671875" style="14" customWidth="1"/>
    <col min="2" max="7" width="13" style="14" customWidth="1"/>
    <col min="8" max="8" width="8.77734375" style="14"/>
    <col min="9" max="9" width="8.77734375" style="4"/>
    <col min="10" max="16384" width="8.77734375" style="14"/>
  </cols>
  <sheetData>
    <row r="1" spans="1:9" ht="24.6">
      <c r="A1" s="2355" t="s">
        <v>1767</v>
      </c>
      <c r="B1" s="2356"/>
      <c r="C1" s="2356"/>
      <c r="D1" s="2356"/>
      <c r="E1" s="2356"/>
      <c r="F1" s="2356"/>
      <c r="G1" s="2356"/>
      <c r="H1" s="648"/>
    </row>
    <row r="2" spans="1:9" ht="13.8">
      <c r="A2" s="8"/>
    </row>
    <row r="3" spans="1:9" ht="17.399999999999999">
      <c r="A3" s="2357" t="s">
        <v>336</v>
      </c>
      <c r="B3" s="2359" t="s">
        <v>23</v>
      </c>
      <c r="C3" s="2360"/>
      <c r="D3" s="2360"/>
      <c r="E3" s="2360"/>
      <c r="F3" s="2360"/>
      <c r="G3" s="2361"/>
      <c r="I3" s="206"/>
    </row>
    <row r="4" spans="1:9" ht="17.399999999999999">
      <c r="A4" s="2362"/>
      <c r="B4" s="2299" t="s">
        <v>100</v>
      </c>
      <c r="C4" s="2301"/>
      <c r="D4" s="2301"/>
      <c r="E4" s="2299" t="s">
        <v>90</v>
      </c>
      <c r="F4" s="2301"/>
      <c r="G4" s="2314"/>
      <c r="I4" s="206"/>
    </row>
    <row r="5" spans="1:9" ht="17.399999999999999">
      <c r="A5" s="2358"/>
      <c r="B5" s="46" t="s">
        <v>1694</v>
      </c>
      <c r="C5" s="52" t="s">
        <v>337</v>
      </c>
      <c r="D5" s="97" t="s">
        <v>338</v>
      </c>
      <c r="E5" s="46" t="s">
        <v>1694</v>
      </c>
      <c r="F5" s="52" t="s">
        <v>337</v>
      </c>
      <c r="G5" s="49" t="s">
        <v>338</v>
      </c>
      <c r="I5" s="206"/>
    </row>
    <row r="6" spans="1:9" ht="13.8">
      <c r="A6" s="240" t="s">
        <v>717</v>
      </c>
      <c r="B6" s="399">
        <v>527077</v>
      </c>
      <c r="C6" s="498">
        <v>261907</v>
      </c>
      <c r="D6" s="503">
        <v>265170</v>
      </c>
      <c r="E6" s="399">
        <v>289970</v>
      </c>
      <c r="F6" s="498">
        <v>145849</v>
      </c>
      <c r="G6" s="498">
        <v>144121</v>
      </c>
    </row>
    <row r="7" spans="1:9" ht="13.8">
      <c r="A7" s="199"/>
      <c r="B7" s="401"/>
      <c r="C7" s="497"/>
      <c r="D7" s="504"/>
      <c r="E7" s="401"/>
      <c r="F7" s="497"/>
      <c r="G7" s="497"/>
    </row>
    <row r="8" spans="1:9" ht="13.8">
      <c r="A8" s="240" t="s">
        <v>339</v>
      </c>
      <c r="B8" s="399">
        <v>55794</v>
      </c>
      <c r="C8" s="498">
        <v>28543</v>
      </c>
      <c r="D8" s="503">
        <v>27251</v>
      </c>
      <c r="E8" s="399">
        <v>30727</v>
      </c>
      <c r="F8" s="498">
        <v>15845</v>
      </c>
      <c r="G8" s="498">
        <v>14882</v>
      </c>
    </row>
    <row r="9" spans="1:9" ht="13.8">
      <c r="A9" s="199"/>
      <c r="B9" s="401"/>
      <c r="C9" s="497"/>
      <c r="D9" s="504"/>
      <c r="E9" s="401"/>
      <c r="F9" s="497"/>
      <c r="G9" s="497"/>
    </row>
    <row r="10" spans="1:9" ht="13.8">
      <c r="A10" s="240" t="s">
        <v>340</v>
      </c>
      <c r="B10" s="399">
        <v>11146</v>
      </c>
      <c r="C10" s="498">
        <v>5662</v>
      </c>
      <c r="D10" s="503">
        <v>5484</v>
      </c>
      <c r="E10" s="399">
        <v>6164</v>
      </c>
      <c r="F10" s="498">
        <v>3121</v>
      </c>
      <c r="G10" s="498">
        <v>3043</v>
      </c>
    </row>
    <row r="11" spans="1:9" ht="13.8">
      <c r="A11" s="246"/>
      <c r="B11" s="565"/>
      <c r="C11" s="566"/>
      <c r="D11" s="567"/>
      <c r="E11" s="565"/>
      <c r="F11" s="566"/>
      <c r="G11" s="566"/>
    </row>
    <row r="12" spans="1:9" ht="14.4" thickBot="1">
      <c r="A12" s="245" t="s">
        <v>341</v>
      </c>
      <c r="B12" s="499">
        <v>44648</v>
      </c>
      <c r="C12" s="501">
        <v>22881</v>
      </c>
      <c r="D12" s="511">
        <v>21767</v>
      </c>
      <c r="E12" s="499">
        <v>24563</v>
      </c>
      <c r="F12" s="501">
        <v>12724</v>
      </c>
      <c r="G12" s="501">
        <v>11839</v>
      </c>
    </row>
    <row r="13" spans="1:9" ht="13.8">
      <c r="A13" s="246" t="s">
        <v>718</v>
      </c>
      <c r="B13" s="512">
        <v>11259</v>
      </c>
      <c r="C13" s="496">
        <v>5655</v>
      </c>
      <c r="D13" s="502">
        <v>5604</v>
      </c>
      <c r="E13" s="512">
        <v>6118</v>
      </c>
      <c r="F13" s="496">
        <v>3093</v>
      </c>
      <c r="G13" s="496">
        <v>3025</v>
      </c>
    </row>
    <row r="14" spans="1:9" ht="13.8">
      <c r="A14" s="199" t="s">
        <v>719</v>
      </c>
      <c r="B14" s="401">
        <v>11475</v>
      </c>
      <c r="C14" s="497">
        <v>5946</v>
      </c>
      <c r="D14" s="504">
        <v>5529</v>
      </c>
      <c r="E14" s="401">
        <v>6299</v>
      </c>
      <c r="F14" s="497">
        <v>3321</v>
      </c>
      <c r="G14" s="497">
        <v>2978</v>
      </c>
    </row>
    <row r="15" spans="1:9" ht="13.8">
      <c r="A15" s="199" t="s">
        <v>720</v>
      </c>
      <c r="B15" s="401">
        <v>11181</v>
      </c>
      <c r="C15" s="497">
        <v>5789</v>
      </c>
      <c r="D15" s="504">
        <v>5392</v>
      </c>
      <c r="E15" s="401">
        <v>6249</v>
      </c>
      <c r="F15" s="497">
        <v>3272</v>
      </c>
      <c r="G15" s="497">
        <v>2977</v>
      </c>
    </row>
    <row r="16" spans="1:9" ht="13.8">
      <c r="A16" s="199" t="s">
        <v>721</v>
      </c>
      <c r="B16" s="401">
        <v>10733</v>
      </c>
      <c r="C16" s="497">
        <v>5491</v>
      </c>
      <c r="D16" s="504">
        <v>5242</v>
      </c>
      <c r="E16" s="401">
        <v>5897</v>
      </c>
      <c r="F16" s="497">
        <v>3038</v>
      </c>
      <c r="G16" s="497">
        <v>2859</v>
      </c>
    </row>
    <row r="17" spans="1:7" ht="13.8">
      <c r="A17" s="199"/>
      <c r="B17" s="554"/>
      <c r="C17" s="555"/>
      <c r="D17" s="556"/>
      <c r="E17" s="554"/>
      <c r="F17" s="555"/>
      <c r="G17" s="555"/>
    </row>
    <row r="18" spans="1:7" ht="14.4" thickBot="1">
      <c r="A18" s="225" t="s">
        <v>342</v>
      </c>
      <c r="B18" s="499">
        <v>51852</v>
      </c>
      <c r="C18" s="501">
        <v>26483</v>
      </c>
      <c r="D18" s="511">
        <v>25369</v>
      </c>
      <c r="E18" s="499">
        <v>28829</v>
      </c>
      <c r="F18" s="501">
        <v>14844</v>
      </c>
      <c r="G18" s="501">
        <v>13985</v>
      </c>
    </row>
    <row r="19" spans="1:7" ht="13.8">
      <c r="A19" s="246" t="s">
        <v>722</v>
      </c>
      <c r="B19" s="512">
        <v>10613</v>
      </c>
      <c r="C19" s="496">
        <v>5392</v>
      </c>
      <c r="D19" s="502">
        <v>5221</v>
      </c>
      <c r="E19" s="512">
        <v>5900</v>
      </c>
      <c r="F19" s="496">
        <v>3022</v>
      </c>
      <c r="G19" s="496">
        <v>2878</v>
      </c>
    </row>
    <row r="20" spans="1:7" ht="13.8">
      <c r="A20" s="199" t="s">
        <v>723</v>
      </c>
      <c r="B20" s="401">
        <v>10532</v>
      </c>
      <c r="C20" s="497">
        <v>5432</v>
      </c>
      <c r="D20" s="504">
        <v>5100</v>
      </c>
      <c r="E20" s="401">
        <v>5899</v>
      </c>
      <c r="F20" s="497">
        <v>3077</v>
      </c>
      <c r="G20" s="497">
        <v>2822</v>
      </c>
    </row>
    <row r="21" spans="1:7" ht="13.8">
      <c r="A21" s="199" t="s">
        <v>724</v>
      </c>
      <c r="B21" s="401">
        <v>10365</v>
      </c>
      <c r="C21" s="497">
        <v>5388</v>
      </c>
      <c r="D21" s="504">
        <v>4977</v>
      </c>
      <c r="E21" s="401">
        <v>5766</v>
      </c>
      <c r="F21" s="497">
        <v>3087</v>
      </c>
      <c r="G21" s="497">
        <v>2679</v>
      </c>
    </row>
    <row r="22" spans="1:7" ht="13.8">
      <c r="A22" s="199" t="s">
        <v>725</v>
      </c>
      <c r="B22" s="401">
        <v>10038</v>
      </c>
      <c r="C22" s="497">
        <v>5082</v>
      </c>
      <c r="D22" s="504">
        <v>4956</v>
      </c>
      <c r="E22" s="401">
        <v>5540</v>
      </c>
      <c r="F22" s="497">
        <v>2776</v>
      </c>
      <c r="G22" s="497">
        <v>2764</v>
      </c>
    </row>
    <row r="23" spans="1:7" ht="13.8">
      <c r="A23" s="199" t="s">
        <v>726</v>
      </c>
      <c r="B23" s="401">
        <v>10304</v>
      </c>
      <c r="C23" s="497">
        <v>5189</v>
      </c>
      <c r="D23" s="504">
        <v>5115</v>
      </c>
      <c r="E23" s="401">
        <v>5724</v>
      </c>
      <c r="F23" s="497">
        <v>2882</v>
      </c>
      <c r="G23" s="497">
        <v>2842</v>
      </c>
    </row>
    <row r="24" spans="1:7" ht="13.8">
      <c r="A24" s="199"/>
      <c r="B24" s="401"/>
      <c r="C24" s="497"/>
      <c r="D24" s="504"/>
      <c r="E24" s="401"/>
      <c r="F24" s="497"/>
      <c r="G24" s="497"/>
    </row>
    <row r="25" spans="1:7" ht="14.4" thickBot="1">
      <c r="A25" s="225" t="s">
        <v>343</v>
      </c>
      <c r="B25" s="499">
        <v>48491</v>
      </c>
      <c r="C25" s="501">
        <v>24544</v>
      </c>
      <c r="D25" s="511">
        <v>23947</v>
      </c>
      <c r="E25" s="499">
        <v>26801</v>
      </c>
      <c r="F25" s="501">
        <v>13717</v>
      </c>
      <c r="G25" s="501">
        <v>13084</v>
      </c>
    </row>
    <row r="26" spans="1:7" ht="13.8">
      <c r="A26" s="246" t="s">
        <v>727</v>
      </c>
      <c r="B26" s="512">
        <v>9964</v>
      </c>
      <c r="C26" s="496">
        <v>5052</v>
      </c>
      <c r="D26" s="502">
        <v>4912</v>
      </c>
      <c r="E26" s="512">
        <v>5437</v>
      </c>
      <c r="F26" s="496">
        <v>2749</v>
      </c>
      <c r="G26" s="496">
        <v>2688</v>
      </c>
    </row>
    <row r="27" spans="1:7" ht="13.8">
      <c r="A27" s="199" t="s">
        <v>728</v>
      </c>
      <c r="B27" s="401">
        <v>9933</v>
      </c>
      <c r="C27" s="497">
        <v>5065</v>
      </c>
      <c r="D27" s="504">
        <v>4868</v>
      </c>
      <c r="E27" s="401">
        <v>5503</v>
      </c>
      <c r="F27" s="497">
        <v>2846</v>
      </c>
      <c r="G27" s="497">
        <v>2657</v>
      </c>
    </row>
    <row r="28" spans="1:7" ht="13.8">
      <c r="A28" s="199" t="s">
        <v>729</v>
      </c>
      <c r="B28" s="401">
        <v>9499</v>
      </c>
      <c r="C28" s="497">
        <v>4836</v>
      </c>
      <c r="D28" s="504">
        <v>4663</v>
      </c>
      <c r="E28" s="401">
        <v>5232</v>
      </c>
      <c r="F28" s="497">
        <v>2696</v>
      </c>
      <c r="G28" s="497">
        <v>2536</v>
      </c>
    </row>
    <row r="29" spans="1:7" ht="13.8">
      <c r="A29" s="199" t="s">
        <v>730</v>
      </c>
      <c r="B29" s="401">
        <v>9474</v>
      </c>
      <c r="C29" s="497">
        <v>4780</v>
      </c>
      <c r="D29" s="504">
        <v>4694</v>
      </c>
      <c r="E29" s="401">
        <v>5238</v>
      </c>
      <c r="F29" s="497">
        <v>2666</v>
      </c>
      <c r="G29" s="497">
        <v>2572</v>
      </c>
    </row>
    <row r="30" spans="1:7" ht="13.8">
      <c r="A30" s="199" t="s">
        <v>731</v>
      </c>
      <c r="B30" s="401">
        <v>9621</v>
      </c>
      <c r="C30" s="497">
        <v>4811</v>
      </c>
      <c r="D30" s="504">
        <v>4810</v>
      </c>
      <c r="E30" s="401">
        <v>5391</v>
      </c>
      <c r="F30" s="497">
        <v>2760</v>
      </c>
      <c r="G30" s="497">
        <v>2631</v>
      </c>
    </row>
    <row r="31" spans="1:7" ht="13.8">
      <c r="A31" s="199"/>
      <c r="B31" s="401"/>
      <c r="C31" s="497"/>
      <c r="D31" s="504"/>
      <c r="E31" s="401"/>
      <c r="F31" s="497"/>
      <c r="G31" s="497"/>
    </row>
    <row r="32" spans="1:7" ht="14.4" thickBot="1">
      <c r="A32" s="225" t="s">
        <v>732</v>
      </c>
      <c r="B32" s="499">
        <v>50053</v>
      </c>
      <c r="C32" s="501">
        <v>25422</v>
      </c>
      <c r="D32" s="511">
        <v>24631</v>
      </c>
      <c r="E32" s="499">
        <v>27233</v>
      </c>
      <c r="F32" s="501">
        <v>14045</v>
      </c>
      <c r="G32" s="501">
        <v>13188</v>
      </c>
    </row>
    <row r="33" spans="1:7" ht="13.8">
      <c r="A33" s="246" t="s">
        <v>733</v>
      </c>
      <c r="B33" s="512">
        <v>9852</v>
      </c>
      <c r="C33" s="496">
        <v>4987</v>
      </c>
      <c r="D33" s="502">
        <v>4865</v>
      </c>
      <c r="E33" s="512">
        <v>5519</v>
      </c>
      <c r="F33" s="496">
        <v>2823</v>
      </c>
      <c r="G33" s="496">
        <v>2696</v>
      </c>
    </row>
    <row r="34" spans="1:7" ht="13.8">
      <c r="A34" s="199" t="s">
        <v>734</v>
      </c>
      <c r="B34" s="401">
        <v>10005</v>
      </c>
      <c r="C34" s="497">
        <v>5054</v>
      </c>
      <c r="D34" s="504">
        <v>4951</v>
      </c>
      <c r="E34" s="401">
        <v>5788</v>
      </c>
      <c r="F34" s="497">
        <v>2963</v>
      </c>
      <c r="G34" s="497">
        <v>2825</v>
      </c>
    </row>
    <row r="35" spans="1:7" ht="13.8">
      <c r="A35" s="199" t="s">
        <v>735</v>
      </c>
      <c r="B35" s="401">
        <v>9820</v>
      </c>
      <c r="C35" s="497">
        <v>5009</v>
      </c>
      <c r="D35" s="504">
        <v>4811</v>
      </c>
      <c r="E35" s="401">
        <v>5572</v>
      </c>
      <c r="F35" s="497">
        <v>2894</v>
      </c>
      <c r="G35" s="497">
        <v>2678</v>
      </c>
    </row>
    <row r="36" spans="1:7" ht="13.8">
      <c r="A36" s="199" t="s">
        <v>736</v>
      </c>
      <c r="B36" s="401">
        <v>10062</v>
      </c>
      <c r="C36" s="497">
        <v>5166</v>
      </c>
      <c r="D36" s="504">
        <v>4896</v>
      </c>
      <c r="E36" s="401">
        <v>5333</v>
      </c>
      <c r="F36" s="497">
        <v>2826</v>
      </c>
      <c r="G36" s="497">
        <v>2507</v>
      </c>
    </row>
    <row r="37" spans="1:7" ht="13.8">
      <c r="A37" s="199" t="s">
        <v>737</v>
      </c>
      <c r="B37" s="401">
        <v>10314</v>
      </c>
      <c r="C37" s="497">
        <v>5206</v>
      </c>
      <c r="D37" s="504">
        <v>5108</v>
      </c>
      <c r="E37" s="401">
        <v>5021</v>
      </c>
      <c r="F37" s="497">
        <v>2539</v>
      </c>
      <c r="G37" s="497">
        <v>2482</v>
      </c>
    </row>
    <row r="38" spans="1:7" ht="13.8">
      <c r="A38" s="199"/>
      <c r="B38" s="401"/>
      <c r="C38" s="497"/>
      <c r="D38" s="504"/>
      <c r="E38" s="401"/>
      <c r="F38" s="497"/>
      <c r="G38" s="497"/>
    </row>
    <row r="39" spans="1:7" ht="14.4" thickBot="1">
      <c r="A39" s="225" t="s">
        <v>345</v>
      </c>
      <c r="B39" s="499">
        <v>45029</v>
      </c>
      <c r="C39" s="501">
        <v>22742</v>
      </c>
      <c r="D39" s="511">
        <v>22287</v>
      </c>
      <c r="E39" s="499">
        <v>22450</v>
      </c>
      <c r="F39" s="501">
        <v>11570</v>
      </c>
      <c r="G39" s="501">
        <v>10880</v>
      </c>
    </row>
    <row r="40" spans="1:7" ht="13.8">
      <c r="A40" s="246" t="s">
        <v>738</v>
      </c>
      <c r="B40" s="512">
        <v>9822</v>
      </c>
      <c r="C40" s="496">
        <v>5028</v>
      </c>
      <c r="D40" s="502">
        <v>4794</v>
      </c>
      <c r="E40" s="512">
        <v>4783</v>
      </c>
      <c r="F40" s="496">
        <v>2453</v>
      </c>
      <c r="G40" s="496">
        <v>2330</v>
      </c>
    </row>
    <row r="41" spans="1:7" ht="13.8">
      <c r="A41" s="199" t="s">
        <v>739</v>
      </c>
      <c r="B41" s="401">
        <v>9202</v>
      </c>
      <c r="C41" s="497">
        <v>4633</v>
      </c>
      <c r="D41" s="504">
        <v>4569</v>
      </c>
      <c r="E41" s="401">
        <v>4515</v>
      </c>
      <c r="F41" s="497">
        <v>2328</v>
      </c>
      <c r="G41" s="497">
        <v>2187</v>
      </c>
    </row>
    <row r="42" spans="1:7" ht="13.8">
      <c r="A42" s="199" t="s">
        <v>740</v>
      </c>
      <c r="B42" s="401">
        <v>8965</v>
      </c>
      <c r="C42" s="497">
        <v>4484</v>
      </c>
      <c r="D42" s="504">
        <v>4481</v>
      </c>
      <c r="E42" s="401">
        <v>4512</v>
      </c>
      <c r="F42" s="497">
        <v>2280</v>
      </c>
      <c r="G42" s="497">
        <v>2232</v>
      </c>
    </row>
    <row r="43" spans="1:7" ht="13.8">
      <c r="A43" s="199" t="s">
        <v>741</v>
      </c>
      <c r="B43" s="401">
        <v>8478</v>
      </c>
      <c r="C43" s="497">
        <v>4293</v>
      </c>
      <c r="D43" s="504">
        <v>4185</v>
      </c>
      <c r="E43" s="401">
        <v>4367</v>
      </c>
      <c r="F43" s="497">
        <v>2274</v>
      </c>
      <c r="G43" s="497">
        <v>2093</v>
      </c>
    </row>
    <row r="44" spans="1:7" ht="13.8">
      <c r="A44" s="199" t="s">
        <v>742</v>
      </c>
      <c r="B44" s="401">
        <v>8562</v>
      </c>
      <c r="C44" s="497">
        <v>4304</v>
      </c>
      <c r="D44" s="504">
        <v>4258</v>
      </c>
      <c r="E44" s="401">
        <v>4273</v>
      </c>
      <c r="F44" s="497">
        <v>2235</v>
      </c>
      <c r="G44" s="497">
        <v>2038</v>
      </c>
    </row>
    <row r="45" spans="1:7" ht="13.8">
      <c r="A45" s="199"/>
      <c r="B45" s="557"/>
      <c r="C45" s="558"/>
      <c r="D45" s="559"/>
      <c r="E45" s="557"/>
      <c r="F45" s="558"/>
      <c r="G45" s="558"/>
    </row>
    <row r="46" spans="1:7" ht="14.4" thickBot="1">
      <c r="A46" s="225" t="s">
        <v>346</v>
      </c>
      <c r="B46" s="499">
        <v>41628</v>
      </c>
      <c r="C46" s="501">
        <v>20599</v>
      </c>
      <c r="D46" s="511">
        <v>21029</v>
      </c>
      <c r="E46" s="499">
        <v>21538</v>
      </c>
      <c r="F46" s="501">
        <v>10917</v>
      </c>
      <c r="G46" s="501">
        <v>10621</v>
      </c>
    </row>
    <row r="47" spans="1:7" ht="13.8">
      <c r="A47" s="246" t="s">
        <v>743</v>
      </c>
      <c r="B47" s="512">
        <v>8354</v>
      </c>
      <c r="C47" s="496">
        <v>4197</v>
      </c>
      <c r="D47" s="502">
        <v>4157</v>
      </c>
      <c r="E47" s="512">
        <v>4297</v>
      </c>
      <c r="F47" s="496">
        <v>2229</v>
      </c>
      <c r="G47" s="496">
        <v>2068</v>
      </c>
    </row>
    <row r="48" spans="1:7" ht="13.8">
      <c r="A48" s="199" t="s">
        <v>744</v>
      </c>
      <c r="B48" s="401">
        <v>8484</v>
      </c>
      <c r="C48" s="497">
        <v>4190</v>
      </c>
      <c r="D48" s="504">
        <v>4294</v>
      </c>
      <c r="E48" s="401">
        <v>4389</v>
      </c>
      <c r="F48" s="497">
        <v>2246</v>
      </c>
      <c r="G48" s="497">
        <v>2143</v>
      </c>
    </row>
    <row r="49" spans="1:7" ht="13.8">
      <c r="A49" s="199" t="s">
        <v>745</v>
      </c>
      <c r="B49" s="401">
        <v>8441</v>
      </c>
      <c r="C49" s="497">
        <v>4090</v>
      </c>
      <c r="D49" s="504">
        <v>4351</v>
      </c>
      <c r="E49" s="401">
        <v>4407</v>
      </c>
      <c r="F49" s="497">
        <v>2163</v>
      </c>
      <c r="G49" s="497">
        <v>2244</v>
      </c>
    </row>
    <row r="50" spans="1:7" ht="13.8">
      <c r="A50" s="199" t="s">
        <v>746</v>
      </c>
      <c r="B50" s="401">
        <v>8213</v>
      </c>
      <c r="C50" s="497">
        <v>4091</v>
      </c>
      <c r="D50" s="504">
        <v>4122</v>
      </c>
      <c r="E50" s="401">
        <v>4230</v>
      </c>
      <c r="F50" s="497">
        <v>2170</v>
      </c>
      <c r="G50" s="497">
        <v>2060</v>
      </c>
    </row>
    <row r="51" spans="1:7" ht="13.8">
      <c r="A51" s="199" t="s">
        <v>747</v>
      </c>
      <c r="B51" s="401">
        <v>8136</v>
      </c>
      <c r="C51" s="497">
        <v>4031</v>
      </c>
      <c r="D51" s="504">
        <v>4105</v>
      </c>
      <c r="E51" s="401">
        <v>4215</v>
      </c>
      <c r="F51" s="497">
        <v>2109</v>
      </c>
      <c r="G51" s="497">
        <v>2106</v>
      </c>
    </row>
    <row r="52" spans="1:7" ht="13.8">
      <c r="A52" s="199"/>
      <c r="B52" s="401"/>
      <c r="C52" s="497"/>
      <c r="D52" s="504"/>
      <c r="E52" s="401"/>
      <c r="F52" s="497"/>
      <c r="G52" s="497"/>
    </row>
    <row r="53" spans="1:7" ht="14.4" thickBot="1">
      <c r="A53" s="225" t="s">
        <v>347</v>
      </c>
      <c r="B53" s="499">
        <v>36293</v>
      </c>
      <c r="C53" s="501">
        <v>17892</v>
      </c>
      <c r="D53" s="511">
        <v>18401</v>
      </c>
      <c r="E53" s="499">
        <v>18982</v>
      </c>
      <c r="F53" s="501">
        <v>9567</v>
      </c>
      <c r="G53" s="501">
        <v>9415</v>
      </c>
    </row>
    <row r="54" spans="1:7" ht="13.8">
      <c r="A54" s="246" t="s">
        <v>748</v>
      </c>
      <c r="B54" s="512">
        <v>8183</v>
      </c>
      <c r="C54" s="496">
        <v>4069</v>
      </c>
      <c r="D54" s="502">
        <v>4114</v>
      </c>
      <c r="E54" s="512">
        <v>4249</v>
      </c>
      <c r="F54" s="496">
        <v>2152</v>
      </c>
      <c r="G54" s="496">
        <v>2097</v>
      </c>
    </row>
    <row r="55" spans="1:7" ht="13.8">
      <c r="A55" s="199" t="s">
        <v>749</v>
      </c>
      <c r="B55" s="401">
        <v>7372</v>
      </c>
      <c r="C55" s="497">
        <v>3613</v>
      </c>
      <c r="D55" s="504">
        <v>3759</v>
      </c>
      <c r="E55" s="401">
        <v>3887</v>
      </c>
      <c r="F55" s="497">
        <v>1939</v>
      </c>
      <c r="G55" s="497">
        <v>1948</v>
      </c>
    </row>
    <row r="56" spans="1:7" ht="13.8">
      <c r="A56" s="199" t="s">
        <v>750</v>
      </c>
      <c r="B56" s="401">
        <v>7261</v>
      </c>
      <c r="C56" s="497">
        <v>3565</v>
      </c>
      <c r="D56" s="504">
        <v>3696</v>
      </c>
      <c r="E56" s="401">
        <v>3773</v>
      </c>
      <c r="F56" s="497">
        <v>1884</v>
      </c>
      <c r="G56" s="497">
        <v>1889</v>
      </c>
    </row>
    <row r="57" spans="1:7" ht="13.8">
      <c r="A57" s="199" t="s">
        <v>751</v>
      </c>
      <c r="B57" s="401">
        <v>6799</v>
      </c>
      <c r="C57" s="497">
        <v>3330</v>
      </c>
      <c r="D57" s="504">
        <v>3469</v>
      </c>
      <c r="E57" s="401">
        <v>3583</v>
      </c>
      <c r="F57" s="497">
        <v>1824</v>
      </c>
      <c r="G57" s="497">
        <v>1759</v>
      </c>
    </row>
    <row r="58" spans="1:7" ht="13.8">
      <c r="A58" s="199" t="s">
        <v>752</v>
      </c>
      <c r="B58" s="401">
        <v>6678</v>
      </c>
      <c r="C58" s="497">
        <v>3315</v>
      </c>
      <c r="D58" s="504">
        <v>3363</v>
      </c>
      <c r="E58" s="401">
        <v>3490</v>
      </c>
      <c r="F58" s="497">
        <v>1768</v>
      </c>
      <c r="G58" s="497">
        <v>1722</v>
      </c>
    </row>
    <row r="59" spans="1:7" ht="13.8">
      <c r="A59" s="199"/>
      <c r="B59" s="401"/>
      <c r="C59" s="497"/>
      <c r="D59" s="504"/>
      <c r="E59" s="401"/>
      <c r="F59" s="497"/>
      <c r="G59" s="497"/>
    </row>
    <row r="60" spans="1:7" ht="14.4" thickBot="1">
      <c r="A60" s="225" t="s">
        <v>348</v>
      </c>
      <c r="B60" s="499">
        <v>32320</v>
      </c>
      <c r="C60" s="501">
        <v>16016</v>
      </c>
      <c r="D60" s="511">
        <v>16304</v>
      </c>
      <c r="E60" s="499">
        <v>17235</v>
      </c>
      <c r="F60" s="501">
        <v>8712</v>
      </c>
      <c r="G60" s="501">
        <v>8523</v>
      </c>
    </row>
    <row r="61" spans="1:7" ht="13.8">
      <c r="A61" s="246" t="s">
        <v>753</v>
      </c>
      <c r="B61" s="512">
        <v>6502</v>
      </c>
      <c r="C61" s="496">
        <v>3319</v>
      </c>
      <c r="D61" s="502">
        <v>3183</v>
      </c>
      <c r="E61" s="512">
        <v>3446</v>
      </c>
      <c r="F61" s="496">
        <v>1769</v>
      </c>
      <c r="G61" s="496">
        <v>1677</v>
      </c>
    </row>
    <row r="62" spans="1:7" ht="13.8">
      <c r="A62" s="199" t="s">
        <v>754</v>
      </c>
      <c r="B62" s="401">
        <v>6294</v>
      </c>
      <c r="C62" s="497">
        <v>3088</v>
      </c>
      <c r="D62" s="504">
        <v>3206</v>
      </c>
      <c r="E62" s="401">
        <v>3383</v>
      </c>
      <c r="F62" s="497">
        <v>1700</v>
      </c>
      <c r="G62" s="497">
        <v>1683</v>
      </c>
    </row>
    <row r="63" spans="1:7" ht="13.8">
      <c r="A63" s="199" t="s">
        <v>755</v>
      </c>
      <c r="B63" s="401">
        <v>6228</v>
      </c>
      <c r="C63" s="497">
        <v>3087</v>
      </c>
      <c r="D63" s="504">
        <v>3141</v>
      </c>
      <c r="E63" s="401">
        <v>3344</v>
      </c>
      <c r="F63" s="497">
        <v>1681</v>
      </c>
      <c r="G63" s="497">
        <v>1663</v>
      </c>
    </row>
    <row r="64" spans="1:7" ht="13.8">
      <c r="A64" s="199" t="s">
        <v>756</v>
      </c>
      <c r="B64" s="401">
        <v>6397</v>
      </c>
      <c r="C64" s="497">
        <v>3121</v>
      </c>
      <c r="D64" s="504">
        <v>3276</v>
      </c>
      <c r="E64" s="401">
        <v>3369</v>
      </c>
      <c r="F64" s="497">
        <v>1706</v>
      </c>
      <c r="G64" s="497">
        <v>1663</v>
      </c>
    </row>
    <row r="65" spans="1:7" ht="13.8">
      <c r="A65" s="199" t="s">
        <v>757</v>
      </c>
      <c r="B65" s="401">
        <v>6899</v>
      </c>
      <c r="C65" s="497">
        <v>3401</v>
      </c>
      <c r="D65" s="504">
        <v>3498</v>
      </c>
      <c r="E65" s="401">
        <v>3693</v>
      </c>
      <c r="F65" s="497">
        <v>1856</v>
      </c>
      <c r="G65" s="497">
        <v>1837</v>
      </c>
    </row>
    <row r="66" spans="1:7" ht="13.8">
      <c r="A66" s="199"/>
      <c r="B66" s="401"/>
      <c r="C66" s="497"/>
      <c r="D66" s="504"/>
      <c r="E66" s="401"/>
      <c r="F66" s="497"/>
      <c r="G66" s="497"/>
    </row>
    <row r="67" spans="1:7" ht="14.4" thickBot="1">
      <c r="A67" s="225" t="s">
        <v>349</v>
      </c>
      <c r="B67" s="499">
        <v>31817</v>
      </c>
      <c r="C67" s="501">
        <v>15738</v>
      </c>
      <c r="D67" s="511">
        <v>16079</v>
      </c>
      <c r="E67" s="499">
        <v>17175</v>
      </c>
      <c r="F67" s="501">
        <v>8572</v>
      </c>
      <c r="G67" s="501">
        <v>8603</v>
      </c>
    </row>
    <row r="68" spans="1:7" ht="13.8">
      <c r="A68" s="246" t="s">
        <v>758</v>
      </c>
      <c r="B68" s="512">
        <v>7104</v>
      </c>
      <c r="C68" s="496">
        <v>3581</v>
      </c>
      <c r="D68" s="502">
        <v>3523</v>
      </c>
      <c r="E68" s="512">
        <v>3835</v>
      </c>
      <c r="F68" s="496">
        <v>1943</v>
      </c>
      <c r="G68" s="496">
        <v>1892</v>
      </c>
    </row>
    <row r="69" spans="1:7" ht="13.8">
      <c r="A69" s="199" t="s">
        <v>759</v>
      </c>
      <c r="B69" s="401">
        <v>6297</v>
      </c>
      <c r="C69" s="497">
        <v>3094</v>
      </c>
      <c r="D69" s="504">
        <v>3203</v>
      </c>
      <c r="E69" s="401">
        <v>3325</v>
      </c>
      <c r="F69" s="497">
        <v>1651</v>
      </c>
      <c r="G69" s="497">
        <v>1674</v>
      </c>
    </row>
    <row r="70" spans="1:7" ht="13.8">
      <c r="A70" s="199" t="s">
        <v>760</v>
      </c>
      <c r="B70" s="401">
        <v>6037</v>
      </c>
      <c r="C70" s="497">
        <v>2923</v>
      </c>
      <c r="D70" s="504">
        <v>3114</v>
      </c>
      <c r="E70" s="401">
        <v>3214</v>
      </c>
      <c r="F70" s="497">
        <v>1554</v>
      </c>
      <c r="G70" s="497">
        <v>1660</v>
      </c>
    </row>
    <row r="71" spans="1:7" ht="13.8">
      <c r="A71" s="199" t="s">
        <v>761</v>
      </c>
      <c r="B71" s="401">
        <v>6179</v>
      </c>
      <c r="C71" s="497">
        <v>3117</v>
      </c>
      <c r="D71" s="504">
        <v>3062</v>
      </c>
      <c r="E71" s="401">
        <v>3386</v>
      </c>
      <c r="F71" s="497">
        <v>1735</v>
      </c>
      <c r="G71" s="497">
        <v>1651</v>
      </c>
    </row>
    <row r="72" spans="1:7" ht="13.8">
      <c r="A72" s="199" t="s">
        <v>762</v>
      </c>
      <c r="B72" s="401">
        <v>6200</v>
      </c>
      <c r="C72" s="497">
        <v>3023</v>
      </c>
      <c r="D72" s="504">
        <v>3177</v>
      </c>
      <c r="E72" s="401">
        <v>3415</v>
      </c>
      <c r="F72" s="497">
        <v>1689</v>
      </c>
      <c r="G72" s="497">
        <v>1726</v>
      </c>
    </row>
    <row r="73" spans="1:7" ht="13.8">
      <c r="A73" s="199"/>
      <c r="B73" s="401"/>
      <c r="C73" s="497"/>
      <c r="D73" s="504"/>
      <c r="E73" s="401"/>
      <c r="F73" s="497"/>
      <c r="G73" s="497"/>
    </row>
    <row r="74" spans="1:7" ht="14.4" thickBot="1">
      <c r="A74" s="225" t="s">
        <v>350</v>
      </c>
      <c r="B74" s="499">
        <v>32349</v>
      </c>
      <c r="C74" s="501">
        <v>15878</v>
      </c>
      <c r="D74" s="511">
        <v>16471</v>
      </c>
      <c r="E74" s="499">
        <v>17971</v>
      </c>
      <c r="F74" s="501">
        <v>8946</v>
      </c>
      <c r="G74" s="501">
        <v>9025</v>
      </c>
    </row>
    <row r="75" spans="1:7" ht="13.8">
      <c r="A75" s="246" t="s">
        <v>763</v>
      </c>
      <c r="B75" s="512">
        <v>6690</v>
      </c>
      <c r="C75" s="496">
        <v>3229</v>
      </c>
      <c r="D75" s="502">
        <v>3461</v>
      </c>
      <c r="E75" s="512">
        <v>3724</v>
      </c>
      <c r="F75" s="496">
        <v>1823</v>
      </c>
      <c r="G75" s="496">
        <v>1901</v>
      </c>
    </row>
    <row r="76" spans="1:7" ht="13.8">
      <c r="A76" s="199" t="s">
        <v>764</v>
      </c>
      <c r="B76" s="401">
        <v>6613</v>
      </c>
      <c r="C76" s="497">
        <v>3267</v>
      </c>
      <c r="D76" s="504">
        <v>3346</v>
      </c>
      <c r="E76" s="401">
        <v>3589</v>
      </c>
      <c r="F76" s="497">
        <v>1784</v>
      </c>
      <c r="G76" s="497">
        <v>1805</v>
      </c>
    </row>
    <row r="77" spans="1:7" ht="13.8">
      <c r="A77" s="199" t="s">
        <v>765</v>
      </c>
      <c r="B77" s="401">
        <v>6432</v>
      </c>
      <c r="C77" s="497">
        <v>3148</v>
      </c>
      <c r="D77" s="504">
        <v>3284</v>
      </c>
      <c r="E77" s="401">
        <v>3596</v>
      </c>
      <c r="F77" s="497">
        <v>1809</v>
      </c>
      <c r="G77" s="497">
        <v>1787</v>
      </c>
    </row>
    <row r="78" spans="1:7" ht="13.8">
      <c r="A78" s="199" t="s">
        <v>766</v>
      </c>
      <c r="B78" s="401">
        <v>6353</v>
      </c>
      <c r="C78" s="497">
        <v>3193</v>
      </c>
      <c r="D78" s="504">
        <v>3160</v>
      </c>
      <c r="E78" s="401">
        <v>3543</v>
      </c>
      <c r="F78" s="497">
        <v>1801</v>
      </c>
      <c r="G78" s="497">
        <v>1742</v>
      </c>
    </row>
    <row r="79" spans="1:7" ht="13.8">
      <c r="A79" s="199" t="s">
        <v>767</v>
      </c>
      <c r="B79" s="401">
        <v>6261</v>
      </c>
      <c r="C79" s="497">
        <v>3041</v>
      </c>
      <c r="D79" s="504">
        <v>3220</v>
      </c>
      <c r="E79" s="401">
        <v>3519</v>
      </c>
      <c r="F79" s="497">
        <v>1729</v>
      </c>
      <c r="G79" s="497">
        <v>1790</v>
      </c>
    </row>
    <row r="80" spans="1:7" ht="13.8">
      <c r="A80" s="199"/>
      <c r="B80" s="401"/>
      <c r="C80" s="497"/>
      <c r="D80" s="504"/>
      <c r="E80" s="401"/>
      <c r="F80" s="497"/>
      <c r="G80" s="497"/>
    </row>
    <row r="81" spans="1:7" ht="14.4" thickBot="1">
      <c r="A81" s="225" t="s">
        <v>351</v>
      </c>
      <c r="B81" s="499">
        <v>28019</v>
      </c>
      <c r="C81" s="501">
        <v>13779</v>
      </c>
      <c r="D81" s="511">
        <v>14240</v>
      </c>
      <c r="E81" s="499">
        <v>16058</v>
      </c>
      <c r="F81" s="501">
        <v>7989</v>
      </c>
      <c r="G81" s="501">
        <v>8069</v>
      </c>
    </row>
    <row r="82" spans="1:7" ht="13.8">
      <c r="A82" s="246" t="s">
        <v>768</v>
      </c>
      <c r="B82" s="512">
        <v>6256</v>
      </c>
      <c r="C82" s="496">
        <v>3082</v>
      </c>
      <c r="D82" s="502">
        <v>3174</v>
      </c>
      <c r="E82" s="512">
        <v>3548</v>
      </c>
      <c r="F82" s="496">
        <v>1761</v>
      </c>
      <c r="G82" s="496">
        <v>1787</v>
      </c>
    </row>
    <row r="83" spans="1:7" ht="13.8">
      <c r="A83" s="199" t="s">
        <v>769</v>
      </c>
      <c r="B83" s="401">
        <v>5657</v>
      </c>
      <c r="C83" s="497">
        <v>2726</v>
      </c>
      <c r="D83" s="504">
        <v>2931</v>
      </c>
      <c r="E83" s="401">
        <v>3225</v>
      </c>
      <c r="F83" s="497">
        <v>1611</v>
      </c>
      <c r="G83" s="497">
        <v>1614</v>
      </c>
    </row>
    <row r="84" spans="1:7" ht="13.8">
      <c r="A84" s="199" t="s">
        <v>770</v>
      </c>
      <c r="B84" s="401">
        <v>5643</v>
      </c>
      <c r="C84" s="497">
        <v>2835</v>
      </c>
      <c r="D84" s="504">
        <v>2808</v>
      </c>
      <c r="E84" s="401">
        <v>3180</v>
      </c>
      <c r="F84" s="497">
        <v>1595</v>
      </c>
      <c r="G84" s="497">
        <v>1585</v>
      </c>
    </row>
    <row r="85" spans="1:7" ht="13.8">
      <c r="A85" s="199" t="s">
        <v>771</v>
      </c>
      <c r="B85" s="401">
        <v>5307</v>
      </c>
      <c r="C85" s="497">
        <v>2631</v>
      </c>
      <c r="D85" s="504">
        <v>2676</v>
      </c>
      <c r="E85" s="401">
        <v>3119</v>
      </c>
      <c r="F85" s="497">
        <v>1537</v>
      </c>
      <c r="G85" s="497">
        <v>1582</v>
      </c>
    </row>
    <row r="86" spans="1:7" ht="13.8">
      <c r="A86" s="199" t="s">
        <v>772</v>
      </c>
      <c r="B86" s="401">
        <v>5156</v>
      </c>
      <c r="C86" s="497">
        <v>2505</v>
      </c>
      <c r="D86" s="504">
        <v>2651</v>
      </c>
      <c r="E86" s="401">
        <v>2986</v>
      </c>
      <c r="F86" s="497">
        <v>1485</v>
      </c>
      <c r="G86" s="497">
        <v>1501</v>
      </c>
    </row>
    <row r="87" spans="1:7" ht="13.8">
      <c r="A87" s="199"/>
      <c r="B87" s="401"/>
      <c r="C87" s="497"/>
      <c r="D87" s="504"/>
      <c r="E87" s="401"/>
      <c r="F87" s="497"/>
      <c r="G87" s="497"/>
    </row>
    <row r="88" spans="1:7" ht="14.4" thickBot="1">
      <c r="A88" s="225" t="s">
        <v>352</v>
      </c>
      <c r="B88" s="499">
        <v>22481</v>
      </c>
      <c r="C88" s="501">
        <v>10835</v>
      </c>
      <c r="D88" s="511">
        <v>11646</v>
      </c>
      <c r="E88" s="499">
        <v>13484</v>
      </c>
      <c r="F88" s="501">
        <v>6647</v>
      </c>
      <c r="G88" s="501">
        <v>6837</v>
      </c>
    </row>
    <row r="89" spans="1:7" ht="13.8">
      <c r="A89" s="246" t="s">
        <v>773</v>
      </c>
      <c r="B89" s="512">
        <v>5094</v>
      </c>
      <c r="C89" s="496">
        <v>2474</v>
      </c>
      <c r="D89" s="502">
        <v>2620</v>
      </c>
      <c r="E89" s="512">
        <v>3018</v>
      </c>
      <c r="F89" s="496">
        <v>1501</v>
      </c>
      <c r="G89" s="496">
        <v>1517</v>
      </c>
    </row>
    <row r="90" spans="1:7" ht="13.8">
      <c r="A90" s="199" t="s">
        <v>774</v>
      </c>
      <c r="B90" s="401">
        <v>4598</v>
      </c>
      <c r="C90" s="497">
        <v>2200</v>
      </c>
      <c r="D90" s="504">
        <v>2398</v>
      </c>
      <c r="E90" s="401">
        <v>2730</v>
      </c>
      <c r="F90" s="497">
        <v>1344</v>
      </c>
      <c r="G90" s="497">
        <v>1386</v>
      </c>
    </row>
    <row r="91" spans="1:7" ht="13.8">
      <c r="A91" s="199" t="s">
        <v>775</v>
      </c>
      <c r="B91" s="401">
        <v>4571</v>
      </c>
      <c r="C91" s="497">
        <v>2207</v>
      </c>
      <c r="D91" s="504">
        <v>2364</v>
      </c>
      <c r="E91" s="401">
        <v>2773</v>
      </c>
      <c r="F91" s="497">
        <v>1356</v>
      </c>
      <c r="G91" s="497">
        <v>1417</v>
      </c>
    </row>
    <row r="92" spans="1:7" ht="13.8">
      <c r="A92" s="199" t="s">
        <v>776</v>
      </c>
      <c r="B92" s="401">
        <v>4204</v>
      </c>
      <c r="C92" s="497">
        <v>2016</v>
      </c>
      <c r="D92" s="504">
        <v>2188</v>
      </c>
      <c r="E92" s="401">
        <v>2530</v>
      </c>
      <c r="F92" s="497">
        <v>1250</v>
      </c>
      <c r="G92" s="497">
        <v>1280</v>
      </c>
    </row>
    <row r="93" spans="1:7" ht="13.8">
      <c r="A93" s="199" t="s">
        <v>777</v>
      </c>
      <c r="B93" s="401">
        <v>4014</v>
      </c>
      <c r="C93" s="497">
        <v>1938</v>
      </c>
      <c r="D93" s="504">
        <v>2076</v>
      </c>
      <c r="E93" s="401">
        <v>2433</v>
      </c>
      <c r="F93" s="497">
        <v>1196</v>
      </c>
      <c r="G93" s="497">
        <v>1237</v>
      </c>
    </row>
    <row r="94" spans="1:7" ht="13.8">
      <c r="A94" s="199"/>
      <c r="B94" s="401"/>
      <c r="C94" s="497"/>
      <c r="D94" s="504"/>
      <c r="E94" s="401"/>
      <c r="F94" s="497"/>
      <c r="G94" s="497"/>
    </row>
    <row r="95" spans="1:7" ht="14.4" thickBot="1">
      <c r="A95" s="225" t="s">
        <v>353</v>
      </c>
      <c r="B95" s="499">
        <v>17629</v>
      </c>
      <c r="C95" s="501">
        <v>8533</v>
      </c>
      <c r="D95" s="511">
        <v>9096</v>
      </c>
      <c r="E95" s="499">
        <v>10368</v>
      </c>
      <c r="F95" s="501">
        <v>5094</v>
      </c>
      <c r="G95" s="501">
        <v>5274</v>
      </c>
    </row>
    <row r="96" spans="1:7" ht="13.8">
      <c r="A96" s="246" t="s">
        <v>778</v>
      </c>
      <c r="B96" s="512">
        <v>3946</v>
      </c>
      <c r="C96" s="496">
        <v>1934</v>
      </c>
      <c r="D96" s="502">
        <v>2012</v>
      </c>
      <c r="E96" s="512">
        <v>2349</v>
      </c>
      <c r="F96" s="496">
        <v>1161</v>
      </c>
      <c r="G96" s="496">
        <v>1188</v>
      </c>
    </row>
    <row r="97" spans="1:7" ht="13.8">
      <c r="A97" s="199" t="s">
        <v>779</v>
      </c>
      <c r="B97" s="401">
        <v>3679</v>
      </c>
      <c r="C97" s="497">
        <v>1775</v>
      </c>
      <c r="D97" s="504">
        <v>1904</v>
      </c>
      <c r="E97" s="401">
        <v>2122</v>
      </c>
      <c r="F97" s="497">
        <v>1059</v>
      </c>
      <c r="G97" s="497">
        <v>1063</v>
      </c>
    </row>
    <row r="98" spans="1:7" ht="13.8">
      <c r="A98" s="199" t="s">
        <v>780</v>
      </c>
      <c r="B98" s="401">
        <v>3600</v>
      </c>
      <c r="C98" s="497">
        <v>1742</v>
      </c>
      <c r="D98" s="504">
        <v>1858</v>
      </c>
      <c r="E98" s="401">
        <v>2078</v>
      </c>
      <c r="F98" s="497">
        <v>1013</v>
      </c>
      <c r="G98" s="497">
        <v>1065</v>
      </c>
    </row>
    <row r="99" spans="1:7" ht="13.8">
      <c r="A99" s="199" t="s">
        <v>781</v>
      </c>
      <c r="B99" s="401">
        <v>3358</v>
      </c>
      <c r="C99" s="497">
        <v>1612</v>
      </c>
      <c r="D99" s="504">
        <v>1746</v>
      </c>
      <c r="E99" s="401">
        <v>1967</v>
      </c>
      <c r="F99" s="497">
        <v>969</v>
      </c>
      <c r="G99" s="497">
        <v>998</v>
      </c>
    </row>
    <row r="100" spans="1:7" ht="13.8">
      <c r="A100" s="199" t="s">
        <v>782</v>
      </c>
      <c r="B100" s="401">
        <v>3046</v>
      </c>
      <c r="C100" s="497">
        <v>1470</v>
      </c>
      <c r="D100" s="504">
        <v>1576</v>
      </c>
      <c r="E100" s="401">
        <v>1852</v>
      </c>
      <c r="F100" s="497">
        <v>892</v>
      </c>
      <c r="G100" s="497">
        <v>960</v>
      </c>
    </row>
    <row r="101" spans="1:7" ht="13.8">
      <c r="A101" s="199"/>
      <c r="B101" s="401"/>
      <c r="C101" s="497"/>
      <c r="D101" s="504"/>
      <c r="E101" s="401"/>
      <c r="F101" s="497"/>
      <c r="G101" s="497"/>
    </row>
    <row r="102" spans="1:7" ht="14.4" thickBot="1">
      <c r="A102" s="225" t="s">
        <v>354</v>
      </c>
      <c r="B102" s="499">
        <v>12707</v>
      </c>
      <c r="C102" s="501">
        <v>6113</v>
      </c>
      <c r="D102" s="511">
        <v>6594</v>
      </c>
      <c r="E102" s="499">
        <v>7958</v>
      </c>
      <c r="F102" s="501">
        <v>3806</v>
      </c>
      <c r="G102" s="501">
        <v>4152</v>
      </c>
    </row>
    <row r="103" spans="1:7" ht="13.8">
      <c r="A103" s="246" t="s">
        <v>783</v>
      </c>
      <c r="B103" s="512">
        <v>3138</v>
      </c>
      <c r="C103" s="496">
        <v>1528</v>
      </c>
      <c r="D103" s="502">
        <v>1610</v>
      </c>
      <c r="E103" s="512">
        <v>1909</v>
      </c>
      <c r="F103" s="496">
        <v>904</v>
      </c>
      <c r="G103" s="496">
        <v>1005</v>
      </c>
    </row>
    <row r="104" spans="1:7" ht="13.8">
      <c r="A104" s="199" t="s">
        <v>784</v>
      </c>
      <c r="B104" s="401">
        <v>2804</v>
      </c>
      <c r="C104" s="497">
        <v>1328</v>
      </c>
      <c r="D104" s="504">
        <v>1476</v>
      </c>
      <c r="E104" s="401">
        <v>1809</v>
      </c>
      <c r="F104" s="497">
        <v>862</v>
      </c>
      <c r="G104" s="497">
        <v>947</v>
      </c>
    </row>
    <row r="105" spans="1:7" ht="13.8">
      <c r="A105" s="199" t="s">
        <v>785</v>
      </c>
      <c r="B105" s="401">
        <v>2501</v>
      </c>
      <c r="C105" s="497">
        <v>1220</v>
      </c>
      <c r="D105" s="504">
        <v>1281</v>
      </c>
      <c r="E105" s="401">
        <v>1530</v>
      </c>
      <c r="F105" s="497">
        <v>731</v>
      </c>
      <c r="G105" s="497">
        <v>799</v>
      </c>
    </row>
    <row r="106" spans="1:7" ht="13.8">
      <c r="A106" s="199" t="s">
        <v>786</v>
      </c>
      <c r="B106" s="401">
        <v>2209</v>
      </c>
      <c r="C106" s="497">
        <v>1044</v>
      </c>
      <c r="D106" s="504">
        <v>1165</v>
      </c>
      <c r="E106" s="401">
        <v>1398</v>
      </c>
      <c r="F106" s="497">
        <v>655</v>
      </c>
      <c r="G106" s="497">
        <v>743</v>
      </c>
    </row>
    <row r="107" spans="1:7" ht="13.8">
      <c r="A107" s="199" t="s">
        <v>787</v>
      </c>
      <c r="B107" s="401">
        <v>2055</v>
      </c>
      <c r="C107" s="497">
        <v>993</v>
      </c>
      <c r="D107" s="504">
        <v>1062</v>
      </c>
      <c r="E107" s="401">
        <v>1312</v>
      </c>
      <c r="F107" s="497">
        <v>654</v>
      </c>
      <c r="G107" s="497">
        <v>658</v>
      </c>
    </row>
    <row r="108" spans="1:7" ht="13.8">
      <c r="A108" s="199"/>
      <c r="B108" s="401"/>
      <c r="C108" s="497"/>
      <c r="D108" s="504"/>
      <c r="E108" s="401"/>
      <c r="F108" s="497"/>
      <c r="G108" s="497"/>
    </row>
    <row r="109" spans="1:7" ht="14.4" thickBot="1">
      <c r="A109" s="225" t="s">
        <v>355</v>
      </c>
      <c r="B109" s="499">
        <v>8229</v>
      </c>
      <c r="C109" s="501">
        <v>3759</v>
      </c>
      <c r="D109" s="511">
        <v>4470</v>
      </c>
      <c r="E109" s="499">
        <v>5158</v>
      </c>
      <c r="F109" s="501">
        <v>2357</v>
      </c>
      <c r="G109" s="501">
        <v>2801</v>
      </c>
    </row>
    <row r="110" spans="1:7" ht="13.8">
      <c r="A110" s="246" t="s">
        <v>788</v>
      </c>
      <c r="B110" s="512">
        <v>2032</v>
      </c>
      <c r="C110" s="496">
        <v>923</v>
      </c>
      <c r="D110" s="502">
        <v>1109</v>
      </c>
      <c r="E110" s="512">
        <v>1279</v>
      </c>
      <c r="F110" s="496">
        <v>582</v>
      </c>
      <c r="G110" s="496">
        <v>697</v>
      </c>
    </row>
    <row r="111" spans="1:7" ht="13.8">
      <c r="A111" s="199" t="s">
        <v>789</v>
      </c>
      <c r="B111" s="401">
        <v>1736</v>
      </c>
      <c r="C111" s="497">
        <v>791</v>
      </c>
      <c r="D111" s="504">
        <v>945</v>
      </c>
      <c r="E111" s="401">
        <v>1093</v>
      </c>
      <c r="F111" s="497">
        <v>514</v>
      </c>
      <c r="G111" s="497">
        <v>579</v>
      </c>
    </row>
    <row r="112" spans="1:7" ht="13.8">
      <c r="A112" s="199" t="s">
        <v>790</v>
      </c>
      <c r="B112" s="401">
        <v>1616</v>
      </c>
      <c r="C112" s="497">
        <v>732</v>
      </c>
      <c r="D112" s="504">
        <v>884</v>
      </c>
      <c r="E112" s="401">
        <v>1005</v>
      </c>
      <c r="F112" s="497">
        <v>443</v>
      </c>
      <c r="G112" s="497">
        <v>562</v>
      </c>
    </row>
    <row r="113" spans="1:7" ht="13.8">
      <c r="A113" s="199" t="s">
        <v>791</v>
      </c>
      <c r="B113" s="401">
        <v>1449</v>
      </c>
      <c r="C113" s="497">
        <v>664</v>
      </c>
      <c r="D113" s="504">
        <v>785</v>
      </c>
      <c r="E113" s="401">
        <v>885</v>
      </c>
      <c r="F113" s="497">
        <v>407</v>
      </c>
      <c r="G113" s="497">
        <v>478</v>
      </c>
    </row>
    <row r="114" spans="1:7" ht="13.8">
      <c r="A114" s="199" t="s">
        <v>792</v>
      </c>
      <c r="B114" s="401">
        <v>1396</v>
      </c>
      <c r="C114" s="497">
        <v>649</v>
      </c>
      <c r="D114" s="504">
        <v>747</v>
      </c>
      <c r="E114" s="401">
        <v>896</v>
      </c>
      <c r="F114" s="497">
        <v>411</v>
      </c>
      <c r="G114" s="497">
        <v>485</v>
      </c>
    </row>
    <row r="115" spans="1:7" ht="13.8">
      <c r="A115" s="199"/>
      <c r="B115" s="401"/>
      <c r="C115" s="497"/>
      <c r="D115" s="504"/>
      <c r="E115" s="401"/>
      <c r="F115" s="497"/>
      <c r="G115" s="497"/>
    </row>
    <row r="116" spans="1:7" ht="14.4" thickBot="1">
      <c r="A116" s="225" t="s">
        <v>356</v>
      </c>
      <c r="B116" s="499">
        <v>5921</v>
      </c>
      <c r="C116" s="501">
        <v>2603</v>
      </c>
      <c r="D116" s="511">
        <v>3318</v>
      </c>
      <c r="E116" s="499">
        <v>3750</v>
      </c>
      <c r="F116" s="501">
        <v>1637</v>
      </c>
      <c r="G116" s="501">
        <v>2113</v>
      </c>
    </row>
    <row r="117" spans="1:7" ht="13.8">
      <c r="A117" s="246" t="s">
        <v>793</v>
      </c>
      <c r="B117" s="512">
        <v>1344</v>
      </c>
      <c r="C117" s="496">
        <v>606</v>
      </c>
      <c r="D117" s="502">
        <v>738</v>
      </c>
      <c r="E117" s="512">
        <v>828</v>
      </c>
      <c r="F117" s="496">
        <v>370</v>
      </c>
      <c r="G117" s="496">
        <v>458</v>
      </c>
    </row>
    <row r="118" spans="1:7" ht="13.8">
      <c r="A118" s="199" t="s">
        <v>794</v>
      </c>
      <c r="B118" s="401">
        <v>1243</v>
      </c>
      <c r="C118" s="497">
        <v>575</v>
      </c>
      <c r="D118" s="504">
        <v>668</v>
      </c>
      <c r="E118" s="401">
        <v>793</v>
      </c>
      <c r="F118" s="497">
        <v>390</v>
      </c>
      <c r="G118" s="497">
        <v>403</v>
      </c>
    </row>
    <row r="119" spans="1:7" ht="13.8">
      <c r="A119" s="199" t="s">
        <v>795</v>
      </c>
      <c r="B119" s="401">
        <v>1185</v>
      </c>
      <c r="C119" s="497">
        <v>507</v>
      </c>
      <c r="D119" s="504">
        <v>678</v>
      </c>
      <c r="E119" s="401">
        <v>742</v>
      </c>
      <c r="F119" s="497">
        <v>302</v>
      </c>
      <c r="G119" s="497">
        <v>440</v>
      </c>
    </row>
    <row r="120" spans="1:7" ht="13.8">
      <c r="A120" s="199" t="s">
        <v>796</v>
      </c>
      <c r="B120" s="401">
        <v>1088</v>
      </c>
      <c r="C120" s="497">
        <v>468</v>
      </c>
      <c r="D120" s="504">
        <v>620</v>
      </c>
      <c r="E120" s="401">
        <v>692</v>
      </c>
      <c r="F120" s="497">
        <v>293</v>
      </c>
      <c r="G120" s="497">
        <v>399</v>
      </c>
    </row>
    <row r="121" spans="1:7" ht="13.8">
      <c r="A121" s="199" t="s">
        <v>797</v>
      </c>
      <c r="B121" s="401">
        <v>1061</v>
      </c>
      <c r="C121" s="497">
        <v>447</v>
      </c>
      <c r="D121" s="504">
        <v>614</v>
      </c>
      <c r="E121" s="401">
        <v>695</v>
      </c>
      <c r="F121" s="497">
        <v>282</v>
      </c>
      <c r="G121" s="497">
        <v>413</v>
      </c>
    </row>
    <row r="122" spans="1:7" ht="13.8">
      <c r="A122" s="199"/>
      <c r="B122" s="401"/>
      <c r="C122" s="497"/>
      <c r="D122" s="504"/>
      <c r="E122" s="401"/>
      <c r="F122" s="497"/>
      <c r="G122" s="497"/>
    </row>
    <row r="123" spans="1:7" ht="14.4" thickBot="1">
      <c r="A123" s="225" t="s">
        <v>357</v>
      </c>
      <c r="B123" s="499">
        <v>3808</v>
      </c>
      <c r="C123" s="501">
        <v>1514</v>
      </c>
      <c r="D123" s="511">
        <v>2294</v>
      </c>
      <c r="E123" s="499">
        <v>2489</v>
      </c>
      <c r="F123" s="501">
        <v>958</v>
      </c>
      <c r="G123" s="501">
        <v>1531</v>
      </c>
    </row>
    <row r="124" spans="1:7" ht="13.8">
      <c r="A124" s="246" t="s">
        <v>798</v>
      </c>
      <c r="B124" s="512">
        <v>955</v>
      </c>
      <c r="C124" s="496">
        <v>412</v>
      </c>
      <c r="D124" s="502">
        <v>543</v>
      </c>
      <c r="E124" s="512">
        <v>642</v>
      </c>
      <c r="F124" s="496">
        <v>262</v>
      </c>
      <c r="G124" s="496">
        <v>380</v>
      </c>
    </row>
    <row r="125" spans="1:7" ht="13.8">
      <c r="A125" s="199" t="s">
        <v>799</v>
      </c>
      <c r="B125" s="401">
        <v>874</v>
      </c>
      <c r="C125" s="497">
        <v>357</v>
      </c>
      <c r="D125" s="504">
        <v>517</v>
      </c>
      <c r="E125" s="401">
        <v>577</v>
      </c>
      <c r="F125" s="497">
        <v>226</v>
      </c>
      <c r="G125" s="497">
        <v>351</v>
      </c>
    </row>
    <row r="126" spans="1:7" ht="13.8">
      <c r="A126" s="199" t="s">
        <v>800</v>
      </c>
      <c r="B126" s="401">
        <v>777</v>
      </c>
      <c r="C126" s="497">
        <v>316</v>
      </c>
      <c r="D126" s="504">
        <v>461</v>
      </c>
      <c r="E126" s="401">
        <v>515</v>
      </c>
      <c r="F126" s="497">
        <v>208</v>
      </c>
      <c r="G126" s="497">
        <v>307</v>
      </c>
    </row>
    <row r="127" spans="1:7" ht="13.8">
      <c r="A127" s="199" t="s">
        <v>801</v>
      </c>
      <c r="B127" s="401">
        <v>642</v>
      </c>
      <c r="C127" s="497">
        <v>249</v>
      </c>
      <c r="D127" s="504">
        <v>393</v>
      </c>
      <c r="E127" s="401">
        <v>391</v>
      </c>
      <c r="F127" s="497">
        <v>144</v>
      </c>
      <c r="G127" s="497">
        <v>247</v>
      </c>
    </row>
    <row r="128" spans="1:7" ht="13.8">
      <c r="A128" s="199" t="s">
        <v>802</v>
      </c>
      <c r="B128" s="401">
        <v>560</v>
      </c>
      <c r="C128" s="497">
        <v>180</v>
      </c>
      <c r="D128" s="504">
        <v>380</v>
      </c>
      <c r="E128" s="401">
        <v>364</v>
      </c>
      <c r="F128" s="497">
        <v>118</v>
      </c>
      <c r="G128" s="497">
        <v>246</v>
      </c>
    </row>
    <row r="129" spans="1:7" ht="13.8">
      <c r="A129" s="199"/>
      <c r="B129" s="401"/>
      <c r="C129" s="497"/>
      <c r="D129" s="504"/>
      <c r="E129" s="401"/>
      <c r="F129" s="497"/>
      <c r="G129" s="497"/>
    </row>
    <row r="130" spans="1:7" ht="14.4" thickBot="1">
      <c r="A130" s="225" t="s">
        <v>358</v>
      </c>
      <c r="B130" s="499">
        <v>1858</v>
      </c>
      <c r="C130" s="501">
        <v>656</v>
      </c>
      <c r="D130" s="511">
        <v>1202</v>
      </c>
      <c r="E130" s="499">
        <v>1224</v>
      </c>
      <c r="F130" s="501">
        <v>454</v>
      </c>
      <c r="G130" s="501">
        <v>770</v>
      </c>
    </row>
    <row r="131" spans="1:7" ht="13.8">
      <c r="A131" s="246" t="s">
        <v>803</v>
      </c>
      <c r="B131" s="512">
        <v>493</v>
      </c>
      <c r="C131" s="496">
        <v>194</v>
      </c>
      <c r="D131" s="502">
        <v>299</v>
      </c>
      <c r="E131" s="512">
        <v>340</v>
      </c>
      <c r="F131" s="496">
        <v>138</v>
      </c>
      <c r="G131" s="496">
        <v>202</v>
      </c>
    </row>
    <row r="132" spans="1:7" ht="13.8">
      <c r="A132" s="199" t="s">
        <v>804</v>
      </c>
      <c r="B132" s="401">
        <v>430</v>
      </c>
      <c r="C132" s="497">
        <v>145</v>
      </c>
      <c r="D132" s="504">
        <v>285</v>
      </c>
      <c r="E132" s="401">
        <v>255</v>
      </c>
      <c r="F132" s="497">
        <v>93</v>
      </c>
      <c r="G132" s="497">
        <v>162</v>
      </c>
    </row>
    <row r="133" spans="1:7" ht="13.8">
      <c r="A133" s="199" t="s">
        <v>805</v>
      </c>
      <c r="B133" s="401">
        <v>368</v>
      </c>
      <c r="C133" s="497">
        <v>136</v>
      </c>
      <c r="D133" s="504">
        <v>232</v>
      </c>
      <c r="E133" s="401">
        <v>239</v>
      </c>
      <c r="F133" s="497">
        <v>95</v>
      </c>
      <c r="G133" s="497">
        <v>144</v>
      </c>
    </row>
    <row r="134" spans="1:7" ht="13.8">
      <c r="A134" s="199" t="s">
        <v>806</v>
      </c>
      <c r="B134" s="401">
        <v>307</v>
      </c>
      <c r="C134" s="497">
        <v>94</v>
      </c>
      <c r="D134" s="504">
        <v>213</v>
      </c>
      <c r="E134" s="401">
        <v>202</v>
      </c>
      <c r="F134" s="497">
        <v>60</v>
      </c>
      <c r="G134" s="497">
        <v>142</v>
      </c>
    </row>
    <row r="135" spans="1:7" ht="13.8">
      <c r="A135" s="199" t="s">
        <v>807</v>
      </c>
      <c r="B135" s="401">
        <v>260</v>
      </c>
      <c r="C135" s="497">
        <v>87</v>
      </c>
      <c r="D135" s="504">
        <v>173</v>
      </c>
      <c r="E135" s="401">
        <v>188</v>
      </c>
      <c r="F135" s="497">
        <v>68</v>
      </c>
      <c r="G135" s="497">
        <v>120</v>
      </c>
    </row>
    <row r="136" spans="1:7" ht="13.8">
      <c r="A136" s="199"/>
      <c r="B136" s="401"/>
      <c r="C136" s="497"/>
      <c r="D136" s="504"/>
      <c r="E136" s="401"/>
      <c r="F136" s="497"/>
      <c r="G136" s="497"/>
    </row>
    <row r="137" spans="1:7" ht="14.4" thickBot="1">
      <c r="A137" s="225" t="s">
        <v>808</v>
      </c>
      <c r="B137" s="499">
        <v>629</v>
      </c>
      <c r="C137" s="501">
        <v>211</v>
      </c>
      <c r="D137" s="511">
        <v>418</v>
      </c>
      <c r="E137" s="499">
        <v>420</v>
      </c>
      <c r="F137" s="501">
        <v>144</v>
      </c>
      <c r="G137" s="501">
        <v>276</v>
      </c>
    </row>
    <row r="138" spans="1:7" ht="13.8">
      <c r="A138" s="246" t="s">
        <v>809</v>
      </c>
      <c r="B138" s="512">
        <v>189</v>
      </c>
      <c r="C138" s="496">
        <v>67</v>
      </c>
      <c r="D138" s="502">
        <v>122</v>
      </c>
      <c r="E138" s="512">
        <v>126</v>
      </c>
      <c r="F138" s="496">
        <v>47</v>
      </c>
      <c r="G138" s="496">
        <v>79</v>
      </c>
    </row>
    <row r="139" spans="1:7" ht="13.8">
      <c r="A139" s="199" t="s">
        <v>810</v>
      </c>
      <c r="B139" s="401">
        <v>153</v>
      </c>
      <c r="C139" s="497">
        <v>55</v>
      </c>
      <c r="D139" s="504">
        <v>98</v>
      </c>
      <c r="E139" s="401">
        <v>96</v>
      </c>
      <c r="F139" s="497">
        <v>34</v>
      </c>
      <c r="G139" s="497">
        <v>62</v>
      </c>
    </row>
    <row r="140" spans="1:7" ht="13.8">
      <c r="A140" s="199" t="s">
        <v>811</v>
      </c>
      <c r="B140" s="401">
        <v>135</v>
      </c>
      <c r="C140" s="497">
        <v>42</v>
      </c>
      <c r="D140" s="504">
        <v>93</v>
      </c>
      <c r="E140" s="401">
        <v>94</v>
      </c>
      <c r="F140" s="497">
        <v>29</v>
      </c>
      <c r="G140" s="497">
        <v>65</v>
      </c>
    </row>
    <row r="141" spans="1:7" ht="13.8">
      <c r="A141" s="199" t="s">
        <v>812</v>
      </c>
      <c r="B141" s="401">
        <v>92</v>
      </c>
      <c r="C141" s="497">
        <v>24</v>
      </c>
      <c r="D141" s="504">
        <v>68</v>
      </c>
      <c r="E141" s="401">
        <v>66</v>
      </c>
      <c r="F141" s="497">
        <v>18</v>
      </c>
      <c r="G141" s="497">
        <v>48</v>
      </c>
    </row>
    <row r="142" spans="1:7" ht="13.8">
      <c r="A142" s="199" t="s">
        <v>813</v>
      </c>
      <c r="B142" s="401">
        <v>60</v>
      </c>
      <c r="C142" s="497">
        <v>23</v>
      </c>
      <c r="D142" s="504">
        <v>37</v>
      </c>
      <c r="E142" s="401">
        <v>38</v>
      </c>
      <c r="F142" s="497">
        <v>16</v>
      </c>
      <c r="G142" s="497">
        <v>22</v>
      </c>
    </row>
    <row r="143" spans="1:7" ht="13.8">
      <c r="A143" s="199"/>
      <c r="B143" s="401"/>
      <c r="C143" s="497"/>
      <c r="D143" s="504"/>
      <c r="E143" s="401"/>
      <c r="F143" s="497"/>
      <c r="G143" s="497"/>
    </row>
    <row r="144" spans="1:7" ht="14.4" thickBot="1">
      <c r="A144" s="225" t="s">
        <v>814</v>
      </c>
      <c r="B144" s="499">
        <v>142</v>
      </c>
      <c r="C144" s="501">
        <v>39</v>
      </c>
      <c r="D144" s="511">
        <v>103</v>
      </c>
      <c r="E144" s="499">
        <v>104</v>
      </c>
      <c r="F144" s="501">
        <v>24</v>
      </c>
      <c r="G144" s="501">
        <v>80</v>
      </c>
    </row>
    <row r="145" spans="1:7" ht="13.8">
      <c r="A145" s="246" t="s">
        <v>815</v>
      </c>
      <c r="B145" s="512">
        <v>50</v>
      </c>
      <c r="C145" s="496">
        <v>11</v>
      </c>
      <c r="D145" s="502">
        <v>39</v>
      </c>
      <c r="E145" s="512">
        <v>39</v>
      </c>
      <c r="F145" s="496">
        <v>8</v>
      </c>
      <c r="G145" s="496">
        <v>31</v>
      </c>
    </row>
    <row r="146" spans="1:7" ht="13.8">
      <c r="A146" s="199" t="s">
        <v>816</v>
      </c>
      <c r="B146" s="401">
        <v>32</v>
      </c>
      <c r="C146" s="497">
        <v>9</v>
      </c>
      <c r="D146" s="504">
        <v>23</v>
      </c>
      <c r="E146" s="401">
        <v>22</v>
      </c>
      <c r="F146" s="497">
        <v>7</v>
      </c>
      <c r="G146" s="497">
        <v>15</v>
      </c>
    </row>
    <row r="147" spans="1:7" ht="13.8">
      <c r="A147" s="199" t="s">
        <v>817</v>
      </c>
      <c r="B147" s="401">
        <v>23</v>
      </c>
      <c r="C147" s="497">
        <v>9</v>
      </c>
      <c r="D147" s="504">
        <v>14</v>
      </c>
      <c r="E147" s="401">
        <v>18</v>
      </c>
      <c r="F147" s="497">
        <v>4</v>
      </c>
      <c r="G147" s="497">
        <v>14</v>
      </c>
    </row>
    <row r="148" spans="1:7" ht="13.8">
      <c r="A148" s="199" t="s">
        <v>818</v>
      </c>
      <c r="B148" s="401">
        <v>21</v>
      </c>
      <c r="C148" s="497">
        <v>5</v>
      </c>
      <c r="D148" s="504">
        <v>16</v>
      </c>
      <c r="E148" s="401">
        <v>17</v>
      </c>
      <c r="F148" s="497">
        <v>3</v>
      </c>
      <c r="G148" s="497">
        <v>14</v>
      </c>
    </row>
    <row r="149" spans="1:7" ht="13.8">
      <c r="A149" s="199" t="s">
        <v>819</v>
      </c>
      <c r="B149" s="401">
        <v>16</v>
      </c>
      <c r="C149" s="497">
        <v>5</v>
      </c>
      <c r="D149" s="504">
        <v>11</v>
      </c>
      <c r="E149" s="401">
        <v>8</v>
      </c>
      <c r="F149" s="497">
        <v>2</v>
      </c>
      <c r="G149" s="497">
        <v>6</v>
      </c>
    </row>
    <row r="150" spans="1:7" ht="13.8">
      <c r="A150" s="199"/>
      <c r="B150" s="401"/>
      <c r="C150" s="497"/>
      <c r="D150" s="504"/>
      <c r="E150" s="401"/>
      <c r="F150" s="497"/>
      <c r="G150" s="497"/>
    </row>
    <row r="151" spans="1:7" ht="13.8">
      <c r="A151" s="199" t="s">
        <v>820</v>
      </c>
      <c r="B151" s="401">
        <v>24</v>
      </c>
      <c r="C151" s="497">
        <v>7</v>
      </c>
      <c r="D151" s="504">
        <v>17</v>
      </c>
      <c r="E151" s="401">
        <v>16</v>
      </c>
      <c r="F151" s="497">
        <v>4</v>
      </c>
      <c r="G151" s="497">
        <v>12</v>
      </c>
    </row>
    <row r="152" spans="1:7" ht="13.8">
      <c r="A152" s="199" t="s">
        <v>821</v>
      </c>
      <c r="B152" s="401">
        <v>3</v>
      </c>
      <c r="C152" s="497">
        <v>1</v>
      </c>
      <c r="D152" s="504">
        <v>2</v>
      </c>
      <c r="E152" s="401">
        <v>0</v>
      </c>
      <c r="F152" s="497">
        <v>0</v>
      </c>
      <c r="G152" s="497">
        <v>0</v>
      </c>
    </row>
    <row r="153" spans="1:7" ht="13.8">
      <c r="A153" s="199" t="s">
        <v>822</v>
      </c>
      <c r="B153" s="401">
        <v>1</v>
      </c>
      <c r="C153" s="497">
        <v>0</v>
      </c>
      <c r="D153" s="504">
        <v>1</v>
      </c>
      <c r="E153" s="401">
        <v>0</v>
      </c>
      <c r="F153" s="497">
        <v>0</v>
      </c>
      <c r="G153" s="497">
        <v>0</v>
      </c>
    </row>
    <row r="154" spans="1:7" ht="13.8">
      <c r="A154" s="199"/>
      <c r="B154" s="554"/>
      <c r="C154" s="555"/>
      <c r="D154" s="556"/>
      <c r="E154" s="554"/>
      <c r="F154" s="555"/>
      <c r="G154" s="555"/>
    </row>
    <row r="155" spans="1:7" ht="13.8">
      <c r="A155" s="199" t="s">
        <v>823</v>
      </c>
      <c r="B155" s="401">
        <v>185814</v>
      </c>
      <c r="C155" s="497">
        <v>94620</v>
      </c>
      <c r="D155" s="504">
        <v>91194</v>
      </c>
      <c r="E155" s="401">
        <v>103236</v>
      </c>
      <c r="F155" s="497">
        <v>53086</v>
      </c>
      <c r="G155" s="497">
        <v>50150</v>
      </c>
    </row>
    <row r="156" spans="1:7" ht="13.8">
      <c r="A156" s="199" t="s">
        <v>824</v>
      </c>
      <c r="B156" s="401">
        <v>361088</v>
      </c>
      <c r="C156" s="497">
        <v>177350</v>
      </c>
      <c r="D156" s="504">
        <v>183738</v>
      </c>
      <c r="E156" s="401">
        <v>198094</v>
      </c>
      <c r="F156" s="497">
        <v>98620</v>
      </c>
      <c r="G156" s="497">
        <v>99474</v>
      </c>
    </row>
    <row r="157" spans="1:7" ht="13.8">
      <c r="A157" s="199" t="s">
        <v>825</v>
      </c>
      <c r="B157" s="401">
        <v>341263</v>
      </c>
      <c r="C157" s="497">
        <v>167287</v>
      </c>
      <c r="D157" s="504">
        <v>173976</v>
      </c>
      <c r="E157" s="401">
        <v>186734</v>
      </c>
      <c r="F157" s="497">
        <v>92763</v>
      </c>
      <c r="G157" s="497">
        <v>93971</v>
      </c>
    </row>
    <row r="158" spans="1:7" ht="13.8">
      <c r="A158" s="199" t="s">
        <v>826</v>
      </c>
      <c r="B158" s="401">
        <v>311065</v>
      </c>
      <c r="C158" s="497">
        <v>151887</v>
      </c>
      <c r="D158" s="504">
        <v>159178</v>
      </c>
      <c r="E158" s="401">
        <v>171597</v>
      </c>
      <c r="F158" s="497">
        <v>84945</v>
      </c>
      <c r="G158" s="497">
        <v>86652</v>
      </c>
    </row>
    <row r="159" spans="1:7" ht="13.8">
      <c r="A159" s="199" t="s">
        <v>827</v>
      </c>
      <c r="B159" s="401">
        <v>50951</v>
      </c>
      <c r="C159" s="497">
        <v>23436</v>
      </c>
      <c r="D159" s="504">
        <v>27515</v>
      </c>
      <c r="E159" s="401">
        <v>31487</v>
      </c>
      <c r="F159" s="497">
        <v>14478</v>
      </c>
      <c r="G159" s="497">
        <v>17009</v>
      </c>
    </row>
    <row r="160" spans="1:7" ht="13.8">
      <c r="A160" s="199" t="s">
        <v>828</v>
      </c>
      <c r="B160" s="401">
        <v>43326</v>
      </c>
      <c r="C160" s="497">
        <v>19727</v>
      </c>
      <c r="D160" s="504">
        <v>23599</v>
      </c>
      <c r="E160" s="401">
        <v>27016</v>
      </c>
      <c r="F160" s="497">
        <v>12258</v>
      </c>
      <c r="G160" s="497">
        <v>14758</v>
      </c>
    </row>
    <row r="161" spans="1:7" ht="13.8">
      <c r="A161" s="199" t="s">
        <v>829</v>
      </c>
      <c r="B161" s="401">
        <v>27380</v>
      </c>
      <c r="C161" s="497">
        <v>12047</v>
      </c>
      <c r="D161" s="504">
        <v>15333</v>
      </c>
      <c r="E161" s="401">
        <v>17401</v>
      </c>
      <c r="F161" s="497">
        <v>7618</v>
      </c>
      <c r="G161" s="497">
        <v>9783</v>
      </c>
    </row>
    <row r="162" spans="1:7" ht="13.8">
      <c r="A162" s="199" t="s">
        <v>830</v>
      </c>
      <c r="B162" s="401">
        <v>12386</v>
      </c>
      <c r="C162" s="497">
        <v>5031</v>
      </c>
      <c r="D162" s="504">
        <v>7355</v>
      </c>
      <c r="E162" s="401">
        <v>8003</v>
      </c>
      <c r="F162" s="497">
        <v>3221</v>
      </c>
      <c r="G162" s="497">
        <v>4782</v>
      </c>
    </row>
    <row r="163" spans="1:7" ht="13.8">
      <c r="A163" s="53" t="s">
        <v>0</v>
      </c>
      <c r="B163" s="183" t="s">
        <v>0</v>
      </c>
      <c r="C163" s="177" t="s">
        <v>0</v>
      </c>
      <c r="D163" s="191" t="s">
        <v>0</v>
      </c>
      <c r="E163" s="183" t="s">
        <v>0</v>
      </c>
      <c r="F163" s="177" t="s">
        <v>0</v>
      </c>
      <c r="G163" s="177" t="s">
        <v>0</v>
      </c>
    </row>
    <row r="164" spans="1:7" ht="13.8">
      <c r="A164" s="53" t="s">
        <v>831</v>
      </c>
      <c r="B164" s="787">
        <v>27.1</v>
      </c>
      <c r="C164" s="788">
        <v>26.5</v>
      </c>
      <c r="D164" s="789">
        <v>25.8</v>
      </c>
      <c r="E164" s="787">
        <v>27.1</v>
      </c>
      <c r="F164" s="788">
        <v>26.3</v>
      </c>
      <c r="G164" s="788">
        <v>27.8</v>
      </c>
    </row>
    <row r="165" spans="1:7" ht="13.8">
      <c r="A165" s="8"/>
      <c r="B165" s="8"/>
      <c r="C165" s="8"/>
      <c r="D165" s="8"/>
      <c r="E165" s="8"/>
      <c r="F165" s="8"/>
      <c r="G165" s="8"/>
    </row>
    <row r="166" spans="1:7" ht="28.5" customHeight="1">
      <c r="A166" s="2292" t="s">
        <v>832</v>
      </c>
      <c r="B166" s="2292"/>
      <c r="C166" s="2292"/>
      <c r="D166" s="2292"/>
      <c r="E166" s="2292"/>
      <c r="F166" s="2292"/>
      <c r="G166" s="2292"/>
    </row>
  </sheetData>
  <mergeCells count="6">
    <mergeCell ref="A166:G166"/>
    <mergeCell ref="A1:G1"/>
    <mergeCell ref="A3:A5"/>
    <mergeCell ref="B3:G3"/>
    <mergeCell ref="B4:D4"/>
    <mergeCell ref="E4:G4"/>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zoomScaleNormal="100" workbookViewId="0">
      <selection sqref="A1:XFD1048576"/>
    </sheetView>
  </sheetViews>
  <sheetFormatPr defaultColWidth="8.77734375" defaultRowHeight="12.75" customHeight="1"/>
  <cols>
    <col min="1" max="1" width="43.6640625" style="14" customWidth="1"/>
    <col min="2" max="6" width="13" style="14" customWidth="1"/>
    <col min="7" max="7" width="8.77734375" style="14"/>
    <col min="8" max="8" width="8.77734375" style="4"/>
    <col min="9" max="16384" width="8.77734375" style="14"/>
  </cols>
  <sheetData>
    <row r="1" spans="1:8" ht="24.6">
      <c r="A1" s="2245" t="s">
        <v>1768</v>
      </c>
      <c r="B1" s="2245"/>
      <c r="C1" s="2245"/>
      <c r="D1" s="2245"/>
      <c r="E1" s="2245"/>
      <c r="F1" s="2245"/>
      <c r="G1" s="648"/>
    </row>
    <row r="2" spans="1:8" ht="13.8"/>
    <row r="3" spans="1:8" ht="17.399999999999999">
      <c r="A3" s="2366" t="s">
        <v>445</v>
      </c>
      <c r="B3" s="2370" t="s">
        <v>91</v>
      </c>
      <c r="C3" s="2371"/>
      <c r="D3" s="2371"/>
      <c r="E3" s="2372"/>
      <c r="F3" s="2368" t="s">
        <v>90</v>
      </c>
      <c r="H3" s="206"/>
    </row>
    <row r="4" spans="1:8" ht="32.4">
      <c r="A4" s="2367"/>
      <c r="B4" s="46" t="s">
        <v>95</v>
      </c>
      <c r="C4" s="52" t="s">
        <v>51</v>
      </c>
      <c r="D4" s="52" t="s">
        <v>96</v>
      </c>
      <c r="E4" s="47" t="s">
        <v>44</v>
      </c>
      <c r="F4" s="2369"/>
      <c r="G4" s="614"/>
      <c r="H4" s="211"/>
    </row>
    <row r="5" spans="1:8" ht="14.4" thickBot="1">
      <c r="A5" s="264" t="s">
        <v>252</v>
      </c>
      <c r="B5" s="501">
        <v>10734</v>
      </c>
      <c r="C5" s="501">
        <v>32689</v>
      </c>
      <c r="D5" s="501">
        <v>3063</v>
      </c>
      <c r="E5" s="511">
        <v>7175</v>
      </c>
      <c r="F5" s="499">
        <v>53669</v>
      </c>
    </row>
    <row r="6" spans="1:8" ht="13.8">
      <c r="A6" s="265"/>
      <c r="B6" s="496"/>
      <c r="C6" s="496"/>
      <c r="D6" s="496"/>
      <c r="E6" s="502"/>
      <c r="F6" s="512"/>
    </row>
    <row r="7" spans="1:8" ht="13.8">
      <c r="A7" s="266" t="s">
        <v>372</v>
      </c>
      <c r="B7" s="498">
        <v>39665</v>
      </c>
      <c r="C7" s="498">
        <v>130021</v>
      </c>
      <c r="D7" s="498">
        <v>11604</v>
      </c>
      <c r="E7" s="503">
        <v>27130</v>
      </c>
      <c r="F7" s="399">
        <v>208436</v>
      </c>
    </row>
    <row r="8" spans="1:8" ht="13.8">
      <c r="A8" s="267" t="s">
        <v>373</v>
      </c>
      <c r="B8" s="497">
        <v>14457</v>
      </c>
      <c r="C8" s="497">
        <v>43331</v>
      </c>
      <c r="D8" s="497">
        <v>4069</v>
      </c>
      <c r="E8" s="504">
        <v>9777</v>
      </c>
      <c r="F8" s="401">
        <v>71634</v>
      </c>
    </row>
    <row r="9" spans="1:8" ht="13.8">
      <c r="A9" s="267" t="s">
        <v>374</v>
      </c>
      <c r="B9" s="497">
        <v>25208</v>
      </c>
      <c r="C9" s="497">
        <v>86690</v>
      </c>
      <c r="D9" s="497">
        <v>7535</v>
      </c>
      <c r="E9" s="504">
        <v>17353</v>
      </c>
      <c r="F9" s="401">
        <v>136802</v>
      </c>
    </row>
    <row r="10" spans="1:8" ht="13.8">
      <c r="A10" s="267"/>
      <c r="B10" s="497"/>
      <c r="C10" s="497"/>
      <c r="D10" s="497"/>
      <c r="E10" s="504"/>
      <c r="F10" s="401"/>
    </row>
    <row r="11" spans="1:8" ht="13.8">
      <c r="A11" s="266" t="s">
        <v>375</v>
      </c>
      <c r="B11" s="498">
        <v>3.7</v>
      </c>
      <c r="C11" s="498">
        <v>3.98</v>
      </c>
      <c r="D11" s="498">
        <v>3.79</v>
      </c>
      <c r="E11" s="503">
        <v>3.78</v>
      </c>
      <c r="F11" s="399">
        <v>3.88</v>
      </c>
    </row>
    <row r="12" spans="1:8" ht="13.8">
      <c r="A12" s="267" t="s">
        <v>376</v>
      </c>
      <c r="B12" s="497">
        <v>1.35</v>
      </c>
      <c r="C12" s="497">
        <v>1.33</v>
      </c>
      <c r="D12" s="497">
        <v>1.33</v>
      </c>
      <c r="E12" s="504">
        <v>1.36</v>
      </c>
      <c r="F12" s="401">
        <v>1.33</v>
      </c>
    </row>
    <row r="13" spans="1:8" ht="13.8">
      <c r="A13" s="267" t="s">
        <v>377</v>
      </c>
      <c r="B13" s="497">
        <v>2.35</v>
      </c>
      <c r="C13" s="497">
        <v>2.65</v>
      </c>
      <c r="D13" s="497">
        <v>2.46</v>
      </c>
      <c r="E13" s="504">
        <v>2.42</v>
      </c>
      <c r="F13" s="401">
        <v>2.5499999999999998</v>
      </c>
    </row>
    <row r="14" spans="1:8" ht="13.8">
      <c r="A14" s="267"/>
      <c r="B14" s="497"/>
      <c r="C14" s="497"/>
      <c r="D14" s="497"/>
      <c r="E14" s="504"/>
      <c r="F14" s="401"/>
    </row>
    <row r="15" spans="1:8" ht="13.8">
      <c r="A15" s="266" t="s">
        <v>378</v>
      </c>
      <c r="B15" s="498">
        <v>6433</v>
      </c>
      <c r="C15" s="498">
        <v>20382</v>
      </c>
      <c r="D15" s="498">
        <v>1904</v>
      </c>
      <c r="E15" s="503">
        <v>4426</v>
      </c>
      <c r="F15" s="399">
        <v>33148</v>
      </c>
    </row>
    <row r="16" spans="1:8" ht="13.8">
      <c r="A16" s="267" t="s">
        <v>379</v>
      </c>
      <c r="B16" s="497">
        <v>3070</v>
      </c>
      <c r="C16" s="497">
        <v>9710</v>
      </c>
      <c r="D16" s="497">
        <v>938</v>
      </c>
      <c r="E16" s="504">
        <v>2213</v>
      </c>
      <c r="F16" s="401">
        <v>15931</v>
      </c>
    </row>
    <row r="17" spans="1:6" ht="13.8">
      <c r="A17" s="267" t="s">
        <v>380</v>
      </c>
      <c r="B17" s="497">
        <v>535</v>
      </c>
      <c r="C17" s="497">
        <v>1787</v>
      </c>
      <c r="D17" s="497">
        <v>138</v>
      </c>
      <c r="E17" s="504">
        <v>386</v>
      </c>
      <c r="F17" s="401">
        <v>2846</v>
      </c>
    </row>
    <row r="18" spans="1:6" ht="13.8">
      <c r="A18" s="267" t="s">
        <v>381</v>
      </c>
      <c r="B18" s="497">
        <v>859</v>
      </c>
      <c r="C18" s="497">
        <v>2706</v>
      </c>
      <c r="D18" s="497">
        <v>256</v>
      </c>
      <c r="E18" s="504">
        <v>613</v>
      </c>
      <c r="F18" s="401">
        <v>4434</v>
      </c>
    </row>
    <row r="19" spans="1:6" ht="13.8">
      <c r="A19" s="267" t="s">
        <v>382</v>
      </c>
      <c r="B19" s="497">
        <v>1676</v>
      </c>
      <c r="C19" s="497">
        <v>5217</v>
      </c>
      <c r="D19" s="497">
        <v>544</v>
      </c>
      <c r="E19" s="504">
        <v>1214</v>
      </c>
      <c r="F19" s="401">
        <v>8651</v>
      </c>
    </row>
    <row r="20" spans="1:6" ht="13.8">
      <c r="A20" s="267" t="s">
        <v>383</v>
      </c>
      <c r="B20" s="497">
        <v>3363</v>
      </c>
      <c r="C20" s="497">
        <v>10672</v>
      </c>
      <c r="D20" s="497">
        <v>966</v>
      </c>
      <c r="E20" s="504">
        <v>2213</v>
      </c>
      <c r="F20" s="401">
        <v>17217</v>
      </c>
    </row>
    <row r="21" spans="1:6" ht="13.8">
      <c r="A21" s="267"/>
      <c r="B21" s="497"/>
      <c r="C21" s="497"/>
      <c r="D21" s="497"/>
      <c r="E21" s="504"/>
      <c r="F21" s="401"/>
    </row>
    <row r="22" spans="1:6" ht="13.8">
      <c r="A22" s="266" t="s">
        <v>384</v>
      </c>
      <c r="B22" s="498">
        <v>4301</v>
      </c>
      <c r="C22" s="498">
        <v>12307</v>
      </c>
      <c r="D22" s="498">
        <v>1159</v>
      </c>
      <c r="E22" s="503">
        <v>2749</v>
      </c>
      <c r="F22" s="399">
        <v>20521</v>
      </c>
    </row>
    <row r="23" spans="1:6" ht="13.8">
      <c r="A23" s="266" t="s">
        <v>385</v>
      </c>
      <c r="B23" s="498">
        <v>1399</v>
      </c>
      <c r="C23" s="498">
        <v>3703</v>
      </c>
      <c r="D23" s="498">
        <v>401</v>
      </c>
      <c r="E23" s="503">
        <v>883</v>
      </c>
      <c r="F23" s="399">
        <v>6390</v>
      </c>
    </row>
    <row r="24" spans="1:6" ht="13.8">
      <c r="A24" s="267" t="s">
        <v>386</v>
      </c>
      <c r="B24" s="497">
        <v>770</v>
      </c>
      <c r="C24" s="497">
        <v>1578</v>
      </c>
      <c r="D24" s="497">
        <v>212</v>
      </c>
      <c r="E24" s="504">
        <v>460</v>
      </c>
      <c r="F24" s="401">
        <v>3020</v>
      </c>
    </row>
    <row r="25" spans="1:6" ht="13.8">
      <c r="A25" s="267" t="s">
        <v>387</v>
      </c>
      <c r="B25" s="497">
        <v>269</v>
      </c>
      <c r="C25" s="497">
        <v>462</v>
      </c>
      <c r="D25" s="497">
        <v>78</v>
      </c>
      <c r="E25" s="504">
        <v>151</v>
      </c>
      <c r="F25" s="401">
        <v>960</v>
      </c>
    </row>
    <row r="26" spans="1:6" ht="13.8">
      <c r="A26" s="267" t="s">
        <v>388</v>
      </c>
      <c r="B26" s="497">
        <v>172</v>
      </c>
      <c r="C26" s="497">
        <v>336</v>
      </c>
      <c r="D26" s="497">
        <v>38</v>
      </c>
      <c r="E26" s="504">
        <v>103</v>
      </c>
      <c r="F26" s="401">
        <v>649</v>
      </c>
    </row>
    <row r="27" spans="1:6" ht="13.8">
      <c r="A27" s="267" t="s">
        <v>389</v>
      </c>
      <c r="B27" s="497">
        <v>329</v>
      </c>
      <c r="C27" s="497">
        <v>780</v>
      </c>
      <c r="D27" s="497">
        <v>96</v>
      </c>
      <c r="E27" s="504">
        <v>206</v>
      </c>
      <c r="F27" s="401">
        <v>1411</v>
      </c>
    </row>
    <row r="28" spans="1:6" ht="13.8">
      <c r="A28" s="267" t="s">
        <v>390</v>
      </c>
      <c r="B28" s="497">
        <v>629</v>
      </c>
      <c r="C28" s="497">
        <v>2125</v>
      </c>
      <c r="D28" s="497">
        <v>189</v>
      </c>
      <c r="E28" s="504">
        <v>423</v>
      </c>
      <c r="F28" s="401">
        <v>3370</v>
      </c>
    </row>
    <row r="29" spans="1:6" ht="13.8">
      <c r="A29" s="266" t="s">
        <v>391</v>
      </c>
      <c r="B29" s="498">
        <v>2902</v>
      </c>
      <c r="C29" s="498">
        <v>8604</v>
      </c>
      <c r="D29" s="498">
        <v>758</v>
      </c>
      <c r="E29" s="503">
        <v>1866</v>
      </c>
      <c r="F29" s="399">
        <v>14131</v>
      </c>
    </row>
    <row r="30" spans="1:6" ht="13.8">
      <c r="A30" s="267" t="s">
        <v>386</v>
      </c>
      <c r="B30" s="497">
        <v>1655</v>
      </c>
      <c r="C30" s="497">
        <v>3965</v>
      </c>
      <c r="D30" s="497">
        <v>403</v>
      </c>
      <c r="E30" s="504">
        <v>1076</v>
      </c>
      <c r="F30" s="401">
        <v>7099</v>
      </c>
    </row>
    <row r="31" spans="1:6" ht="13.8">
      <c r="A31" s="267" t="s">
        <v>387</v>
      </c>
      <c r="B31" s="497">
        <v>445</v>
      </c>
      <c r="C31" s="497">
        <v>730</v>
      </c>
      <c r="D31" s="497">
        <v>117</v>
      </c>
      <c r="E31" s="504">
        <v>280</v>
      </c>
      <c r="F31" s="401">
        <v>1572</v>
      </c>
    </row>
    <row r="32" spans="1:6" ht="13.8">
      <c r="A32" s="267" t="s">
        <v>388</v>
      </c>
      <c r="B32" s="497">
        <v>411</v>
      </c>
      <c r="C32" s="497">
        <v>990</v>
      </c>
      <c r="D32" s="497">
        <v>92</v>
      </c>
      <c r="E32" s="504">
        <v>237</v>
      </c>
      <c r="F32" s="401">
        <v>1730</v>
      </c>
    </row>
    <row r="33" spans="1:6" ht="13.8">
      <c r="A33" s="267" t="s">
        <v>389</v>
      </c>
      <c r="B33" s="497">
        <v>799</v>
      </c>
      <c r="C33" s="497">
        <v>2245</v>
      </c>
      <c r="D33" s="497">
        <v>194</v>
      </c>
      <c r="E33" s="504">
        <v>559</v>
      </c>
      <c r="F33" s="401">
        <v>3797</v>
      </c>
    </row>
    <row r="34" spans="1:6" ht="13.8">
      <c r="A34" s="267" t="s">
        <v>390</v>
      </c>
      <c r="B34" s="497">
        <v>1247</v>
      </c>
      <c r="C34" s="497">
        <v>4639</v>
      </c>
      <c r="D34" s="497">
        <v>355</v>
      </c>
      <c r="E34" s="504">
        <v>790</v>
      </c>
      <c r="F34" s="401">
        <v>7032</v>
      </c>
    </row>
    <row r="35" spans="1:6" ht="13.8">
      <c r="A35" s="213"/>
    </row>
    <row r="36" spans="1:6" ht="13.8">
      <c r="A36" s="2244" t="s">
        <v>1685</v>
      </c>
      <c r="B36" s="2244"/>
      <c r="C36" s="2244"/>
      <c r="D36" s="2244"/>
      <c r="E36" s="2244"/>
      <c r="F36" s="2244"/>
    </row>
  </sheetData>
  <mergeCells count="5">
    <mergeCell ref="A3:A4"/>
    <mergeCell ref="F3:F4"/>
    <mergeCell ref="B3:E3"/>
    <mergeCell ref="A1:F1"/>
    <mergeCell ref="A36:F36"/>
  </mergeCells>
  <printOptions horizontalCentered="1"/>
  <pageMargins left="1" right="1" top="1" bottom="1" header="0.5" footer="0.5"/>
  <pageSetup orientation="portrait" horizontalDpi="300" verticalDpi="300" r:id="rId1"/>
  <headerFooter alignWithMargins="0">
    <oddFooter>&amp;L&amp;"Arial,Italic"&amp;9      The State of Hawaii Data Book 2015&amp;R&amp;9      http://dbedt.hawaii.gov/</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zoomScaleNormal="100" workbookViewId="0">
      <selection activeCell="A22" sqref="A1:XFD1048576"/>
    </sheetView>
  </sheetViews>
  <sheetFormatPr defaultColWidth="13.21875" defaultRowHeight="13.8"/>
  <cols>
    <col min="1" max="1" width="44.6640625" style="14" customWidth="1"/>
    <col min="2" max="6" width="13.21875" style="14"/>
    <col min="7" max="7" width="13.21875" style="4"/>
    <col min="8" max="16384" width="13.21875" style="14"/>
  </cols>
  <sheetData>
    <row r="1" spans="1:7" ht="24.6">
      <c r="A1" s="2378" t="s">
        <v>1769</v>
      </c>
      <c r="B1" s="2378"/>
      <c r="C1" s="2378"/>
      <c r="D1" s="2378"/>
      <c r="E1" s="2378"/>
      <c r="F1" s="648"/>
    </row>
    <row r="2" spans="1:7">
      <c r="A2" s="268"/>
      <c r="B2" s="268"/>
      <c r="C2" s="268"/>
      <c r="D2" s="268"/>
      <c r="E2" s="268"/>
    </row>
    <row r="3" spans="1:7" ht="17.399999999999999">
      <c r="A3" s="2383" t="s">
        <v>444</v>
      </c>
      <c r="B3" s="2380" t="s">
        <v>94</v>
      </c>
      <c r="C3" s="2381"/>
      <c r="D3" s="2381"/>
      <c r="E3" s="2382"/>
      <c r="G3" s="206"/>
    </row>
    <row r="4" spans="1:7" ht="17.399999999999999">
      <c r="A4" s="2384"/>
      <c r="B4" s="2373" t="s">
        <v>190</v>
      </c>
      <c r="C4" s="2374"/>
      <c r="D4" s="2375" t="s">
        <v>23</v>
      </c>
      <c r="E4" s="2376"/>
      <c r="G4" s="206"/>
    </row>
    <row r="5" spans="1:7" ht="17.399999999999999">
      <c r="A5" s="2385"/>
      <c r="B5" s="269" t="s">
        <v>25</v>
      </c>
      <c r="C5" s="270" t="s">
        <v>26</v>
      </c>
      <c r="D5" s="269" t="s">
        <v>25</v>
      </c>
      <c r="E5" s="271" t="s">
        <v>26</v>
      </c>
      <c r="G5" s="206"/>
    </row>
    <row r="6" spans="1:7" ht="14.4" thickBot="1">
      <c r="A6" s="272" t="s">
        <v>252</v>
      </c>
      <c r="B6" s="568">
        <v>313907</v>
      </c>
      <c r="C6" s="273"/>
      <c r="D6" s="568">
        <v>53669</v>
      </c>
      <c r="E6" s="729">
        <v>0.17100000000000001</v>
      </c>
    </row>
    <row r="7" spans="1:7">
      <c r="A7" s="274"/>
      <c r="B7" s="569"/>
      <c r="C7" s="275"/>
      <c r="D7" s="569"/>
      <c r="E7" s="730"/>
    </row>
    <row r="8" spans="1:7">
      <c r="A8" s="276" t="s">
        <v>372</v>
      </c>
      <c r="B8" s="570">
        <v>1074173</v>
      </c>
      <c r="C8" s="277" t="s">
        <v>360</v>
      </c>
      <c r="D8" s="570">
        <v>208436</v>
      </c>
      <c r="E8" s="731" t="s">
        <v>360</v>
      </c>
    </row>
    <row r="9" spans="1:7">
      <c r="A9" s="278" t="s">
        <v>373</v>
      </c>
      <c r="B9" s="571">
        <v>294050</v>
      </c>
      <c r="C9" s="279" t="s">
        <v>360</v>
      </c>
      <c r="D9" s="571">
        <v>71634</v>
      </c>
      <c r="E9" s="732" t="s">
        <v>360</v>
      </c>
    </row>
    <row r="10" spans="1:7">
      <c r="A10" s="278" t="s">
        <v>374</v>
      </c>
      <c r="B10" s="571">
        <v>780123</v>
      </c>
      <c r="C10" s="279" t="s">
        <v>360</v>
      </c>
      <c r="D10" s="571">
        <v>136802</v>
      </c>
      <c r="E10" s="732" t="s">
        <v>360</v>
      </c>
    </row>
    <row r="11" spans="1:7">
      <c r="A11" s="278"/>
      <c r="B11" s="571"/>
      <c r="C11" s="279"/>
      <c r="D11" s="571"/>
      <c r="E11" s="732"/>
    </row>
    <row r="12" spans="1:7">
      <c r="A12" s="276" t="s">
        <v>375</v>
      </c>
      <c r="B12" s="570">
        <v>3.42</v>
      </c>
      <c r="C12" s="277" t="s">
        <v>360</v>
      </c>
      <c r="D12" s="570">
        <v>3.88</v>
      </c>
      <c r="E12" s="731" t="s">
        <v>360</v>
      </c>
    </row>
    <row r="13" spans="1:7">
      <c r="A13" s="278" t="s">
        <v>376</v>
      </c>
      <c r="B13" s="571">
        <v>0.94</v>
      </c>
      <c r="C13" s="279" t="s">
        <v>360</v>
      </c>
      <c r="D13" s="571">
        <v>1.33</v>
      </c>
      <c r="E13" s="732" t="s">
        <v>360</v>
      </c>
    </row>
    <row r="14" spans="1:7">
      <c r="A14" s="278" t="s">
        <v>377</v>
      </c>
      <c r="B14" s="571">
        <v>2.4900000000000002</v>
      </c>
      <c r="C14" s="279" t="s">
        <v>360</v>
      </c>
      <c r="D14" s="571">
        <v>2.5499999999999998</v>
      </c>
      <c r="E14" s="732" t="s">
        <v>360</v>
      </c>
    </row>
    <row r="15" spans="1:7">
      <c r="A15" s="278"/>
      <c r="B15" s="571"/>
      <c r="C15" s="279"/>
      <c r="D15" s="571"/>
      <c r="E15" s="732"/>
    </row>
    <row r="16" spans="1:7">
      <c r="A16" s="276" t="s">
        <v>378</v>
      </c>
      <c r="B16" s="570">
        <v>230076</v>
      </c>
      <c r="C16" s="727">
        <v>0.73299999999999998</v>
      </c>
      <c r="D16" s="570">
        <v>33148</v>
      </c>
      <c r="E16" s="731">
        <v>0.61799999999999999</v>
      </c>
    </row>
    <row r="17" spans="1:5">
      <c r="A17" s="278" t="s">
        <v>379</v>
      </c>
      <c r="B17" s="571">
        <v>91610</v>
      </c>
      <c r="C17" s="728">
        <v>0.29199999999999998</v>
      </c>
      <c r="D17" s="571">
        <v>15931</v>
      </c>
      <c r="E17" s="732">
        <v>0.29699999999999999</v>
      </c>
    </row>
    <row r="18" spans="1:5">
      <c r="A18" s="278" t="s">
        <v>380</v>
      </c>
      <c r="B18" s="571">
        <v>21333</v>
      </c>
      <c r="C18" s="728">
        <v>6.8000000000000005E-2</v>
      </c>
      <c r="D18" s="571">
        <v>2846</v>
      </c>
      <c r="E18" s="732">
        <v>5.2999999999999999E-2</v>
      </c>
    </row>
    <row r="19" spans="1:5">
      <c r="A19" s="278" t="s">
        <v>381</v>
      </c>
      <c r="B19" s="571">
        <v>19793</v>
      </c>
      <c r="C19" s="728">
        <v>6.3E-2</v>
      </c>
      <c r="D19" s="571">
        <v>4434</v>
      </c>
      <c r="E19" s="732">
        <v>8.3000000000000004E-2</v>
      </c>
    </row>
    <row r="20" spans="1:5">
      <c r="A20" s="278" t="s">
        <v>382</v>
      </c>
      <c r="B20" s="571">
        <v>50484</v>
      </c>
      <c r="C20" s="728">
        <v>0.161</v>
      </c>
      <c r="D20" s="571">
        <v>8651</v>
      </c>
      <c r="E20" s="732">
        <v>0.161</v>
      </c>
    </row>
    <row r="21" spans="1:5">
      <c r="A21" s="278" t="s">
        <v>383</v>
      </c>
      <c r="B21" s="571">
        <v>138466</v>
      </c>
      <c r="C21" s="728">
        <v>0.441</v>
      </c>
      <c r="D21" s="571">
        <v>17217</v>
      </c>
      <c r="E21" s="732">
        <v>0.32100000000000001</v>
      </c>
    </row>
    <row r="22" spans="1:5">
      <c r="A22" s="278"/>
      <c r="B22" s="571"/>
      <c r="C22" s="728"/>
      <c r="D22" s="571"/>
      <c r="E22" s="732"/>
    </row>
    <row r="23" spans="1:5">
      <c r="A23" s="276" t="s">
        <v>384</v>
      </c>
      <c r="B23" s="570">
        <v>83831</v>
      </c>
      <c r="C23" s="727">
        <v>0.26700000000000002</v>
      </c>
      <c r="D23" s="570">
        <v>20521</v>
      </c>
      <c r="E23" s="731">
        <v>0.38200000000000001</v>
      </c>
    </row>
    <row r="24" spans="1:5">
      <c r="A24" s="276" t="s">
        <v>385</v>
      </c>
      <c r="B24" s="570">
        <v>26590</v>
      </c>
      <c r="C24" s="727">
        <v>8.5000000000000006E-2</v>
      </c>
      <c r="D24" s="570">
        <v>6390</v>
      </c>
      <c r="E24" s="731">
        <v>0.11899999999999999</v>
      </c>
    </row>
    <row r="25" spans="1:5">
      <c r="A25" s="278" t="s">
        <v>386</v>
      </c>
      <c r="B25" s="571">
        <v>10737</v>
      </c>
      <c r="C25" s="728">
        <v>3.4000000000000002E-2</v>
      </c>
      <c r="D25" s="571">
        <v>3020</v>
      </c>
      <c r="E25" s="732">
        <v>5.6000000000000001E-2</v>
      </c>
    </row>
    <row r="26" spans="1:5">
      <c r="A26" s="278" t="s">
        <v>387</v>
      </c>
      <c r="B26" s="571">
        <v>3043</v>
      </c>
      <c r="C26" s="728">
        <v>0.01</v>
      </c>
      <c r="D26" s="571">
        <v>960</v>
      </c>
      <c r="E26" s="732">
        <v>1.7999999999999999E-2</v>
      </c>
    </row>
    <row r="27" spans="1:5">
      <c r="A27" s="278" t="s">
        <v>388</v>
      </c>
      <c r="B27" s="571">
        <v>1778</v>
      </c>
      <c r="C27" s="728">
        <v>6.0000000000000001E-3</v>
      </c>
      <c r="D27" s="571">
        <v>649</v>
      </c>
      <c r="E27" s="732">
        <v>1.2E-2</v>
      </c>
    </row>
    <row r="28" spans="1:5">
      <c r="A28" s="278" t="s">
        <v>389</v>
      </c>
      <c r="B28" s="571">
        <v>5916</v>
      </c>
      <c r="C28" s="728">
        <v>1.9E-2</v>
      </c>
      <c r="D28" s="571">
        <v>1411</v>
      </c>
      <c r="E28" s="732">
        <v>2.5999999999999999E-2</v>
      </c>
    </row>
    <row r="29" spans="1:5">
      <c r="A29" s="278" t="s">
        <v>390</v>
      </c>
      <c r="B29" s="571">
        <v>15853</v>
      </c>
      <c r="C29" s="728">
        <v>5.0999999999999997E-2</v>
      </c>
      <c r="D29" s="571">
        <v>3370</v>
      </c>
      <c r="E29" s="732">
        <v>6.3E-2</v>
      </c>
    </row>
    <row r="30" spans="1:5">
      <c r="A30" s="276" t="s">
        <v>391</v>
      </c>
      <c r="B30" s="570">
        <v>57241</v>
      </c>
      <c r="C30" s="727">
        <v>0.182</v>
      </c>
      <c r="D30" s="570">
        <v>14131</v>
      </c>
      <c r="E30" s="731">
        <v>0.26300000000000001</v>
      </c>
    </row>
    <row r="31" spans="1:5">
      <c r="A31" s="278" t="s">
        <v>386</v>
      </c>
      <c r="B31" s="571">
        <v>23808</v>
      </c>
      <c r="C31" s="728">
        <v>7.5999999999999998E-2</v>
      </c>
      <c r="D31" s="571">
        <v>7099</v>
      </c>
      <c r="E31" s="732">
        <v>0.13200000000000001</v>
      </c>
    </row>
    <row r="32" spans="1:5">
      <c r="A32" s="278" t="s">
        <v>387</v>
      </c>
      <c r="B32" s="571">
        <v>5018</v>
      </c>
      <c r="C32" s="728">
        <v>1.6E-2</v>
      </c>
      <c r="D32" s="571">
        <v>1572</v>
      </c>
      <c r="E32" s="732">
        <v>2.9000000000000001E-2</v>
      </c>
    </row>
    <row r="33" spans="1:5">
      <c r="A33" s="278" t="s">
        <v>388</v>
      </c>
      <c r="B33" s="571">
        <v>4294</v>
      </c>
      <c r="C33" s="728">
        <v>1.4E-2</v>
      </c>
      <c r="D33" s="571">
        <v>1730</v>
      </c>
      <c r="E33" s="732">
        <v>3.2000000000000001E-2</v>
      </c>
    </row>
    <row r="34" spans="1:5">
      <c r="A34" s="278" t="s">
        <v>389</v>
      </c>
      <c r="B34" s="571">
        <v>14496</v>
      </c>
      <c r="C34" s="728">
        <v>4.5999999999999999E-2</v>
      </c>
      <c r="D34" s="571">
        <v>3797</v>
      </c>
      <c r="E34" s="732">
        <v>7.0999999999999994E-2</v>
      </c>
    </row>
    <row r="35" spans="1:5">
      <c r="A35" s="278" t="s">
        <v>390</v>
      </c>
      <c r="B35" s="571">
        <v>33433</v>
      </c>
      <c r="C35" s="728">
        <v>0.107</v>
      </c>
      <c r="D35" s="571">
        <v>7032</v>
      </c>
      <c r="E35" s="732">
        <v>0.13100000000000001</v>
      </c>
    </row>
    <row r="36" spans="1:5">
      <c r="A36" s="280"/>
      <c r="B36" s="281"/>
      <c r="C36" s="281"/>
      <c r="D36" s="281"/>
      <c r="E36" s="281"/>
    </row>
    <row r="37" spans="1:5">
      <c r="A37" s="2379" t="s">
        <v>1686</v>
      </c>
      <c r="B37" s="2379"/>
      <c r="C37" s="2379"/>
      <c r="D37" s="2379"/>
      <c r="E37" s="2379"/>
    </row>
    <row r="38" spans="1:5">
      <c r="A38" s="28"/>
      <c r="B38" s="28"/>
      <c r="C38" s="28"/>
      <c r="D38" s="28"/>
      <c r="E38" s="28"/>
    </row>
    <row r="39" spans="1:5" ht="43.95" customHeight="1">
      <c r="A39" s="2377" t="s">
        <v>392</v>
      </c>
      <c r="B39" s="2377"/>
      <c r="C39" s="2377"/>
      <c r="D39" s="2377"/>
      <c r="E39" s="2377"/>
    </row>
  </sheetData>
  <mergeCells count="7">
    <mergeCell ref="B4:C4"/>
    <mergeCell ref="D4:E4"/>
    <mergeCell ref="A39:E39"/>
    <mergeCell ref="A1:E1"/>
    <mergeCell ref="A37:E37"/>
    <mergeCell ref="B3:E3"/>
    <mergeCell ref="A3:A5"/>
  </mergeCells>
  <printOptions horizontalCentered="1"/>
  <pageMargins left="1" right="1" top="1" bottom="1" header="0.5" footer="0.5"/>
  <pageSetup firstPageNumber="17" orientation="landscape" horizontalDpi="300" verticalDpi="300" r:id="rId1"/>
  <headerFooter alignWithMargins="0">
    <oddFooter>&amp;L&amp;"Arial,Italic"&amp;9      The State of Hawaii Data Book 2015&amp;R&amp;9      http://dbedt.hawaii.gov/</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zoomScaleNormal="100" workbookViewId="0">
      <selection activeCell="A28" sqref="A1:XFD1048576"/>
    </sheetView>
  </sheetViews>
  <sheetFormatPr defaultColWidth="8.77734375" defaultRowHeight="12.75" customHeight="1"/>
  <cols>
    <col min="1" max="1" width="50.5546875" style="23" customWidth="1"/>
    <col min="2" max="5" width="13.5546875" style="23" customWidth="1"/>
    <col min="6" max="6" width="12.5546875" style="23" customWidth="1"/>
    <col min="7" max="7" width="8.77734375" style="23"/>
    <col min="8" max="8" width="8.77734375" style="5"/>
    <col min="9" max="16384" width="8.77734375" style="23"/>
  </cols>
  <sheetData>
    <row r="1" spans="1:8" s="5" customFormat="1" ht="24.6">
      <c r="A1" s="2393" t="s">
        <v>1770</v>
      </c>
      <c r="B1" s="2393"/>
      <c r="C1" s="2393"/>
      <c r="D1" s="2393"/>
      <c r="E1" s="2393"/>
      <c r="F1" s="2393"/>
      <c r="G1" s="648"/>
    </row>
    <row r="2" spans="1:8" ht="13.8">
      <c r="A2" s="282"/>
      <c r="B2" s="283"/>
      <c r="C2" s="283"/>
      <c r="D2" s="283"/>
      <c r="E2" s="283"/>
      <c r="F2" s="283"/>
    </row>
    <row r="3" spans="1:8" ht="17.399999999999999">
      <c r="A3" s="2386" t="s">
        <v>443</v>
      </c>
      <c r="B3" s="2389" t="s">
        <v>91</v>
      </c>
      <c r="C3" s="2390"/>
      <c r="D3" s="2390"/>
      <c r="E3" s="2391"/>
      <c r="F3" s="2388" t="s">
        <v>90</v>
      </c>
      <c r="H3" s="206"/>
    </row>
    <row r="4" spans="1:8" ht="32.4">
      <c r="A4" s="2387"/>
      <c r="B4" s="291" t="s">
        <v>95</v>
      </c>
      <c r="C4" s="292" t="s">
        <v>51</v>
      </c>
      <c r="D4" s="292" t="s">
        <v>96</v>
      </c>
      <c r="E4" s="293" t="s">
        <v>44</v>
      </c>
      <c r="F4" s="2388"/>
      <c r="G4" s="614"/>
      <c r="H4" s="211"/>
    </row>
    <row r="5" spans="1:8" ht="14.4" thickBot="1">
      <c r="A5" s="284" t="s">
        <v>33</v>
      </c>
      <c r="B5" s="572">
        <v>13957</v>
      </c>
      <c r="C5" s="572">
        <v>42261</v>
      </c>
      <c r="D5" s="572">
        <v>3856</v>
      </c>
      <c r="E5" s="573">
        <v>9221</v>
      </c>
      <c r="F5" s="574">
        <v>69330</v>
      </c>
    </row>
    <row r="6" spans="1:8" ht="13.8">
      <c r="A6" s="285"/>
      <c r="B6" s="575"/>
      <c r="C6" s="575"/>
      <c r="D6" s="575"/>
      <c r="E6" s="576"/>
      <c r="F6" s="577"/>
    </row>
    <row r="7" spans="1:8" ht="14.4" thickBot="1">
      <c r="A7" s="286" t="s">
        <v>393</v>
      </c>
      <c r="B7" s="572">
        <v>6916</v>
      </c>
      <c r="C7" s="572">
        <v>20315</v>
      </c>
      <c r="D7" s="572">
        <v>1998</v>
      </c>
      <c r="E7" s="573">
        <v>4700</v>
      </c>
      <c r="F7" s="574">
        <v>33929</v>
      </c>
    </row>
    <row r="8" spans="1:8" ht="13.8">
      <c r="A8" s="287" t="s">
        <v>394</v>
      </c>
      <c r="B8" s="575">
        <v>6862</v>
      </c>
      <c r="C8" s="575">
        <v>20130</v>
      </c>
      <c r="D8" s="575">
        <v>1988</v>
      </c>
      <c r="E8" s="576">
        <v>4656</v>
      </c>
      <c r="F8" s="577">
        <v>33636</v>
      </c>
    </row>
    <row r="9" spans="1:8" ht="13.8">
      <c r="A9" s="288" t="s">
        <v>395</v>
      </c>
      <c r="B9" s="578">
        <v>3760</v>
      </c>
      <c r="C9" s="578">
        <v>12095</v>
      </c>
      <c r="D9" s="578">
        <v>1161</v>
      </c>
      <c r="E9" s="579">
        <v>2693</v>
      </c>
      <c r="F9" s="580">
        <v>19709</v>
      </c>
    </row>
    <row r="10" spans="1:8" ht="13.8">
      <c r="A10" s="288" t="s">
        <v>387</v>
      </c>
      <c r="B10" s="578">
        <v>765</v>
      </c>
      <c r="C10" s="578">
        <v>2486</v>
      </c>
      <c r="D10" s="578">
        <v>208</v>
      </c>
      <c r="E10" s="579">
        <v>520</v>
      </c>
      <c r="F10" s="580">
        <v>3979</v>
      </c>
    </row>
    <row r="11" spans="1:8" ht="13.8">
      <c r="A11" s="288" t="s">
        <v>388</v>
      </c>
      <c r="B11" s="578">
        <v>1136</v>
      </c>
      <c r="C11" s="578">
        <v>3927</v>
      </c>
      <c r="D11" s="578">
        <v>358</v>
      </c>
      <c r="E11" s="579">
        <v>837</v>
      </c>
      <c r="F11" s="580">
        <v>6258</v>
      </c>
    </row>
    <row r="12" spans="1:8" ht="13.8">
      <c r="A12" s="288" t="s">
        <v>389</v>
      </c>
      <c r="B12" s="578">
        <v>1859</v>
      </c>
      <c r="C12" s="578">
        <v>5682</v>
      </c>
      <c r="D12" s="578">
        <v>595</v>
      </c>
      <c r="E12" s="579">
        <v>1336</v>
      </c>
      <c r="F12" s="580">
        <v>9472</v>
      </c>
    </row>
    <row r="13" spans="1:8" ht="13.8">
      <c r="A13" s="288" t="s">
        <v>396</v>
      </c>
      <c r="B13" s="578">
        <v>3102</v>
      </c>
      <c r="C13" s="578">
        <v>8035</v>
      </c>
      <c r="D13" s="578">
        <v>827</v>
      </c>
      <c r="E13" s="579">
        <v>1963</v>
      </c>
      <c r="F13" s="580">
        <v>13927</v>
      </c>
    </row>
    <row r="14" spans="1:8" ht="13.8">
      <c r="A14" s="288" t="s">
        <v>397</v>
      </c>
      <c r="B14" s="578">
        <v>965</v>
      </c>
      <c r="C14" s="578">
        <v>2278</v>
      </c>
      <c r="D14" s="578">
        <v>273</v>
      </c>
      <c r="E14" s="579">
        <v>597</v>
      </c>
      <c r="F14" s="580">
        <v>4113</v>
      </c>
    </row>
    <row r="15" spans="1:8" ht="13.8">
      <c r="A15" s="288" t="s">
        <v>398</v>
      </c>
      <c r="B15" s="578">
        <v>308</v>
      </c>
      <c r="C15" s="578">
        <v>609</v>
      </c>
      <c r="D15" s="578">
        <v>90</v>
      </c>
      <c r="E15" s="579">
        <v>175</v>
      </c>
      <c r="F15" s="580">
        <v>1182</v>
      </c>
    </row>
    <row r="16" spans="1:8" ht="13.8">
      <c r="A16" s="288" t="s">
        <v>399</v>
      </c>
      <c r="B16" s="578">
        <v>242</v>
      </c>
      <c r="C16" s="578">
        <v>603</v>
      </c>
      <c r="D16" s="578">
        <v>67</v>
      </c>
      <c r="E16" s="579">
        <v>155</v>
      </c>
      <c r="F16" s="580">
        <v>1067</v>
      </c>
    </row>
    <row r="17" spans="1:6" ht="13.8">
      <c r="A17" s="288" t="s">
        <v>400</v>
      </c>
      <c r="B17" s="578">
        <v>415</v>
      </c>
      <c r="C17" s="578">
        <v>1066</v>
      </c>
      <c r="D17" s="578">
        <v>116</v>
      </c>
      <c r="E17" s="579">
        <v>267</v>
      </c>
      <c r="F17" s="580">
        <v>1864</v>
      </c>
    </row>
    <row r="18" spans="1:6" ht="13.8">
      <c r="A18" s="289" t="s">
        <v>401</v>
      </c>
      <c r="B18" s="578">
        <v>2137</v>
      </c>
      <c r="C18" s="578">
        <v>5757</v>
      </c>
      <c r="D18" s="578">
        <v>554</v>
      </c>
      <c r="E18" s="579">
        <v>1366</v>
      </c>
      <c r="F18" s="580">
        <v>9814</v>
      </c>
    </row>
    <row r="19" spans="1:6" ht="13.8">
      <c r="A19" s="288" t="s">
        <v>398</v>
      </c>
      <c r="B19" s="578">
        <v>552</v>
      </c>
      <c r="C19" s="578">
        <v>1199</v>
      </c>
      <c r="D19" s="578">
        <v>156</v>
      </c>
      <c r="E19" s="579">
        <v>334</v>
      </c>
      <c r="F19" s="580">
        <v>2241</v>
      </c>
    </row>
    <row r="20" spans="1:6" ht="13.8">
      <c r="A20" s="288" t="s">
        <v>399</v>
      </c>
      <c r="B20" s="578">
        <v>619</v>
      </c>
      <c r="C20" s="578">
        <v>1756</v>
      </c>
      <c r="D20" s="578">
        <v>161</v>
      </c>
      <c r="E20" s="579">
        <v>375</v>
      </c>
      <c r="F20" s="580">
        <v>2911</v>
      </c>
    </row>
    <row r="21" spans="1:6" ht="13.8">
      <c r="A21" s="288" t="s">
        <v>400</v>
      </c>
      <c r="B21" s="578">
        <v>966</v>
      </c>
      <c r="C21" s="578">
        <v>2802</v>
      </c>
      <c r="D21" s="578">
        <v>237</v>
      </c>
      <c r="E21" s="579">
        <v>657</v>
      </c>
      <c r="F21" s="580">
        <v>4662</v>
      </c>
    </row>
    <row r="22" spans="1:6" ht="13.8">
      <c r="A22" s="288" t="s">
        <v>402</v>
      </c>
      <c r="B22" s="578">
        <v>54</v>
      </c>
      <c r="C22" s="578">
        <v>185</v>
      </c>
      <c r="D22" s="578">
        <v>10</v>
      </c>
      <c r="E22" s="579">
        <v>44</v>
      </c>
      <c r="F22" s="580">
        <v>293</v>
      </c>
    </row>
    <row r="23" spans="1:6" ht="13.8">
      <c r="A23" s="288" t="s">
        <v>403</v>
      </c>
      <c r="B23" s="578">
        <v>43</v>
      </c>
      <c r="C23" s="578">
        <v>126</v>
      </c>
      <c r="D23" s="578">
        <v>8</v>
      </c>
      <c r="E23" s="579">
        <v>27</v>
      </c>
      <c r="F23" s="580">
        <v>204</v>
      </c>
    </row>
    <row r="24" spans="1:6" ht="13.8">
      <c r="A24" s="288" t="s">
        <v>387</v>
      </c>
      <c r="B24" s="578">
        <v>4</v>
      </c>
      <c r="C24" s="578">
        <v>31</v>
      </c>
      <c r="D24" s="578">
        <v>1</v>
      </c>
      <c r="E24" s="579">
        <v>2</v>
      </c>
      <c r="F24" s="580">
        <v>38</v>
      </c>
    </row>
    <row r="25" spans="1:6" ht="13.8">
      <c r="A25" s="288" t="s">
        <v>388</v>
      </c>
      <c r="B25" s="578">
        <v>6</v>
      </c>
      <c r="C25" s="578">
        <v>16</v>
      </c>
      <c r="D25" s="578">
        <v>1</v>
      </c>
      <c r="E25" s="579">
        <v>3</v>
      </c>
      <c r="F25" s="580">
        <v>26</v>
      </c>
    </row>
    <row r="26" spans="1:6" ht="13.8">
      <c r="A26" s="288" t="s">
        <v>389</v>
      </c>
      <c r="B26" s="578">
        <v>33</v>
      </c>
      <c r="C26" s="578">
        <v>79</v>
      </c>
      <c r="D26" s="578">
        <v>6</v>
      </c>
      <c r="E26" s="579">
        <v>22</v>
      </c>
      <c r="F26" s="580">
        <v>140</v>
      </c>
    </row>
    <row r="27" spans="1:6" ht="13.8">
      <c r="A27" s="288" t="s">
        <v>404</v>
      </c>
      <c r="B27" s="578">
        <v>11</v>
      </c>
      <c r="C27" s="578">
        <v>59</v>
      </c>
      <c r="D27" s="578">
        <v>2</v>
      </c>
      <c r="E27" s="579">
        <v>17</v>
      </c>
      <c r="F27" s="580">
        <v>89</v>
      </c>
    </row>
    <row r="28" spans="1:6" ht="13.8">
      <c r="A28" s="288" t="s">
        <v>387</v>
      </c>
      <c r="B28" s="578">
        <v>1</v>
      </c>
      <c r="C28" s="578">
        <v>12</v>
      </c>
      <c r="D28" s="578">
        <v>1</v>
      </c>
      <c r="E28" s="579">
        <v>5</v>
      </c>
      <c r="F28" s="580">
        <v>19</v>
      </c>
    </row>
    <row r="29" spans="1:6" ht="13.8">
      <c r="A29" s="288" t="s">
        <v>388</v>
      </c>
      <c r="B29" s="578">
        <v>0</v>
      </c>
      <c r="C29" s="578">
        <v>7</v>
      </c>
      <c r="D29" s="578">
        <v>0</v>
      </c>
      <c r="E29" s="579">
        <v>1</v>
      </c>
      <c r="F29" s="580">
        <v>8</v>
      </c>
    </row>
    <row r="30" spans="1:6" ht="13.8">
      <c r="A30" s="288" t="s">
        <v>389</v>
      </c>
      <c r="B30" s="578">
        <v>10</v>
      </c>
      <c r="C30" s="578">
        <v>40</v>
      </c>
      <c r="D30" s="578">
        <v>1</v>
      </c>
      <c r="E30" s="579">
        <v>11</v>
      </c>
      <c r="F30" s="580">
        <v>62</v>
      </c>
    </row>
    <row r="31" spans="1:6" ht="13.8">
      <c r="A31" s="288"/>
      <c r="B31" s="578"/>
      <c r="C31" s="578"/>
      <c r="D31" s="578"/>
      <c r="E31" s="579"/>
      <c r="F31" s="580"/>
    </row>
    <row r="32" spans="1:6" ht="14.4" thickBot="1">
      <c r="A32" s="286" t="s">
        <v>447</v>
      </c>
      <c r="B32" s="572">
        <v>7041</v>
      </c>
      <c r="C32" s="572">
        <v>21946</v>
      </c>
      <c r="D32" s="572">
        <v>1858</v>
      </c>
      <c r="E32" s="573">
        <v>4521</v>
      </c>
      <c r="F32" s="574">
        <v>35401</v>
      </c>
    </row>
    <row r="33" spans="1:6" ht="13.8">
      <c r="A33" s="287" t="s">
        <v>394</v>
      </c>
      <c r="B33" s="575">
        <v>3872</v>
      </c>
      <c r="C33" s="575">
        <v>12559</v>
      </c>
      <c r="D33" s="575">
        <v>1075</v>
      </c>
      <c r="E33" s="576">
        <v>2519</v>
      </c>
      <c r="F33" s="577">
        <v>20033</v>
      </c>
    </row>
    <row r="34" spans="1:6" ht="13.8">
      <c r="A34" s="288" t="s">
        <v>405</v>
      </c>
      <c r="B34" s="578">
        <v>2673</v>
      </c>
      <c r="C34" s="578">
        <v>8287</v>
      </c>
      <c r="D34" s="578">
        <v>743</v>
      </c>
      <c r="E34" s="579">
        <v>1733</v>
      </c>
      <c r="F34" s="580">
        <v>13439</v>
      </c>
    </row>
    <row r="35" spans="1:6" ht="13.8">
      <c r="A35" s="288" t="s">
        <v>396</v>
      </c>
      <c r="B35" s="578">
        <v>1199</v>
      </c>
      <c r="C35" s="578">
        <v>4272</v>
      </c>
      <c r="D35" s="578">
        <v>332</v>
      </c>
      <c r="E35" s="579">
        <v>786</v>
      </c>
      <c r="F35" s="580">
        <v>6594</v>
      </c>
    </row>
    <row r="36" spans="1:6" ht="13.8">
      <c r="A36" s="288" t="s">
        <v>406</v>
      </c>
      <c r="B36" s="578">
        <v>434</v>
      </c>
      <c r="C36" s="578">
        <v>1425</v>
      </c>
      <c r="D36" s="578">
        <v>128</v>
      </c>
      <c r="E36" s="579">
        <v>286</v>
      </c>
      <c r="F36" s="580">
        <v>2277</v>
      </c>
    </row>
    <row r="37" spans="1:6" ht="13.8">
      <c r="A37" s="289" t="s">
        <v>410</v>
      </c>
      <c r="B37" s="578">
        <v>765</v>
      </c>
      <c r="C37" s="578">
        <v>2847</v>
      </c>
      <c r="D37" s="578">
        <v>204</v>
      </c>
      <c r="E37" s="579">
        <v>500</v>
      </c>
      <c r="F37" s="580">
        <v>4317</v>
      </c>
    </row>
    <row r="38" spans="1:6" ht="13.8">
      <c r="A38" s="288" t="s">
        <v>402</v>
      </c>
      <c r="B38" s="578">
        <v>3169</v>
      </c>
      <c r="C38" s="578">
        <v>9387</v>
      </c>
      <c r="D38" s="578">
        <v>783</v>
      </c>
      <c r="E38" s="579">
        <v>2002</v>
      </c>
      <c r="F38" s="580">
        <v>15368</v>
      </c>
    </row>
    <row r="39" spans="1:6" ht="13.8">
      <c r="A39" s="288" t="s">
        <v>408</v>
      </c>
      <c r="B39" s="578">
        <v>1709</v>
      </c>
      <c r="C39" s="578">
        <v>4938</v>
      </c>
      <c r="D39" s="578">
        <v>433</v>
      </c>
      <c r="E39" s="579">
        <v>1088</v>
      </c>
      <c r="F39" s="580">
        <v>8179</v>
      </c>
    </row>
    <row r="40" spans="1:6" ht="13.8">
      <c r="A40" s="288" t="s">
        <v>409</v>
      </c>
      <c r="B40" s="578">
        <v>1460</v>
      </c>
      <c r="C40" s="578">
        <v>4449</v>
      </c>
      <c r="D40" s="578">
        <v>350</v>
      </c>
      <c r="E40" s="579">
        <v>914</v>
      </c>
      <c r="F40" s="580">
        <v>7189</v>
      </c>
    </row>
    <row r="41" spans="1:6" ht="13.8">
      <c r="A41" s="290"/>
      <c r="B41" s="283"/>
      <c r="C41" s="283"/>
      <c r="D41" s="283"/>
      <c r="E41" s="283"/>
      <c r="F41" s="283"/>
    </row>
    <row r="42" spans="1:6" ht="13.8">
      <c r="A42" s="2392" t="s">
        <v>1687</v>
      </c>
      <c r="B42" s="2392"/>
      <c r="C42" s="2392"/>
      <c r="D42" s="2392"/>
      <c r="E42" s="2392"/>
      <c r="F42" s="2392"/>
    </row>
  </sheetData>
  <mergeCells count="5">
    <mergeCell ref="A3:A4"/>
    <mergeCell ref="F3:F4"/>
    <mergeCell ref="B3:E3"/>
    <mergeCell ref="A42:F42"/>
    <mergeCell ref="A1:F1"/>
  </mergeCells>
  <printOptions horizontalCentered="1"/>
  <pageMargins left="1" right="1" top="1" bottom="1" header="0.5" footer="0.5"/>
  <pageSetup orientation="portrait" horizontalDpi="300" verticalDpi="300" r:id="rId1"/>
  <headerFooter alignWithMargins="0">
    <oddFooter>&amp;L&amp;"Arial,Italic"&amp;9      The State of Hawaii Data Book 2015&amp;R&amp;9      http://dbedt.hawaii.gov/</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zoomScaleNormal="100" workbookViewId="0">
      <selection activeCell="G19" sqref="G19"/>
    </sheetView>
  </sheetViews>
  <sheetFormatPr defaultColWidth="8.77734375" defaultRowHeight="12.75" customHeight="1"/>
  <cols>
    <col min="1" max="1" width="51.6640625" style="14" customWidth="1"/>
    <col min="2" max="5" width="13.44140625" style="14" customWidth="1"/>
    <col min="6" max="6" width="8.77734375" style="14"/>
    <col min="7" max="7" width="8.77734375" style="4"/>
    <col min="8" max="16384" width="8.77734375" style="14"/>
  </cols>
  <sheetData>
    <row r="1" spans="1:7" ht="24.6">
      <c r="A1" s="2245" t="s">
        <v>1771</v>
      </c>
      <c r="B1" s="2245"/>
      <c r="C1" s="2245"/>
      <c r="D1" s="2245"/>
      <c r="E1" s="2245"/>
      <c r="F1" s="648"/>
    </row>
    <row r="2" spans="1:7" ht="13.8">
      <c r="A2" s="19"/>
      <c r="B2" s="8"/>
      <c r="C2" s="8"/>
      <c r="D2" s="8"/>
      <c r="E2" s="8"/>
    </row>
    <row r="3" spans="1:7" ht="18" customHeight="1">
      <c r="A3" s="2394" t="s">
        <v>443</v>
      </c>
      <c r="B3" s="2395" t="s">
        <v>94</v>
      </c>
      <c r="C3" s="2396"/>
      <c r="D3" s="2368" t="s">
        <v>23</v>
      </c>
      <c r="E3" s="2397"/>
      <c r="G3" s="206"/>
    </row>
    <row r="4" spans="1:7" ht="18" customHeight="1">
      <c r="A4" s="2357"/>
      <c r="B4" s="256" t="s">
        <v>25</v>
      </c>
      <c r="C4" s="47" t="s">
        <v>26</v>
      </c>
      <c r="D4" s="298" t="s">
        <v>25</v>
      </c>
      <c r="E4" s="49" t="s">
        <v>26</v>
      </c>
      <c r="G4" s="206"/>
    </row>
    <row r="5" spans="1:7" ht="14.4" thickBot="1">
      <c r="A5" s="294" t="s">
        <v>33</v>
      </c>
      <c r="B5" s="501">
        <v>455338</v>
      </c>
      <c r="C5" s="261"/>
      <c r="D5" s="499">
        <v>69330</v>
      </c>
      <c r="E5" s="260"/>
    </row>
    <row r="6" spans="1:7" ht="13.8">
      <c r="A6" s="295"/>
      <c r="B6" s="581"/>
      <c r="C6" s="296"/>
      <c r="D6" s="581"/>
      <c r="E6" s="259"/>
    </row>
    <row r="7" spans="1:7" ht="14.4" thickBot="1">
      <c r="A7" s="245" t="s">
        <v>1663</v>
      </c>
      <c r="B7" s="499">
        <v>156045</v>
      </c>
      <c r="C7" s="733">
        <v>0.34300000000000003</v>
      </c>
      <c r="D7" s="499">
        <v>33929</v>
      </c>
      <c r="E7" s="726">
        <v>0.48899999999999999</v>
      </c>
    </row>
    <row r="8" spans="1:7" ht="13.8">
      <c r="A8" s="297" t="s">
        <v>394</v>
      </c>
      <c r="B8" s="512">
        <v>154404</v>
      </c>
      <c r="C8" s="734">
        <v>0.33900000000000002</v>
      </c>
      <c r="D8" s="512">
        <v>33636</v>
      </c>
      <c r="E8" s="725">
        <v>0.48499999999999999</v>
      </c>
    </row>
    <row r="9" spans="1:7" ht="13.8">
      <c r="A9" s="197" t="s">
        <v>395</v>
      </c>
      <c r="B9" s="401">
        <v>107046</v>
      </c>
      <c r="C9" s="696">
        <v>0.23499999999999999</v>
      </c>
      <c r="D9" s="401">
        <v>19709</v>
      </c>
      <c r="E9" s="697">
        <v>0.28399999999999997</v>
      </c>
    </row>
    <row r="10" spans="1:7" ht="13.8">
      <c r="A10" s="197" t="s">
        <v>387</v>
      </c>
      <c r="B10" s="401">
        <v>25956</v>
      </c>
      <c r="C10" s="696">
        <v>5.7000000000000002E-2</v>
      </c>
      <c r="D10" s="401">
        <v>3979</v>
      </c>
      <c r="E10" s="697">
        <v>5.7000000000000002E-2</v>
      </c>
    </row>
    <row r="11" spans="1:7" ht="13.8">
      <c r="A11" s="197" t="s">
        <v>388</v>
      </c>
      <c r="B11" s="401">
        <v>26456</v>
      </c>
      <c r="C11" s="696">
        <v>5.8000000000000003E-2</v>
      </c>
      <c r="D11" s="401">
        <v>6258</v>
      </c>
      <c r="E11" s="697">
        <v>0.09</v>
      </c>
    </row>
    <row r="12" spans="1:7" ht="13.8">
      <c r="A12" s="197" t="s">
        <v>389</v>
      </c>
      <c r="B12" s="401">
        <v>54634</v>
      </c>
      <c r="C12" s="696">
        <v>0.12</v>
      </c>
      <c r="D12" s="401">
        <v>9472</v>
      </c>
      <c r="E12" s="697">
        <v>0.13700000000000001</v>
      </c>
    </row>
    <row r="13" spans="1:7" ht="13.8">
      <c r="A13" s="197" t="s">
        <v>396</v>
      </c>
      <c r="B13" s="401">
        <v>47358</v>
      </c>
      <c r="C13" s="696">
        <v>0.104</v>
      </c>
      <c r="D13" s="401">
        <v>13927</v>
      </c>
      <c r="E13" s="697">
        <v>0.20100000000000001</v>
      </c>
    </row>
    <row r="14" spans="1:7" ht="13.8">
      <c r="A14" s="197" t="s">
        <v>397</v>
      </c>
      <c r="B14" s="401">
        <v>14375</v>
      </c>
      <c r="C14" s="696">
        <v>3.2000000000000001E-2</v>
      </c>
      <c r="D14" s="401">
        <v>4113</v>
      </c>
      <c r="E14" s="697">
        <v>5.8999999999999997E-2</v>
      </c>
    </row>
    <row r="15" spans="1:7" ht="13.8">
      <c r="A15" s="197" t="s">
        <v>398</v>
      </c>
      <c r="B15" s="401">
        <v>3792</v>
      </c>
      <c r="C15" s="696">
        <v>8.0000000000000002E-3</v>
      </c>
      <c r="D15" s="401">
        <v>1182</v>
      </c>
      <c r="E15" s="697">
        <v>1.7000000000000001E-2</v>
      </c>
    </row>
    <row r="16" spans="1:7" ht="13.8">
      <c r="A16" s="197" t="s">
        <v>399</v>
      </c>
      <c r="B16" s="401">
        <v>3078</v>
      </c>
      <c r="C16" s="696">
        <v>7.0000000000000001E-3</v>
      </c>
      <c r="D16" s="401">
        <v>1067</v>
      </c>
      <c r="E16" s="697">
        <v>1.4999999999999999E-2</v>
      </c>
    </row>
    <row r="17" spans="1:5" ht="13.8">
      <c r="A17" s="197" t="s">
        <v>400</v>
      </c>
      <c r="B17" s="401">
        <v>7505</v>
      </c>
      <c r="C17" s="696">
        <v>1.6E-2</v>
      </c>
      <c r="D17" s="401">
        <v>1864</v>
      </c>
      <c r="E17" s="697">
        <v>2.7E-2</v>
      </c>
    </row>
    <row r="18" spans="1:5" ht="13.8">
      <c r="A18" s="197" t="s">
        <v>401</v>
      </c>
      <c r="B18" s="401">
        <v>32983</v>
      </c>
      <c r="C18" s="696">
        <v>7.1999999999999995E-2</v>
      </c>
      <c r="D18" s="401">
        <v>9814</v>
      </c>
      <c r="E18" s="697">
        <v>0.14199999999999999</v>
      </c>
    </row>
    <row r="19" spans="1:5" ht="13.8">
      <c r="A19" s="197" t="s">
        <v>398</v>
      </c>
      <c r="B19" s="401">
        <v>7321</v>
      </c>
      <c r="C19" s="696">
        <v>1.6E-2</v>
      </c>
      <c r="D19" s="401">
        <v>2241</v>
      </c>
      <c r="E19" s="697">
        <v>3.2000000000000001E-2</v>
      </c>
    </row>
    <row r="20" spans="1:5" ht="13.8">
      <c r="A20" s="197" t="s">
        <v>399</v>
      </c>
      <c r="B20" s="401">
        <v>7528</v>
      </c>
      <c r="C20" s="696">
        <v>1.7000000000000001E-2</v>
      </c>
      <c r="D20" s="401">
        <v>2911</v>
      </c>
      <c r="E20" s="697">
        <v>4.2000000000000003E-2</v>
      </c>
    </row>
    <row r="21" spans="1:5" ht="13.8">
      <c r="A21" s="197" t="s">
        <v>400</v>
      </c>
      <c r="B21" s="401">
        <v>18134</v>
      </c>
      <c r="C21" s="696">
        <v>0.04</v>
      </c>
      <c r="D21" s="401">
        <v>4662</v>
      </c>
      <c r="E21" s="697">
        <v>6.7000000000000004E-2</v>
      </c>
    </row>
    <row r="22" spans="1:5" ht="13.8">
      <c r="A22" s="197"/>
      <c r="B22" s="401"/>
      <c r="C22" s="696"/>
      <c r="D22" s="401"/>
      <c r="E22" s="697"/>
    </row>
    <row r="23" spans="1:5" ht="13.8">
      <c r="A23" s="197" t="s">
        <v>402</v>
      </c>
      <c r="B23" s="401">
        <v>1641</v>
      </c>
      <c r="C23" s="696">
        <v>4.0000000000000001E-3</v>
      </c>
      <c r="D23" s="401">
        <v>293</v>
      </c>
      <c r="E23" s="697">
        <v>4.0000000000000001E-3</v>
      </c>
    </row>
    <row r="24" spans="1:5" ht="13.8">
      <c r="A24" s="197" t="s">
        <v>403</v>
      </c>
      <c r="B24" s="401">
        <v>1136</v>
      </c>
      <c r="C24" s="696">
        <v>2E-3</v>
      </c>
      <c r="D24" s="401">
        <v>204</v>
      </c>
      <c r="E24" s="697">
        <v>3.0000000000000001E-3</v>
      </c>
    </row>
    <row r="25" spans="1:5" ht="13.8">
      <c r="A25" s="197" t="s">
        <v>387</v>
      </c>
      <c r="B25" s="401">
        <v>263</v>
      </c>
      <c r="C25" s="696">
        <v>1E-3</v>
      </c>
      <c r="D25" s="401">
        <v>38</v>
      </c>
      <c r="E25" s="697">
        <v>1E-3</v>
      </c>
    </row>
    <row r="26" spans="1:5" ht="13.8">
      <c r="A26" s="197" t="s">
        <v>388</v>
      </c>
      <c r="B26" s="401">
        <v>103</v>
      </c>
      <c r="C26" s="696">
        <v>0</v>
      </c>
      <c r="D26" s="401">
        <v>26</v>
      </c>
      <c r="E26" s="697">
        <v>0</v>
      </c>
    </row>
    <row r="27" spans="1:5" ht="13.8">
      <c r="A27" s="197" t="s">
        <v>389</v>
      </c>
      <c r="B27" s="401">
        <v>770</v>
      </c>
      <c r="C27" s="696">
        <v>2E-3</v>
      </c>
      <c r="D27" s="401">
        <v>140</v>
      </c>
      <c r="E27" s="697">
        <v>2E-3</v>
      </c>
    </row>
    <row r="28" spans="1:5" ht="13.8">
      <c r="A28" s="197" t="s">
        <v>404</v>
      </c>
      <c r="B28" s="401">
        <v>505</v>
      </c>
      <c r="C28" s="696">
        <v>1E-3</v>
      </c>
      <c r="D28" s="401">
        <v>89</v>
      </c>
      <c r="E28" s="697">
        <v>1E-3</v>
      </c>
    </row>
    <row r="29" spans="1:5" ht="13.8">
      <c r="A29" s="197" t="s">
        <v>387</v>
      </c>
      <c r="B29" s="401">
        <v>138</v>
      </c>
      <c r="C29" s="696">
        <v>0</v>
      </c>
      <c r="D29" s="401">
        <v>19</v>
      </c>
      <c r="E29" s="697">
        <v>0</v>
      </c>
    </row>
    <row r="30" spans="1:5" ht="13.8">
      <c r="A30" s="197" t="s">
        <v>388</v>
      </c>
      <c r="B30" s="401">
        <v>47</v>
      </c>
      <c r="C30" s="696">
        <v>0</v>
      </c>
      <c r="D30" s="401">
        <v>8</v>
      </c>
      <c r="E30" s="697">
        <v>0</v>
      </c>
    </row>
    <row r="31" spans="1:5" ht="13.8">
      <c r="A31" s="197" t="s">
        <v>389</v>
      </c>
      <c r="B31" s="401">
        <v>320</v>
      </c>
      <c r="C31" s="696">
        <v>1E-3</v>
      </c>
      <c r="D31" s="401">
        <v>62</v>
      </c>
      <c r="E31" s="697">
        <v>1E-3</v>
      </c>
    </row>
    <row r="32" spans="1:5" ht="13.8">
      <c r="A32" s="197"/>
      <c r="B32" s="401"/>
      <c r="C32" s="696"/>
      <c r="D32" s="401"/>
      <c r="E32" s="697"/>
    </row>
    <row r="33" spans="1:5" ht="14.4" thickBot="1">
      <c r="A33" s="245" t="s">
        <v>1664</v>
      </c>
      <c r="B33" s="499">
        <v>299293</v>
      </c>
      <c r="C33" s="733">
        <v>0.65700000000000003</v>
      </c>
      <c r="D33" s="499">
        <v>35401</v>
      </c>
      <c r="E33" s="726">
        <v>0.51100000000000001</v>
      </c>
    </row>
    <row r="34" spans="1:5" ht="13.8">
      <c r="A34" s="297" t="s">
        <v>394</v>
      </c>
      <c r="B34" s="512">
        <v>159503</v>
      </c>
      <c r="C34" s="734">
        <v>0.35</v>
      </c>
      <c r="D34" s="512">
        <v>20033</v>
      </c>
      <c r="E34" s="725">
        <v>0.28899999999999998</v>
      </c>
    </row>
    <row r="35" spans="1:5" ht="13.8">
      <c r="A35" s="197" t="s">
        <v>405</v>
      </c>
      <c r="B35" s="401">
        <v>123030</v>
      </c>
      <c r="C35" s="696">
        <v>0.27</v>
      </c>
      <c r="D35" s="401">
        <v>13439</v>
      </c>
      <c r="E35" s="697">
        <v>0.19400000000000001</v>
      </c>
    </row>
    <row r="36" spans="1:5" ht="13.8">
      <c r="A36" s="197" t="s">
        <v>396</v>
      </c>
      <c r="B36" s="401">
        <v>36473</v>
      </c>
      <c r="C36" s="696">
        <v>0.08</v>
      </c>
      <c r="D36" s="401">
        <v>6594</v>
      </c>
      <c r="E36" s="697">
        <v>9.5000000000000001E-2</v>
      </c>
    </row>
    <row r="37" spans="1:5" ht="13.8">
      <c r="A37" s="197" t="s">
        <v>406</v>
      </c>
      <c r="B37" s="401">
        <v>12215</v>
      </c>
      <c r="C37" s="696">
        <v>2.7E-2</v>
      </c>
      <c r="D37" s="401">
        <v>2277</v>
      </c>
      <c r="E37" s="697">
        <v>3.3000000000000002E-2</v>
      </c>
    </row>
    <row r="38" spans="1:5" ht="13.8">
      <c r="A38" s="197" t="s">
        <v>407</v>
      </c>
      <c r="B38" s="401">
        <v>24258</v>
      </c>
      <c r="C38" s="696">
        <v>5.2999999999999999E-2</v>
      </c>
      <c r="D38" s="401">
        <v>4317</v>
      </c>
      <c r="E38" s="697">
        <v>6.2E-2</v>
      </c>
    </row>
    <row r="39" spans="1:5" ht="13.8">
      <c r="A39" s="197" t="s">
        <v>402</v>
      </c>
      <c r="B39" s="401">
        <v>139790</v>
      </c>
      <c r="C39" s="696">
        <v>0.307</v>
      </c>
      <c r="D39" s="401">
        <v>15368</v>
      </c>
      <c r="E39" s="697">
        <v>0.222</v>
      </c>
    </row>
    <row r="40" spans="1:5" ht="13.8">
      <c r="A40" s="197" t="s">
        <v>408</v>
      </c>
      <c r="B40" s="401">
        <v>70711</v>
      </c>
      <c r="C40" s="696">
        <v>0.155</v>
      </c>
      <c r="D40" s="401">
        <v>8179</v>
      </c>
      <c r="E40" s="697">
        <v>0.11799999999999999</v>
      </c>
    </row>
    <row r="41" spans="1:5" ht="13.8">
      <c r="A41" s="197" t="s">
        <v>409</v>
      </c>
      <c r="B41" s="401">
        <v>69079</v>
      </c>
      <c r="C41" s="696">
        <v>0.152</v>
      </c>
      <c r="D41" s="401">
        <v>7189</v>
      </c>
      <c r="E41" s="697">
        <v>0.104</v>
      </c>
    </row>
    <row r="42" spans="1:5" ht="13.8">
      <c r="A42" s="193"/>
      <c r="B42" s="8"/>
      <c r="C42" s="8"/>
      <c r="D42" s="8"/>
      <c r="E42" s="8"/>
    </row>
    <row r="43" spans="1:5" ht="13.8">
      <c r="A43" s="2244" t="s">
        <v>1688</v>
      </c>
      <c r="B43" s="2244"/>
      <c r="C43" s="2244"/>
      <c r="D43" s="2244"/>
      <c r="E43" s="2244"/>
    </row>
  </sheetData>
  <mergeCells count="5">
    <mergeCell ref="A3:A4"/>
    <mergeCell ref="B3:C3"/>
    <mergeCell ref="D3:E3"/>
    <mergeCell ref="A1:E1"/>
    <mergeCell ref="A43:E43"/>
  </mergeCells>
  <printOptions horizontalCentered="1"/>
  <pageMargins left="1" right="1" top="1" bottom="1" header="0.5" footer="0.5"/>
  <pageSetup orientation="portrait" horizontalDpi="300" verticalDpi="300" r:id="rId1"/>
  <headerFooter alignWithMargins="0">
    <oddFooter>&amp;L&amp;"Arial,Italic"&amp;9      The State of Hawaii Data Book 2015&amp;R&amp;9http://dbedt.hawaii.gov/</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zoomScaleNormal="100" workbookViewId="0">
      <selection activeCell="F21" sqref="F21"/>
    </sheetView>
  </sheetViews>
  <sheetFormatPr defaultColWidth="8.77734375" defaultRowHeight="13.8"/>
  <cols>
    <col min="1" max="1" width="25.21875" style="23" customWidth="1"/>
    <col min="2" max="13" width="11" style="23" customWidth="1"/>
    <col min="14" max="14" width="8.77734375" style="23"/>
    <col min="15" max="15" width="8.77734375" style="5"/>
    <col min="16" max="16384" width="8.77734375" style="23"/>
  </cols>
  <sheetData>
    <row r="1" spans="1:15" ht="24.6">
      <c r="A1" s="2393" t="s">
        <v>1772</v>
      </c>
      <c r="B1" s="2393"/>
      <c r="C1" s="2393"/>
      <c r="D1" s="2393"/>
      <c r="E1" s="2393"/>
      <c r="F1" s="2393"/>
      <c r="G1" s="2393"/>
      <c r="H1" s="2393"/>
      <c r="I1" s="2393"/>
      <c r="J1" s="2393"/>
      <c r="K1" s="2393"/>
      <c r="L1" s="2393"/>
      <c r="M1" s="2393"/>
      <c r="N1" s="648"/>
    </row>
    <row r="2" spans="1:15">
      <c r="A2" s="299"/>
    </row>
    <row r="3" spans="1:15" ht="17.399999999999999">
      <c r="A3" s="2409" t="s">
        <v>413</v>
      </c>
      <c r="B3" s="2401" t="s">
        <v>414</v>
      </c>
      <c r="C3" s="2404"/>
      <c r="D3" s="2401" t="s">
        <v>415</v>
      </c>
      <c r="E3" s="2402"/>
      <c r="F3" s="2402"/>
      <c r="G3" s="2402"/>
      <c r="H3" s="2402"/>
      <c r="I3" s="2402"/>
      <c r="J3" s="2402"/>
      <c r="K3" s="2402"/>
      <c r="L3" s="2402"/>
      <c r="M3" s="2403"/>
      <c r="N3" s="206"/>
      <c r="O3" s="206"/>
    </row>
    <row r="4" spans="1:15" ht="17.399999999999999">
      <c r="A4" s="2410"/>
      <c r="B4" s="2398"/>
      <c r="C4" s="2405"/>
      <c r="D4" s="2398" t="s">
        <v>33</v>
      </c>
      <c r="E4" s="2327"/>
      <c r="F4" s="2398" t="s">
        <v>91</v>
      </c>
      <c r="G4" s="2399"/>
      <c r="H4" s="2399"/>
      <c r="I4" s="2399"/>
      <c r="J4" s="2399"/>
      <c r="K4" s="2399"/>
      <c r="L4" s="2399"/>
      <c r="M4" s="2400"/>
      <c r="N4" s="206"/>
      <c r="O4" s="206"/>
    </row>
    <row r="5" spans="1:15" ht="17.399999999999999">
      <c r="A5" s="2410"/>
      <c r="B5" s="2398"/>
      <c r="C5" s="2405"/>
      <c r="D5" s="2398"/>
      <c r="E5" s="2327"/>
      <c r="F5" s="2398" t="s">
        <v>416</v>
      </c>
      <c r="G5" s="2399"/>
      <c r="H5" s="2399" t="s">
        <v>52</v>
      </c>
      <c r="I5" s="2399"/>
      <c r="J5" s="2399" t="s">
        <v>138</v>
      </c>
      <c r="K5" s="2399"/>
      <c r="L5" s="2399" t="s">
        <v>69</v>
      </c>
      <c r="M5" s="2400"/>
      <c r="N5" s="206"/>
      <c r="O5" s="206"/>
    </row>
    <row r="6" spans="1:15" s="306" customFormat="1" ht="17.399999999999999">
      <c r="A6" s="2411"/>
      <c r="B6" s="62" t="s">
        <v>25</v>
      </c>
      <c r="C6" s="304" t="s">
        <v>26</v>
      </c>
      <c r="D6" s="62" t="s">
        <v>25</v>
      </c>
      <c r="E6" s="305" t="s">
        <v>26</v>
      </c>
      <c r="F6" s="62" t="s">
        <v>25</v>
      </c>
      <c r="G6" s="63" t="s">
        <v>26</v>
      </c>
      <c r="H6" s="63" t="s">
        <v>25</v>
      </c>
      <c r="I6" s="63" t="s">
        <v>26</v>
      </c>
      <c r="J6" s="63" t="s">
        <v>25</v>
      </c>
      <c r="K6" s="63" t="s">
        <v>26</v>
      </c>
      <c r="L6" s="63" t="s">
        <v>25</v>
      </c>
      <c r="M6" s="64" t="s">
        <v>26</v>
      </c>
      <c r="N6" s="206"/>
      <c r="O6" s="206"/>
    </row>
    <row r="7" spans="1:15">
      <c r="A7" s="330" t="s">
        <v>417</v>
      </c>
      <c r="B7" s="582">
        <v>12059</v>
      </c>
      <c r="C7" s="735">
        <v>0.253</v>
      </c>
      <c r="D7" s="582">
        <v>5994</v>
      </c>
      <c r="E7" s="735">
        <v>0.26200000000000001</v>
      </c>
      <c r="F7" s="582">
        <v>971</v>
      </c>
      <c r="G7" s="735">
        <v>0.25600000000000001</v>
      </c>
      <c r="H7" s="582">
        <v>3980</v>
      </c>
      <c r="I7" s="735">
        <v>0.26100000000000001</v>
      </c>
      <c r="J7" s="582">
        <v>385</v>
      </c>
      <c r="K7" s="735">
        <v>0.29199999999999998</v>
      </c>
      <c r="L7" s="582">
        <v>658</v>
      </c>
      <c r="M7" s="737">
        <v>0.26300000000000001</v>
      </c>
    </row>
    <row r="8" spans="1:15">
      <c r="A8" s="331" t="s">
        <v>418</v>
      </c>
      <c r="B8" s="582">
        <v>6707</v>
      </c>
      <c r="C8" s="695">
        <v>0.14099999999999999</v>
      </c>
      <c r="D8" s="582">
        <v>3264</v>
      </c>
      <c r="E8" s="695">
        <v>0.14299999999999999</v>
      </c>
      <c r="F8" s="582">
        <v>577</v>
      </c>
      <c r="G8" s="695">
        <v>0.152</v>
      </c>
      <c r="H8" s="582">
        <v>2146</v>
      </c>
      <c r="I8" s="695">
        <v>0.14099999999999999</v>
      </c>
      <c r="J8" s="582">
        <v>198</v>
      </c>
      <c r="K8" s="695">
        <v>0.15</v>
      </c>
      <c r="L8" s="582">
        <v>343</v>
      </c>
      <c r="M8" s="738">
        <v>0.13700000000000001</v>
      </c>
    </row>
    <row r="9" spans="1:15">
      <c r="A9" s="331" t="s">
        <v>419</v>
      </c>
      <c r="B9" s="582">
        <v>3010</v>
      </c>
      <c r="C9" s="695">
        <v>6.3E-2</v>
      </c>
      <c r="D9" s="582">
        <v>1449</v>
      </c>
      <c r="E9" s="695">
        <v>6.3E-2</v>
      </c>
      <c r="F9" s="582">
        <v>244</v>
      </c>
      <c r="G9" s="695">
        <v>6.4000000000000001E-2</v>
      </c>
      <c r="H9" s="582">
        <v>974</v>
      </c>
      <c r="I9" s="695">
        <v>6.4000000000000001E-2</v>
      </c>
      <c r="J9" s="582">
        <v>92</v>
      </c>
      <c r="K9" s="695">
        <v>7.0000000000000007E-2</v>
      </c>
      <c r="L9" s="582">
        <v>139</v>
      </c>
      <c r="M9" s="738">
        <v>5.5E-2</v>
      </c>
    </row>
    <row r="10" spans="1:15">
      <c r="A10" s="331" t="s">
        <v>420</v>
      </c>
      <c r="B10" s="582">
        <v>14743</v>
      </c>
      <c r="C10" s="695">
        <v>0.31</v>
      </c>
      <c r="D10" s="582">
        <v>6964</v>
      </c>
      <c r="E10" s="695">
        <v>0.30499999999999999</v>
      </c>
      <c r="F10" s="582">
        <v>1145</v>
      </c>
      <c r="G10" s="695">
        <v>0.30199999999999999</v>
      </c>
      <c r="H10" s="582">
        <v>4651</v>
      </c>
      <c r="I10" s="695">
        <v>0.30499999999999999</v>
      </c>
      <c r="J10" s="582">
        <v>376</v>
      </c>
      <c r="K10" s="695">
        <v>0.28499999999999998</v>
      </c>
      <c r="L10" s="582">
        <v>792</v>
      </c>
      <c r="M10" s="738">
        <v>0.316</v>
      </c>
    </row>
    <row r="11" spans="1:15" ht="14.4" thickBot="1">
      <c r="A11" s="331" t="s">
        <v>421</v>
      </c>
      <c r="B11" s="583">
        <v>11085</v>
      </c>
      <c r="C11" s="736">
        <v>0.23300000000000001</v>
      </c>
      <c r="D11" s="583">
        <v>5177</v>
      </c>
      <c r="E11" s="736">
        <v>0.22700000000000001</v>
      </c>
      <c r="F11" s="583">
        <v>859</v>
      </c>
      <c r="G11" s="736">
        <v>0.22600000000000001</v>
      </c>
      <c r="H11" s="583">
        <v>3477</v>
      </c>
      <c r="I11" s="736">
        <v>0.22800000000000001</v>
      </c>
      <c r="J11" s="583">
        <v>268</v>
      </c>
      <c r="K11" s="736">
        <v>0.20300000000000001</v>
      </c>
      <c r="L11" s="583">
        <v>573</v>
      </c>
      <c r="M11" s="739">
        <v>0.22900000000000001</v>
      </c>
    </row>
    <row r="12" spans="1:15">
      <c r="A12" s="300" t="s">
        <v>33</v>
      </c>
      <c r="B12" s="584">
        <v>47604</v>
      </c>
      <c r="C12" s="301"/>
      <c r="D12" s="585">
        <v>22848</v>
      </c>
      <c r="E12" s="301"/>
      <c r="F12" s="585">
        <v>3796</v>
      </c>
      <c r="G12" s="301"/>
      <c r="H12" s="585">
        <v>15228</v>
      </c>
      <c r="I12" s="301"/>
      <c r="J12" s="585">
        <v>1319</v>
      </c>
      <c r="K12" s="301"/>
      <c r="L12" s="585">
        <v>2505</v>
      </c>
      <c r="M12" s="302"/>
    </row>
    <row r="13" spans="1:15">
      <c r="A13" s="2408" t="s">
        <v>422</v>
      </c>
      <c r="B13" s="2408"/>
      <c r="C13" s="2408"/>
      <c r="D13" s="2408"/>
      <c r="E13" s="2408"/>
      <c r="F13" s="2408"/>
      <c r="G13" s="2408"/>
      <c r="H13" s="2408"/>
      <c r="I13" s="2408"/>
      <c r="J13" s="2408"/>
      <c r="K13" s="2408"/>
      <c r="L13" s="2408"/>
      <c r="M13" s="2408"/>
    </row>
    <row r="14" spans="1:15">
      <c r="A14" s="303"/>
      <c r="B14" s="303"/>
      <c r="C14" s="303"/>
      <c r="D14" s="303"/>
      <c r="E14" s="303"/>
      <c r="F14" s="303"/>
      <c r="G14" s="303"/>
      <c r="H14" s="303"/>
      <c r="I14" s="303"/>
      <c r="J14" s="303"/>
      <c r="K14" s="303"/>
      <c r="L14" s="303"/>
      <c r="M14" s="303"/>
    </row>
    <row r="15" spans="1:15">
      <c r="A15" s="2407" t="s">
        <v>1710</v>
      </c>
      <c r="B15" s="2407"/>
      <c r="C15" s="2407"/>
      <c r="D15" s="2407"/>
      <c r="E15" s="2407"/>
      <c r="F15" s="2407"/>
      <c r="G15" s="2407"/>
      <c r="H15" s="2407"/>
      <c r="I15" s="2407"/>
      <c r="J15" s="2407"/>
      <c r="K15" s="2407"/>
      <c r="L15" s="2407"/>
      <c r="M15" s="2407"/>
    </row>
    <row r="17" spans="1:13">
      <c r="A17" s="2406" t="s">
        <v>1745</v>
      </c>
      <c r="B17" s="2406"/>
      <c r="C17" s="2406"/>
      <c r="D17" s="2406"/>
      <c r="E17" s="2406"/>
      <c r="F17" s="2406"/>
      <c r="G17" s="2406"/>
      <c r="H17" s="2406"/>
      <c r="I17" s="2406"/>
      <c r="J17" s="2406"/>
      <c r="K17" s="2406"/>
      <c r="L17" s="2406"/>
      <c r="M17" s="2406"/>
    </row>
  </sheetData>
  <mergeCells count="13">
    <mergeCell ref="A17:M17"/>
    <mergeCell ref="L5:M5"/>
    <mergeCell ref="J5:K5"/>
    <mergeCell ref="H5:I5"/>
    <mergeCell ref="F5:G5"/>
    <mergeCell ref="A15:M15"/>
    <mergeCell ref="A13:M13"/>
    <mergeCell ref="A3:A6"/>
    <mergeCell ref="A1:M1"/>
    <mergeCell ref="F4:M4"/>
    <mergeCell ref="D4:E5"/>
    <mergeCell ref="D3:M3"/>
    <mergeCell ref="B3:C5"/>
  </mergeCells>
  <printOptions horizontalCentered="1"/>
  <pageMargins left="1" right="1" top="1" bottom="1" header="0.5" footer="0.5"/>
  <pageSetup orientation="portrait" horizontalDpi="300" verticalDpi="300" r:id="rId1"/>
  <headerFooter alignWithMargins="0">
    <oddFooter>&amp;L&amp;"Arial,Italic"&amp;9      The State of Hawaii Data Book 2015&amp;R&amp;9http://dbedt.hawaii.gov/</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topLeftCell="A8" zoomScaleNormal="100" workbookViewId="0">
      <selection activeCell="A21" sqref="A21:G21"/>
    </sheetView>
  </sheetViews>
  <sheetFormatPr defaultColWidth="9.21875" defaultRowHeight="12.75" customHeight="1"/>
  <cols>
    <col min="1" max="1" width="15.21875" style="8" customWidth="1"/>
    <col min="2" max="7" width="13.88671875" style="8" customWidth="1"/>
    <col min="8" max="16384" width="9.21875" style="8"/>
  </cols>
  <sheetData>
    <row r="1" spans="1:9" ht="24.6">
      <c r="A1" s="2014" t="s">
        <v>2029</v>
      </c>
      <c r="B1" s="2014"/>
      <c r="C1" s="2014"/>
      <c r="D1" s="2014"/>
      <c r="E1" s="2014"/>
      <c r="F1" s="2014"/>
      <c r="G1" s="2014"/>
      <c r="H1" s="648"/>
    </row>
    <row r="2" spans="1:9" ht="13.2">
      <c r="A2" s="649"/>
      <c r="B2" s="650"/>
      <c r="C2" s="650"/>
      <c r="D2" s="650"/>
      <c r="E2" s="650"/>
      <c r="F2" s="650"/>
      <c r="G2" s="650"/>
    </row>
    <row r="3" spans="1:9" ht="20.399999999999999">
      <c r="A3" s="2015" t="s">
        <v>31</v>
      </c>
      <c r="B3" s="2017" t="s">
        <v>1734</v>
      </c>
      <c r="C3" s="2017" t="s">
        <v>22</v>
      </c>
      <c r="D3" s="2019" t="s">
        <v>1735</v>
      </c>
      <c r="E3" s="2020"/>
      <c r="F3" s="2019" t="s">
        <v>1714</v>
      </c>
      <c r="G3" s="2021"/>
      <c r="H3" s="657"/>
      <c r="I3" s="206"/>
    </row>
    <row r="4" spans="1:9" ht="20.399999999999999">
      <c r="A4" s="2016"/>
      <c r="B4" s="2018"/>
      <c r="C4" s="2018"/>
      <c r="D4" s="72" t="s">
        <v>25</v>
      </c>
      <c r="E4" s="73" t="s">
        <v>26</v>
      </c>
      <c r="F4" s="72" t="s">
        <v>25</v>
      </c>
      <c r="G4" s="74" t="s">
        <v>26</v>
      </c>
      <c r="H4" s="657"/>
      <c r="I4" s="206"/>
    </row>
    <row r="5" spans="1:9" ht="15.6">
      <c r="A5" s="372">
        <v>1900</v>
      </c>
      <c r="B5" s="377">
        <v>154001</v>
      </c>
      <c r="C5" s="378"/>
      <c r="D5" s="379">
        <v>39656</v>
      </c>
      <c r="E5" s="678">
        <v>0.25750482139726366</v>
      </c>
      <c r="F5" s="380">
        <v>114345</v>
      </c>
      <c r="G5" s="683">
        <v>0.74250000000000005</v>
      </c>
      <c r="H5" s="904"/>
      <c r="I5" s="18"/>
    </row>
    <row r="6" spans="1:9" ht="15.6">
      <c r="A6" s="373">
        <v>1910</v>
      </c>
      <c r="B6" s="381">
        <v>191909</v>
      </c>
      <c r="C6" s="675">
        <v>0.246</v>
      </c>
      <c r="D6" s="382">
        <v>38547</v>
      </c>
      <c r="E6" s="679">
        <v>0.20086082466168861</v>
      </c>
      <c r="F6" s="383">
        <v>153362</v>
      </c>
      <c r="G6" s="684">
        <v>0.79910000000000003</v>
      </c>
      <c r="H6" s="904"/>
      <c r="I6" s="18"/>
    </row>
    <row r="7" spans="1:9" ht="15.6">
      <c r="A7" s="374">
        <v>1920</v>
      </c>
      <c r="B7" s="384">
        <v>255912</v>
      </c>
      <c r="C7" s="676">
        <v>0.33400000000000002</v>
      </c>
      <c r="D7" s="385">
        <v>41750</v>
      </c>
      <c r="E7" s="680">
        <v>0.16314201756853919</v>
      </c>
      <c r="F7" s="386">
        <v>214162</v>
      </c>
      <c r="G7" s="685">
        <v>0.83689999999999998</v>
      </c>
      <c r="H7" s="904"/>
      <c r="I7" s="18"/>
    </row>
    <row r="8" spans="1:9" ht="15.6">
      <c r="A8" s="373">
        <v>1930</v>
      </c>
      <c r="B8" s="381">
        <v>368336</v>
      </c>
      <c r="C8" s="675">
        <v>0.43930000000000002</v>
      </c>
      <c r="D8" s="382">
        <v>50860</v>
      </c>
      <c r="E8" s="679">
        <v>0.13808044828634725</v>
      </c>
      <c r="F8" s="383">
        <v>317476</v>
      </c>
      <c r="G8" s="684">
        <v>0.8619</v>
      </c>
      <c r="H8" s="904"/>
      <c r="I8" s="18"/>
    </row>
    <row r="9" spans="1:9" ht="15.6">
      <c r="A9" s="374">
        <v>1940</v>
      </c>
      <c r="B9" s="384">
        <v>423330</v>
      </c>
      <c r="C9" s="676">
        <v>0.14929999999999999</v>
      </c>
      <c r="D9" s="385">
        <v>64310</v>
      </c>
      <c r="E9" s="680">
        <v>0.15191458200458272</v>
      </c>
      <c r="F9" s="386">
        <v>359020</v>
      </c>
      <c r="G9" s="685">
        <v>0.84809999999999997</v>
      </c>
      <c r="H9" s="904"/>
      <c r="I9" s="18"/>
    </row>
    <row r="10" spans="1:9" ht="15.6">
      <c r="A10" s="373">
        <v>1950</v>
      </c>
      <c r="B10" s="381">
        <v>499769</v>
      </c>
      <c r="C10" s="675">
        <v>0.18060000000000001</v>
      </c>
      <c r="D10" s="382">
        <v>86090</v>
      </c>
      <c r="E10" s="679">
        <v>0.17225958392777463</v>
      </c>
      <c r="F10" s="383">
        <v>413679</v>
      </c>
      <c r="G10" s="684">
        <v>0.82769999999999999</v>
      </c>
      <c r="H10" s="904"/>
      <c r="I10" s="18"/>
    </row>
    <row r="11" spans="1:9" ht="15.6">
      <c r="A11" s="374">
        <v>1960</v>
      </c>
      <c r="B11" s="384">
        <v>632772</v>
      </c>
      <c r="C11" s="676">
        <v>0.2661</v>
      </c>
      <c r="D11" s="387">
        <v>102403</v>
      </c>
      <c r="E11" s="681">
        <v>0.1618323819638037</v>
      </c>
      <c r="F11" s="386">
        <v>530369</v>
      </c>
      <c r="G11" s="685">
        <v>0.83819999999999995</v>
      </c>
      <c r="H11" s="904"/>
      <c r="I11" s="18"/>
    </row>
    <row r="12" spans="1:9" ht="15.6">
      <c r="A12" s="373">
        <v>1970</v>
      </c>
      <c r="B12" s="381">
        <v>768559</v>
      </c>
      <c r="C12" s="675">
        <v>0.21460000000000001</v>
      </c>
      <c r="D12" s="1248">
        <v>71274</v>
      </c>
      <c r="E12" s="1249">
        <v>9.2737187385743977E-2</v>
      </c>
      <c r="F12" s="383">
        <v>697285</v>
      </c>
      <c r="G12" s="684">
        <v>0.9073</v>
      </c>
      <c r="H12" s="904"/>
      <c r="I12" s="18"/>
    </row>
    <row r="13" spans="1:9" ht="15.6">
      <c r="A13" s="374">
        <v>1980</v>
      </c>
      <c r="B13" s="384">
        <v>964691</v>
      </c>
      <c r="C13" s="676">
        <v>0.25519999999999998</v>
      </c>
      <c r="D13" s="1250">
        <v>115500</v>
      </c>
      <c r="E13" s="1251">
        <v>0.11972745677113189</v>
      </c>
      <c r="F13" s="386">
        <v>849191</v>
      </c>
      <c r="G13" s="685">
        <v>0.88029999999999997</v>
      </c>
      <c r="H13" s="904"/>
      <c r="I13" s="18"/>
    </row>
    <row r="14" spans="1:9" ht="15.6">
      <c r="A14" s="375">
        <v>1990</v>
      </c>
      <c r="B14" s="388">
        <v>1108229</v>
      </c>
      <c r="C14" s="677">
        <v>0.14879999999999999</v>
      </c>
      <c r="D14" s="1248">
        <v>138742</v>
      </c>
      <c r="E14" s="1249">
        <v>0.12519253692152074</v>
      </c>
      <c r="F14" s="389">
        <v>969487</v>
      </c>
      <c r="G14" s="686">
        <v>0.87480000000000002</v>
      </c>
      <c r="H14" s="904"/>
      <c r="I14" s="18"/>
    </row>
    <row r="15" spans="1:9" ht="15.6">
      <c r="A15" s="1252">
        <v>2000</v>
      </c>
      <c r="B15" s="1253">
        <v>1211537</v>
      </c>
      <c r="C15" s="1254">
        <v>9.2999999999999999E-2</v>
      </c>
      <c r="D15" s="376">
        <v>239655</v>
      </c>
      <c r="E15" s="678">
        <v>0.19781071481927501</v>
      </c>
      <c r="F15" s="390">
        <v>971882</v>
      </c>
      <c r="G15" s="1255">
        <v>0.80218928518072496</v>
      </c>
      <c r="H15" s="904"/>
      <c r="I15" s="18"/>
    </row>
    <row r="16" spans="1:9" ht="15.6">
      <c r="A16" s="1256">
        <v>2010</v>
      </c>
      <c r="B16" s="1257">
        <v>1360301</v>
      </c>
      <c r="C16" s="1258">
        <v>0.12278948146032684</v>
      </c>
      <c r="D16" s="1259">
        <v>289970</v>
      </c>
      <c r="E16" s="682">
        <v>0.21316605663011348</v>
      </c>
      <c r="F16" s="1260">
        <v>1070331</v>
      </c>
      <c r="G16" s="1261">
        <v>0.81200000000000006</v>
      </c>
      <c r="H16" s="904"/>
      <c r="I16" s="18"/>
    </row>
    <row r="17" spans="1:9" ht="15.6">
      <c r="A17" s="1262">
        <v>2020</v>
      </c>
      <c r="B17" s="1263">
        <v>1455271</v>
      </c>
      <c r="C17" s="1264">
        <v>7.0000000000000007E-2</v>
      </c>
      <c r="D17" s="1265">
        <v>317497</v>
      </c>
      <c r="E17" s="1266">
        <v>9.5000000000000001E-2</v>
      </c>
      <c r="F17" s="1267">
        <v>1137774</v>
      </c>
      <c r="G17" s="1268">
        <v>0.78182963860339416</v>
      </c>
      <c r="H17" s="904"/>
      <c r="I17" s="18"/>
    </row>
    <row r="18" spans="1:9" ht="32.25" customHeight="1">
      <c r="A18" s="2011" t="s">
        <v>2030</v>
      </c>
      <c r="B18" s="2012"/>
      <c r="C18" s="2012"/>
      <c r="D18" s="2012"/>
      <c r="E18" s="2012"/>
      <c r="F18" s="2012"/>
      <c r="G18" s="2013"/>
    </row>
    <row r="19" spans="1:9" ht="47.25" customHeight="1">
      <c r="A19" s="2022" t="s">
        <v>2031</v>
      </c>
      <c r="B19" s="2023"/>
      <c r="C19" s="2023"/>
      <c r="D19" s="2023"/>
      <c r="E19" s="2023"/>
      <c r="F19" s="2023"/>
      <c r="G19" s="2024"/>
    </row>
    <row r="20" spans="1:9" ht="13.2"/>
    <row r="21" spans="1:9" ht="57.6" customHeight="1">
      <c r="A21" s="2010" t="s">
        <v>2730</v>
      </c>
      <c r="B21" s="2010"/>
      <c r="C21" s="2010"/>
      <c r="D21" s="2010"/>
      <c r="E21" s="2010"/>
      <c r="F21" s="2010"/>
      <c r="G21" s="2010"/>
    </row>
    <row r="22" spans="1:9" ht="13.2"/>
    <row r="23" spans="1:9" ht="13.2"/>
    <row r="24" spans="1:9" ht="13.2"/>
    <row r="25" spans="1:9" ht="13.2"/>
    <row r="26" spans="1:9" ht="13.2"/>
    <row r="27" spans="1:9" ht="13.2"/>
    <row r="28" spans="1:9" ht="13.2"/>
    <row r="29" spans="1:9" ht="13.2"/>
    <row r="30" spans="1:9" ht="13.2"/>
    <row r="31" spans="1:9" ht="13.2"/>
    <row r="32" spans="1:9" ht="13.2"/>
    <row r="33" ht="13.2"/>
    <row r="34" ht="13.2"/>
    <row r="35" ht="13.2"/>
    <row r="36" ht="13.2"/>
    <row r="37" ht="13.2"/>
    <row r="38" ht="13.2"/>
    <row r="39" ht="13.2"/>
    <row r="40" ht="13.2"/>
    <row r="41" ht="13.2"/>
    <row r="42" ht="13.2"/>
    <row r="43" ht="13.2"/>
    <row r="44" ht="13.2"/>
    <row r="45" ht="13.2"/>
    <row r="46" ht="13.2"/>
    <row r="47" ht="13.2"/>
    <row r="48" ht="13.2"/>
    <row r="49" ht="13.2"/>
    <row r="50" ht="13.2"/>
    <row r="51" ht="13.2"/>
    <row r="52" ht="13.2"/>
  </sheetData>
  <mergeCells count="9">
    <mergeCell ref="A21:G21"/>
    <mergeCell ref="A18:G18"/>
    <mergeCell ref="A1:G1"/>
    <mergeCell ref="A3:A4"/>
    <mergeCell ref="B3:B4"/>
    <mergeCell ref="C3:C4"/>
    <mergeCell ref="D3:E3"/>
    <mergeCell ref="F3:G3"/>
    <mergeCell ref="A19:G19"/>
  </mergeCells>
  <printOptions horizontalCentered="1"/>
  <pageMargins left="1" right="1" top="1" bottom="1" header="0.5" footer="0.5"/>
  <pageSetup orientation="portrait" horizontalDpi="300" verticalDpi="300" r:id="rId1"/>
  <headerFooter alignWithMargins="0">
    <oddFooter>&amp;L&amp;"Arial,Italic"&amp;9      The State of Hawaii Data Book 2015&amp;R&amp;9      http://dbedt.hawaii.gov/</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8"/>
  <sheetViews>
    <sheetView workbookViewId="0">
      <selection activeCell="F159" sqref="F159"/>
    </sheetView>
  </sheetViews>
  <sheetFormatPr defaultColWidth="8.77734375" defaultRowHeight="13.8"/>
  <cols>
    <col min="1" max="1" width="47.21875" style="14" customWidth="1"/>
    <col min="2" max="5" width="13.5546875" style="14" customWidth="1"/>
    <col min="6" max="6" width="8.77734375" style="4"/>
    <col min="7" max="7" width="48.6640625" style="14" customWidth="1"/>
    <col min="8" max="11" width="13.21875" style="14" customWidth="1"/>
    <col min="12" max="16384" width="8.77734375" style="14"/>
  </cols>
  <sheetData>
    <row r="1" spans="1:11" s="4" customFormat="1" ht="24.6">
      <c r="A1" s="2356" t="s">
        <v>1773</v>
      </c>
      <c r="B1" s="2356"/>
      <c r="C1" s="2356"/>
      <c r="D1" s="2356"/>
      <c r="E1" s="2356"/>
      <c r="F1" s="648"/>
      <c r="G1" s="2356" t="s">
        <v>1779</v>
      </c>
      <c r="H1" s="2356"/>
      <c r="I1" s="2356"/>
      <c r="J1" s="2356"/>
      <c r="K1" s="2356"/>
    </row>
    <row r="2" spans="1:11">
      <c r="A2" s="8"/>
      <c r="B2" s="8"/>
      <c r="C2" s="8"/>
      <c r="D2" s="8"/>
      <c r="E2" s="8"/>
      <c r="F2" s="18"/>
      <c r="G2" s="8"/>
      <c r="H2" s="8"/>
      <c r="I2" s="8"/>
      <c r="J2" s="8"/>
      <c r="K2" s="8"/>
    </row>
    <row r="3" spans="1:11" ht="17.399999999999999">
      <c r="A3" s="2357" t="s">
        <v>252</v>
      </c>
      <c r="B3" s="2359" t="s">
        <v>100</v>
      </c>
      <c r="C3" s="2360"/>
      <c r="D3" s="2360"/>
      <c r="E3" s="2361"/>
      <c r="F3" s="206"/>
      <c r="G3" s="2413" t="s">
        <v>252</v>
      </c>
      <c r="H3" s="2419" t="s">
        <v>100</v>
      </c>
      <c r="I3" s="2360"/>
      <c r="J3" s="2360"/>
      <c r="K3" s="2361"/>
    </row>
    <row r="4" spans="1:11" ht="17.399999999999999">
      <c r="A4" s="2362"/>
      <c r="B4" s="2299" t="s">
        <v>682</v>
      </c>
      <c r="C4" s="2301"/>
      <c r="D4" s="2299" t="s">
        <v>23</v>
      </c>
      <c r="E4" s="2314"/>
      <c r="F4" s="206"/>
      <c r="G4" s="2414"/>
      <c r="H4" s="2309" t="s">
        <v>682</v>
      </c>
      <c r="I4" s="2418"/>
      <c r="J4" s="2309" t="s">
        <v>23</v>
      </c>
      <c r="K4" s="2314"/>
    </row>
    <row r="5" spans="1:11" s="212" customFormat="1" ht="27.6">
      <c r="A5" s="2420"/>
      <c r="B5" s="46" t="s">
        <v>97</v>
      </c>
      <c r="C5" s="97" t="s">
        <v>98</v>
      </c>
      <c r="D5" s="46" t="s">
        <v>97</v>
      </c>
      <c r="E5" s="49" t="s">
        <v>98</v>
      </c>
      <c r="F5" s="211"/>
      <c r="G5" s="2415"/>
      <c r="H5" s="52" t="s">
        <v>97</v>
      </c>
      <c r="I5" s="52" t="s">
        <v>98</v>
      </c>
      <c r="J5" s="52" t="s">
        <v>97</v>
      </c>
      <c r="K5" s="49" t="s">
        <v>98</v>
      </c>
    </row>
    <row r="6" spans="1:11" ht="14.4" thickBot="1">
      <c r="A6" s="187" t="s">
        <v>99</v>
      </c>
      <c r="B6" s="588">
        <v>77260546</v>
      </c>
      <c r="C6" s="740">
        <v>214164</v>
      </c>
      <c r="D6" s="545">
        <v>97568</v>
      </c>
      <c r="E6" s="589">
        <v>2244</v>
      </c>
      <c r="F6" s="18"/>
      <c r="G6" s="187" t="s">
        <v>33</v>
      </c>
      <c r="H6" s="176">
        <v>76254318</v>
      </c>
      <c r="I6" s="176">
        <v>230785</v>
      </c>
      <c r="J6" s="176">
        <v>92807</v>
      </c>
      <c r="K6" s="176">
        <v>2208</v>
      </c>
    </row>
    <row r="7" spans="1:11">
      <c r="A7" s="53" t="s">
        <v>683</v>
      </c>
      <c r="B7" s="544">
        <v>56478631</v>
      </c>
      <c r="C7" s="741">
        <v>274575</v>
      </c>
      <c r="D7" s="544">
        <v>63113</v>
      </c>
      <c r="E7" s="742">
        <v>1771</v>
      </c>
      <c r="F7" s="18"/>
      <c r="G7" s="263" t="s">
        <v>683</v>
      </c>
      <c r="H7" s="176">
        <v>56655412</v>
      </c>
      <c r="I7" s="176">
        <v>293638</v>
      </c>
      <c r="J7" s="176">
        <v>61934</v>
      </c>
      <c r="K7" s="176">
        <v>1750</v>
      </c>
    </row>
    <row r="8" spans="1:11">
      <c r="A8" s="53" t="s">
        <v>379</v>
      </c>
      <c r="B8" s="542">
        <v>22693259</v>
      </c>
      <c r="C8" s="743">
        <v>197519</v>
      </c>
      <c r="D8" s="542">
        <v>30130</v>
      </c>
      <c r="E8" s="744">
        <v>984</v>
      </c>
      <c r="F8" s="18"/>
      <c r="G8" s="263" t="s">
        <v>379</v>
      </c>
      <c r="H8" s="176">
        <v>24057666</v>
      </c>
      <c r="I8" s="176">
        <v>221479</v>
      </c>
      <c r="J8" s="176">
        <v>30486</v>
      </c>
      <c r="K8" s="176">
        <v>1326</v>
      </c>
    </row>
    <row r="9" spans="1:11">
      <c r="A9" s="53" t="s">
        <v>380</v>
      </c>
      <c r="B9" s="542">
        <v>5041526</v>
      </c>
      <c r="C9" s="743">
        <v>68893</v>
      </c>
      <c r="D9" s="542">
        <v>6355</v>
      </c>
      <c r="E9" s="744">
        <v>564</v>
      </c>
      <c r="F9" s="18"/>
      <c r="G9" s="263" t="s">
        <v>380</v>
      </c>
      <c r="H9" s="176">
        <v>5503530</v>
      </c>
      <c r="I9" s="176">
        <v>83289</v>
      </c>
      <c r="J9" s="176">
        <v>5758</v>
      </c>
      <c r="K9" s="177">
        <v>609</v>
      </c>
    </row>
    <row r="10" spans="1:11">
      <c r="A10" s="53" t="s">
        <v>381</v>
      </c>
      <c r="B10" s="542">
        <v>4775784</v>
      </c>
      <c r="C10" s="743">
        <v>25689</v>
      </c>
      <c r="D10" s="542">
        <v>7911</v>
      </c>
      <c r="E10" s="744">
        <v>539</v>
      </c>
      <c r="F10" s="18"/>
      <c r="G10" s="263" t="s">
        <v>381</v>
      </c>
      <c r="H10" s="176">
        <v>5138011</v>
      </c>
      <c r="I10" s="176">
        <v>31509</v>
      </c>
      <c r="J10" s="176">
        <v>8881</v>
      </c>
      <c r="K10" s="177">
        <v>678</v>
      </c>
    </row>
    <row r="11" spans="1:11">
      <c r="A11" s="53" t="s">
        <v>382</v>
      </c>
      <c r="B11" s="542">
        <v>12875949</v>
      </c>
      <c r="C11" s="743">
        <v>110161</v>
      </c>
      <c r="D11" s="542">
        <v>15864</v>
      </c>
      <c r="E11" s="744">
        <v>758</v>
      </c>
      <c r="F11" s="18"/>
      <c r="G11" s="263" t="s">
        <v>382</v>
      </c>
      <c r="H11" s="176">
        <v>13416125</v>
      </c>
      <c r="I11" s="176">
        <v>112511</v>
      </c>
      <c r="J11" s="176">
        <v>15847</v>
      </c>
      <c r="K11" s="177">
        <v>954</v>
      </c>
    </row>
    <row r="12" spans="1:11">
      <c r="A12" s="53" t="s">
        <v>383</v>
      </c>
      <c r="B12" s="542">
        <v>33785372</v>
      </c>
      <c r="C12" s="743">
        <v>81184</v>
      </c>
      <c r="D12" s="542">
        <v>32983</v>
      </c>
      <c r="E12" s="744">
        <v>1260</v>
      </c>
      <c r="F12" s="18"/>
      <c r="G12" s="263" t="s">
        <v>383</v>
      </c>
      <c r="H12" s="176">
        <v>32597746</v>
      </c>
      <c r="I12" s="176">
        <v>76961</v>
      </c>
      <c r="J12" s="176">
        <v>31448</v>
      </c>
      <c r="K12" s="176">
        <v>1153</v>
      </c>
    </row>
    <row r="13" spans="1:11">
      <c r="A13" s="53"/>
      <c r="B13" s="542"/>
      <c r="C13" s="743"/>
      <c r="D13" s="542"/>
      <c r="E13" s="744"/>
      <c r="F13" s="18"/>
      <c r="G13" s="263"/>
      <c r="H13" s="176"/>
      <c r="I13" s="177"/>
      <c r="J13" s="176"/>
      <c r="K13" s="177"/>
    </row>
    <row r="14" spans="1:11">
      <c r="A14" s="53" t="s">
        <v>384</v>
      </c>
      <c r="B14" s="542">
        <v>20781915</v>
      </c>
      <c r="C14" s="743">
        <v>68030</v>
      </c>
      <c r="D14" s="542">
        <v>34455</v>
      </c>
      <c r="E14" s="744">
        <v>1211</v>
      </c>
      <c r="F14" s="18"/>
      <c r="G14" s="263" t="s">
        <v>384</v>
      </c>
      <c r="H14" s="176">
        <v>19598906</v>
      </c>
      <c r="I14" s="176">
        <v>67777</v>
      </c>
      <c r="J14" s="176">
        <v>30873</v>
      </c>
      <c r="K14" s="176">
        <v>1306</v>
      </c>
    </row>
    <row r="15" spans="1:11">
      <c r="A15" s="53" t="s">
        <v>385</v>
      </c>
      <c r="B15" s="542">
        <v>5612732</v>
      </c>
      <c r="C15" s="743">
        <v>34093</v>
      </c>
      <c r="D15" s="542">
        <v>9790</v>
      </c>
      <c r="E15" s="744">
        <v>654</v>
      </c>
      <c r="F15" s="18"/>
      <c r="G15" s="263" t="s">
        <v>385</v>
      </c>
      <c r="H15" s="176">
        <v>5214950</v>
      </c>
      <c r="I15" s="176">
        <v>30517</v>
      </c>
      <c r="J15" s="176">
        <v>8724</v>
      </c>
      <c r="K15" s="177">
        <v>675</v>
      </c>
    </row>
    <row r="16" spans="1:11">
      <c r="A16" s="53" t="s">
        <v>386</v>
      </c>
      <c r="B16" s="542">
        <v>2687418</v>
      </c>
      <c r="C16" s="743">
        <v>17913</v>
      </c>
      <c r="D16" s="542">
        <v>4742</v>
      </c>
      <c r="E16" s="744">
        <v>501</v>
      </c>
      <c r="F16" s="18"/>
      <c r="G16" s="263" t="s">
        <v>386</v>
      </c>
      <c r="H16" s="176">
        <v>2539641</v>
      </c>
      <c r="I16" s="176">
        <v>15344</v>
      </c>
      <c r="J16" s="176">
        <v>4366</v>
      </c>
      <c r="K16" s="177">
        <v>525</v>
      </c>
    </row>
    <row r="17" spans="1:11">
      <c r="A17" s="53" t="s">
        <v>387</v>
      </c>
      <c r="B17" s="542">
        <v>714188</v>
      </c>
      <c r="C17" s="743">
        <v>7166</v>
      </c>
      <c r="D17" s="542">
        <v>1924</v>
      </c>
      <c r="E17" s="744">
        <v>367</v>
      </c>
      <c r="F17" s="18"/>
      <c r="G17" s="263" t="s">
        <v>387</v>
      </c>
      <c r="H17" s="176">
        <v>703346</v>
      </c>
      <c r="I17" s="176">
        <v>7069</v>
      </c>
      <c r="J17" s="177">
        <v>998</v>
      </c>
      <c r="K17" s="177">
        <v>240</v>
      </c>
    </row>
    <row r="18" spans="1:11">
      <c r="A18" s="53" t="s">
        <v>388</v>
      </c>
      <c r="B18" s="542">
        <v>405771</v>
      </c>
      <c r="C18" s="743">
        <v>6234</v>
      </c>
      <c r="D18" s="542">
        <v>648</v>
      </c>
      <c r="E18" s="744">
        <v>183</v>
      </c>
      <c r="F18" s="18"/>
      <c r="G18" s="263" t="s">
        <v>388</v>
      </c>
      <c r="H18" s="176">
        <v>351281</v>
      </c>
      <c r="I18" s="176">
        <v>5545</v>
      </c>
      <c r="J18" s="177">
        <v>687</v>
      </c>
      <c r="K18" s="177">
        <v>266</v>
      </c>
    </row>
    <row r="19" spans="1:11">
      <c r="A19" s="53" t="s">
        <v>389</v>
      </c>
      <c r="B19" s="542">
        <v>1567459</v>
      </c>
      <c r="C19" s="743">
        <v>12099</v>
      </c>
      <c r="D19" s="542">
        <v>2170</v>
      </c>
      <c r="E19" s="744">
        <v>303</v>
      </c>
      <c r="F19" s="18"/>
      <c r="G19" s="263" t="s">
        <v>389</v>
      </c>
      <c r="H19" s="176">
        <v>1485014</v>
      </c>
      <c r="I19" s="176">
        <v>10624</v>
      </c>
      <c r="J19" s="176">
        <v>2681</v>
      </c>
      <c r="K19" s="177">
        <v>381</v>
      </c>
    </row>
    <row r="20" spans="1:11">
      <c r="A20" s="53" t="s">
        <v>390</v>
      </c>
      <c r="B20" s="542">
        <v>2925314</v>
      </c>
      <c r="C20" s="743">
        <v>20744</v>
      </c>
      <c r="D20" s="542">
        <v>5048</v>
      </c>
      <c r="E20" s="744">
        <v>392</v>
      </c>
      <c r="F20" s="18"/>
      <c r="G20" s="263" t="s">
        <v>390</v>
      </c>
      <c r="H20" s="176">
        <v>2675309</v>
      </c>
      <c r="I20" s="176">
        <v>19235</v>
      </c>
      <c r="J20" s="176">
        <v>4358</v>
      </c>
      <c r="K20" s="177">
        <v>425</v>
      </c>
    </row>
    <row r="21" spans="1:11">
      <c r="A21" s="53" t="s">
        <v>391</v>
      </c>
      <c r="B21" s="542">
        <v>15169183</v>
      </c>
      <c r="C21" s="743">
        <v>39701</v>
      </c>
      <c r="D21" s="542">
        <v>24665</v>
      </c>
      <c r="E21" s="744">
        <v>1026</v>
      </c>
      <c r="F21" s="18"/>
      <c r="G21" s="263" t="s">
        <v>391</v>
      </c>
      <c r="H21" s="176">
        <v>14383956</v>
      </c>
      <c r="I21" s="176">
        <v>42561</v>
      </c>
      <c r="J21" s="176">
        <v>22149</v>
      </c>
      <c r="K21" s="176">
        <v>1014</v>
      </c>
    </row>
    <row r="22" spans="1:11">
      <c r="A22" s="53" t="s">
        <v>386</v>
      </c>
      <c r="B22" s="542">
        <v>8352080</v>
      </c>
      <c r="C22" s="743">
        <v>27216</v>
      </c>
      <c r="D22" s="542">
        <v>13844</v>
      </c>
      <c r="E22" s="744">
        <v>796</v>
      </c>
      <c r="F22" s="18"/>
      <c r="G22" s="263" t="s">
        <v>386</v>
      </c>
      <c r="H22" s="176">
        <v>8392708</v>
      </c>
      <c r="I22" s="176">
        <v>28975</v>
      </c>
      <c r="J22" s="176">
        <v>13205</v>
      </c>
      <c r="K22" s="177">
        <v>789</v>
      </c>
    </row>
    <row r="23" spans="1:11">
      <c r="A23" s="53" t="s">
        <v>387</v>
      </c>
      <c r="B23" s="542">
        <v>1639424</v>
      </c>
      <c r="C23" s="743">
        <v>9560</v>
      </c>
      <c r="D23" s="542">
        <v>3391</v>
      </c>
      <c r="E23" s="744">
        <v>490</v>
      </c>
      <c r="F23" s="18"/>
      <c r="G23" s="263" t="s">
        <v>387</v>
      </c>
      <c r="H23" s="176">
        <v>1691466</v>
      </c>
      <c r="I23" s="176">
        <v>10805</v>
      </c>
      <c r="J23" s="176">
        <v>3184</v>
      </c>
      <c r="K23" s="177">
        <v>406</v>
      </c>
    </row>
    <row r="24" spans="1:11">
      <c r="A24" s="53" t="s">
        <v>388</v>
      </c>
      <c r="B24" s="542">
        <v>1562337</v>
      </c>
      <c r="C24" s="743">
        <v>14477</v>
      </c>
      <c r="D24" s="542">
        <v>3236</v>
      </c>
      <c r="E24" s="744">
        <v>398</v>
      </c>
      <c r="F24" s="18"/>
      <c r="G24" s="263" t="s">
        <v>388</v>
      </c>
      <c r="H24" s="176">
        <v>1521114</v>
      </c>
      <c r="I24" s="176">
        <v>14207</v>
      </c>
      <c r="J24" s="176">
        <v>2484</v>
      </c>
      <c r="K24" s="177">
        <v>311</v>
      </c>
    </row>
    <row r="25" spans="1:11">
      <c r="A25" s="53" t="s">
        <v>389</v>
      </c>
      <c r="B25" s="542">
        <v>5150319</v>
      </c>
      <c r="C25" s="743">
        <v>19434</v>
      </c>
      <c r="D25" s="542">
        <v>7217</v>
      </c>
      <c r="E25" s="744">
        <v>523</v>
      </c>
      <c r="F25" s="18"/>
      <c r="G25" s="263" t="s">
        <v>389</v>
      </c>
      <c r="H25" s="176">
        <v>5180128</v>
      </c>
      <c r="I25" s="176">
        <v>22568</v>
      </c>
      <c r="J25" s="176">
        <v>7537</v>
      </c>
      <c r="K25" s="177">
        <v>629</v>
      </c>
    </row>
    <row r="26" spans="1:11">
      <c r="A26" s="53" t="s">
        <v>390</v>
      </c>
      <c r="B26" s="542">
        <v>6817103</v>
      </c>
      <c r="C26" s="743">
        <v>20299</v>
      </c>
      <c r="D26" s="542">
        <v>10821</v>
      </c>
      <c r="E26" s="744">
        <v>680</v>
      </c>
      <c r="F26" s="18"/>
      <c r="G26" s="263" t="s">
        <v>390</v>
      </c>
      <c r="H26" s="176">
        <v>5991248</v>
      </c>
      <c r="I26" s="176">
        <v>19403</v>
      </c>
      <c r="J26" s="176">
        <v>8944</v>
      </c>
      <c r="K26" s="177">
        <v>589</v>
      </c>
    </row>
    <row r="27" spans="1:11">
      <c r="A27" s="8"/>
      <c r="B27" s="8"/>
      <c r="C27" s="8"/>
      <c r="D27" s="8"/>
      <c r="E27" s="8"/>
      <c r="F27" s="18"/>
      <c r="G27" s="8"/>
      <c r="H27" s="8"/>
      <c r="I27" s="8"/>
      <c r="J27" s="8"/>
      <c r="K27" s="8"/>
    </row>
    <row r="28" spans="1:11" ht="28.5" customHeight="1">
      <c r="A28" s="2292" t="s">
        <v>702</v>
      </c>
      <c r="B28" s="2292"/>
      <c r="C28" s="2292"/>
      <c r="D28" s="2292"/>
      <c r="E28" s="2292"/>
      <c r="F28" s="18"/>
      <c r="G28" s="2292" t="s">
        <v>703</v>
      </c>
      <c r="H28" s="2292"/>
      <c r="I28" s="2292"/>
      <c r="J28" s="2292"/>
      <c r="K28" s="2292"/>
    </row>
    <row r="29" spans="1:11">
      <c r="A29" s="7"/>
      <c r="B29" s="8"/>
      <c r="C29" s="8"/>
      <c r="D29" s="8"/>
      <c r="E29" s="8"/>
      <c r="F29" s="18"/>
      <c r="G29" s="7"/>
      <c r="H29" s="8"/>
      <c r="I29" s="8"/>
      <c r="J29" s="8"/>
      <c r="K29" s="8"/>
    </row>
    <row r="30" spans="1:11">
      <c r="A30" s="8"/>
      <c r="B30" s="8"/>
      <c r="C30" s="8"/>
      <c r="D30" s="8"/>
      <c r="E30" s="8"/>
      <c r="F30" s="18"/>
      <c r="G30" s="8"/>
      <c r="H30" s="8"/>
      <c r="I30" s="8"/>
      <c r="J30" s="8"/>
      <c r="K30" s="8"/>
    </row>
    <row r="31" spans="1:11" ht="24.6">
      <c r="A31" s="2421" t="s">
        <v>1784</v>
      </c>
      <c r="B31" s="2421"/>
      <c r="C31" s="2421"/>
      <c r="D31" s="2421"/>
      <c r="E31" s="2421"/>
      <c r="F31" s="648"/>
      <c r="G31" s="2412" t="s">
        <v>1778</v>
      </c>
      <c r="H31" s="2412"/>
      <c r="I31" s="2412"/>
      <c r="J31" s="2412"/>
      <c r="K31" s="2412"/>
    </row>
    <row r="32" spans="1:11">
      <c r="A32" s="8"/>
      <c r="B32" s="8"/>
      <c r="C32" s="8"/>
      <c r="D32" s="8"/>
      <c r="E32" s="8"/>
      <c r="F32" s="18"/>
      <c r="G32" s="8"/>
      <c r="H32" s="8"/>
      <c r="I32" s="8"/>
      <c r="J32" s="8"/>
      <c r="K32" s="8"/>
    </row>
    <row r="33" spans="1:11" ht="17.399999999999999">
      <c r="A33" s="2357" t="s">
        <v>252</v>
      </c>
      <c r="B33" s="2359" t="s">
        <v>90</v>
      </c>
      <c r="C33" s="2360"/>
      <c r="D33" s="2360"/>
      <c r="E33" s="2361"/>
      <c r="F33" s="206"/>
      <c r="G33" s="2413" t="s">
        <v>252</v>
      </c>
      <c r="H33" s="2309" t="s">
        <v>90</v>
      </c>
      <c r="I33" s="2301"/>
      <c r="J33" s="2301"/>
      <c r="K33" s="2418"/>
    </row>
    <row r="34" spans="1:11" ht="17.399999999999999">
      <c r="A34" s="2362"/>
      <c r="B34" s="2299" t="s">
        <v>684</v>
      </c>
      <c r="C34" s="2301"/>
      <c r="D34" s="2299" t="s">
        <v>23</v>
      </c>
      <c r="E34" s="2314"/>
      <c r="F34" s="206"/>
      <c r="G34" s="2414"/>
      <c r="H34" s="2309" t="s">
        <v>684</v>
      </c>
      <c r="I34" s="2418"/>
      <c r="J34" s="2309" t="s">
        <v>23</v>
      </c>
      <c r="K34" s="2418"/>
    </row>
    <row r="35" spans="1:11" s="212" customFormat="1" ht="27.6">
      <c r="A35" s="2420"/>
      <c r="B35" s="46" t="s">
        <v>97</v>
      </c>
      <c r="C35" s="97" t="s">
        <v>98</v>
      </c>
      <c r="D35" s="46" t="s">
        <v>97</v>
      </c>
      <c r="E35" s="49" t="s">
        <v>98</v>
      </c>
      <c r="F35" s="211"/>
      <c r="G35" s="2415"/>
      <c r="H35" s="52" t="s">
        <v>97</v>
      </c>
      <c r="I35" s="52" t="s">
        <v>98</v>
      </c>
      <c r="J35" s="52" t="s">
        <v>97</v>
      </c>
      <c r="K35" s="49" t="s">
        <v>98</v>
      </c>
    </row>
    <row r="36" spans="1:11" ht="14.4" thickBot="1">
      <c r="A36" s="187" t="s">
        <v>99</v>
      </c>
      <c r="B36" s="586">
        <v>313612</v>
      </c>
      <c r="C36" s="745">
        <v>1985</v>
      </c>
      <c r="D36" s="587">
        <v>52282</v>
      </c>
      <c r="E36" s="746">
        <v>1290</v>
      </c>
      <c r="F36" s="18"/>
      <c r="G36" s="187" t="s">
        <v>33</v>
      </c>
      <c r="H36" s="176">
        <v>308525</v>
      </c>
      <c r="I36" s="176">
        <v>2190</v>
      </c>
      <c r="J36" s="176">
        <v>50627</v>
      </c>
      <c r="K36" s="176">
        <v>1263</v>
      </c>
    </row>
    <row r="37" spans="1:11">
      <c r="A37" s="53" t="s">
        <v>683</v>
      </c>
      <c r="B37" s="544">
        <v>233837</v>
      </c>
      <c r="C37" s="741">
        <v>2376</v>
      </c>
      <c r="D37" s="544">
        <v>32825</v>
      </c>
      <c r="E37" s="742">
        <v>1049</v>
      </c>
      <c r="F37" s="18"/>
      <c r="G37" s="263" t="s">
        <v>683</v>
      </c>
      <c r="H37" s="176">
        <v>228429</v>
      </c>
      <c r="I37" s="176">
        <v>2080</v>
      </c>
      <c r="J37" s="176">
        <v>31507</v>
      </c>
      <c r="K37" s="176">
        <v>1057</v>
      </c>
    </row>
    <row r="38" spans="1:11">
      <c r="A38" s="53" t="s">
        <v>379</v>
      </c>
      <c r="B38" s="542">
        <v>91565</v>
      </c>
      <c r="C38" s="743">
        <v>1556</v>
      </c>
      <c r="D38" s="542">
        <v>14328</v>
      </c>
      <c r="E38" s="744">
        <v>675</v>
      </c>
      <c r="F38" s="18"/>
      <c r="G38" s="263" t="s">
        <v>379</v>
      </c>
      <c r="H38" s="176">
        <v>92312</v>
      </c>
      <c r="I38" s="176">
        <v>1728</v>
      </c>
      <c r="J38" s="176">
        <v>14738</v>
      </c>
      <c r="K38" s="177">
        <v>717</v>
      </c>
    </row>
    <row r="39" spans="1:11">
      <c r="A39" s="53" t="s">
        <v>380</v>
      </c>
      <c r="B39" s="542">
        <v>23283</v>
      </c>
      <c r="C39" s="743">
        <v>1029</v>
      </c>
      <c r="D39" s="542">
        <v>2152</v>
      </c>
      <c r="E39" s="744">
        <v>290</v>
      </c>
      <c r="F39" s="18"/>
      <c r="G39" s="263" t="s">
        <v>380</v>
      </c>
      <c r="H39" s="176">
        <v>20786</v>
      </c>
      <c r="I39" s="176">
        <v>1020</v>
      </c>
      <c r="J39" s="176">
        <v>2245</v>
      </c>
      <c r="K39" s="177">
        <v>317</v>
      </c>
    </row>
    <row r="40" spans="1:11">
      <c r="A40" s="53" t="s">
        <v>381</v>
      </c>
      <c r="B40" s="542">
        <v>18931</v>
      </c>
      <c r="C40" s="743">
        <v>757</v>
      </c>
      <c r="D40" s="542">
        <v>3941</v>
      </c>
      <c r="E40" s="744">
        <v>405</v>
      </c>
      <c r="F40" s="18"/>
      <c r="G40" s="263" t="s">
        <v>381</v>
      </c>
      <c r="H40" s="176">
        <v>20358</v>
      </c>
      <c r="I40" s="176">
        <v>1017</v>
      </c>
      <c r="J40" s="176">
        <v>4308</v>
      </c>
      <c r="K40" s="177">
        <v>455</v>
      </c>
    </row>
    <row r="41" spans="1:11">
      <c r="A41" s="53" t="s">
        <v>382</v>
      </c>
      <c r="B41" s="542">
        <v>49351</v>
      </c>
      <c r="C41" s="743">
        <v>1087</v>
      </c>
      <c r="D41" s="542">
        <v>8235</v>
      </c>
      <c r="E41" s="744">
        <v>562</v>
      </c>
      <c r="F41" s="18"/>
      <c r="G41" s="263" t="s">
        <v>382</v>
      </c>
      <c r="H41" s="176">
        <v>51168</v>
      </c>
      <c r="I41" s="176">
        <v>1333</v>
      </c>
      <c r="J41" s="176">
        <v>8185</v>
      </c>
      <c r="K41" s="177">
        <v>589</v>
      </c>
    </row>
    <row r="42" spans="1:11">
      <c r="A42" s="53" t="s">
        <v>383</v>
      </c>
      <c r="B42" s="542">
        <v>142272</v>
      </c>
      <c r="C42" s="743">
        <v>1777</v>
      </c>
      <c r="D42" s="542">
        <v>18497</v>
      </c>
      <c r="E42" s="744">
        <v>786</v>
      </c>
      <c r="F42" s="18"/>
      <c r="G42" s="263" t="s">
        <v>383</v>
      </c>
      <c r="H42" s="176">
        <v>136117</v>
      </c>
      <c r="I42" s="176">
        <v>1821</v>
      </c>
      <c r="J42" s="176">
        <v>16769</v>
      </c>
      <c r="K42" s="177">
        <v>821</v>
      </c>
    </row>
    <row r="43" spans="1:11">
      <c r="A43" s="53"/>
      <c r="B43" s="542"/>
      <c r="C43" s="743"/>
      <c r="D43" s="542"/>
      <c r="E43" s="744"/>
      <c r="F43" s="18"/>
      <c r="G43" s="263"/>
      <c r="H43" s="176"/>
      <c r="I43" s="177"/>
      <c r="J43" s="176"/>
      <c r="K43" s="177"/>
    </row>
    <row r="44" spans="1:11">
      <c r="A44" s="53" t="s">
        <v>384</v>
      </c>
      <c r="B44" s="542">
        <v>79775</v>
      </c>
      <c r="C44" s="743">
        <v>1581</v>
      </c>
      <c r="D44" s="542">
        <v>19457</v>
      </c>
      <c r="E44" s="744">
        <v>778</v>
      </c>
      <c r="F44" s="18"/>
      <c r="G44" s="263" t="s">
        <v>384</v>
      </c>
      <c r="H44" s="176">
        <v>80096</v>
      </c>
      <c r="I44" s="176">
        <v>1966</v>
      </c>
      <c r="J44" s="176">
        <v>19120</v>
      </c>
      <c r="K44" s="177">
        <v>964</v>
      </c>
    </row>
    <row r="45" spans="1:11">
      <c r="A45" s="53" t="s">
        <v>385</v>
      </c>
      <c r="B45" s="542">
        <v>24840</v>
      </c>
      <c r="C45" s="743">
        <v>979</v>
      </c>
      <c r="D45" s="542">
        <v>5932</v>
      </c>
      <c r="E45" s="744">
        <v>503</v>
      </c>
      <c r="F45" s="18"/>
      <c r="G45" s="263" t="s">
        <v>385</v>
      </c>
      <c r="H45" s="176">
        <v>24403</v>
      </c>
      <c r="I45" s="177">
        <v>985</v>
      </c>
      <c r="J45" s="176">
        <v>5547</v>
      </c>
      <c r="K45" s="177">
        <v>552</v>
      </c>
    </row>
    <row r="46" spans="1:11">
      <c r="A46" s="53" t="s">
        <v>386</v>
      </c>
      <c r="B46" s="542">
        <v>9327</v>
      </c>
      <c r="C46" s="743">
        <v>666</v>
      </c>
      <c r="D46" s="542">
        <v>2629</v>
      </c>
      <c r="E46" s="744">
        <v>363</v>
      </c>
      <c r="F46" s="18"/>
      <c r="G46" s="263" t="s">
        <v>386</v>
      </c>
      <c r="H46" s="176">
        <v>9325</v>
      </c>
      <c r="I46" s="177">
        <v>657</v>
      </c>
      <c r="J46" s="176">
        <v>2554</v>
      </c>
      <c r="K46" s="177">
        <v>473</v>
      </c>
    </row>
    <row r="47" spans="1:11">
      <c r="A47" s="53" t="s">
        <v>387</v>
      </c>
      <c r="B47" s="542">
        <v>2924</v>
      </c>
      <c r="C47" s="743">
        <v>445</v>
      </c>
      <c r="D47" s="542">
        <v>1055</v>
      </c>
      <c r="E47" s="744">
        <v>301</v>
      </c>
      <c r="F47" s="18"/>
      <c r="G47" s="263" t="s">
        <v>387</v>
      </c>
      <c r="H47" s="176">
        <v>2319</v>
      </c>
      <c r="I47" s="177">
        <v>415</v>
      </c>
      <c r="J47" s="177">
        <v>539</v>
      </c>
      <c r="K47" s="177">
        <v>207</v>
      </c>
    </row>
    <row r="48" spans="1:11">
      <c r="A48" s="53" t="s">
        <v>388</v>
      </c>
      <c r="B48" s="542">
        <v>1395</v>
      </c>
      <c r="C48" s="743">
        <v>297</v>
      </c>
      <c r="D48" s="542">
        <v>393</v>
      </c>
      <c r="E48" s="744">
        <v>143</v>
      </c>
      <c r="F48" s="18"/>
      <c r="G48" s="263" t="s">
        <v>388</v>
      </c>
      <c r="H48" s="176">
        <v>1216</v>
      </c>
      <c r="I48" s="177">
        <v>268</v>
      </c>
      <c r="J48" s="177">
        <v>475</v>
      </c>
      <c r="K48" s="177">
        <v>238</v>
      </c>
    </row>
    <row r="49" spans="1:11">
      <c r="A49" s="53" t="s">
        <v>389</v>
      </c>
      <c r="B49" s="542">
        <v>5008</v>
      </c>
      <c r="C49" s="743">
        <v>496</v>
      </c>
      <c r="D49" s="542">
        <v>1181</v>
      </c>
      <c r="E49" s="744">
        <v>216</v>
      </c>
      <c r="F49" s="18"/>
      <c r="G49" s="263" t="s">
        <v>389</v>
      </c>
      <c r="H49" s="176">
        <v>5790</v>
      </c>
      <c r="I49" s="177">
        <v>538</v>
      </c>
      <c r="J49" s="176">
        <v>1540</v>
      </c>
      <c r="K49" s="177">
        <v>326</v>
      </c>
    </row>
    <row r="50" spans="1:11">
      <c r="A50" s="53" t="s">
        <v>390</v>
      </c>
      <c r="B50" s="542">
        <v>15513</v>
      </c>
      <c r="C50" s="743">
        <v>713</v>
      </c>
      <c r="D50" s="542">
        <v>3303</v>
      </c>
      <c r="E50" s="744">
        <v>334</v>
      </c>
      <c r="F50" s="18"/>
      <c r="G50" s="263" t="s">
        <v>390</v>
      </c>
      <c r="H50" s="176">
        <v>15078</v>
      </c>
      <c r="I50" s="177">
        <v>810</v>
      </c>
      <c r="J50" s="176">
        <v>2993</v>
      </c>
      <c r="K50" s="177">
        <v>331</v>
      </c>
    </row>
    <row r="51" spans="1:11">
      <c r="A51" s="53" t="s">
        <v>391</v>
      </c>
      <c r="B51" s="542">
        <v>54935</v>
      </c>
      <c r="C51" s="743">
        <v>1171</v>
      </c>
      <c r="D51" s="542">
        <v>13525</v>
      </c>
      <c r="E51" s="744">
        <v>630</v>
      </c>
      <c r="F51" s="18"/>
      <c r="G51" s="263" t="s">
        <v>391</v>
      </c>
      <c r="H51" s="176">
        <v>55693</v>
      </c>
      <c r="I51" s="176">
        <v>1708</v>
      </c>
      <c r="J51" s="176">
        <v>13573</v>
      </c>
      <c r="K51" s="177">
        <v>814</v>
      </c>
    </row>
    <row r="52" spans="1:11">
      <c r="A52" s="53" t="s">
        <v>386</v>
      </c>
      <c r="B52" s="542">
        <v>22419</v>
      </c>
      <c r="C52" s="743">
        <v>968</v>
      </c>
      <c r="D52" s="542">
        <v>6511</v>
      </c>
      <c r="E52" s="744">
        <v>536</v>
      </c>
      <c r="F52" s="18"/>
      <c r="G52" s="263" t="s">
        <v>386</v>
      </c>
      <c r="H52" s="176">
        <v>24259</v>
      </c>
      <c r="I52" s="176">
        <v>1076</v>
      </c>
      <c r="J52" s="176">
        <v>7061</v>
      </c>
      <c r="K52" s="177">
        <v>540</v>
      </c>
    </row>
    <row r="53" spans="1:11">
      <c r="A53" s="53" t="s">
        <v>387</v>
      </c>
      <c r="B53" s="542">
        <v>4728</v>
      </c>
      <c r="C53" s="743">
        <v>511</v>
      </c>
      <c r="D53" s="542">
        <v>1357</v>
      </c>
      <c r="E53" s="744">
        <v>246</v>
      </c>
      <c r="F53" s="18"/>
      <c r="G53" s="263" t="s">
        <v>387</v>
      </c>
      <c r="H53" s="176">
        <v>4945</v>
      </c>
      <c r="I53" s="177">
        <v>502</v>
      </c>
      <c r="J53" s="176">
        <v>1484</v>
      </c>
      <c r="K53" s="177">
        <v>253</v>
      </c>
    </row>
    <row r="54" spans="1:11">
      <c r="A54" s="53" t="s">
        <v>388</v>
      </c>
      <c r="B54" s="542">
        <v>4834</v>
      </c>
      <c r="C54" s="743">
        <v>543</v>
      </c>
      <c r="D54" s="542">
        <v>1793</v>
      </c>
      <c r="E54" s="744">
        <v>285</v>
      </c>
      <c r="F54" s="18"/>
      <c r="G54" s="263" t="s">
        <v>388</v>
      </c>
      <c r="H54" s="176">
        <v>4187</v>
      </c>
      <c r="I54" s="177">
        <v>454</v>
      </c>
      <c r="J54" s="176">
        <v>1425</v>
      </c>
      <c r="K54" s="177">
        <v>243</v>
      </c>
    </row>
    <row r="55" spans="1:11">
      <c r="A55" s="53" t="s">
        <v>389</v>
      </c>
      <c r="B55" s="542">
        <v>12857</v>
      </c>
      <c r="C55" s="743">
        <v>794</v>
      </c>
      <c r="D55" s="542">
        <v>3361</v>
      </c>
      <c r="E55" s="744">
        <v>407</v>
      </c>
      <c r="F55" s="18"/>
      <c r="G55" s="263" t="s">
        <v>389</v>
      </c>
      <c r="H55" s="176">
        <v>15127</v>
      </c>
      <c r="I55" s="177">
        <v>920</v>
      </c>
      <c r="J55" s="176">
        <v>4152</v>
      </c>
      <c r="K55" s="177">
        <v>521</v>
      </c>
    </row>
    <row r="56" spans="1:11">
      <c r="A56" s="53" t="s">
        <v>390</v>
      </c>
      <c r="B56" s="542">
        <v>32516</v>
      </c>
      <c r="C56" s="743">
        <v>987</v>
      </c>
      <c r="D56" s="542">
        <v>7014</v>
      </c>
      <c r="E56" s="744">
        <v>469</v>
      </c>
      <c r="F56" s="18"/>
      <c r="G56" s="263" t="s">
        <v>390</v>
      </c>
      <c r="H56" s="176">
        <v>31434</v>
      </c>
      <c r="I56" s="176">
        <v>1102</v>
      </c>
      <c r="J56" s="176">
        <v>6512</v>
      </c>
      <c r="K56" s="177">
        <v>532</v>
      </c>
    </row>
    <row r="57" spans="1:11">
      <c r="A57" s="8"/>
      <c r="B57" s="8"/>
      <c r="C57" s="8"/>
      <c r="D57" s="8"/>
      <c r="E57" s="8"/>
      <c r="F57" s="18"/>
      <c r="G57" s="8"/>
      <c r="H57" s="8"/>
      <c r="I57" s="8"/>
      <c r="J57" s="8"/>
      <c r="K57" s="8"/>
    </row>
    <row r="58" spans="1:11" ht="29.55" customHeight="1">
      <c r="A58" s="2292" t="s">
        <v>702</v>
      </c>
      <c r="B58" s="2292"/>
      <c r="C58" s="2292"/>
      <c r="D58" s="2292"/>
      <c r="E58" s="2292"/>
      <c r="F58" s="18"/>
      <c r="G58" s="2292" t="s">
        <v>703</v>
      </c>
      <c r="H58" s="2292"/>
      <c r="I58" s="2292"/>
      <c r="J58" s="2292"/>
      <c r="K58" s="2292"/>
    </row>
    <row r="59" spans="1:11">
      <c r="A59" s="7"/>
      <c r="B59" s="8"/>
      <c r="C59" s="8"/>
      <c r="D59" s="8"/>
      <c r="E59" s="8"/>
      <c r="F59" s="18"/>
      <c r="G59" s="7"/>
      <c r="H59" s="8"/>
      <c r="I59" s="8"/>
      <c r="J59" s="8"/>
      <c r="K59" s="8"/>
    </row>
    <row r="60" spans="1:11">
      <c r="A60" s="8"/>
      <c r="B60" s="8"/>
      <c r="C60" s="8"/>
      <c r="D60" s="8"/>
      <c r="E60" s="8"/>
      <c r="F60" s="18"/>
      <c r="G60" s="8"/>
      <c r="H60" s="8"/>
      <c r="I60" s="8"/>
      <c r="J60" s="8"/>
      <c r="K60" s="8"/>
    </row>
    <row r="61" spans="1:11" ht="24.6">
      <c r="A61" s="2421" t="s">
        <v>1783</v>
      </c>
      <c r="B61" s="2421"/>
      <c r="C61" s="2421"/>
      <c r="D61" s="2421"/>
      <c r="E61" s="2421"/>
      <c r="F61" s="648"/>
      <c r="G61" s="2412" t="s">
        <v>1777</v>
      </c>
      <c r="H61" s="2412"/>
      <c r="I61" s="2412"/>
      <c r="J61" s="2412"/>
      <c r="K61" s="2412"/>
    </row>
    <row r="62" spans="1:11">
      <c r="A62" s="8"/>
      <c r="B62" s="8"/>
      <c r="C62" s="8"/>
      <c r="D62" s="8"/>
      <c r="E62" s="8"/>
      <c r="F62" s="18"/>
      <c r="G62" s="8"/>
      <c r="H62" s="8"/>
      <c r="I62" s="8"/>
      <c r="J62" s="8"/>
      <c r="K62" s="8"/>
    </row>
    <row r="63" spans="1:11" ht="17.399999999999999">
      <c r="A63" s="2357" t="s">
        <v>252</v>
      </c>
      <c r="B63" s="2370" t="s">
        <v>95</v>
      </c>
      <c r="C63" s="2371"/>
      <c r="D63" s="2371"/>
      <c r="E63" s="2422"/>
      <c r="F63" s="206"/>
      <c r="G63" s="2413" t="s">
        <v>252</v>
      </c>
      <c r="H63" s="2416" t="s">
        <v>95</v>
      </c>
      <c r="I63" s="2416"/>
      <c r="J63" s="2416"/>
      <c r="K63" s="2416"/>
    </row>
    <row r="64" spans="1:11" ht="27.6">
      <c r="A64" s="2362"/>
      <c r="B64" s="2417" t="s">
        <v>1456</v>
      </c>
      <c r="C64" s="2309"/>
      <c r="D64" s="2417" t="s">
        <v>23</v>
      </c>
      <c r="E64" s="2423"/>
      <c r="F64" s="211"/>
      <c r="G64" s="2414"/>
      <c r="H64" s="2416" t="s">
        <v>685</v>
      </c>
      <c r="I64" s="2416"/>
      <c r="J64" s="2416" t="s">
        <v>23</v>
      </c>
      <c r="K64" s="2416"/>
    </row>
    <row r="65" spans="1:11" s="212" customFormat="1" ht="27.6">
      <c r="A65" s="2420"/>
      <c r="B65" s="46" t="s">
        <v>97</v>
      </c>
      <c r="C65" s="97" t="s">
        <v>98</v>
      </c>
      <c r="D65" s="46" t="s">
        <v>97</v>
      </c>
      <c r="E65" s="49" t="s">
        <v>98</v>
      </c>
      <c r="F65" s="211"/>
      <c r="G65" s="2415"/>
      <c r="H65" s="52" t="s">
        <v>97</v>
      </c>
      <c r="I65" s="52" t="s">
        <v>98</v>
      </c>
      <c r="J65" s="52" t="s">
        <v>97</v>
      </c>
      <c r="K65" s="49" t="s">
        <v>98</v>
      </c>
    </row>
    <row r="66" spans="1:11" ht="14.4" thickBot="1">
      <c r="A66" s="187" t="s">
        <v>99</v>
      </c>
      <c r="B66" s="586">
        <v>43306</v>
      </c>
      <c r="C66" s="745">
        <v>1196</v>
      </c>
      <c r="D66" s="587">
        <v>10363</v>
      </c>
      <c r="E66" s="746">
        <v>595</v>
      </c>
      <c r="F66" s="18"/>
      <c r="G66" s="187" t="s">
        <v>33</v>
      </c>
      <c r="H66" s="176">
        <v>42884</v>
      </c>
      <c r="I66" s="177">
        <v>931</v>
      </c>
      <c r="J66" s="176">
        <v>9555</v>
      </c>
      <c r="K66" s="177">
        <v>604</v>
      </c>
    </row>
    <row r="67" spans="1:11">
      <c r="A67" s="53" t="s">
        <v>683</v>
      </c>
      <c r="B67" s="544">
        <v>31209</v>
      </c>
      <c r="C67" s="741">
        <v>1031</v>
      </c>
      <c r="D67" s="544">
        <v>6308</v>
      </c>
      <c r="E67" s="742">
        <v>569</v>
      </c>
      <c r="F67" s="18"/>
      <c r="G67" s="263" t="s">
        <v>683</v>
      </c>
      <c r="H67" s="176">
        <v>30421</v>
      </c>
      <c r="I67" s="177">
        <v>830</v>
      </c>
      <c r="J67" s="176">
        <v>5760</v>
      </c>
      <c r="K67" s="177">
        <v>511</v>
      </c>
    </row>
    <row r="68" spans="1:11">
      <c r="A68" s="53" t="s">
        <v>379</v>
      </c>
      <c r="B68" s="542">
        <v>10299</v>
      </c>
      <c r="C68" s="743">
        <v>677</v>
      </c>
      <c r="D68" s="542">
        <v>2869</v>
      </c>
      <c r="E68" s="744">
        <v>423</v>
      </c>
      <c r="F68" s="18"/>
      <c r="G68" s="263" t="s">
        <v>379</v>
      </c>
      <c r="H68" s="176">
        <v>10493</v>
      </c>
      <c r="I68" s="177">
        <v>620</v>
      </c>
      <c r="J68" s="176">
        <v>2752</v>
      </c>
      <c r="K68" s="177">
        <v>386</v>
      </c>
    </row>
    <row r="69" spans="1:11">
      <c r="A69" s="53" t="s">
        <v>380</v>
      </c>
      <c r="B69" s="542">
        <v>2124</v>
      </c>
      <c r="C69" s="743">
        <v>363</v>
      </c>
      <c r="D69" s="542">
        <v>361</v>
      </c>
      <c r="E69" s="744">
        <v>112</v>
      </c>
      <c r="F69" s="18"/>
      <c r="G69" s="263" t="s">
        <v>380</v>
      </c>
      <c r="H69" s="176">
        <v>1683</v>
      </c>
      <c r="I69" s="177">
        <v>305</v>
      </c>
      <c r="J69" s="177">
        <v>284</v>
      </c>
      <c r="K69" s="177">
        <v>115</v>
      </c>
    </row>
    <row r="70" spans="1:11">
      <c r="A70" s="53" t="s">
        <v>381</v>
      </c>
      <c r="B70" s="542">
        <v>2113</v>
      </c>
      <c r="C70" s="743">
        <v>309</v>
      </c>
      <c r="D70" s="542">
        <v>702</v>
      </c>
      <c r="E70" s="744">
        <v>177</v>
      </c>
      <c r="F70" s="18"/>
      <c r="G70" s="263" t="s">
        <v>381</v>
      </c>
      <c r="H70" s="176">
        <v>2514</v>
      </c>
      <c r="I70" s="177">
        <v>369</v>
      </c>
      <c r="J70" s="177">
        <v>751</v>
      </c>
      <c r="K70" s="177">
        <v>219</v>
      </c>
    </row>
    <row r="71" spans="1:11">
      <c r="A71" s="53" t="s">
        <v>382</v>
      </c>
      <c r="B71" s="542">
        <v>6062</v>
      </c>
      <c r="C71" s="743">
        <v>583</v>
      </c>
      <c r="D71" s="542">
        <v>1806</v>
      </c>
      <c r="E71" s="744">
        <v>336</v>
      </c>
      <c r="F71" s="18"/>
      <c r="G71" s="263" t="s">
        <v>382</v>
      </c>
      <c r="H71" s="176">
        <v>6296</v>
      </c>
      <c r="I71" s="177">
        <v>531</v>
      </c>
      <c r="J71" s="176">
        <v>1717</v>
      </c>
      <c r="K71" s="177">
        <v>302</v>
      </c>
    </row>
    <row r="72" spans="1:11">
      <c r="A72" s="53" t="s">
        <v>383</v>
      </c>
      <c r="B72" s="542">
        <v>20910</v>
      </c>
      <c r="C72" s="743">
        <v>817</v>
      </c>
      <c r="D72" s="542">
        <v>3439</v>
      </c>
      <c r="E72" s="744">
        <v>352</v>
      </c>
      <c r="F72" s="18"/>
      <c r="G72" s="263" t="s">
        <v>383</v>
      </c>
      <c r="H72" s="176">
        <v>19928</v>
      </c>
      <c r="I72" s="177">
        <v>705</v>
      </c>
      <c r="J72" s="176">
        <v>3008</v>
      </c>
      <c r="K72" s="177">
        <v>334</v>
      </c>
    </row>
    <row r="73" spans="1:11">
      <c r="A73" s="53"/>
      <c r="B73" s="542"/>
      <c r="C73" s="743"/>
      <c r="D73" s="542"/>
      <c r="E73" s="744"/>
      <c r="F73" s="18"/>
      <c r="G73" s="263"/>
      <c r="H73" s="176"/>
      <c r="I73" s="177"/>
      <c r="J73" s="176"/>
      <c r="K73" s="177"/>
    </row>
    <row r="74" spans="1:11">
      <c r="A74" s="53" t="s">
        <v>384</v>
      </c>
      <c r="B74" s="542">
        <v>12097</v>
      </c>
      <c r="C74" s="743">
        <v>771</v>
      </c>
      <c r="D74" s="542">
        <v>4055</v>
      </c>
      <c r="E74" s="744">
        <v>416</v>
      </c>
      <c r="F74" s="18"/>
      <c r="G74" s="263" t="s">
        <v>384</v>
      </c>
      <c r="H74" s="176">
        <v>12463</v>
      </c>
      <c r="I74" s="177">
        <v>776</v>
      </c>
      <c r="J74" s="176">
        <v>3795</v>
      </c>
      <c r="K74" s="177">
        <v>432</v>
      </c>
    </row>
    <row r="75" spans="1:11">
      <c r="A75" s="53" t="s">
        <v>385</v>
      </c>
      <c r="B75" s="542">
        <v>4147</v>
      </c>
      <c r="C75" s="743">
        <v>452</v>
      </c>
      <c r="D75" s="542">
        <v>1342</v>
      </c>
      <c r="E75" s="744">
        <v>267</v>
      </c>
      <c r="F75" s="18"/>
      <c r="G75" s="263" t="s">
        <v>385</v>
      </c>
      <c r="H75" s="176">
        <v>4036</v>
      </c>
      <c r="I75" s="177">
        <v>504</v>
      </c>
      <c r="J75" s="176">
        <v>1062</v>
      </c>
      <c r="K75" s="177">
        <v>295</v>
      </c>
    </row>
    <row r="76" spans="1:11">
      <c r="A76" s="53" t="s">
        <v>386</v>
      </c>
      <c r="B76" s="542">
        <v>1854</v>
      </c>
      <c r="C76" s="743">
        <v>332</v>
      </c>
      <c r="D76" s="542">
        <v>532</v>
      </c>
      <c r="E76" s="744">
        <v>183</v>
      </c>
      <c r="F76" s="18"/>
      <c r="G76" s="263" t="s">
        <v>386</v>
      </c>
      <c r="H76" s="176">
        <v>1632</v>
      </c>
      <c r="I76" s="177">
        <v>313</v>
      </c>
      <c r="J76" s="177">
        <v>470</v>
      </c>
      <c r="K76" s="177">
        <v>176</v>
      </c>
    </row>
    <row r="77" spans="1:11">
      <c r="A77" s="53" t="s">
        <v>387</v>
      </c>
      <c r="B77" s="542">
        <v>623</v>
      </c>
      <c r="C77" s="743">
        <v>255</v>
      </c>
      <c r="D77" s="542">
        <v>160</v>
      </c>
      <c r="E77" s="744">
        <v>107</v>
      </c>
      <c r="F77" s="18"/>
      <c r="G77" s="263" t="s">
        <v>387</v>
      </c>
      <c r="H77" s="177">
        <v>540</v>
      </c>
      <c r="I77" s="177">
        <v>208</v>
      </c>
      <c r="J77" s="177">
        <v>127</v>
      </c>
      <c r="K77" s="177">
        <v>66</v>
      </c>
    </row>
    <row r="78" spans="1:11">
      <c r="A78" s="53" t="s">
        <v>388</v>
      </c>
      <c r="B78" s="542">
        <v>267</v>
      </c>
      <c r="C78" s="743">
        <v>136</v>
      </c>
      <c r="D78" s="542">
        <v>127</v>
      </c>
      <c r="E78" s="744">
        <v>78</v>
      </c>
      <c r="F78" s="18"/>
      <c r="G78" s="263" t="s">
        <v>388</v>
      </c>
      <c r="H78" s="177">
        <v>114</v>
      </c>
      <c r="I78" s="177">
        <v>62</v>
      </c>
      <c r="J78" s="177">
        <v>5</v>
      </c>
      <c r="K78" s="177">
        <v>8</v>
      </c>
    </row>
    <row r="79" spans="1:11">
      <c r="A79" s="53" t="s">
        <v>389</v>
      </c>
      <c r="B79" s="542">
        <v>964</v>
      </c>
      <c r="C79" s="743">
        <v>210</v>
      </c>
      <c r="D79" s="542">
        <v>245</v>
      </c>
      <c r="E79" s="744">
        <v>113</v>
      </c>
      <c r="F79" s="18"/>
      <c r="G79" s="263" t="s">
        <v>389</v>
      </c>
      <c r="H79" s="177">
        <v>978</v>
      </c>
      <c r="I79" s="177">
        <v>243</v>
      </c>
      <c r="J79" s="177">
        <v>338</v>
      </c>
      <c r="K79" s="177">
        <v>166</v>
      </c>
    </row>
    <row r="80" spans="1:11">
      <c r="A80" s="53" t="s">
        <v>390</v>
      </c>
      <c r="B80" s="542">
        <v>2293</v>
      </c>
      <c r="C80" s="743">
        <v>323</v>
      </c>
      <c r="D80" s="542">
        <v>810</v>
      </c>
      <c r="E80" s="744">
        <v>203</v>
      </c>
      <c r="F80" s="18"/>
      <c r="G80" s="263" t="s">
        <v>390</v>
      </c>
      <c r="H80" s="176">
        <v>2404</v>
      </c>
      <c r="I80" s="177">
        <v>396</v>
      </c>
      <c r="J80" s="177">
        <v>592</v>
      </c>
      <c r="K80" s="177">
        <v>197</v>
      </c>
    </row>
    <row r="81" spans="1:11">
      <c r="A81" s="53" t="s">
        <v>391</v>
      </c>
      <c r="B81" s="542">
        <v>7950</v>
      </c>
      <c r="C81" s="743">
        <v>607</v>
      </c>
      <c r="D81" s="542">
        <v>2713</v>
      </c>
      <c r="E81" s="744">
        <v>327</v>
      </c>
      <c r="F81" s="18"/>
      <c r="G81" s="263" t="s">
        <v>391</v>
      </c>
      <c r="H81" s="176">
        <v>8427</v>
      </c>
      <c r="I81" s="177">
        <v>621</v>
      </c>
      <c r="J81" s="176">
        <v>2733</v>
      </c>
      <c r="K81" s="177">
        <v>300</v>
      </c>
    </row>
    <row r="82" spans="1:11">
      <c r="A82" s="53" t="s">
        <v>386</v>
      </c>
      <c r="B82" s="542">
        <v>3964</v>
      </c>
      <c r="C82" s="743">
        <v>407</v>
      </c>
      <c r="D82" s="542">
        <v>1544</v>
      </c>
      <c r="E82" s="744">
        <v>265</v>
      </c>
      <c r="F82" s="18"/>
      <c r="G82" s="263" t="s">
        <v>386</v>
      </c>
      <c r="H82" s="176">
        <v>4261</v>
      </c>
      <c r="I82" s="177">
        <v>480</v>
      </c>
      <c r="J82" s="176">
        <v>1610</v>
      </c>
      <c r="K82" s="177">
        <v>257</v>
      </c>
    </row>
    <row r="83" spans="1:11">
      <c r="A83" s="53" t="s">
        <v>387</v>
      </c>
      <c r="B83" s="542">
        <v>1002</v>
      </c>
      <c r="C83" s="743">
        <v>221</v>
      </c>
      <c r="D83" s="542">
        <v>499</v>
      </c>
      <c r="E83" s="744">
        <v>181</v>
      </c>
      <c r="F83" s="18"/>
      <c r="G83" s="263" t="s">
        <v>387</v>
      </c>
      <c r="H83" s="177">
        <v>834</v>
      </c>
      <c r="I83" s="177">
        <v>198</v>
      </c>
      <c r="J83" s="177">
        <v>381</v>
      </c>
      <c r="K83" s="177">
        <v>133</v>
      </c>
    </row>
    <row r="84" spans="1:11">
      <c r="A84" s="53" t="s">
        <v>388</v>
      </c>
      <c r="B84" s="542">
        <v>846</v>
      </c>
      <c r="C84" s="743">
        <v>232</v>
      </c>
      <c r="D84" s="542">
        <v>370</v>
      </c>
      <c r="E84" s="744">
        <v>148</v>
      </c>
      <c r="F84" s="18"/>
      <c r="G84" s="263" t="s">
        <v>388</v>
      </c>
      <c r="H84" s="177">
        <v>609</v>
      </c>
      <c r="I84" s="177">
        <v>163</v>
      </c>
      <c r="J84" s="177">
        <v>355</v>
      </c>
      <c r="K84" s="177">
        <v>109</v>
      </c>
    </row>
    <row r="85" spans="1:11">
      <c r="A85" s="53" t="s">
        <v>389</v>
      </c>
      <c r="B85" s="542">
        <v>2116</v>
      </c>
      <c r="C85" s="743">
        <v>325</v>
      </c>
      <c r="D85" s="542">
        <v>675</v>
      </c>
      <c r="E85" s="744">
        <v>179</v>
      </c>
      <c r="F85" s="18"/>
      <c r="G85" s="263" t="s">
        <v>389</v>
      </c>
      <c r="H85" s="176">
        <v>2818</v>
      </c>
      <c r="I85" s="177">
        <v>427</v>
      </c>
      <c r="J85" s="177">
        <v>874</v>
      </c>
      <c r="K85" s="177">
        <v>227</v>
      </c>
    </row>
    <row r="86" spans="1:11">
      <c r="A86" s="53" t="s">
        <v>390</v>
      </c>
      <c r="B86" s="542">
        <v>3986</v>
      </c>
      <c r="C86" s="743">
        <v>456</v>
      </c>
      <c r="D86" s="542">
        <v>1169</v>
      </c>
      <c r="E86" s="744">
        <v>178</v>
      </c>
      <c r="F86" s="18"/>
      <c r="G86" s="263" t="s">
        <v>390</v>
      </c>
      <c r="H86" s="176">
        <v>4166</v>
      </c>
      <c r="I86" s="177">
        <v>367</v>
      </c>
      <c r="J86" s="176">
        <v>1123</v>
      </c>
      <c r="K86" s="177">
        <v>189</v>
      </c>
    </row>
    <row r="87" spans="1:11">
      <c r="A87" s="8"/>
      <c r="B87" s="8"/>
      <c r="C87" s="8"/>
      <c r="D87" s="8"/>
      <c r="E87" s="8"/>
      <c r="F87" s="18"/>
      <c r="G87" s="8"/>
      <c r="H87" s="8"/>
      <c r="I87" s="8"/>
      <c r="J87" s="8"/>
      <c r="K87" s="8"/>
    </row>
    <row r="88" spans="1:11" ht="28.95" customHeight="1">
      <c r="A88" s="2292" t="s">
        <v>702</v>
      </c>
      <c r="B88" s="2292"/>
      <c r="C88" s="2292"/>
      <c r="D88" s="2292"/>
      <c r="E88" s="2292"/>
      <c r="F88" s="18"/>
      <c r="G88" s="2292" t="s">
        <v>703</v>
      </c>
      <c r="H88" s="2292"/>
      <c r="I88" s="2292"/>
      <c r="J88" s="2292"/>
      <c r="K88" s="2292"/>
    </row>
    <row r="89" spans="1:11">
      <c r="A89" s="7"/>
      <c r="B89" s="8"/>
      <c r="C89" s="8"/>
      <c r="D89" s="8"/>
      <c r="E89" s="8"/>
      <c r="F89" s="18"/>
      <c r="G89" s="7"/>
      <c r="H89" s="8"/>
      <c r="I89" s="8"/>
      <c r="J89" s="8"/>
      <c r="K89" s="8"/>
    </row>
    <row r="90" spans="1:11">
      <c r="A90" s="8"/>
      <c r="B90" s="8"/>
      <c r="C90" s="8"/>
      <c r="D90" s="8"/>
      <c r="E90" s="8"/>
      <c r="F90" s="18"/>
      <c r="G90" s="8"/>
      <c r="H90" s="8"/>
      <c r="I90" s="8"/>
      <c r="J90" s="8"/>
      <c r="K90" s="8"/>
    </row>
    <row r="91" spans="1:11" ht="24.6">
      <c r="A91" s="2421" t="s">
        <v>1782</v>
      </c>
      <c r="B91" s="2421"/>
      <c r="C91" s="2421"/>
      <c r="D91" s="2421"/>
      <c r="E91" s="2421"/>
      <c r="F91" s="648"/>
      <c r="G91" s="2412" t="s">
        <v>1776</v>
      </c>
      <c r="H91" s="2412"/>
      <c r="I91" s="2412"/>
      <c r="J91" s="2412"/>
      <c r="K91" s="2412"/>
    </row>
    <row r="92" spans="1:11">
      <c r="A92" s="8"/>
      <c r="B92" s="8"/>
      <c r="C92" s="8"/>
      <c r="D92" s="8"/>
      <c r="E92" s="8"/>
      <c r="F92" s="18"/>
      <c r="G92" s="8"/>
      <c r="H92" s="8"/>
      <c r="I92" s="8"/>
      <c r="J92" s="8"/>
      <c r="K92" s="8"/>
    </row>
    <row r="93" spans="1:11" ht="17.399999999999999">
      <c r="A93" s="2357" t="s">
        <v>252</v>
      </c>
      <c r="B93" s="2359" t="s">
        <v>51</v>
      </c>
      <c r="C93" s="2360"/>
      <c r="D93" s="2360"/>
      <c r="E93" s="2361"/>
      <c r="F93" s="206"/>
      <c r="G93" s="2413" t="s">
        <v>252</v>
      </c>
      <c r="H93" s="2309" t="s">
        <v>51</v>
      </c>
      <c r="I93" s="2301"/>
      <c r="J93" s="2301"/>
      <c r="K93" s="2418"/>
    </row>
    <row r="94" spans="1:11" ht="27.6">
      <c r="A94" s="2362"/>
      <c r="B94" s="2299" t="s">
        <v>1457</v>
      </c>
      <c r="C94" s="2301"/>
      <c r="D94" s="2299" t="s">
        <v>23</v>
      </c>
      <c r="E94" s="2314"/>
      <c r="F94" s="211"/>
      <c r="G94" s="2414"/>
      <c r="H94" s="2309" t="s">
        <v>685</v>
      </c>
      <c r="I94" s="2418"/>
      <c r="J94" s="2309" t="s">
        <v>23</v>
      </c>
      <c r="K94" s="2418"/>
    </row>
    <row r="95" spans="1:11" s="212" customFormat="1" ht="27.6">
      <c r="A95" s="2420"/>
      <c r="B95" s="46" t="s">
        <v>97</v>
      </c>
      <c r="C95" s="97" t="s">
        <v>98</v>
      </c>
      <c r="D95" s="46" t="s">
        <v>97</v>
      </c>
      <c r="E95" s="49" t="s">
        <v>98</v>
      </c>
      <c r="F95" s="211"/>
      <c r="G95" s="2415"/>
      <c r="H95" s="52" t="s">
        <v>97</v>
      </c>
      <c r="I95" s="52" t="s">
        <v>98</v>
      </c>
      <c r="J95" s="52" t="s">
        <v>97</v>
      </c>
      <c r="K95" s="49" t="s">
        <v>98</v>
      </c>
    </row>
    <row r="96" spans="1:11" ht="14.4" thickBot="1">
      <c r="A96" s="187" t="s">
        <v>99</v>
      </c>
      <c r="B96" s="586">
        <v>217945</v>
      </c>
      <c r="C96" s="745">
        <v>1477</v>
      </c>
      <c r="D96" s="587">
        <v>32189</v>
      </c>
      <c r="E96" s="746">
        <v>906</v>
      </c>
      <c r="F96" s="18"/>
      <c r="G96" s="187" t="s">
        <v>33</v>
      </c>
      <c r="H96" s="176">
        <v>215363</v>
      </c>
      <c r="I96" s="176">
        <v>1718</v>
      </c>
      <c r="J96" s="176">
        <v>31447</v>
      </c>
      <c r="K96" s="177">
        <v>962</v>
      </c>
    </row>
    <row r="97" spans="1:11">
      <c r="A97" s="53" t="s">
        <v>683</v>
      </c>
      <c r="B97" s="544">
        <v>163201</v>
      </c>
      <c r="C97" s="741">
        <v>1728</v>
      </c>
      <c r="D97" s="544">
        <v>20396</v>
      </c>
      <c r="E97" s="742">
        <v>704</v>
      </c>
      <c r="F97" s="18"/>
      <c r="G97" s="263" t="s">
        <v>683</v>
      </c>
      <c r="H97" s="176">
        <v>160505</v>
      </c>
      <c r="I97" s="176">
        <v>1785</v>
      </c>
      <c r="J97" s="176">
        <v>19777</v>
      </c>
      <c r="K97" s="177">
        <v>793</v>
      </c>
    </row>
    <row r="98" spans="1:11">
      <c r="A98" s="53" t="s">
        <v>379</v>
      </c>
      <c r="B98" s="542">
        <v>67113</v>
      </c>
      <c r="C98" s="743">
        <v>1319</v>
      </c>
      <c r="D98" s="542">
        <v>8797</v>
      </c>
      <c r="E98" s="744">
        <v>529</v>
      </c>
      <c r="F98" s="18"/>
      <c r="G98" s="263" t="s">
        <v>379</v>
      </c>
      <c r="H98" s="176">
        <v>67160</v>
      </c>
      <c r="I98" s="176">
        <v>1402</v>
      </c>
      <c r="J98" s="176">
        <v>9177</v>
      </c>
      <c r="K98" s="177">
        <v>557</v>
      </c>
    </row>
    <row r="99" spans="1:11">
      <c r="A99" s="53" t="s">
        <v>380</v>
      </c>
      <c r="B99" s="542">
        <v>17945</v>
      </c>
      <c r="C99" s="743">
        <v>890</v>
      </c>
      <c r="D99" s="542">
        <v>1422</v>
      </c>
      <c r="E99" s="744">
        <v>239</v>
      </c>
      <c r="F99" s="18"/>
      <c r="G99" s="263" t="s">
        <v>380</v>
      </c>
      <c r="H99" s="176">
        <v>15987</v>
      </c>
      <c r="I99" s="177">
        <v>877</v>
      </c>
      <c r="J99" s="176">
        <v>1475</v>
      </c>
      <c r="K99" s="177">
        <v>279</v>
      </c>
    </row>
    <row r="100" spans="1:11">
      <c r="A100" s="53" t="s">
        <v>381</v>
      </c>
      <c r="B100" s="542">
        <v>13875</v>
      </c>
      <c r="C100" s="743">
        <v>684</v>
      </c>
      <c r="D100" s="542">
        <v>2666</v>
      </c>
      <c r="E100" s="744">
        <v>323</v>
      </c>
      <c r="F100" s="18"/>
      <c r="G100" s="263" t="s">
        <v>381</v>
      </c>
      <c r="H100" s="176">
        <v>14838</v>
      </c>
      <c r="I100" s="177">
        <v>822</v>
      </c>
      <c r="J100" s="176">
        <v>2846</v>
      </c>
      <c r="K100" s="177">
        <v>363</v>
      </c>
    </row>
    <row r="101" spans="1:11">
      <c r="A101" s="53" t="s">
        <v>382</v>
      </c>
      <c r="B101" s="542">
        <v>35293</v>
      </c>
      <c r="C101" s="743">
        <v>846</v>
      </c>
      <c r="D101" s="542">
        <v>4709</v>
      </c>
      <c r="E101" s="744">
        <v>399</v>
      </c>
      <c r="F101" s="18"/>
      <c r="G101" s="263" t="s">
        <v>382</v>
      </c>
      <c r="H101" s="176">
        <v>36335</v>
      </c>
      <c r="I101" s="176">
        <v>1119</v>
      </c>
      <c r="J101" s="176">
        <v>4856</v>
      </c>
      <c r="K101" s="177">
        <v>446</v>
      </c>
    </row>
    <row r="102" spans="1:11">
      <c r="A102" s="53" t="s">
        <v>383</v>
      </c>
      <c r="B102" s="542">
        <v>96088</v>
      </c>
      <c r="C102" s="743">
        <v>1442</v>
      </c>
      <c r="D102" s="542">
        <v>11599</v>
      </c>
      <c r="E102" s="744">
        <v>521</v>
      </c>
      <c r="F102" s="18"/>
      <c r="G102" s="263" t="s">
        <v>383</v>
      </c>
      <c r="H102" s="176">
        <v>93345</v>
      </c>
      <c r="I102" s="176">
        <v>1419</v>
      </c>
      <c r="J102" s="176">
        <v>10600</v>
      </c>
      <c r="K102" s="177">
        <v>547</v>
      </c>
    </row>
    <row r="103" spans="1:11">
      <c r="A103" s="53"/>
      <c r="B103" s="542"/>
      <c r="C103" s="743"/>
      <c r="D103" s="542"/>
      <c r="E103" s="744"/>
      <c r="F103" s="18"/>
      <c r="G103" s="263"/>
      <c r="H103" s="176"/>
      <c r="I103" s="177"/>
      <c r="J103" s="176"/>
      <c r="K103" s="177"/>
    </row>
    <row r="104" spans="1:11">
      <c r="A104" s="53" t="s">
        <v>384</v>
      </c>
      <c r="B104" s="542">
        <v>54744</v>
      </c>
      <c r="C104" s="743">
        <v>1301</v>
      </c>
      <c r="D104" s="542">
        <v>11793</v>
      </c>
      <c r="E104" s="744">
        <v>633</v>
      </c>
      <c r="F104" s="18"/>
      <c r="G104" s="263" t="s">
        <v>384</v>
      </c>
      <c r="H104" s="176">
        <v>54858</v>
      </c>
      <c r="I104" s="176">
        <v>1556</v>
      </c>
      <c r="J104" s="176">
        <v>11670</v>
      </c>
      <c r="K104" s="177">
        <v>676</v>
      </c>
    </row>
    <row r="105" spans="1:11">
      <c r="A105" s="53" t="s">
        <v>385</v>
      </c>
      <c r="B105" s="542">
        <v>16620</v>
      </c>
      <c r="C105" s="743">
        <v>866</v>
      </c>
      <c r="D105" s="542">
        <v>3338</v>
      </c>
      <c r="E105" s="744">
        <v>374</v>
      </c>
      <c r="F105" s="18"/>
      <c r="G105" s="263" t="s">
        <v>385</v>
      </c>
      <c r="H105" s="176">
        <v>16457</v>
      </c>
      <c r="I105" s="177">
        <v>746</v>
      </c>
      <c r="J105" s="176">
        <v>3532</v>
      </c>
      <c r="K105" s="177">
        <v>469</v>
      </c>
    </row>
    <row r="106" spans="1:11">
      <c r="A106" s="53" t="s">
        <v>386</v>
      </c>
      <c r="B106" s="542">
        <v>5476</v>
      </c>
      <c r="C106" s="743">
        <v>564</v>
      </c>
      <c r="D106" s="542">
        <v>1325</v>
      </c>
      <c r="E106" s="744">
        <v>262</v>
      </c>
      <c r="F106" s="18"/>
      <c r="G106" s="263" t="s">
        <v>386</v>
      </c>
      <c r="H106" s="176">
        <v>5666</v>
      </c>
      <c r="I106" s="177">
        <v>494</v>
      </c>
      <c r="J106" s="176">
        <v>1564</v>
      </c>
      <c r="K106" s="177">
        <v>379</v>
      </c>
    </row>
    <row r="107" spans="1:11">
      <c r="A107" s="53" t="s">
        <v>387</v>
      </c>
      <c r="B107" s="542">
        <v>1518</v>
      </c>
      <c r="C107" s="743">
        <v>298</v>
      </c>
      <c r="D107" s="542">
        <v>557</v>
      </c>
      <c r="E107" s="744">
        <v>199</v>
      </c>
      <c r="F107" s="18"/>
      <c r="G107" s="263" t="s">
        <v>387</v>
      </c>
      <c r="H107" s="176">
        <v>1311</v>
      </c>
      <c r="I107" s="177">
        <v>301</v>
      </c>
      <c r="J107" s="177">
        <v>287</v>
      </c>
      <c r="K107" s="177">
        <v>173</v>
      </c>
    </row>
    <row r="108" spans="1:11">
      <c r="A108" s="53" t="s">
        <v>388</v>
      </c>
      <c r="B108" s="542">
        <v>885</v>
      </c>
      <c r="C108" s="743">
        <v>259</v>
      </c>
      <c r="D108" s="542">
        <v>186</v>
      </c>
      <c r="E108" s="744">
        <v>100</v>
      </c>
      <c r="F108" s="18"/>
      <c r="G108" s="263" t="s">
        <v>388</v>
      </c>
      <c r="H108" s="177">
        <v>812</v>
      </c>
      <c r="I108" s="177">
        <v>232</v>
      </c>
      <c r="J108" s="177">
        <v>374</v>
      </c>
      <c r="K108" s="177">
        <v>219</v>
      </c>
    </row>
    <row r="109" spans="1:11">
      <c r="A109" s="53" t="s">
        <v>389</v>
      </c>
      <c r="B109" s="542">
        <v>3073</v>
      </c>
      <c r="C109" s="743">
        <v>424</v>
      </c>
      <c r="D109" s="542">
        <v>582</v>
      </c>
      <c r="E109" s="744">
        <v>155</v>
      </c>
      <c r="F109" s="18"/>
      <c r="G109" s="263" t="s">
        <v>389</v>
      </c>
      <c r="H109" s="176">
        <v>3543</v>
      </c>
      <c r="I109" s="177">
        <v>407</v>
      </c>
      <c r="J109" s="177">
        <v>903</v>
      </c>
      <c r="K109" s="177">
        <v>245</v>
      </c>
    </row>
    <row r="110" spans="1:11">
      <c r="A110" s="53" t="s">
        <v>390</v>
      </c>
      <c r="B110" s="542">
        <v>11144</v>
      </c>
      <c r="C110" s="743">
        <v>646</v>
      </c>
      <c r="D110" s="542">
        <v>2013</v>
      </c>
      <c r="E110" s="744">
        <v>262</v>
      </c>
      <c r="F110" s="18"/>
      <c r="G110" s="263" t="s">
        <v>390</v>
      </c>
      <c r="H110" s="176">
        <v>10791</v>
      </c>
      <c r="I110" s="177">
        <v>641</v>
      </c>
      <c r="J110" s="176">
        <v>1968</v>
      </c>
      <c r="K110" s="177">
        <v>290</v>
      </c>
    </row>
    <row r="111" spans="1:11">
      <c r="A111" s="53" t="s">
        <v>391</v>
      </c>
      <c r="B111" s="542">
        <v>38124</v>
      </c>
      <c r="C111" s="743">
        <v>937</v>
      </c>
      <c r="D111" s="542">
        <v>8455</v>
      </c>
      <c r="E111" s="744">
        <v>533</v>
      </c>
      <c r="F111" s="18"/>
      <c r="G111" s="263" t="s">
        <v>391</v>
      </c>
      <c r="H111" s="176">
        <v>38401</v>
      </c>
      <c r="I111" s="176">
        <v>1369</v>
      </c>
      <c r="J111" s="176">
        <v>8138</v>
      </c>
      <c r="K111" s="177">
        <v>605</v>
      </c>
    </row>
    <row r="112" spans="1:11">
      <c r="A112" s="53" t="s">
        <v>386</v>
      </c>
      <c r="B112" s="542">
        <v>14175</v>
      </c>
      <c r="C112" s="743">
        <v>772</v>
      </c>
      <c r="D112" s="542">
        <v>3743</v>
      </c>
      <c r="E112" s="744">
        <v>400</v>
      </c>
      <c r="F112" s="18"/>
      <c r="G112" s="263" t="s">
        <v>386</v>
      </c>
      <c r="H112" s="176">
        <v>15630</v>
      </c>
      <c r="I112" s="177">
        <v>852</v>
      </c>
      <c r="J112" s="176">
        <v>4043</v>
      </c>
      <c r="K112" s="177">
        <v>371</v>
      </c>
    </row>
    <row r="113" spans="1:11">
      <c r="A113" s="53" t="s">
        <v>387</v>
      </c>
      <c r="B113" s="542">
        <v>2545</v>
      </c>
      <c r="C113" s="743">
        <v>347</v>
      </c>
      <c r="D113" s="542">
        <v>509</v>
      </c>
      <c r="E113" s="744">
        <v>157</v>
      </c>
      <c r="F113" s="18"/>
      <c r="G113" s="263" t="s">
        <v>387</v>
      </c>
      <c r="H113" s="176">
        <v>3265</v>
      </c>
      <c r="I113" s="177">
        <v>435</v>
      </c>
      <c r="J113" s="177">
        <v>881</v>
      </c>
      <c r="K113" s="177">
        <v>219</v>
      </c>
    </row>
    <row r="114" spans="1:11">
      <c r="A114" s="53" t="s">
        <v>388</v>
      </c>
      <c r="B114" s="542">
        <v>3151</v>
      </c>
      <c r="C114" s="743">
        <v>407</v>
      </c>
      <c r="D114" s="542">
        <v>1097</v>
      </c>
      <c r="E114" s="744">
        <v>212</v>
      </c>
      <c r="F114" s="18"/>
      <c r="G114" s="263" t="s">
        <v>388</v>
      </c>
      <c r="H114" s="176">
        <v>2994</v>
      </c>
      <c r="I114" s="177">
        <v>391</v>
      </c>
      <c r="J114" s="177">
        <v>887</v>
      </c>
      <c r="K114" s="177">
        <v>204</v>
      </c>
    </row>
    <row r="115" spans="1:11">
      <c r="A115" s="53" t="s">
        <v>389</v>
      </c>
      <c r="B115" s="542">
        <v>8479</v>
      </c>
      <c r="C115" s="743">
        <v>589</v>
      </c>
      <c r="D115" s="542">
        <v>2137</v>
      </c>
      <c r="E115" s="744">
        <v>299</v>
      </c>
      <c r="F115" s="18"/>
      <c r="G115" s="263" t="s">
        <v>389</v>
      </c>
      <c r="H115" s="176">
        <v>9371</v>
      </c>
      <c r="I115" s="177">
        <v>688</v>
      </c>
      <c r="J115" s="176">
        <v>2275</v>
      </c>
      <c r="K115" s="177">
        <v>319</v>
      </c>
    </row>
    <row r="116" spans="1:11">
      <c r="A116" s="53" t="s">
        <v>390</v>
      </c>
      <c r="B116" s="542">
        <v>23949</v>
      </c>
      <c r="C116" s="743">
        <v>702</v>
      </c>
      <c r="D116" s="542">
        <v>4712</v>
      </c>
      <c r="E116" s="744">
        <v>377</v>
      </c>
      <c r="F116" s="18"/>
      <c r="G116" s="263" t="s">
        <v>390</v>
      </c>
      <c r="H116" s="176">
        <v>22771</v>
      </c>
      <c r="I116" s="177">
        <v>932</v>
      </c>
      <c r="J116" s="176">
        <v>4095</v>
      </c>
      <c r="K116" s="177">
        <v>379</v>
      </c>
    </row>
    <row r="117" spans="1:11">
      <c r="A117" s="8"/>
      <c r="B117" s="8"/>
      <c r="C117" s="8"/>
      <c r="D117" s="8"/>
      <c r="E117" s="8"/>
      <c r="F117" s="18"/>
      <c r="G117" s="8"/>
      <c r="H117" s="8"/>
      <c r="I117" s="8"/>
      <c r="J117" s="8"/>
      <c r="K117" s="8"/>
    </row>
    <row r="118" spans="1:11" ht="27.45" customHeight="1">
      <c r="A118" s="2292" t="s">
        <v>702</v>
      </c>
      <c r="B118" s="2292"/>
      <c r="C118" s="2292"/>
      <c r="D118" s="2292"/>
      <c r="E118" s="2292"/>
      <c r="F118" s="18"/>
      <c r="G118" s="2292" t="s">
        <v>703</v>
      </c>
      <c r="H118" s="2292"/>
      <c r="I118" s="2292"/>
      <c r="J118" s="2292"/>
      <c r="K118" s="2292"/>
    </row>
    <row r="119" spans="1:11">
      <c r="A119" s="7"/>
      <c r="B119" s="8"/>
      <c r="C119" s="8"/>
      <c r="D119" s="8"/>
      <c r="E119" s="8"/>
      <c r="F119" s="18"/>
      <c r="G119" s="7"/>
      <c r="H119" s="8"/>
      <c r="I119" s="8"/>
      <c r="J119" s="8"/>
      <c r="K119" s="8"/>
    </row>
    <row r="120" spans="1:11">
      <c r="A120" s="8"/>
      <c r="B120" s="8"/>
      <c r="C120" s="8"/>
      <c r="D120" s="8"/>
      <c r="E120" s="8"/>
      <c r="F120" s="18"/>
      <c r="G120" s="8"/>
      <c r="H120" s="8"/>
      <c r="I120" s="8"/>
      <c r="J120" s="8"/>
      <c r="K120" s="8"/>
    </row>
    <row r="121" spans="1:11" ht="24.6">
      <c r="A121" s="2421" t="s">
        <v>1781</v>
      </c>
      <c r="B121" s="2421"/>
      <c r="C121" s="2421"/>
      <c r="D121" s="2421"/>
      <c r="E121" s="2421"/>
      <c r="F121" s="648"/>
      <c r="G121" s="2412" t="s">
        <v>1775</v>
      </c>
      <c r="H121" s="2412"/>
      <c r="I121" s="2412"/>
      <c r="J121" s="2412"/>
      <c r="K121" s="2412"/>
    </row>
    <row r="122" spans="1:11">
      <c r="A122" s="8"/>
      <c r="B122" s="8"/>
      <c r="C122" s="8"/>
      <c r="D122" s="8"/>
      <c r="E122" s="8"/>
      <c r="F122" s="18"/>
      <c r="G122" s="8"/>
      <c r="H122" s="8"/>
      <c r="I122" s="8"/>
      <c r="J122" s="8"/>
      <c r="K122" s="8"/>
    </row>
    <row r="123" spans="1:11" ht="17.399999999999999">
      <c r="A123" s="2357" t="s">
        <v>252</v>
      </c>
      <c r="B123" s="2417" t="s">
        <v>96</v>
      </c>
      <c r="C123" s="2416"/>
      <c r="D123" s="2416"/>
      <c r="E123" s="2416"/>
      <c r="F123" s="206"/>
      <c r="G123" s="2413" t="s">
        <v>252</v>
      </c>
      <c r="H123" s="2416" t="s">
        <v>96</v>
      </c>
      <c r="I123" s="2416"/>
      <c r="J123" s="2416"/>
      <c r="K123" s="2416"/>
    </row>
    <row r="124" spans="1:11" ht="27.6">
      <c r="A124" s="2362"/>
      <c r="B124" s="2417" t="s">
        <v>1458</v>
      </c>
      <c r="C124" s="2309"/>
      <c r="D124" s="2417" t="s">
        <v>23</v>
      </c>
      <c r="E124" s="2416"/>
      <c r="F124" s="211"/>
      <c r="G124" s="2414"/>
      <c r="H124" s="2416" t="s">
        <v>685</v>
      </c>
      <c r="I124" s="2416"/>
      <c r="J124" s="2416" t="s">
        <v>23</v>
      </c>
      <c r="K124" s="2416"/>
    </row>
    <row r="125" spans="1:11" s="212" customFormat="1" ht="27.6">
      <c r="A125" s="2420"/>
      <c r="B125" s="46" t="s">
        <v>97</v>
      </c>
      <c r="C125" s="97" t="s">
        <v>98</v>
      </c>
      <c r="D125" s="46" t="s">
        <v>97</v>
      </c>
      <c r="E125" s="49" t="s">
        <v>98</v>
      </c>
      <c r="F125" s="211"/>
      <c r="G125" s="2415"/>
      <c r="H125" s="52" t="s">
        <v>97</v>
      </c>
      <c r="I125" s="52" t="s">
        <v>98</v>
      </c>
      <c r="J125" s="52" t="s">
        <v>97</v>
      </c>
      <c r="K125" s="49" t="s">
        <v>98</v>
      </c>
    </row>
    <row r="126" spans="1:11" ht="14.4" thickBot="1">
      <c r="A126" s="187" t="s">
        <v>99</v>
      </c>
      <c r="B126" s="588">
        <v>15665</v>
      </c>
      <c r="C126" s="740">
        <v>439</v>
      </c>
      <c r="D126" s="545">
        <v>2432</v>
      </c>
      <c r="E126" s="589">
        <v>229</v>
      </c>
      <c r="F126" s="18"/>
      <c r="G126" s="187" t="s">
        <v>33</v>
      </c>
      <c r="H126" s="176">
        <v>15329</v>
      </c>
      <c r="I126" s="177">
        <v>484</v>
      </c>
      <c r="J126" s="176">
        <v>2635</v>
      </c>
      <c r="K126" s="177">
        <v>246</v>
      </c>
    </row>
    <row r="127" spans="1:11">
      <c r="A127" s="53" t="s">
        <v>683</v>
      </c>
      <c r="B127" s="544">
        <v>12257</v>
      </c>
      <c r="C127" s="741">
        <v>490</v>
      </c>
      <c r="D127" s="544">
        <v>1739</v>
      </c>
      <c r="E127" s="742">
        <v>219</v>
      </c>
      <c r="F127" s="18"/>
      <c r="G127" s="263" t="s">
        <v>683</v>
      </c>
      <c r="H127" s="176">
        <v>11525</v>
      </c>
      <c r="I127" s="177">
        <v>486</v>
      </c>
      <c r="J127" s="176">
        <v>1738</v>
      </c>
      <c r="K127" s="177">
        <v>240</v>
      </c>
    </row>
    <row r="128" spans="1:11">
      <c r="A128" s="53" t="s">
        <v>379</v>
      </c>
      <c r="B128" s="542">
        <v>4071</v>
      </c>
      <c r="C128" s="743">
        <v>330</v>
      </c>
      <c r="D128" s="542">
        <v>674</v>
      </c>
      <c r="E128" s="744">
        <v>155</v>
      </c>
      <c r="F128" s="18"/>
      <c r="G128" s="263" t="s">
        <v>379</v>
      </c>
      <c r="H128" s="176">
        <v>4529</v>
      </c>
      <c r="I128" s="177">
        <v>365</v>
      </c>
      <c r="J128" s="177">
        <v>846</v>
      </c>
      <c r="K128" s="177">
        <v>182</v>
      </c>
    </row>
    <row r="129" spans="1:11">
      <c r="A129" s="53" t="s">
        <v>380</v>
      </c>
      <c r="B129" s="542">
        <v>952</v>
      </c>
      <c r="C129" s="743">
        <v>210</v>
      </c>
      <c r="D129" s="542">
        <v>110</v>
      </c>
      <c r="E129" s="744">
        <v>87</v>
      </c>
      <c r="F129" s="18"/>
      <c r="G129" s="263" t="s">
        <v>380</v>
      </c>
      <c r="H129" s="177">
        <v>697</v>
      </c>
      <c r="I129" s="177">
        <v>164</v>
      </c>
      <c r="J129" s="177">
        <v>132</v>
      </c>
      <c r="K129" s="177">
        <v>60</v>
      </c>
    </row>
    <row r="130" spans="1:11">
      <c r="A130" s="53" t="s">
        <v>381</v>
      </c>
      <c r="B130" s="542">
        <v>864</v>
      </c>
      <c r="C130" s="743">
        <v>193</v>
      </c>
      <c r="D130" s="542">
        <v>162</v>
      </c>
      <c r="E130" s="744">
        <v>80</v>
      </c>
      <c r="F130" s="18"/>
      <c r="G130" s="263" t="s">
        <v>381</v>
      </c>
      <c r="H130" s="177">
        <v>949</v>
      </c>
      <c r="I130" s="177">
        <v>183</v>
      </c>
      <c r="J130" s="177">
        <v>236</v>
      </c>
      <c r="K130" s="177">
        <v>116</v>
      </c>
    </row>
    <row r="131" spans="1:11">
      <c r="A131" s="53" t="s">
        <v>382</v>
      </c>
      <c r="B131" s="542">
        <v>2255</v>
      </c>
      <c r="C131" s="743">
        <v>274</v>
      </c>
      <c r="D131" s="542">
        <v>402</v>
      </c>
      <c r="E131" s="744">
        <v>117</v>
      </c>
      <c r="F131" s="18"/>
      <c r="G131" s="263" t="s">
        <v>382</v>
      </c>
      <c r="H131" s="176">
        <v>2883</v>
      </c>
      <c r="I131" s="177">
        <v>313</v>
      </c>
      <c r="J131" s="177">
        <v>478</v>
      </c>
      <c r="K131" s="177">
        <v>135</v>
      </c>
    </row>
    <row r="132" spans="1:11">
      <c r="A132" s="53" t="s">
        <v>383</v>
      </c>
      <c r="B132" s="542">
        <v>8186</v>
      </c>
      <c r="C132" s="743">
        <v>466</v>
      </c>
      <c r="D132" s="542">
        <v>1065</v>
      </c>
      <c r="E132" s="744">
        <v>174</v>
      </c>
      <c r="F132" s="18"/>
      <c r="G132" s="263" t="s">
        <v>383</v>
      </c>
      <c r="H132" s="176">
        <v>6996</v>
      </c>
      <c r="I132" s="177">
        <v>408</v>
      </c>
      <c r="J132" s="177">
        <v>892</v>
      </c>
      <c r="K132" s="177">
        <v>157</v>
      </c>
    </row>
    <row r="133" spans="1:11">
      <c r="A133" s="53"/>
      <c r="B133" s="542"/>
      <c r="C133" s="743"/>
      <c r="D133" s="542"/>
      <c r="E133" s="744"/>
      <c r="F133" s="18"/>
      <c r="G133" s="263"/>
      <c r="H133" s="176"/>
      <c r="I133" s="177"/>
      <c r="J133" s="177"/>
      <c r="K133" s="177"/>
    </row>
    <row r="134" spans="1:11">
      <c r="A134" s="53" t="s">
        <v>384</v>
      </c>
      <c r="B134" s="542">
        <v>3408</v>
      </c>
      <c r="C134" s="743">
        <v>326</v>
      </c>
      <c r="D134" s="542">
        <v>693</v>
      </c>
      <c r="E134" s="744">
        <v>133</v>
      </c>
      <c r="F134" s="18"/>
      <c r="G134" s="263" t="s">
        <v>384</v>
      </c>
      <c r="H134" s="176">
        <v>3804</v>
      </c>
      <c r="I134" s="177">
        <v>340</v>
      </c>
      <c r="J134" s="177">
        <v>897</v>
      </c>
      <c r="K134" s="177">
        <v>142</v>
      </c>
    </row>
    <row r="135" spans="1:11">
      <c r="A135" s="53" t="s">
        <v>385</v>
      </c>
      <c r="B135" s="542">
        <v>1163</v>
      </c>
      <c r="C135" s="743">
        <v>220</v>
      </c>
      <c r="D135" s="542">
        <v>292</v>
      </c>
      <c r="E135" s="744">
        <v>105</v>
      </c>
      <c r="F135" s="18"/>
      <c r="G135" s="263" t="s">
        <v>385</v>
      </c>
      <c r="H135" s="176">
        <v>1212</v>
      </c>
      <c r="I135" s="177">
        <v>246</v>
      </c>
      <c r="J135" s="177">
        <v>215</v>
      </c>
      <c r="K135" s="177">
        <v>76</v>
      </c>
    </row>
    <row r="136" spans="1:11">
      <c r="A136" s="53" t="s">
        <v>386</v>
      </c>
      <c r="B136" s="542">
        <v>587</v>
      </c>
      <c r="C136" s="743">
        <v>175</v>
      </c>
      <c r="D136" s="542">
        <v>202</v>
      </c>
      <c r="E136" s="744">
        <v>105</v>
      </c>
      <c r="F136" s="18"/>
      <c r="G136" s="263" t="s">
        <v>386</v>
      </c>
      <c r="H136" s="177">
        <v>641</v>
      </c>
      <c r="I136" s="177">
        <v>177</v>
      </c>
      <c r="J136" s="177">
        <v>109</v>
      </c>
      <c r="K136" s="177">
        <v>62</v>
      </c>
    </row>
    <row r="137" spans="1:11">
      <c r="A137" s="53" t="s">
        <v>387</v>
      </c>
      <c r="B137" s="542">
        <v>207</v>
      </c>
      <c r="C137" s="743">
        <v>118</v>
      </c>
      <c r="D137" s="542">
        <v>97</v>
      </c>
      <c r="E137" s="744">
        <v>93</v>
      </c>
      <c r="F137" s="18"/>
      <c r="G137" s="263" t="s">
        <v>387</v>
      </c>
      <c r="H137" s="177">
        <v>124</v>
      </c>
      <c r="I137" s="177">
        <v>105</v>
      </c>
      <c r="J137" s="177">
        <v>16</v>
      </c>
      <c r="K137" s="177">
        <v>23</v>
      </c>
    </row>
    <row r="138" spans="1:11">
      <c r="A138" s="53" t="s">
        <v>388</v>
      </c>
      <c r="B138" s="542">
        <v>94</v>
      </c>
      <c r="C138" s="743">
        <v>66</v>
      </c>
      <c r="D138" s="542">
        <v>13</v>
      </c>
      <c r="E138" s="744">
        <v>15</v>
      </c>
      <c r="F138" s="18"/>
      <c r="G138" s="263" t="s">
        <v>388</v>
      </c>
      <c r="H138" s="177">
        <v>130</v>
      </c>
      <c r="I138" s="177">
        <v>87</v>
      </c>
      <c r="J138" s="177">
        <v>17</v>
      </c>
      <c r="K138" s="177">
        <v>18</v>
      </c>
    </row>
    <row r="139" spans="1:11">
      <c r="A139" s="53" t="s">
        <v>389</v>
      </c>
      <c r="B139" s="542">
        <v>286</v>
      </c>
      <c r="C139" s="743">
        <v>91</v>
      </c>
      <c r="D139" s="542">
        <v>92</v>
      </c>
      <c r="E139" s="744">
        <v>54</v>
      </c>
      <c r="F139" s="18"/>
      <c r="G139" s="263" t="s">
        <v>389</v>
      </c>
      <c r="H139" s="177">
        <v>387</v>
      </c>
      <c r="I139" s="177">
        <v>108</v>
      </c>
      <c r="J139" s="177">
        <v>76</v>
      </c>
      <c r="K139" s="177">
        <v>46</v>
      </c>
    </row>
    <row r="140" spans="1:11">
      <c r="A140" s="53" t="s">
        <v>390</v>
      </c>
      <c r="B140" s="542">
        <v>576</v>
      </c>
      <c r="C140" s="743">
        <v>122</v>
      </c>
      <c r="D140" s="542">
        <v>90</v>
      </c>
      <c r="E140" s="744">
        <v>40</v>
      </c>
      <c r="F140" s="18"/>
      <c r="G140" s="263" t="s">
        <v>390</v>
      </c>
      <c r="H140" s="177">
        <v>571</v>
      </c>
      <c r="I140" s="177">
        <v>157</v>
      </c>
      <c r="J140" s="177">
        <v>106</v>
      </c>
      <c r="K140" s="177">
        <v>45</v>
      </c>
    </row>
    <row r="141" spans="1:11">
      <c r="A141" s="53" t="s">
        <v>391</v>
      </c>
      <c r="B141" s="542">
        <v>2245</v>
      </c>
      <c r="C141" s="743">
        <v>231</v>
      </c>
      <c r="D141" s="542">
        <v>401</v>
      </c>
      <c r="E141" s="744">
        <v>94</v>
      </c>
      <c r="F141" s="18"/>
      <c r="G141" s="263" t="s">
        <v>391</v>
      </c>
      <c r="H141" s="176">
        <v>2592</v>
      </c>
      <c r="I141" s="177">
        <v>287</v>
      </c>
      <c r="J141" s="177">
        <v>682</v>
      </c>
      <c r="K141" s="177">
        <v>127</v>
      </c>
    </row>
    <row r="142" spans="1:11">
      <c r="A142" s="53" t="s">
        <v>386</v>
      </c>
      <c r="B142" s="542">
        <v>884</v>
      </c>
      <c r="C142" s="743">
        <v>149</v>
      </c>
      <c r="D142" s="542">
        <v>211</v>
      </c>
      <c r="E142" s="744">
        <v>76</v>
      </c>
      <c r="F142" s="18"/>
      <c r="G142" s="263" t="s">
        <v>386</v>
      </c>
      <c r="H142" s="176">
        <v>1182</v>
      </c>
      <c r="I142" s="177">
        <v>198</v>
      </c>
      <c r="J142" s="177">
        <v>390</v>
      </c>
      <c r="K142" s="177">
        <v>110</v>
      </c>
    </row>
    <row r="143" spans="1:11">
      <c r="A143" s="53" t="s">
        <v>387</v>
      </c>
      <c r="B143" s="542">
        <v>308</v>
      </c>
      <c r="C143" s="743">
        <v>105</v>
      </c>
      <c r="D143" s="542">
        <v>42</v>
      </c>
      <c r="E143" s="744">
        <v>41</v>
      </c>
      <c r="F143" s="18"/>
      <c r="G143" s="263" t="s">
        <v>387</v>
      </c>
      <c r="H143" s="177">
        <v>287</v>
      </c>
      <c r="I143" s="177">
        <v>126</v>
      </c>
      <c r="J143" s="177">
        <v>35</v>
      </c>
      <c r="K143" s="177">
        <v>39</v>
      </c>
    </row>
    <row r="144" spans="1:11">
      <c r="A144" s="53" t="s">
        <v>388</v>
      </c>
      <c r="B144" s="542">
        <v>150</v>
      </c>
      <c r="C144" s="743">
        <v>73</v>
      </c>
      <c r="D144" s="542">
        <v>62</v>
      </c>
      <c r="E144" s="744">
        <v>46</v>
      </c>
      <c r="F144" s="18"/>
      <c r="G144" s="263" t="s">
        <v>388</v>
      </c>
      <c r="H144" s="177">
        <v>76</v>
      </c>
      <c r="I144" s="177">
        <v>41</v>
      </c>
      <c r="J144" s="177">
        <v>28</v>
      </c>
      <c r="K144" s="177">
        <v>27</v>
      </c>
    </row>
    <row r="145" spans="1:11">
      <c r="A145" s="53" t="s">
        <v>389</v>
      </c>
      <c r="B145" s="542">
        <v>426</v>
      </c>
      <c r="C145" s="743">
        <v>110</v>
      </c>
      <c r="D145" s="542">
        <v>107</v>
      </c>
      <c r="E145" s="744">
        <v>50</v>
      </c>
      <c r="F145" s="18"/>
      <c r="G145" s="263" t="s">
        <v>389</v>
      </c>
      <c r="H145" s="177">
        <v>819</v>
      </c>
      <c r="I145" s="177">
        <v>161</v>
      </c>
      <c r="J145" s="177">
        <v>327</v>
      </c>
      <c r="K145" s="177">
        <v>103</v>
      </c>
    </row>
    <row r="146" spans="1:11">
      <c r="A146" s="53" t="s">
        <v>390</v>
      </c>
      <c r="B146" s="542">
        <v>1361</v>
      </c>
      <c r="C146" s="743">
        <v>208</v>
      </c>
      <c r="D146" s="542">
        <v>190</v>
      </c>
      <c r="E146" s="744">
        <v>58</v>
      </c>
      <c r="F146" s="18"/>
      <c r="G146" s="263" t="s">
        <v>390</v>
      </c>
      <c r="H146" s="176">
        <v>1410</v>
      </c>
      <c r="I146" s="177">
        <v>218</v>
      </c>
      <c r="J146" s="177">
        <v>292</v>
      </c>
      <c r="K146" s="177">
        <v>79</v>
      </c>
    </row>
    <row r="147" spans="1:11">
      <c r="A147" s="8"/>
      <c r="B147" s="8"/>
      <c r="C147" s="8"/>
      <c r="D147" s="8"/>
      <c r="E147" s="8"/>
      <c r="F147" s="18"/>
      <c r="G147" s="8"/>
      <c r="H147" s="8"/>
      <c r="I147" s="8"/>
      <c r="J147" s="8"/>
      <c r="K147" s="8"/>
    </row>
    <row r="148" spans="1:11" ht="28.05" customHeight="1">
      <c r="A148" s="2292" t="s">
        <v>702</v>
      </c>
      <c r="B148" s="2292"/>
      <c r="C148" s="2292"/>
      <c r="D148" s="2292"/>
      <c r="E148" s="2292"/>
      <c r="F148" s="18"/>
      <c r="G148" s="2292" t="s">
        <v>703</v>
      </c>
      <c r="H148" s="2292"/>
      <c r="I148" s="2292"/>
      <c r="J148" s="2292"/>
      <c r="K148" s="2292"/>
    </row>
    <row r="149" spans="1:11">
      <c r="A149" s="7"/>
      <c r="B149" s="8"/>
      <c r="C149" s="8"/>
      <c r="D149" s="8"/>
      <c r="E149" s="8"/>
      <c r="F149" s="18"/>
      <c r="G149" s="7"/>
      <c r="H149" s="8"/>
      <c r="I149" s="8"/>
      <c r="J149" s="8"/>
      <c r="K149" s="8"/>
    </row>
    <row r="150" spans="1:11">
      <c r="A150" s="8"/>
      <c r="B150" s="8"/>
      <c r="C150" s="8"/>
      <c r="D150" s="8"/>
      <c r="E150" s="8"/>
      <c r="F150" s="18"/>
      <c r="G150" s="8"/>
      <c r="H150" s="8"/>
      <c r="I150" s="8"/>
      <c r="J150" s="8"/>
      <c r="K150" s="8"/>
    </row>
    <row r="151" spans="1:11" ht="24.6">
      <c r="A151" s="2421" t="s">
        <v>1780</v>
      </c>
      <c r="B151" s="2421"/>
      <c r="C151" s="2421"/>
      <c r="D151" s="2421"/>
      <c r="E151" s="2421"/>
      <c r="F151" s="648"/>
      <c r="G151" s="2412" t="s">
        <v>1774</v>
      </c>
      <c r="H151" s="2412"/>
      <c r="I151" s="2412"/>
      <c r="J151" s="2412"/>
      <c r="K151" s="2412"/>
    </row>
    <row r="152" spans="1:11">
      <c r="A152" s="8"/>
      <c r="B152" s="8"/>
      <c r="C152" s="8"/>
      <c r="D152" s="8"/>
      <c r="E152" s="8"/>
      <c r="F152" s="18"/>
      <c r="G152" s="8"/>
      <c r="H152" s="8"/>
      <c r="I152" s="8"/>
      <c r="J152" s="8"/>
      <c r="K152" s="8"/>
    </row>
    <row r="153" spans="1:11" ht="17.399999999999999">
      <c r="A153" s="2357" t="s">
        <v>252</v>
      </c>
      <c r="B153" s="2417" t="s">
        <v>44</v>
      </c>
      <c r="C153" s="2416"/>
      <c r="D153" s="2416"/>
      <c r="E153" s="2416"/>
      <c r="F153" s="206"/>
      <c r="G153" s="2413" t="s">
        <v>252</v>
      </c>
      <c r="H153" s="2417" t="s">
        <v>44</v>
      </c>
      <c r="I153" s="2416"/>
      <c r="J153" s="2416"/>
      <c r="K153" s="2416"/>
    </row>
    <row r="154" spans="1:11" ht="27.6">
      <c r="A154" s="2362"/>
      <c r="B154" s="2417" t="s">
        <v>1459</v>
      </c>
      <c r="C154" s="2309"/>
      <c r="D154" s="2417" t="s">
        <v>23</v>
      </c>
      <c r="E154" s="2416"/>
      <c r="F154" s="211"/>
      <c r="G154" s="2414"/>
      <c r="H154" s="2417" t="s">
        <v>1459</v>
      </c>
      <c r="I154" s="2309"/>
      <c r="J154" s="2417" t="s">
        <v>23</v>
      </c>
      <c r="K154" s="2416"/>
    </row>
    <row r="155" spans="1:11" s="212" customFormat="1" ht="27.6">
      <c r="A155" s="2420"/>
      <c r="B155" s="46" t="s">
        <v>97</v>
      </c>
      <c r="C155" s="97" t="s">
        <v>98</v>
      </c>
      <c r="D155" s="46" t="s">
        <v>97</v>
      </c>
      <c r="E155" s="49" t="s">
        <v>98</v>
      </c>
      <c r="F155" s="211"/>
      <c r="G155" s="2415"/>
      <c r="H155" s="46" t="s">
        <v>97</v>
      </c>
      <c r="I155" s="97" t="s">
        <v>98</v>
      </c>
      <c r="J155" s="46" t="s">
        <v>97</v>
      </c>
      <c r="K155" s="49" t="s">
        <v>98</v>
      </c>
    </row>
    <row r="156" spans="1:11" ht="14.4" thickBot="1">
      <c r="A156" s="187" t="s">
        <v>99</v>
      </c>
      <c r="B156" s="588">
        <v>36685</v>
      </c>
      <c r="C156" s="740">
        <v>762</v>
      </c>
      <c r="D156" s="545">
        <v>7294</v>
      </c>
      <c r="E156" s="589">
        <v>574</v>
      </c>
      <c r="F156" s="18"/>
      <c r="G156" s="187" t="s">
        <v>33</v>
      </c>
      <c r="H156" s="176">
        <v>34941</v>
      </c>
      <c r="I156" s="177">
        <v>853</v>
      </c>
      <c r="J156" s="176">
        <v>6990</v>
      </c>
      <c r="K156" s="177">
        <v>511</v>
      </c>
    </row>
    <row r="157" spans="1:11">
      <c r="A157" s="53" t="s">
        <v>683</v>
      </c>
      <c r="B157" s="544">
        <v>27159</v>
      </c>
      <c r="C157" s="741">
        <v>684</v>
      </c>
      <c r="D157" s="544">
        <v>4378</v>
      </c>
      <c r="E157" s="742">
        <v>432</v>
      </c>
      <c r="F157" s="18"/>
      <c r="G157" s="263" t="s">
        <v>683</v>
      </c>
      <c r="H157" s="176">
        <v>25970</v>
      </c>
      <c r="I157" s="177">
        <v>821</v>
      </c>
      <c r="J157" s="176">
        <v>4232</v>
      </c>
      <c r="K157" s="177">
        <v>397</v>
      </c>
    </row>
    <row r="158" spans="1:11">
      <c r="A158" s="53" t="s">
        <v>379</v>
      </c>
      <c r="B158" s="542">
        <v>10082</v>
      </c>
      <c r="C158" s="743">
        <v>534</v>
      </c>
      <c r="D158" s="542">
        <v>1988</v>
      </c>
      <c r="E158" s="744">
        <v>280</v>
      </c>
      <c r="F158" s="18"/>
      <c r="G158" s="263" t="s">
        <v>379</v>
      </c>
      <c r="H158" s="176">
        <v>10130</v>
      </c>
      <c r="I158" s="177">
        <v>662</v>
      </c>
      <c r="J158" s="176">
        <v>1963</v>
      </c>
      <c r="K158" s="177">
        <v>305</v>
      </c>
    </row>
    <row r="159" spans="1:11">
      <c r="A159" s="53" t="s">
        <v>380</v>
      </c>
      <c r="B159" s="542">
        <v>2262</v>
      </c>
      <c r="C159" s="743">
        <v>351</v>
      </c>
      <c r="D159" s="542">
        <v>259</v>
      </c>
      <c r="E159" s="744">
        <v>103</v>
      </c>
      <c r="F159" s="18"/>
      <c r="G159" s="263" t="s">
        <v>380</v>
      </c>
      <c r="H159" s="176">
        <v>2419</v>
      </c>
      <c r="I159" s="177">
        <v>410</v>
      </c>
      <c r="J159" s="177">
        <v>354</v>
      </c>
      <c r="K159" s="177">
        <v>185</v>
      </c>
    </row>
    <row r="160" spans="1:11">
      <c r="A160" s="53" t="s">
        <v>381</v>
      </c>
      <c r="B160" s="542">
        <v>2079</v>
      </c>
      <c r="C160" s="743">
        <v>300</v>
      </c>
      <c r="D160" s="542">
        <v>411</v>
      </c>
      <c r="E160" s="744">
        <v>132</v>
      </c>
      <c r="F160" s="18"/>
      <c r="G160" s="263" t="s">
        <v>381</v>
      </c>
      <c r="H160" s="176">
        <v>2057</v>
      </c>
      <c r="I160" s="177">
        <v>355</v>
      </c>
      <c r="J160" s="177">
        <v>475</v>
      </c>
      <c r="K160" s="177">
        <v>173</v>
      </c>
    </row>
    <row r="161" spans="1:11">
      <c r="A161" s="53" t="s">
        <v>382</v>
      </c>
      <c r="B161" s="542">
        <v>5741</v>
      </c>
      <c r="C161" s="743">
        <v>451</v>
      </c>
      <c r="D161" s="542">
        <v>1318</v>
      </c>
      <c r="E161" s="744">
        <v>226</v>
      </c>
      <c r="F161" s="18"/>
      <c r="G161" s="263" t="s">
        <v>382</v>
      </c>
      <c r="H161" s="176">
        <v>5654</v>
      </c>
      <c r="I161" s="177">
        <v>431</v>
      </c>
      <c r="J161" s="176">
        <v>1134</v>
      </c>
      <c r="K161" s="177">
        <v>236</v>
      </c>
    </row>
    <row r="162" spans="1:11">
      <c r="A162" s="53" t="s">
        <v>383</v>
      </c>
      <c r="B162" s="542">
        <v>17077</v>
      </c>
      <c r="C162" s="743">
        <v>674</v>
      </c>
      <c r="D162" s="542">
        <v>2390</v>
      </c>
      <c r="E162" s="744">
        <v>317</v>
      </c>
      <c r="F162" s="18"/>
      <c r="G162" s="263" t="s">
        <v>383</v>
      </c>
      <c r="H162" s="176">
        <v>15840</v>
      </c>
      <c r="I162" s="177">
        <v>695</v>
      </c>
      <c r="J162" s="176">
        <v>2269</v>
      </c>
      <c r="K162" s="177">
        <v>344</v>
      </c>
    </row>
    <row r="163" spans="1:11">
      <c r="A163" s="53"/>
      <c r="B163" s="542"/>
      <c r="C163" s="743"/>
      <c r="D163" s="542"/>
      <c r="E163" s="744"/>
      <c r="F163" s="18"/>
      <c r="G163" s="263"/>
      <c r="H163" s="176"/>
      <c r="I163" s="177"/>
      <c r="J163" s="176"/>
      <c r="K163" s="177"/>
    </row>
    <row r="164" spans="1:11">
      <c r="A164" s="53" t="s">
        <v>384</v>
      </c>
      <c r="B164" s="542">
        <v>9526</v>
      </c>
      <c r="C164" s="743">
        <v>635</v>
      </c>
      <c r="D164" s="542">
        <v>2916</v>
      </c>
      <c r="E164" s="744">
        <v>404</v>
      </c>
      <c r="F164" s="18"/>
      <c r="G164" s="263" t="s">
        <v>384</v>
      </c>
      <c r="H164" s="176">
        <v>8971</v>
      </c>
      <c r="I164" s="177">
        <v>648</v>
      </c>
      <c r="J164" s="176">
        <v>2758</v>
      </c>
      <c r="K164" s="177">
        <v>413</v>
      </c>
    </row>
    <row r="165" spans="1:11">
      <c r="A165" s="53" t="s">
        <v>385</v>
      </c>
      <c r="B165" s="542">
        <v>2910</v>
      </c>
      <c r="C165" s="743">
        <v>423</v>
      </c>
      <c r="D165" s="542">
        <v>960</v>
      </c>
      <c r="E165" s="744">
        <v>263</v>
      </c>
      <c r="F165" s="18"/>
      <c r="G165" s="263" t="s">
        <v>385</v>
      </c>
      <c r="H165" s="176">
        <v>2698</v>
      </c>
      <c r="I165" s="177">
        <v>349</v>
      </c>
      <c r="J165" s="177">
        <v>738</v>
      </c>
      <c r="K165" s="177">
        <v>199</v>
      </c>
    </row>
    <row r="166" spans="1:11">
      <c r="A166" s="53" t="s">
        <v>386</v>
      </c>
      <c r="B166" s="542">
        <v>1410</v>
      </c>
      <c r="C166" s="743">
        <v>320</v>
      </c>
      <c r="D166" s="542">
        <v>570</v>
      </c>
      <c r="E166" s="744">
        <v>196</v>
      </c>
      <c r="F166" s="18"/>
      <c r="G166" s="263" t="s">
        <v>386</v>
      </c>
      <c r="H166" s="176">
        <v>1386</v>
      </c>
      <c r="I166" s="177">
        <v>294</v>
      </c>
      <c r="J166" s="177">
        <v>411</v>
      </c>
      <c r="K166" s="177">
        <v>163</v>
      </c>
    </row>
    <row r="167" spans="1:11">
      <c r="A167" s="53" t="s">
        <v>387</v>
      </c>
      <c r="B167" s="542">
        <v>576</v>
      </c>
      <c r="C167" s="743">
        <v>195</v>
      </c>
      <c r="D167" s="542">
        <v>241</v>
      </c>
      <c r="E167" s="744">
        <v>139</v>
      </c>
      <c r="F167" s="18"/>
      <c r="G167" s="263" t="s">
        <v>387</v>
      </c>
      <c r="H167" s="177">
        <v>344</v>
      </c>
      <c r="I167" s="177">
        <v>146</v>
      </c>
      <c r="J167" s="177">
        <v>109</v>
      </c>
      <c r="K167" s="177">
        <v>80</v>
      </c>
    </row>
    <row r="168" spans="1:11">
      <c r="A168" s="53" t="s">
        <v>388</v>
      </c>
      <c r="B168" s="542">
        <v>149</v>
      </c>
      <c r="C168" s="743">
        <v>61</v>
      </c>
      <c r="D168" s="542">
        <v>67</v>
      </c>
      <c r="E168" s="744">
        <v>53</v>
      </c>
      <c r="F168" s="18"/>
      <c r="G168" s="263" t="s">
        <v>388</v>
      </c>
      <c r="H168" s="177">
        <v>160</v>
      </c>
      <c r="I168" s="177">
        <v>94</v>
      </c>
      <c r="J168" s="177">
        <v>79</v>
      </c>
      <c r="K168" s="177">
        <v>67</v>
      </c>
    </row>
    <row r="169" spans="1:11">
      <c r="A169" s="53" t="s">
        <v>389</v>
      </c>
      <c r="B169" s="542">
        <v>685</v>
      </c>
      <c r="C169" s="743">
        <v>209</v>
      </c>
      <c r="D169" s="542">
        <v>262</v>
      </c>
      <c r="E169" s="744">
        <v>124</v>
      </c>
      <c r="F169" s="18"/>
      <c r="G169" s="263" t="s">
        <v>389</v>
      </c>
      <c r="H169" s="177">
        <v>882</v>
      </c>
      <c r="I169" s="177">
        <v>246</v>
      </c>
      <c r="J169" s="177">
        <v>223</v>
      </c>
      <c r="K169" s="177">
        <v>121</v>
      </c>
    </row>
    <row r="170" spans="1:11">
      <c r="A170" s="53" t="s">
        <v>390</v>
      </c>
      <c r="B170" s="542">
        <v>1500</v>
      </c>
      <c r="C170" s="743">
        <v>266</v>
      </c>
      <c r="D170" s="542">
        <v>390</v>
      </c>
      <c r="E170" s="744">
        <v>132</v>
      </c>
      <c r="F170" s="18"/>
      <c r="G170" s="263" t="s">
        <v>390</v>
      </c>
      <c r="H170" s="176">
        <v>1312</v>
      </c>
      <c r="I170" s="177">
        <v>217</v>
      </c>
      <c r="J170" s="177">
        <v>327</v>
      </c>
      <c r="K170" s="177">
        <v>125</v>
      </c>
    </row>
    <row r="171" spans="1:11">
      <c r="A171" s="53" t="s">
        <v>391</v>
      </c>
      <c r="B171" s="542">
        <v>6616</v>
      </c>
      <c r="C171" s="743">
        <v>533</v>
      </c>
      <c r="D171" s="542">
        <v>1956</v>
      </c>
      <c r="E171" s="744">
        <v>317</v>
      </c>
      <c r="F171" s="18"/>
      <c r="G171" s="263" t="s">
        <v>391</v>
      </c>
      <c r="H171" s="176">
        <v>6273</v>
      </c>
      <c r="I171" s="177">
        <v>545</v>
      </c>
      <c r="J171" s="176">
        <v>2020</v>
      </c>
      <c r="K171" s="177">
        <v>334</v>
      </c>
    </row>
    <row r="172" spans="1:11">
      <c r="A172" s="53" t="s">
        <v>386</v>
      </c>
      <c r="B172" s="542">
        <v>3396</v>
      </c>
      <c r="C172" s="743">
        <v>415</v>
      </c>
      <c r="D172" s="542">
        <v>1013</v>
      </c>
      <c r="E172" s="744">
        <v>259</v>
      </c>
      <c r="F172" s="18"/>
      <c r="G172" s="263" t="s">
        <v>386</v>
      </c>
      <c r="H172" s="176">
        <v>3186</v>
      </c>
      <c r="I172" s="177">
        <v>420</v>
      </c>
      <c r="J172" s="176">
        <v>1018</v>
      </c>
      <c r="K172" s="177">
        <v>218</v>
      </c>
    </row>
    <row r="173" spans="1:11">
      <c r="A173" s="53" t="s">
        <v>387</v>
      </c>
      <c r="B173" s="542">
        <v>873</v>
      </c>
      <c r="C173" s="743">
        <v>227</v>
      </c>
      <c r="D173" s="542">
        <v>307</v>
      </c>
      <c r="E173" s="744">
        <v>158</v>
      </c>
      <c r="F173" s="18"/>
      <c r="G173" s="263" t="s">
        <v>387</v>
      </c>
      <c r="H173" s="177">
        <v>559</v>
      </c>
      <c r="I173" s="177">
        <v>152</v>
      </c>
      <c r="J173" s="177">
        <v>187</v>
      </c>
      <c r="K173" s="177">
        <v>96</v>
      </c>
    </row>
    <row r="174" spans="1:11">
      <c r="A174" s="53" t="s">
        <v>388</v>
      </c>
      <c r="B174" s="542">
        <v>687</v>
      </c>
      <c r="C174" s="743">
        <v>203</v>
      </c>
      <c r="D174" s="542">
        <v>264</v>
      </c>
      <c r="E174" s="744">
        <v>125</v>
      </c>
      <c r="F174" s="18"/>
      <c r="G174" s="263" t="s">
        <v>388</v>
      </c>
      <c r="H174" s="177">
        <v>508</v>
      </c>
      <c r="I174" s="177">
        <v>186</v>
      </c>
      <c r="J174" s="177">
        <v>155</v>
      </c>
      <c r="K174" s="177">
        <v>100</v>
      </c>
    </row>
    <row r="175" spans="1:11">
      <c r="A175" s="53" t="s">
        <v>389</v>
      </c>
      <c r="B175" s="542">
        <v>1836</v>
      </c>
      <c r="C175" s="743">
        <v>318</v>
      </c>
      <c r="D175" s="542">
        <v>442</v>
      </c>
      <c r="E175" s="744">
        <v>166</v>
      </c>
      <c r="F175" s="18"/>
      <c r="G175" s="263" t="s">
        <v>389</v>
      </c>
      <c r="H175" s="176">
        <v>2119</v>
      </c>
      <c r="I175" s="177">
        <v>423</v>
      </c>
      <c r="J175" s="177">
        <v>676</v>
      </c>
      <c r="K175" s="177">
        <v>213</v>
      </c>
    </row>
    <row r="176" spans="1:11">
      <c r="A176" s="53" t="s">
        <v>390</v>
      </c>
      <c r="B176" s="542">
        <v>3220</v>
      </c>
      <c r="C176" s="743">
        <v>339</v>
      </c>
      <c r="D176" s="542">
        <v>943</v>
      </c>
      <c r="E176" s="744">
        <v>190</v>
      </c>
      <c r="F176" s="18"/>
      <c r="G176" s="263" t="s">
        <v>390</v>
      </c>
      <c r="H176" s="176">
        <v>3087</v>
      </c>
      <c r="I176" s="177">
        <v>401</v>
      </c>
      <c r="J176" s="176">
        <v>1002</v>
      </c>
      <c r="K176" s="177">
        <v>259</v>
      </c>
    </row>
    <row r="177" spans="1:11">
      <c r="A177" s="8"/>
      <c r="B177" s="8"/>
      <c r="C177" s="8"/>
      <c r="D177" s="8"/>
      <c r="E177" s="8"/>
      <c r="F177" s="18"/>
      <c r="G177" s="8"/>
      <c r="H177" s="8"/>
      <c r="I177" s="8"/>
      <c r="J177" s="8"/>
      <c r="K177" s="8"/>
    </row>
    <row r="178" spans="1:11" ht="30.45" customHeight="1">
      <c r="A178" s="2292" t="s">
        <v>702</v>
      </c>
      <c r="B178" s="2292"/>
      <c r="C178" s="2292"/>
      <c r="D178" s="2292"/>
      <c r="E178" s="2292"/>
      <c r="F178" s="18"/>
      <c r="G178" s="2292" t="s">
        <v>703</v>
      </c>
      <c r="H178" s="2292"/>
      <c r="I178" s="2292"/>
      <c r="J178" s="2292"/>
      <c r="K178" s="2292"/>
    </row>
  </sheetData>
  <mergeCells count="72">
    <mergeCell ref="A178:E178"/>
    <mergeCell ref="A148:E148"/>
    <mergeCell ref="A151:E151"/>
    <mergeCell ref="A153:A155"/>
    <mergeCell ref="B153:E153"/>
    <mergeCell ref="B154:C154"/>
    <mergeCell ref="D154:E154"/>
    <mergeCell ref="A118:E118"/>
    <mergeCell ref="A121:E121"/>
    <mergeCell ref="A123:A125"/>
    <mergeCell ref="B123:E123"/>
    <mergeCell ref="B124:C124"/>
    <mergeCell ref="D124:E124"/>
    <mergeCell ref="A88:E88"/>
    <mergeCell ref="A91:E91"/>
    <mergeCell ref="A93:A95"/>
    <mergeCell ref="B93:E93"/>
    <mergeCell ref="B94:C94"/>
    <mergeCell ref="D94:E94"/>
    <mergeCell ref="A58:E58"/>
    <mergeCell ref="A61:E61"/>
    <mergeCell ref="A63:A65"/>
    <mergeCell ref="B63:E63"/>
    <mergeCell ref="B64:C64"/>
    <mergeCell ref="D64:E64"/>
    <mergeCell ref="A28:E28"/>
    <mergeCell ref="A31:E31"/>
    <mergeCell ref="A33:A35"/>
    <mergeCell ref="B33:E33"/>
    <mergeCell ref="B34:C34"/>
    <mergeCell ref="D34:E34"/>
    <mergeCell ref="G1:K1"/>
    <mergeCell ref="A1:E1"/>
    <mergeCell ref="A3:A5"/>
    <mergeCell ref="B3:E3"/>
    <mergeCell ref="B4:C4"/>
    <mergeCell ref="D4:E4"/>
    <mergeCell ref="G58:K58"/>
    <mergeCell ref="G3:G5"/>
    <mergeCell ref="H3:K3"/>
    <mergeCell ref="H4:I4"/>
    <mergeCell ref="J4:K4"/>
    <mergeCell ref="G28:K28"/>
    <mergeCell ref="G31:K31"/>
    <mergeCell ref="G33:G35"/>
    <mergeCell ref="H33:K33"/>
    <mergeCell ref="H34:I34"/>
    <mergeCell ref="J34:K34"/>
    <mergeCell ref="G118:K118"/>
    <mergeCell ref="G61:K61"/>
    <mergeCell ref="G63:G65"/>
    <mergeCell ref="H63:K63"/>
    <mergeCell ref="H64:I64"/>
    <mergeCell ref="J64:K64"/>
    <mergeCell ref="G88:K88"/>
    <mergeCell ref="G91:K91"/>
    <mergeCell ref="G93:G95"/>
    <mergeCell ref="H93:K93"/>
    <mergeCell ref="H94:I94"/>
    <mergeCell ref="J94:K94"/>
    <mergeCell ref="G178:K178"/>
    <mergeCell ref="G121:K121"/>
    <mergeCell ref="G123:G125"/>
    <mergeCell ref="H123:K123"/>
    <mergeCell ref="H124:I124"/>
    <mergeCell ref="J124:K124"/>
    <mergeCell ref="G148:K148"/>
    <mergeCell ref="G151:K151"/>
    <mergeCell ref="G153:G155"/>
    <mergeCell ref="H153:K153"/>
    <mergeCell ref="H154:I154"/>
    <mergeCell ref="J154:K154"/>
  </mergeCell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2"/>
  <sheetViews>
    <sheetView topLeftCell="B1" workbookViewId="0">
      <selection activeCell="G96" sqref="G96:K96"/>
    </sheetView>
  </sheetViews>
  <sheetFormatPr defaultColWidth="8.77734375" defaultRowHeight="13.8"/>
  <cols>
    <col min="1" max="1" width="65.44140625" style="14" customWidth="1"/>
    <col min="2" max="5" width="13.77734375" style="14" customWidth="1"/>
    <col min="6" max="6" width="8.77734375" style="4"/>
    <col min="7" max="7" width="69.44140625" style="14" customWidth="1"/>
    <col min="8" max="11" width="14.21875" style="14" customWidth="1"/>
    <col min="12" max="16384" width="8.77734375" style="14"/>
  </cols>
  <sheetData>
    <row r="1" spans="1:11" ht="24.6">
      <c r="A1" s="2356" t="s">
        <v>1978</v>
      </c>
      <c r="B1" s="2356"/>
      <c r="C1" s="2356"/>
      <c r="D1" s="2356"/>
      <c r="E1" s="2356"/>
      <c r="F1" s="648"/>
      <c r="G1" s="2271" t="s">
        <v>1785</v>
      </c>
      <c r="H1" s="2271"/>
      <c r="I1" s="2271"/>
      <c r="J1" s="2271"/>
      <c r="K1" s="2271"/>
    </row>
    <row r="2" spans="1:11">
      <c r="A2" s="8"/>
      <c r="B2" s="8"/>
      <c r="C2" s="8"/>
      <c r="D2" s="8"/>
      <c r="E2" s="8"/>
      <c r="F2" s="18"/>
      <c r="G2" s="8"/>
      <c r="H2" s="8"/>
      <c r="I2" s="8"/>
      <c r="J2" s="8"/>
      <c r="K2" s="8"/>
    </row>
    <row r="3" spans="1:11" ht="18" customHeight="1">
      <c r="A3" s="2366" t="s">
        <v>689</v>
      </c>
      <c r="B3" s="2359" t="s">
        <v>100</v>
      </c>
      <c r="C3" s="2360"/>
      <c r="D3" s="2360"/>
      <c r="E3" s="2361"/>
      <c r="F3" s="206"/>
      <c r="G3" s="2424" t="s">
        <v>689</v>
      </c>
      <c r="H3" s="2419" t="s">
        <v>100</v>
      </c>
      <c r="I3" s="2360"/>
      <c r="J3" s="2360"/>
      <c r="K3" s="2361"/>
    </row>
    <row r="4" spans="1:11" ht="18" customHeight="1">
      <c r="A4" s="2427"/>
      <c r="B4" s="2299" t="s">
        <v>682</v>
      </c>
      <c r="C4" s="2301"/>
      <c r="D4" s="2299" t="s">
        <v>23</v>
      </c>
      <c r="E4" s="2314"/>
      <c r="F4" s="206"/>
      <c r="G4" s="2425"/>
      <c r="H4" s="2309" t="s">
        <v>682</v>
      </c>
      <c r="I4" s="2418"/>
      <c r="J4" s="2309" t="s">
        <v>23</v>
      </c>
      <c r="K4" s="2314"/>
    </row>
    <row r="5" spans="1:11" s="212" customFormat="1" ht="27.6">
      <c r="A5" s="2428"/>
      <c r="B5" s="46" t="s">
        <v>97</v>
      </c>
      <c r="C5" s="97" t="s">
        <v>98</v>
      </c>
      <c r="D5" s="46" t="s">
        <v>97</v>
      </c>
      <c r="E5" s="49" t="s">
        <v>98</v>
      </c>
      <c r="F5" s="211"/>
      <c r="G5" s="2426"/>
      <c r="H5" s="52" t="s">
        <v>97</v>
      </c>
      <c r="I5" s="52" t="s">
        <v>98</v>
      </c>
      <c r="J5" s="52" t="s">
        <v>97</v>
      </c>
      <c r="K5" s="49" t="s">
        <v>98</v>
      </c>
    </row>
    <row r="6" spans="1:11" ht="14.4" thickBot="1">
      <c r="A6" s="308" t="s">
        <v>33</v>
      </c>
      <c r="B6" s="589">
        <v>189764512</v>
      </c>
      <c r="C6" s="740">
        <v>13564</v>
      </c>
      <c r="D6" s="545">
        <v>253462</v>
      </c>
      <c r="E6" s="589">
        <v>4152</v>
      </c>
      <c r="F6" s="18"/>
      <c r="G6" s="308" t="s">
        <v>33</v>
      </c>
      <c r="H6" s="176">
        <v>179013710</v>
      </c>
      <c r="I6" s="176">
        <v>15584</v>
      </c>
      <c r="J6" s="176">
        <v>221782</v>
      </c>
      <c r="K6" s="176">
        <v>3790</v>
      </c>
    </row>
    <row r="7" spans="1:11">
      <c r="A7" s="53" t="s">
        <v>1670</v>
      </c>
      <c r="B7" s="544">
        <v>7203712</v>
      </c>
      <c r="C7" s="741">
        <v>30020</v>
      </c>
      <c r="D7" s="544">
        <v>17395</v>
      </c>
      <c r="E7" s="742">
        <v>896</v>
      </c>
      <c r="F7" s="18"/>
      <c r="G7" s="263" t="s">
        <v>690</v>
      </c>
      <c r="H7" s="176">
        <v>6449387</v>
      </c>
      <c r="I7" s="176">
        <v>30179</v>
      </c>
      <c r="J7" s="176">
        <v>17101</v>
      </c>
      <c r="K7" s="177">
        <v>905</v>
      </c>
    </row>
    <row r="8" spans="1:11">
      <c r="A8" s="175" t="s">
        <v>1671</v>
      </c>
      <c r="B8" s="542">
        <v>2685185</v>
      </c>
      <c r="C8" s="743">
        <v>11858</v>
      </c>
      <c r="D8" s="542">
        <v>5104</v>
      </c>
      <c r="E8" s="744">
        <v>579</v>
      </c>
      <c r="F8" s="18"/>
      <c r="G8" s="263" t="s">
        <v>691</v>
      </c>
      <c r="H8" s="176">
        <v>2641514</v>
      </c>
      <c r="I8" s="176">
        <v>14098</v>
      </c>
      <c r="J8" s="176">
        <v>5814</v>
      </c>
      <c r="K8" s="177">
        <v>555</v>
      </c>
    </row>
    <row r="9" spans="1:11">
      <c r="A9" s="309" t="s">
        <v>1674</v>
      </c>
      <c r="B9" s="542">
        <v>281158</v>
      </c>
      <c r="C9" s="743">
        <v>4401</v>
      </c>
      <c r="D9" s="542">
        <v>611</v>
      </c>
      <c r="E9" s="744">
        <v>215</v>
      </c>
      <c r="F9" s="18"/>
      <c r="G9" s="263" t="s">
        <v>692</v>
      </c>
      <c r="H9" s="176">
        <v>314016</v>
      </c>
      <c r="I9" s="176">
        <v>4919</v>
      </c>
      <c r="J9" s="177">
        <v>635</v>
      </c>
      <c r="K9" s="177">
        <v>200</v>
      </c>
    </row>
    <row r="10" spans="1:11">
      <c r="A10" s="309" t="s">
        <v>1675</v>
      </c>
      <c r="B10" s="542">
        <v>270507</v>
      </c>
      <c r="C10" s="743">
        <v>4570</v>
      </c>
      <c r="D10" s="542">
        <v>564</v>
      </c>
      <c r="E10" s="744">
        <v>167</v>
      </c>
      <c r="F10" s="18"/>
      <c r="G10" s="263" t="s">
        <v>693</v>
      </c>
      <c r="H10" s="176">
        <v>285384</v>
      </c>
      <c r="I10" s="176">
        <v>4483</v>
      </c>
      <c r="J10" s="177">
        <v>493</v>
      </c>
      <c r="K10" s="177">
        <v>163</v>
      </c>
    </row>
    <row r="11" spans="1:11">
      <c r="A11" s="309" t="s">
        <v>1677</v>
      </c>
      <c r="B11" s="542">
        <v>603334</v>
      </c>
      <c r="C11" s="743">
        <v>5502</v>
      </c>
      <c r="D11" s="542">
        <v>1070</v>
      </c>
      <c r="E11" s="744">
        <v>266</v>
      </c>
      <c r="F11" s="18"/>
      <c r="G11" s="263" t="s">
        <v>694</v>
      </c>
      <c r="H11" s="176">
        <v>633758</v>
      </c>
      <c r="I11" s="176">
        <v>6979</v>
      </c>
      <c r="J11" s="177">
        <v>878</v>
      </c>
      <c r="K11" s="177">
        <v>196</v>
      </c>
    </row>
    <row r="12" spans="1:11">
      <c r="A12" s="309" t="s">
        <v>1676</v>
      </c>
      <c r="B12" s="542">
        <v>447394</v>
      </c>
      <c r="C12" s="743">
        <v>5362</v>
      </c>
      <c r="D12" s="542">
        <v>668</v>
      </c>
      <c r="E12" s="744">
        <v>175</v>
      </c>
      <c r="F12" s="18"/>
      <c r="G12" s="263" t="s">
        <v>695</v>
      </c>
      <c r="H12" s="176">
        <v>436147</v>
      </c>
      <c r="I12" s="176">
        <v>5292</v>
      </c>
      <c r="J12" s="177">
        <v>841</v>
      </c>
      <c r="K12" s="177">
        <v>206</v>
      </c>
    </row>
    <row r="13" spans="1:11">
      <c r="A13" s="309" t="s">
        <v>1678</v>
      </c>
      <c r="B13" s="542">
        <v>1082792</v>
      </c>
      <c r="C13" s="743">
        <v>8433</v>
      </c>
      <c r="D13" s="542">
        <v>2191</v>
      </c>
      <c r="E13" s="744">
        <v>306</v>
      </c>
      <c r="F13" s="18"/>
      <c r="G13" s="263" t="s">
        <v>696</v>
      </c>
      <c r="H13" s="176">
        <v>972209</v>
      </c>
      <c r="I13" s="176">
        <v>9041</v>
      </c>
      <c r="J13" s="176">
        <v>2967</v>
      </c>
      <c r="K13" s="177">
        <v>434</v>
      </c>
    </row>
    <row r="14" spans="1:11">
      <c r="A14" s="175" t="s">
        <v>1673</v>
      </c>
      <c r="B14" s="542">
        <v>4518527</v>
      </c>
      <c r="C14" s="743">
        <v>25214</v>
      </c>
      <c r="D14" s="542">
        <v>12291</v>
      </c>
      <c r="E14" s="744">
        <v>816</v>
      </c>
      <c r="F14" s="18"/>
      <c r="G14" s="263" t="s">
        <v>697</v>
      </c>
      <c r="H14" s="176">
        <v>3807873</v>
      </c>
      <c r="I14" s="176">
        <v>25534</v>
      </c>
      <c r="J14" s="176">
        <v>11287</v>
      </c>
      <c r="K14" s="177">
        <v>778</v>
      </c>
    </row>
    <row r="15" spans="1:11">
      <c r="A15" s="53" t="s">
        <v>1672</v>
      </c>
      <c r="B15" s="542">
        <v>182560800</v>
      </c>
      <c r="C15" s="743">
        <v>40327</v>
      </c>
      <c r="D15" s="542">
        <v>236067</v>
      </c>
      <c r="E15" s="744">
        <v>3904</v>
      </c>
      <c r="F15" s="18"/>
      <c r="G15" s="263" t="s">
        <v>698</v>
      </c>
      <c r="H15" s="176">
        <v>172564323</v>
      </c>
      <c r="I15" s="176">
        <v>42396</v>
      </c>
      <c r="J15" s="176">
        <v>204681</v>
      </c>
      <c r="K15" s="176">
        <v>3662</v>
      </c>
    </row>
    <row r="16" spans="1:11">
      <c r="A16" s="8"/>
      <c r="B16" s="8"/>
      <c r="C16" s="8"/>
      <c r="D16" s="8"/>
      <c r="E16" s="8"/>
      <c r="F16" s="18"/>
      <c r="G16" s="8"/>
      <c r="H16" s="8"/>
      <c r="I16" s="8"/>
      <c r="J16" s="8"/>
      <c r="K16" s="8"/>
    </row>
    <row r="17" spans="1:11" ht="37.5" customHeight="1">
      <c r="A17" s="2292" t="s">
        <v>704</v>
      </c>
      <c r="B17" s="2292"/>
      <c r="C17" s="2292"/>
      <c r="D17" s="2292"/>
      <c r="E17" s="2292"/>
      <c r="F17" s="18"/>
      <c r="G17" s="2292" t="s">
        <v>705</v>
      </c>
      <c r="H17" s="2292"/>
      <c r="I17" s="2292"/>
      <c r="J17" s="2292"/>
      <c r="K17" s="2292"/>
    </row>
    <row r="18" spans="1:11">
      <c r="A18" s="190"/>
      <c r="B18" s="190"/>
      <c r="C18" s="190"/>
      <c r="D18" s="190"/>
      <c r="E18" s="190"/>
      <c r="F18" s="18"/>
      <c r="G18" s="190"/>
      <c r="H18" s="190"/>
      <c r="I18" s="190"/>
      <c r="J18" s="190"/>
      <c r="K18" s="190"/>
    </row>
    <row r="19" spans="1:11">
      <c r="A19" s="8"/>
      <c r="B19" s="8"/>
      <c r="C19" s="8"/>
      <c r="D19" s="8"/>
      <c r="E19" s="8"/>
      <c r="F19" s="18"/>
      <c r="G19" s="8"/>
      <c r="H19" s="8"/>
      <c r="I19" s="8"/>
      <c r="J19" s="8"/>
      <c r="K19" s="8"/>
    </row>
    <row r="20" spans="1:11" ht="24.6">
      <c r="A20" s="2421" t="s">
        <v>1985</v>
      </c>
      <c r="B20" s="2421"/>
      <c r="C20" s="2421"/>
      <c r="D20" s="2421"/>
      <c r="E20" s="2421"/>
      <c r="F20" s="648"/>
      <c r="G20" s="2412" t="s">
        <v>1986</v>
      </c>
      <c r="H20" s="2412"/>
      <c r="I20" s="2412"/>
      <c r="J20" s="2412"/>
      <c r="K20" s="2412"/>
    </row>
    <row r="21" spans="1:11">
      <c r="A21" s="8"/>
      <c r="B21" s="8"/>
      <c r="C21" s="8"/>
      <c r="D21" s="8"/>
      <c r="E21" s="8"/>
      <c r="F21" s="18"/>
      <c r="G21" s="8"/>
      <c r="H21" s="8"/>
      <c r="I21" s="8"/>
      <c r="J21" s="8"/>
      <c r="K21" s="8"/>
    </row>
    <row r="22" spans="1:11" ht="17.399999999999999">
      <c r="A22" s="2366" t="s">
        <v>689</v>
      </c>
      <c r="B22" s="2359" t="s">
        <v>90</v>
      </c>
      <c r="C22" s="2360"/>
      <c r="D22" s="2360"/>
      <c r="E22" s="2361"/>
      <c r="F22" s="206"/>
      <c r="G22" s="2424" t="s">
        <v>689</v>
      </c>
      <c r="H22" s="2419" t="s">
        <v>90</v>
      </c>
      <c r="I22" s="2360"/>
      <c r="J22" s="2360"/>
      <c r="K22" s="2361"/>
    </row>
    <row r="23" spans="1:11" ht="17.399999999999999">
      <c r="A23" s="2427"/>
      <c r="B23" s="2299" t="s">
        <v>684</v>
      </c>
      <c r="C23" s="2301"/>
      <c r="D23" s="2299" t="s">
        <v>23</v>
      </c>
      <c r="E23" s="2314"/>
      <c r="F23" s="206"/>
      <c r="G23" s="2425"/>
      <c r="H23" s="2309" t="s">
        <v>684</v>
      </c>
      <c r="I23" s="2418"/>
      <c r="J23" s="2309" t="s">
        <v>23</v>
      </c>
      <c r="K23" s="2314"/>
    </row>
    <row r="24" spans="1:11" s="212" customFormat="1" ht="27.6">
      <c r="A24" s="2428"/>
      <c r="B24" s="46" t="s">
        <v>97</v>
      </c>
      <c r="C24" s="97" t="s">
        <v>98</v>
      </c>
      <c r="D24" s="46" t="s">
        <v>97</v>
      </c>
      <c r="E24" s="49" t="s">
        <v>98</v>
      </c>
      <c r="F24" s="211"/>
      <c r="G24" s="2426"/>
      <c r="H24" s="52" t="s">
        <v>97</v>
      </c>
      <c r="I24" s="52" t="s">
        <v>98</v>
      </c>
      <c r="J24" s="52" t="s">
        <v>97</v>
      </c>
      <c r="K24" s="49" t="s">
        <v>98</v>
      </c>
    </row>
    <row r="25" spans="1:11" ht="14.4" thickBot="1">
      <c r="A25" s="308" t="s">
        <v>33</v>
      </c>
      <c r="B25" s="588">
        <v>855319</v>
      </c>
      <c r="C25" s="740">
        <v>202</v>
      </c>
      <c r="D25" s="545">
        <v>140830</v>
      </c>
      <c r="E25" s="589">
        <v>2453</v>
      </c>
      <c r="F25" s="18"/>
      <c r="G25" s="308" t="s">
        <v>33</v>
      </c>
      <c r="H25" s="176">
        <v>808111</v>
      </c>
      <c r="I25" s="177">
        <v>185</v>
      </c>
      <c r="J25" s="176">
        <v>125153</v>
      </c>
      <c r="K25" s="176">
        <v>2303</v>
      </c>
    </row>
    <row r="26" spans="1:11">
      <c r="A26" s="53" t="s">
        <v>1670</v>
      </c>
      <c r="B26" s="544">
        <v>55170</v>
      </c>
      <c r="C26" s="741">
        <v>1710</v>
      </c>
      <c r="D26" s="544">
        <v>12873</v>
      </c>
      <c r="E26" s="742">
        <v>849</v>
      </c>
      <c r="F26" s="18"/>
      <c r="G26" s="263" t="s">
        <v>690</v>
      </c>
      <c r="H26" s="176">
        <v>52427</v>
      </c>
      <c r="I26" s="176">
        <v>1546</v>
      </c>
      <c r="J26" s="176">
        <v>13064</v>
      </c>
      <c r="K26" s="177">
        <v>872</v>
      </c>
    </row>
    <row r="27" spans="1:11">
      <c r="A27" s="175" t="s">
        <v>1671</v>
      </c>
      <c r="B27" s="542">
        <v>12574</v>
      </c>
      <c r="C27" s="743">
        <v>928</v>
      </c>
      <c r="D27" s="542">
        <v>3886</v>
      </c>
      <c r="E27" s="744">
        <v>505</v>
      </c>
      <c r="F27" s="18"/>
      <c r="G27" s="263" t="s">
        <v>691</v>
      </c>
      <c r="H27" s="176">
        <v>12349</v>
      </c>
      <c r="I27" s="177">
        <v>840</v>
      </c>
      <c r="J27" s="176">
        <v>4148</v>
      </c>
      <c r="K27" s="177">
        <v>490</v>
      </c>
    </row>
    <row r="28" spans="1:11">
      <c r="A28" s="309" t="s">
        <v>1674</v>
      </c>
      <c r="B28" s="542">
        <v>1197</v>
      </c>
      <c r="C28" s="743">
        <v>263</v>
      </c>
      <c r="D28" s="542">
        <v>392</v>
      </c>
      <c r="E28" s="744">
        <v>160</v>
      </c>
      <c r="F28" s="18"/>
      <c r="G28" s="263" t="s">
        <v>692</v>
      </c>
      <c r="H28" s="177">
        <v>826</v>
      </c>
      <c r="I28" s="177">
        <v>201</v>
      </c>
      <c r="J28" s="177">
        <v>249</v>
      </c>
      <c r="K28" s="177">
        <v>119</v>
      </c>
    </row>
    <row r="29" spans="1:11">
      <c r="A29" s="309" t="s">
        <v>1675</v>
      </c>
      <c r="B29" s="542">
        <v>884</v>
      </c>
      <c r="C29" s="743">
        <v>202</v>
      </c>
      <c r="D29" s="542">
        <v>415</v>
      </c>
      <c r="E29" s="744">
        <v>161</v>
      </c>
      <c r="F29" s="18"/>
      <c r="G29" s="263" t="s">
        <v>693</v>
      </c>
      <c r="H29" s="177">
        <v>888</v>
      </c>
      <c r="I29" s="177">
        <v>231</v>
      </c>
      <c r="J29" s="177">
        <v>297</v>
      </c>
      <c r="K29" s="177">
        <v>128</v>
      </c>
    </row>
    <row r="30" spans="1:11">
      <c r="A30" s="309" t="s">
        <v>1677</v>
      </c>
      <c r="B30" s="542">
        <v>2338</v>
      </c>
      <c r="C30" s="743">
        <v>366</v>
      </c>
      <c r="D30" s="542">
        <v>768</v>
      </c>
      <c r="E30" s="744">
        <v>215</v>
      </c>
      <c r="F30" s="18"/>
      <c r="G30" s="263" t="s">
        <v>694</v>
      </c>
      <c r="H30" s="176">
        <v>2265</v>
      </c>
      <c r="I30" s="177">
        <v>372</v>
      </c>
      <c r="J30" s="177">
        <v>568</v>
      </c>
      <c r="K30" s="177">
        <v>141</v>
      </c>
    </row>
    <row r="31" spans="1:11">
      <c r="A31" s="309" t="s">
        <v>1676</v>
      </c>
      <c r="B31" s="542">
        <v>1772</v>
      </c>
      <c r="C31" s="743">
        <v>294</v>
      </c>
      <c r="D31" s="542">
        <v>560</v>
      </c>
      <c r="E31" s="744">
        <v>173</v>
      </c>
      <c r="F31" s="18"/>
      <c r="G31" s="263" t="s">
        <v>695</v>
      </c>
      <c r="H31" s="176">
        <v>2296</v>
      </c>
      <c r="I31" s="177">
        <v>434</v>
      </c>
      <c r="J31" s="177">
        <v>677</v>
      </c>
      <c r="K31" s="177">
        <v>185</v>
      </c>
    </row>
    <row r="32" spans="1:11">
      <c r="A32" s="309" t="s">
        <v>1678</v>
      </c>
      <c r="B32" s="542">
        <v>6383</v>
      </c>
      <c r="C32" s="743">
        <v>681</v>
      </c>
      <c r="D32" s="542">
        <v>1751</v>
      </c>
      <c r="E32" s="744">
        <v>281</v>
      </c>
      <c r="F32" s="18"/>
      <c r="G32" s="263" t="s">
        <v>696</v>
      </c>
      <c r="H32" s="176">
        <v>6074</v>
      </c>
      <c r="I32" s="177">
        <v>617</v>
      </c>
      <c r="J32" s="176">
        <v>2357</v>
      </c>
      <c r="K32" s="177">
        <v>393</v>
      </c>
    </row>
    <row r="33" spans="1:11">
      <c r="A33" s="175" t="s">
        <v>1673</v>
      </c>
      <c r="B33" s="542">
        <v>42596</v>
      </c>
      <c r="C33" s="743">
        <v>1437</v>
      </c>
      <c r="D33" s="542">
        <v>8987</v>
      </c>
      <c r="E33" s="744">
        <v>710</v>
      </c>
      <c r="F33" s="18"/>
      <c r="G33" s="263" t="s">
        <v>697</v>
      </c>
      <c r="H33" s="176">
        <v>40078</v>
      </c>
      <c r="I33" s="176">
        <v>1340</v>
      </c>
      <c r="J33" s="176">
        <v>8916</v>
      </c>
      <c r="K33" s="177">
        <v>756</v>
      </c>
    </row>
    <row r="34" spans="1:11">
      <c r="A34" s="53" t="s">
        <v>1672</v>
      </c>
      <c r="B34" s="542">
        <v>800149</v>
      </c>
      <c r="C34" s="743">
        <v>1724</v>
      </c>
      <c r="D34" s="542">
        <v>127957</v>
      </c>
      <c r="E34" s="744">
        <v>2250</v>
      </c>
      <c r="F34" s="18"/>
      <c r="G34" s="263" t="s">
        <v>698</v>
      </c>
      <c r="H34" s="176">
        <v>755684</v>
      </c>
      <c r="I34" s="176">
        <v>1555</v>
      </c>
      <c r="J34" s="176">
        <v>112089</v>
      </c>
      <c r="K34" s="176">
        <v>2116</v>
      </c>
    </row>
    <row r="35" spans="1:11">
      <c r="A35" s="8"/>
      <c r="B35" s="8"/>
      <c r="C35" s="8"/>
      <c r="D35" s="8"/>
      <c r="E35" s="8"/>
      <c r="F35" s="18"/>
      <c r="G35" s="8"/>
      <c r="H35" s="8"/>
      <c r="I35" s="8"/>
      <c r="J35" s="8"/>
      <c r="K35" s="8"/>
    </row>
    <row r="36" spans="1:11" ht="36.75" customHeight="1">
      <c r="A36" s="2292" t="s">
        <v>704</v>
      </c>
      <c r="B36" s="2292"/>
      <c r="C36" s="2292"/>
      <c r="D36" s="2292"/>
      <c r="E36" s="2292"/>
      <c r="F36" s="18"/>
      <c r="G36" s="2292" t="s">
        <v>705</v>
      </c>
      <c r="H36" s="2292"/>
      <c r="I36" s="2292"/>
      <c r="J36" s="2292"/>
      <c r="K36" s="2292"/>
    </row>
    <row r="37" spans="1:11">
      <c r="A37" s="198"/>
      <c r="B37" s="198"/>
      <c r="C37" s="198"/>
      <c r="D37" s="198"/>
      <c r="E37" s="198"/>
      <c r="F37" s="18"/>
      <c r="G37" s="198"/>
      <c r="H37" s="198"/>
      <c r="I37" s="198"/>
      <c r="J37" s="198"/>
      <c r="K37" s="198"/>
    </row>
    <row r="38" spans="1:11">
      <c r="A38" s="8"/>
      <c r="B38" s="8"/>
      <c r="C38" s="8"/>
      <c r="D38" s="8"/>
      <c r="E38" s="8"/>
      <c r="F38" s="18"/>
      <c r="G38" s="8"/>
      <c r="H38" s="8"/>
      <c r="I38" s="8"/>
      <c r="J38" s="8"/>
      <c r="K38" s="8"/>
    </row>
    <row r="39" spans="1:11" ht="24.6">
      <c r="A39" s="2421" t="s">
        <v>1987</v>
      </c>
      <c r="B39" s="2421"/>
      <c r="C39" s="2421"/>
      <c r="D39" s="2421"/>
      <c r="E39" s="2421"/>
      <c r="F39" s="648"/>
      <c r="G39" s="2412" t="s">
        <v>1988</v>
      </c>
      <c r="H39" s="2412"/>
      <c r="I39" s="2412"/>
      <c r="J39" s="2412"/>
      <c r="K39" s="2412"/>
    </row>
    <row r="40" spans="1:11">
      <c r="A40" s="8"/>
      <c r="B40" s="8"/>
      <c r="C40" s="8"/>
      <c r="D40" s="8"/>
      <c r="E40" s="8"/>
      <c r="F40" s="18"/>
      <c r="G40" s="8"/>
      <c r="H40" s="8"/>
      <c r="I40" s="8"/>
      <c r="J40" s="8"/>
      <c r="K40" s="8"/>
    </row>
    <row r="41" spans="1:11" ht="17.399999999999999">
      <c r="A41" s="2366" t="s">
        <v>689</v>
      </c>
      <c r="B41" s="2370" t="s">
        <v>95</v>
      </c>
      <c r="C41" s="2371"/>
      <c r="D41" s="2371"/>
      <c r="E41" s="2422"/>
      <c r="F41" s="206"/>
      <c r="G41" s="2424" t="s">
        <v>689</v>
      </c>
      <c r="H41" s="2371" t="s">
        <v>95</v>
      </c>
      <c r="I41" s="2371"/>
      <c r="J41" s="2371"/>
      <c r="K41" s="2422"/>
    </row>
    <row r="42" spans="1:11" ht="30" customHeight="1">
      <c r="A42" s="2427"/>
      <c r="B42" s="2417" t="s">
        <v>1456</v>
      </c>
      <c r="C42" s="2309"/>
      <c r="D42" s="2417" t="s">
        <v>686</v>
      </c>
      <c r="E42" s="2423"/>
      <c r="F42" s="211"/>
      <c r="G42" s="2425"/>
      <c r="H42" s="2416" t="s">
        <v>685</v>
      </c>
      <c r="I42" s="2416"/>
      <c r="J42" s="2416" t="s">
        <v>686</v>
      </c>
      <c r="K42" s="2423"/>
    </row>
    <row r="43" spans="1:11" s="212" customFormat="1" ht="27.6">
      <c r="A43" s="2428"/>
      <c r="B43" s="46" t="s">
        <v>97</v>
      </c>
      <c r="C43" s="97" t="s">
        <v>98</v>
      </c>
      <c r="D43" s="46" t="s">
        <v>97</v>
      </c>
      <c r="E43" s="49" t="s">
        <v>98</v>
      </c>
      <c r="F43" s="211"/>
      <c r="G43" s="2426"/>
      <c r="H43" s="52" t="s">
        <v>97</v>
      </c>
      <c r="I43" s="52" t="s">
        <v>98</v>
      </c>
      <c r="J43" s="52" t="s">
        <v>97</v>
      </c>
      <c r="K43" s="49" t="s">
        <v>98</v>
      </c>
    </row>
    <row r="44" spans="1:11" ht="14.4" thickBot="1">
      <c r="A44" s="308" t="s">
        <v>33</v>
      </c>
      <c r="B44" s="589">
        <v>121252</v>
      </c>
      <c r="C44" s="740">
        <v>155</v>
      </c>
      <c r="D44" s="545">
        <v>27783</v>
      </c>
      <c r="E44" s="589">
        <v>953</v>
      </c>
      <c r="F44" s="18"/>
      <c r="G44" s="308" t="s">
        <v>33</v>
      </c>
      <c r="H44" s="176">
        <v>112489</v>
      </c>
      <c r="I44" s="177">
        <v>127</v>
      </c>
      <c r="J44" s="176">
        <v>22423</v>
      </c>
      <c r="K44" s="176">
        <v>1018</v>
      </c>
    </row>
    <row r="45" spans="1:11">
      <c r="A45" s="53" t="s">
        <v>1670</v>
      </c>
      <c r="B45" s="544">
        <v>5935</v>
      </c>
      <c r="C45" s="741">
        <v>653</v>
      </c>
      <c r="D45" s="544">
        <v>2088</v>
      </c>
      <c r="E45" s="742">
        <v>381</v>
      </c>
      <c r="F45" s="18"/>
      <c r="G45" s="263" t="s">
        <v>690</v>
      </c>
      <c r="H45" s="176">
        <v>6130</v>
      </c>
      <c r="I45" s="177">
        <v>645</v>
      </c>
      <c r="J45" s="176">
        <v>2077</v>
      </c>
      <c r="K45" s="177">
        <v>371</v>
      </c>
    </row>
    <row r="46" spans="1:11">
      <c r="A46" s="175" t="s">
        <v>1671</v>
      </c>
      <c r="B46" s="542">
        <v>2173</v>
      </c>
      <c r="C46" s="743">
        <v>449</v>
      </c>
      <c r="D46" s="542">
        <v>849</v>
      </c>
      <c r="E46" s="744">
        <v>260</v>
      </c>
      <c r="F46" s="18"/>
      <c r="G46" s="263" t="s">
        <v>691</v>
      </c>
      <c r="H46" s="176">
        <v>2021</v>
      </c>
      <c r="I46" s="177">
        <v>308</v>
      </c>
      <c r="J46" s="177">
        <v>668</v>
      </c>
      <c r="K46" s="177">
        <v>155</v>
      </c>
    </row>
    <row r="47" spans="1:11">
      <c r="A47" s="309" t="s">
        <v>1674</v>
      </c>
      <c r="B47" s="542">
        <v>261</v>
      </c>
      <c r="C47" s="743">
        <v>180</v>
      </c>
      <c r="D47" s="542">
        <v>98</v>
      </c>
      <c r="E47" s="744">
        <v>83</v>
      </c>
      <c r="F47" s="18"/>
      <c r="G47" s="263" t="s">
        <v>692</v>
      </c>
      <c r="H47" s="177">
        <v>121</v>
      </c>
      <c r="I47" s="177">
        <v>72</v>
      </c>
      <c r="J47" s="177">
        <v>42</v>
      </c>
      <c r="K47" s="177">
        <v>32</v>
      </c>
    </row>
    <row r="48" spans="1:11">
      <c r="A48" s="309" t="s">
        <v>1675</v>
      </c>
      <c r="B48" s="542">
        <v>178</v>
      </c>
      <c r="C48" s="743">
        <v>100</v>
      </c>
      <c r="D48" s="542">
        <v>136</v>
      </c>
      <c r="E48" s="744">
        <v>103</v>
      </c>
      <c r="F48" s="18"/>
      <c r="G48" s="263" t="s">
        <v>693</v>
      </c>
      <c r="H48" s="177">
        <v>280</v>
      </c>
      <c r="I48" s="177">
        <v>124</v>
      </c>
      <c r="J48" s="177">
        <v>102</v>
      </c>
      <c r="K48" s="177">
        <v>71</v>
      </c>
    </row>
    <row r="49" spans="1:11">
      <c r="A49" s="309" t="s">
        <v>1677</v>
      </c>
      <c r="B49" s="542">
        <v>334</v>
      </c>
      <c r="C49" s="743">
        <v>160</v>
      </c>
      <c r="D49" s="542">
        <v>93</v>
      </c>
      <c r="E49" s="744">
        <v>100</v>
      </c>
      <c r="F49" s="18"/>
      <c r="G49" s="263" t="s">
        <v>694</v>
      </c>
      <c r="H49" s="177">
        <v>500</v>
      </c>
      <c r="I49" s="177">
        <v>161</v>
      </c>
      <c r="J49" s="177">
        <v>105</v>
      </c>
      <c r="K49" s="177">
        <v>69</v>
      </c>
    </row>
    <row r="50" spans="1:11">
      <c r="A50" s="309" t="s">
        <v>1676</v>
      </c>
      <c r="B50" s="542">
        <v>325</v>
      </c>
      <c r="C50" s="743">
        <v>130</v>
      </c>
      <c r="D50" s="542">
        <v>142</v>
      </c>
      <c r="E50" s="744">
        <v>78</v>
      </c>
      <c r="F50" s="18"/>
      <c r="G50" s="263" t="s">
        <v>695</v>
      </c>
      <c r="H50" s="177">
        <v>291</v>
      </c>
      <c r="I50" s="177">
        <v>102</v>
      </c>
      <c r="J50" s="177">
        <v>87</v>
      </c>
      <c r="K50" s="177">
        <v>43</v>
      </c>
    </row>
    <row r="51" spans="1:11">
      <c r="A51" s="309" t="s">
        <v>1678</v>
      </c>
      <c r="B51" s="542">
        <v>1075</v>
      </c>
      <c r="C51" s="743">
        <v>267</v>
      </c>
      <c r="D51" s="542">
        <v>380</v>
      </c>
      <c r="E51" s="744">
        <v>122</v>
      </c>
      <c r="F51" s="18"/>
      <c r="G51" s="263" t="s">
        <v>696</v>
      </c>
      <c r="H51" s="177">
        <v>829</v>
      </c>
      <c r="I51" s="177">
        <v>191</v>
      </c>
      <c r="J51" s="177">
        <v>332</v>
      </c>
      <c r="K51" s="177">
        <v>109</v>
      </c>
    </row>
    <row r="52" spans="1:11">
      <c r="A52" s="175" t="s">
        <v>1673</v>
      </c>
      <c r="B52" s="542">
        <v>3762</v>
      </c>
      <c r="C52" s="743">
        <v>447</v>
      </c>
      <c r="D52" s="542">
        <v>1239</v>
      </c>
      <c r="E52" s="744">
        <v>283</v>
      </c>
      <c r="F52" s="18"/>
      <c r="G52" s="263" t="s">
        <v>697</v>
      </c>
      <c r="H52" s="176">
        <v>4109</v>
      </c>
      <c r="I52" s="177">
        <v>486</v>
      </c>
      <c r="J52" s="176">
        <v>1409</v>
      </c>
      <c r="K52" s="177">
        <v>316</v>
      </c>
    </row>
    <row r="53" spans="1:11">
      <c r="A53" s="53" t="s">
        <v>1672</v>
      </c>
      <c r="B53" s="542">
        <v>115317</v>
      </c>
      <c r="C53" s="743">
        <v>698</v>
      </c>
      <c r="D53" s="542">
        <v>25695</v>
      </c>
      <c r="E53" s="744">
        <v>895</v>
      </c>
      <c r="F53" s="18"/>
      <c r="G53" s="263" t="s">
        <v>698</v>
      </c>
      <c r="H53" s="176">
        <v>106359</v>
      </c>
      <c r="I53" s="177">
        <v>676</v>
      </c>
      <c r="J53" s="176">
        <v>20346</v>
      </c>
      <c r="K53" s="176">
        <v>1006</v>
      </c>
    </row>
    <row r="54" spans="1:11">
      <c r="A54" s="8"/>
      <c r="B54" s="8"/>
      <c r="C54" s="8"/>
      <c r="D54" s="8"/>
      <c r="E54" s="8"/>
      <c r="F54" s="18"/>
      <c r="G54" s="8"/>
      <c r="H54" s="8"/>
      <c r="I54" s="8"/>
      <c r="J54" s="8"/>
      <c r="K54" s="8"/>
    </row>
    <row r="55" spans="1:11" ht="42" customHeight="1">
      <c r="A55" s="2292" t="s">
        <v>704</v>
      </c>
      <c r="B55" s="2292"/>
      <c r="C55" s="2292"/>
      <c r="D55" s="2292"/>
      <c r="E55" s="2292"/>
      <c r="F55" s="18"/>
      <c r="G55" s="2292" t="s">
        <v>705</v>
      </c>
      <c r="H55" s="2292"/>
      <c r="I55" s="2292"/>
      <c r="J55" s="2292"/>
      <c r="K55" s="2292"/>
    </row>
    <row r="56" spans="1:11">
      <c r="A56" s="190"/>
      <c r="B56" s="190"/>
      <c r="C56" s="190"/>
      <c r="D56" s="190"/>
      <c r="E56" s="190"/>
      <c r="F56" s="18"/>
      <c r="G56" s="190"/>
      <c r="H56" s="190"/>
      <c r="I56" s="190"/>
      <c r="J56" s="190"/>
      <c r="K56" s="190"/>
    </row>
    <row r="57" spans="1:11">
      <c r="A57" s="8"/>
      <c r="B57" s="8"/>
      <c r="C57" s="8"/>
      <c r="D57" s="8"/>
      <c r="E57" s="8"/>
      <c r="F57" s="18"/>
      <c r="G57" s="8"/>
      <c r="H57" s="8"/>
      <c r="I57" s="8"/>
      <c r="J57" s="8"/>
      <c r="K57" s="8"/>
    </row>
    <row r="58" spans="1:11" ht="24.6">
      <c r="A58" s="2421" t="s">
        <v>1989</v>
      </c>
      <c r="B58" s="2421"/>
      <c r="C58" s="2421"/>
      <c r="D58" s="2421"/>
      <c r="E58" s="2421"/>
      <c r="F58" s="648"/>
      <c r="G58" s="2412" t="s">
        <v>1990</v>
      </c>
      <c r="H58" s="2412"/>
      <c r="I58" s="2412"/>
      <c r="J58" s="2412"/>
      <c r="K58" s="2412"/>
    </row>
    <row r="59" spans="1:11">
      <c r="A59" s="8"/>
      <c r="B59" s="8"/>
      <c r="C59" s="8"/>
      <c r="D59" s="8"/>
      <c r="E59" s="8"/>
      <c r="F59" s="18"/>
      <c r="G59" s="8"/>
      <c r="H59" s="8"/>
      <c r="I59" s="8"/>
      <c r="J59" s="8"/>
      <c r="K59" s="8"/>
    </row>
    <row r="60" spans="1:11" ht="17.399999999999999">
      <c r="A60" s="2366" t="s">
        <v>689</v>
      </c>
      <c r="B60" s="2359" t="s">
        <v>51</v>
      </c>
      <c r="C60" s="2360"/>
      <c r="D60" s="2360"/>
      <c r="E60" s="2361"/>
      <c r="F60" s="206"/>
      <c r="G60" s="2424" t="s">
        <v>689</v>
      </c>
      <c r="H60" s="2419" t="s">
        <v>51</v>
      </c>
      <c r="I60" s="2360"/>
      <c r="J60" s="2360"/>
      <c r="K60" s="2361"/>
    </row>
    <row r="61" spans="1:11" ht="31.5" customHeight="1">
      <c r="A61" s="2427"/>
      <c r="B61" s="2299" t="s">
        <v>1457</v>
      </c>
      <c r="C61" s="2301"/>
      <c r="D61" s="2299" t="s">
        <v>23</v>
      </c>
      <c r="E61" s="2314"/>
      <c r="F61" s="211"/>
      <c r="G61" s="2425"/>
      <c r="H61" s="2309" t="s">
        <v>685</v>
      </c>
      <c r="I61" s="2418"/>
      <c r="J61" s="2309" t="s">
        <v>23</v>
      </c>
      <c r="K61" s="2314"/>
    </row>
    <row r="62" spans="1:11" s="212" customFormat="1" ht="27.6">
      <c r="A62" s="2428"/>
      <c r="B62" s="46" t="s">
        <v>97</v>
      </c>
      <c r="C62" s="97" t="s">
        <v>98</v>
      </c>
      <c r="D62" s="46" t="s">
        <v>97</v>
      </c>
      <c r="E62" s="49" t="s">
        <v>98</v>
      </c>
      <c r="F62" s="211"/>
      <c r="G62" s="2426"/>
      <c r="H62" s="52" t="s">
        <v>97</v>
      </c>
      <c r="I62" s="52" t="s">
        <v>98</v>
      </c>
      <c r="J62" s="52" t="s">
        <v>97</v>
      </c>
      <c r="K62" s="49" t="s">
        <v>98</v>
      </c>
    </row>
    <row r="63" spans="1:11" ht="14.4" thickBot="1">
      <c r="A63" s="308" t="s">
        <v>33</v>
      </c>
      <c r="B63" s="589">
        <v>587169</v>
      </c>
      <c r="C63" s="307" t="s">
        <v>688</v>
      </c>
      <c r="D63" s="545">
        <v>88298</v>
      </c>
      <c r="E63" s="589">
        <v>1930</v>
      </c>
      <c r="F63" s="18"/>
      <c r="G63" s="308" t="s">
        <v>33</v>
      </c>
      <c r="H63" s="176">
        <v>560423</v>
      </c>
      <c r="I63" s="177" t="s">
        <v>688</v>
      </c>
      <c r="J63" s="176">
        <v>78932</v>
      </c>
      <c r="K63" s="176">
        <v>1705</v>
      </c>
    </row>
    <row r="64" spans="1:11">
      <c r="A64" s="53" t="s">
        <v>1670</v>
      </c>
      <c r="B64" s="544">
        <v>39813</v>
      </c>
      <c r="C64" s="741">
        <v>1277</v>
      </c>
      <c r="D64" s="544">
        <v>8515</v>
      </c>
      <c r="E64" s="742">
        <v>703</v>
      </c>
      <c r="F64" s="18"/>
      <c r="G64" s="263" t="s">
        <v>690</v>
      </c>
      <c r="H64" s="176">
        <v>37338</v>
      </c>
      <c r="I64" s="176">
        <v>1342</v>
      </c>
      <c r="J64" s="176">
        <v>8167</v>
      </c>
      <c r="K64" s="177">
        <v>623</v>
      </c>
    </row>
    <row r="65" spans="1:11">
      <c r="A65" s="175" t="s">
        <v>1671</v>
      </c>
      <c r="B65" s="542">
        <v>8516</v>
      </c>
      <c r="C65" s="743">
        <v>620</v>
      </c>
      <c r="D65" s="542">
        <v>2572</v>
      </c>
      <c r="E65" s="744">
        <v>397</v>
      </c>
      <c r="F65" s="18"/>
      <c r="G65" s="263" t="s">
        <v>691</v>
      </c>
      <c r="H65" s="176">
        <v>8031</v>
      </c>
      <c r="I65" s="177">
        <v>765</v>
      </c>
      <c r="J65" s="176">
        <v>2590</v>
      </c>
      <c r="K65" s="177">
        <v>409</v>
      </c>
    </row>
    <row r="66" spans="1:11">
      <c r="A66" s="309" t="s">
        <v>1674</v>
      </c>
      <c r="B66" s="542">
        <v>815</v>
      </c>
      <c r="C66" s="743">
        <v>194</v>
      </c>
      <c r="D66" s="542">
        <v>256</v>
      </c>
      <c r="E66" s="744">
        <v>124</v>
      </c>
      <c r="F66" s="18"/>
      <c r="G66" s="263" t="s">
        <v>692</v>
      </c>
      <c r="H66" s="177">
        <v>489</v>
      </c>
      <c r="I66" s="177">
        <v>160</v>
      </c>
      <c r="J66" s="177">
        <v>106</v>
      </c>
      <c r="K66" s="177">
        <v>57</v>
      </c>
    </row>
    <row r="67" spans="1:11">
      <c r="A67" s="309" t="s">
        <v>1675</v>
      </c>
      <c r="B67" s="542">
        <v>508</v>
      </c>
      <c r="C67" s="743">
        <v>141</v>
      </c>
      <c r="D67" s="542">
        <v>215</v>
      </c>
      <c r="E67" s="744">
        <v>99</v>
      </c>
      <c r="F67" s="18"/>
      <c r="G67" s="263" t="s">
        <v>693</v>
      </c>
      <c r="H67" s="177">
        <v>410</v>
      </c>
      <c r="I67" s="177">
        <v>149</v>
      </c>
      <c r="J67" s="177">
        <v>111</v>
      </c>
      <c r="K67" s="177">
        <v>65</v>
      </c>
    </row>
    <row r="68" spans="1:11">
      <c r="A68" s="309" t="s">
        <v>1677</v>
      </c>
      <c r="B68" s="542">
        <v>1557</v>
      </c>
      <c r="C68" s="743">
        <v>286</v>
      </c>
      <c r="D68" s="542">
        <v>522</v>
      </c>
      <c r="E68" s="744">
        <v>166</v>
      </c>
      <c r="F68" s="18"/>
      <c r="G68" s="263" t="s">
        <v>694</v>
      </c>
      <c r="H68" s="176">
        <v>1380</v>
      </c>
      <c r="I68" s="177">
        <v>301</v>
      </c>
      <c r="J68" s="177">
        <v>372</v>
      </c>
      <c r="K68" s="177">
        <v>109</v>
      </c>
    </row>
    <row r="69" spans="1:11">
      <c r="A69" s="309" t="s">
        <v>1676</v>
      </c>
      <c r="B69" s="542">
        <v>1094</v>
      </c>
      <c r="C69" s="743">
        <v>219</v>
      </c>
      <c r="D69" s="542">
        <v>356</v>
      </c>
      <c r="E69" s="744">
        <v>136</v>
      </c>
      <c r="F69" s="18"/>
      <c r="G69" s="263" t="s">
        <v>695</v>
      </c>
      <c r="H69" s="176">
        <v>1640</v>
      </c>
      <c r="I69" s="177">
        <v>405</v>
      </c>
      <c r="J69" s="177">
        <v>480</v>
      </c>
      <c r="K69" s="177">
        <v>169</v>
      </c>
    </row>
    <row r="70" spans="1:11">
      <c r="A70" s="309" t="s">
        <v>1678</v>
      </c>
      <c r="B70" s="542">
        <v>4542</v>
      </c>
      <c r="C70" s="743">
        <v>544</v>
      </c>
      <c r="D70" s="542">
        <v>1223</v>
      </c>
      <c r="E70" s="744">
        <v>258</v>
      </c>
      <c r="F70" s="18"/>
      <c r="G70" s="263" t="s">
        <v>696</v>
      </c>
      <c r="H70" s="176">
        <v>4112</v>
      </c>
      <c r="I70" s="177">
        <v>538</v>
      </c>
      <c r="J70" s="176">
        <v>1521</v>
      </c>
      <c r="K70" s="177">
        <v>322</v>
      </c>
    </row>
    <row r="71" spans="1:11">
      <c r="A71" s="175" t="s">
        <v>1673</v>
      </c>
      <c r="B71" s="542">
        <v>31297</v>
      </c>
      <c r="C71" s="743">
        <v>1181</v>
      </c>
      <c r="D71" s="542">
        <v>5943</v>
      </c>
      <c r="E71" s="744">
        <v>550</v>
      </c>
      <c r="F71" s="18"/>
      <c r="G71" s="263" t="s">
        <v>697</v>
      </c>
      <c r="H71" s="176">
        <v>29307</v>
      </c>
      <c r="I71" s="176">
        <v>1090</v>
      </c>
      <c r="J71" s="176">
        <v>5577</v>
      </c>
      <c r="K71" s="177">
        <v>565</v>
      </c>
    </row>
    <row r="72" spans="1:11">
      <c r="A72" s="53" t="s">
        <v>1672</v>
      </c>
      <c r="B72" s="542">
        <v>547356</v>
      </c>
      <c r="C72" s="743">
        <v>1278</v>
      </c>
      <c r="D72" s="542">
        <v>79783</v>
      </c>
      <c r="E72" s="744">
        <v>1786</v>
      </c>
      <c r="F72" s="18"/>
      <c r="G72" s="263" t="s">
        <v>698</v>
      </c>
      <c r="H72" s="176">
        <v>523085</v>
      </c>
      <c r="I72" s="176">
        <v>1341</v>
      </c>
      <c r="J72" s="176">
        <v>70765</v>
      </c>
      <c r="K72" s="176">
        <v>1579</v>
      </c>
    </row>
    <row r="73" spans="1:11">
      <c r="A73" s="8"/>
      <c r="B73" s="8"/>
      <c r="C73" s="747"/>
      <c r="D73" s="747"/>
      <c r="E73" s="747"/>
      <c r="F73" s="18"/>
      <c r="G73" s="8"/>
      <c r="H73" s="8"/>
      <c r="I73" s="8"/>
      <c r="J73" s="8"/>
      <c r="K73" s="8"/>
    </row>
    <row r="74" spans="1:11" ht="42" customHeight="1">
      <c r="A74" s="2292" t="s">
        <v>704</v>
      </c>
      <c r="B74" s="2292"/>
      <c r="C74" s="2292"/>
      <c r="D74" s="2292"/>
      <c r="E74" s="2292"/>
      <c r="F74" s="18"/>
      <c r="G74" s="2292" t="s">
        <v>705</v>
      </c>
      <c r="H74" s="2292"/>
      <c r="I74" s="2292"/>
      <c r="J74" s="2292"/>
      <c r="K74" s="2292"/>
    </row>
    <row r="75" spans="1:11">
      <c r="A75" s="190"/>
      <c r="B75" s="190"/>
      <c r="C75" s="190"/>
      <c r="D75" s="190"/>
      <c r="E75" s="190"/>
      <c r="F75" s="18"/>
      <c r="G75" s="190"/>
      <c r="H75" s="190"/>
      <c r="I75" s="190"/>
      <c r="J75" s="190"/>
      <c r="K75" s="190"/>
    </row>
    <row r="76" spans="1:11">
      <c r="A76" s="8"/>
      <c r="B76" s="8"/>
      <c r="C76" s="8"/>
      <c r="D76" s="8"/>
      <c r="E76" s="8"/>
      <c r="F76" s="18"/>
      <c r="G76" s="8"/>
      <c r="H76" s="8"/>
      <c r="I76" s="8"/>
      <c r="J76" s="8"/>
      <c r="K76" s="8"/>
    </row>
    <row r="77" spans="1:11" ht="24.6">
      <c r="A77" s="2421" t="s">
        <v>1991</v>
      </c>
      <c r="B77" s="2421"/>
      <c r="C77" s="2421"/>
      <c r="D77" s="2421"/>
      <c r="E77" s="2421"/>
      <c r="F77" s="648"/>
      <c r="G77" s="2412" t="s">
        <v>1992</v>
      </c>
      <c r="H77" s="2412"/>
      <c r="I77" s="2412"/>
      <c r="J77" s="2412"/>
      <c r="K77" s="2412"/>
    </row>
    <row r="78" spans="1:11">
      <c r="A78" s="8"/>
      <c r="B78" s="8"/>
      <c r="C78" s="8"/>
      <c r="D78" s="8"/>
      <c r="E78" s="8"/>
      <c r="F78" s="18"/>
      <c r="G78" s="8"/>
      <c r="H78" s="8"/>
      <c r="I78" s="8"/>
      <c r="J78" s="8"/>
      <c r="K78" s="8"/>
    </row>
    <row r="79" spans="1:11" ht="17.399999999999999">
      <c r="A79" s="2366" t="s">
        <v>689</v>
      </c>
      <c r="B79" s="2359" t="s">
        <v>96</v>
      </c>
      <c r="C79" s="2360"/>
      <c r="D79" s="2360"/>
      <c r="E79" s="2361"/>
      <c r="F79" s="206"/>
      <c r="G79" s="2424" t="s">
        <v>689</v>
      </c>
      <c r="H79" s="2419" t="s">
        <v>96</v>
      </c>
      <c r="I79" s="2360"/>
      <c r="J79" s="2360"/>
      <c r="K79" s="2361"/>
    </row>
    <row r="80" spans="1:11" ht="29.25" customHeight="1">
      <c r="A80" s="2427"/>
      <c r="B80" s="2417" t="s">
        <v>1458</v>
      </c>
      <c r="C80" s="2309"/>
      <c r="D80" s="2417" t="s">
        <v>23</v>
      </c>
      <c r="E80" s="2423"/>
      <c r="F80" s="211"/>
      <c r="G80" s="2425"/>
      <c r="H80" s="2416" t="s">
        <v>685</v>
      </c>
      <c r="I80" s="2416"/>
      <c r="J80" s="2416" t="s">
        <v>23</v>
      </c>
      <c r="K80" s="2423"/>
    </row>
    <row r="81" spans="1:11" s="212" customFormat="1" ht="27.6">
      <c r="A81" s="2428"/>
      <c r="B81" s="46" t="s">
        <v>97</v>
      </c>
      <c r="C81" s="97" t="s">
        <v>98</v>
      </c>
      <c r="D81" s="46" t="s">
        <v>97</v>
      </c>
      <c r="E81" s="49" t="s">
        <v>98</v>
      </c>
      <c r="F81" s="211"/>
      <c r="G81" s="2426"/>
      <c r="H81" s="52" t="s">
        <v>97</v>
      </c>
      <c r="I81" s="52" t="s">
        <v>98</v>
      </c>
      <c r="J81" s="52" t="s">
        <v>97</v>
      </c>
      <c r="K81" s="49" t="s">
        <v>98</v>
      </c>
    </row>
    <row r="82" spans="1:11" ht="14.4" thickBot="1">
      <c r="A82" s="308" t="s">
        <v>33</v>
      </c>
      <c r="B82" s="589">
        <v>44718</v>
      </c>
      <c r="C82" s="740">
        <v>71</v>
      </c>
      <c r="D82" s="545">
        <v>6628</v>
      </c>
      <c r="E82" s="589">
        <v>419</v>
      </c>
      <c r="F82" s="18"/>
      <c r="G82" s="308" t="s">
        <v>33</v>
      </c>
      <c r="H82" s="176">
        <v>41304</v>
      </c>
      <c r="I82" s="177">
        <v>75</v>
      </c>
      <c r="J82" s="176">
        <v>6267</v>
      </c>
      <c r="K82" s="177">
        <v>390</v>
      </c>
    </row>
    <row r="83" spans="1:11">
      <c r="A83" s="53" t="s">
        <v>1670</v>
      </c>
      <c r="B83" s="544">
        <v>2911</v>
      </c>
      <c r="C83" s="741">
        <v>428</v>
      </c>
      <c r="D83" s="544">
        <v>550</v>
      </c>
      <c r="E83" s="742">
        <v>149</v>
      </c>
      <c r="F83" s="18"/>
      <c r="G83" s="263" t="s">
        <v>690</v>
      </c>
      <c r="H83" s="176">
        <v>2989</v>
      </c>
      <c r="I83" s="177">
        <v>406</v>
      </c>
      <c r="J83" s="177">
        <v>835</v>
      </c>
      <c r="K83" s="177">
        <v>236</v>
      </c>
    </row>
    <row r="84" spans="1:11">
      <c r="A84" s="175" t="s">
        <v>1671</v>
      </c>
      <c r="B84" s="542">
        <v>567</v>
      </c>
      <c r="C84" s="743">
        <v>171</v>
      </c>
      <c r="D84" s="542">
        <v>173</v>
      </c>
      <c r="E84" s="744">
        <v>86</v>
      </c>
      <c r="F84" s="18"/>
      <c r="G84" s="263" t="s">
        <v>691</v>
      </c>
      <c r="H84" s="177">
        <v>792</v>
      </c>
      <c r="I84" s="177">
        <v>231</v>
      </c>
      <c r="J84" s="177">
        <v>331</v>
      </c>
      <c r="K84" s="177">
        <v>147</v>
      </c>
    </row>
    <row r="85" spans="1:11">
      <c r="A85" s="309" t="s">
        <v>1674</v>
      </c>
      <c r="B85" s="542">
        <v>47</v>
      </c>
      <c r="C85" s="743">
        <v>33</v>
      </c>
      <c r="D85" s="542">
        <v>20</v>
      </c>
      <c r="E85" s="744">
        <v>22</v>
      </c>
      <c r="F85" s="18"/>
      <c r="G85" s="263" t="s">
        <v>692</v>
      </c>
      <c r="H85" s="177">
        <v>185</v>
      </c>
      <c r="I85" s="177">
        <v>113</v>
      </c>
      <c r="J85" s="177">
        <v>94</v>
      </c>
      <c r="K85" s="177">
        <v>96</v>
      </c>
    </row>
    <row r="86" spans="1:11">
      <c r="A86" s="309" t="s">
        <v>1675</v>
      </c>
      <c r="B86" s="542">
        <v>64</v>
      </c>
      <c r="C86" s="743">
        <v>45</v>
      </c>
      <c r="D86" s="542">
        <v>18</v>
      </c>
      <c r="E86" s="744">
        <v>29</v>
      </c>
      <c r="F86" s="18"/>
      <c r="G86" s="263" t="s">
        <v>693</v>
      </c>
      <c r="H86" s="177">
        <v>62</v>
      </c>
      <c r="I86" s="177">
        <v>71</v>
      </c>
      <c r="J86" s="177">
        <v>43</v>
      </c>
      <c r="K86" s="177">
        <v>66</v>
      </c>
    </row>
    <row r="87" spans="1:11">
      <c r="A87" s="309" t="s">
        <v>1677</v>
      </c>
      <c r="B87" s="542">
        <v>176</v>
      </c>
      <c r="C87" s="743">
        <v>96</v>
      </c>
      <c r="D87" s="542">
        <v>54</v>
      </c>
      <c r="E87" s="744">
        <v>56</v>
      </c>
      <c r="F87" s="18"/>
      <c r="G87" s="263" t="s">
        <v>694</v>
      </c>
      <c r="H87" s="177">
        <v>158</v>
      </c>
      <c r="I87" s="177">
        <v>95</v>
      </c>
      <c r="J87" s="177">
        <v>21</v>
      </c>
      <c r="K87" s="177">
        <v>27</v>
      </c>
    </row>
    <row r="88" spans="1:11">
      <c r="A88" s="309" t="s">
        <v>1676</v>
      </c>
      <c r="B88" s="542">
        <v>98</v>
      </c>
      <c r="C88" s="743">
        <v>70</v>
      </c>
      <c r="D88" s="542">
        <v>32</v>
      </c>
      <c r="E88" s="744">
        <v>22</v>
      </c>
      <c r="F88" s="18"/>
      <c r="G88" s="263" t="s">
        <v>695</v>
      </c>
      <c r="H88" s="177">
        <v>77</v>
      </c>
      <c r="I88" s="177">
        <v>42</v>
      </c>
      <c r="J88" s="177">
        <v>20</v>
      </c>
      <c r="K88" s="177">
        <v>21</v>
      </c>
    </row>
    <row r="89" spans="1:11">
      <c r="A89" s="309" t="s">
        <v>1678</v>
      </c>
      <c r="B89" s="542">
        <v>182</v>
      </c>
      <c r="C89" s="743">
        <v>70</v>
      </c>
      <c r="D89" s="542">
        <v>49</v>
      </c>
      <c r="E89" s="744">
        <v>33</v>
      </c>
      <c r="F89" s="18"/>
      <c r="G89" s="263" t="s">
        <v>696</v>
      </c>
      <c r="H89" s="177">
        <v>310</v>
      </c>
      <c r="I89" s="177">
        <v>140</v>
      </c>
      <c r="J89" s="177">
        <v>153</v>
      </c>
      <c r="K89" s="177">
        <v>94</v>
      </c>
    </row>
    <row r="90" spans="1:11">
      <c r="A90" s="175" t="s">
        <v>1673</v>
      </c>
      <c r="B90" s="542">
        <v>2344</v>
      </c>
      <c r="C90" s="743">
        <v>371</v>
      </c>
      <c r="D90" s="542">
        <v>377</v>
      </c>
      <c r="E90" s="744">
        <v>120</v>
      </c>
      <c r="F90" s="18"/>
      <c r="G90" s="263" t="s">
        <v>697</v>
      </c>
      <c r="H90" s="176">
        <v>2197</v>
      </c>
      <c r="I90" s="177">
        <v>362</v>
      </c>
      <c r="J90" s="177">
        <v>504</v>
      </c>
      <c r="K90" s="177">
        <v>180</v>
      </c>
    </row>
    <row r="91" spans="1:11">
      <c r="A91" s="53" t="s">
        <v>1672</v>
      </c>
      <c r="B91" s="542">
        <v>41807</v>
      </c>
      <c r="C91" s="743">
        <v>431</v>
      </c>
      <c r="D91" s="542">
        <v>6078</v>
      </c>
      <c r="E91" s="744">
        <v>422</v>
      </c>
      <c r="F91" s="18"/>
      <c r="G91" s="263" t="s">
        <v>698</v>
      </c>
      <c r="H91" s="176">
        <v>38315</v>
      </c>
      <c r="I91" s="177">
        <v>414</v>
      </c>
      <c r="J91" s="176">
        <v>5432</v>
      </c>
      <c r="K91" s="177">
        <v>358</v>
      </c>
    </row>
    <row r="92" spans="1:11">
      <c r="A92" s="8"/>
      <c r="B92" s="8"/>
      <c r="C92" s="8"/>
      <c r="D92" s="8"/>
      <c r="E92" s="8"/>
      <c r="F92" s="18"/>
      <c r="G92" s="8"/>
      <c r="H92" s="8"/>
      <c r="I92" s="8"/>
      <c r="J92" s="8"/>
      <c r="K92" s="8"/>
    </row>
    <row r="93" spans="1:11" ht="42.75" customHeight="1">
      <c r="A93" s="2292" t="s">
        <v>704</v>
      </c>
      <c r="B93" s="2292"/>
      <c r="C93" s="2292"/>
      <c r="D93" s="2292"/>
      <c r="E93" s="2292"/>
      <c r="F93" s="18"/>
      <c r="G93" s="2292" t="s">
        <v>705</v>
      </c>
      <c r="H93" s="2292"/>
      <c r="I93" s="2292"/>
      <c r="J93" s="2292"/>
      <c r="K93" s="2292"/>
    </row>
    <row r="94" spans="1:11">
      <c r="A94" s="190"/>
      <c r="B94" s="190"/>
      <c r="C94" s="190"/>
      <c r="D94" s="190"/>
      <c r="E94" s="190"/>
      <c r="F94" s="18"/>
      <c r="G94" s="190"/>
      <c r="H94" s="190"/>
      <c r="I94" s="190"/>
      <c r="J94" s="190"/>
      <c r="K94" s="190"/>
    </row>
    <row r="95" spans="1:11">
      <c r="A95" s="8"/>
      <c r="B95" s="8"/>
      <c r="C95" s="8"/>
      <c r="D95" s="8"/>
      <c r="E95" s="8"/>
      <c r="F95" s="18"/>
      <c r="G95" s="8"/>
      <c r="H95" s="8"/>
      <c r="I95" s="8"/>
      <c r="J95" s="8"/>
      <c r="K95" s="8"/>
    </row>
    <row r="96" spans="1:11" ht="24.6">
      <c r="A96" s="2421" t="s">
        <v>1993</v>
      </c>
      <c r="B96" s="2421"/>
      <c r="C96" s="2421"/>
      <c r="D96" s="2421"/>
      <c r="E96" s="2421"/>
      <c r="F96" s="648"/>
      <c r="G96" s="2412" t="s">
        <v>1994</v>
      </c>
      <c r="H96" s="2412"/>
      <c r="I96" s="2412"/>
      <c r="J96" s="2412"/>
      <c r="K96" s="2412"/>
    </row>
    <row r="97" spans="1:11">
      <c r="A97" s="8"/>
      <c r="B97" s="8"/>
      <c r="C97" s="8"/>
      <c r="D97" s="8"/>
      <c r="E97" s="8"/>
      <c r="F97" s="18"/>
      <c r="G97" s="8"/>
      <c r="H97" s="8"/>
      <c r="I97" s="8"/>
      <c r="J97" s="8"/>
      <c r="K97" s="8"/>
    </row>
    <row r="98" spans="1:11" ht="17.399999999999999">
      <c r="A98" s="2366" t="s">
        <v>689</v>
      </c>
      <c r="B98" s="2370" t="s">
        <v>44</v>
      </c>
      <c r="C98" s="2371"/>
      <c r="D98" s="2371"/>
      <c r="E98" s="2422"/>
      <c r="F98" s="206"/>
      <c r="G98" s="2424" t="s">
        <v>689</v>
      </c>
      <c r="H98" s="2371" t="s">
        <v>44</v>
      </c>
      <c r="I98" s="2371"/>
      <c r="J98" s="2371"/>
      <c r="K98" s="2422"/>
    </row>
    <row r="99" spans="1:11" ht="30.75" customHeight="1">
      <c r="A99" s="2427"/>
      <c r="B99" s="2417" t="s">
        <v>1459</v>
      </c>
      <c r="C99" s="2309"/>
      <c r="D99" s="2417" t="s">
        <v>23</v>
      </c>
      <c r="E99" s="2423"/>
      <c r="F99" s="211"/>
      <c r="G99" s="2425"/>
      <c r="H99" s="2416" t="s">
        <v>685</v>
      </c>
      <c r="I99" s="2416"/>
      <c r="J99" s="2416" t="s">
        <v>23</v>
      </c>
      <c r="K99" s="2423"/>
    </row>
    <row r="100" spans="1:11" s="212" customFormat="1" ht="27.6">
      <c r="A100" s="2428"/>
      <c r="B100" s="46" t="s">
        <v>97</v>
      </c>
      <c r="C100" s="97" t="s">
        <v>98</v>
      </c>
      <c r="D100" s="46" t="s">
        <v>97</v>
      </c>
      <c r="E100" s="49" t="s">
        <v>98</v>
      </c>
      <c r="F100" s="211"/>
      <c r="G100" s="2426"/>
      <c r="H100" s="52" t="s">
        <v>97</v>
      </c>
      <c r="I100" s="52" t="s">
        <v>98</v>
      </c>
      <c r="J100" s="52" t="s">
        <v>97</v>
      </c>
      <c r="K100" s="49" t="s">
        <v>98</v>
      </c>
    </row>
    <row r="101" spans="1:11" ht="14.4" thickBot="1">
      <c r="A101" s="308" t="s">
        <v>33</v>
      </c>
      <c r="B101" s="588">
        <v>102102</v>
      </c>
      <c r="C101" s="740">
        <v>93</v>
      </c>
      <c r="D101" s="545">
        <v>18098</v>
      </c>
      <c r="E101" s="589">
        <v>984</v>
      </c>
      <c r="F101" s="18"/>
      <c r="G101" s="308" t="s">
        <v>33</v>
      </c>
      <c r="H101" s="176">
        <v>93833</v>
      </c>
      <c r="I101" s="177">
        <v>102</v>
      </c>
      <c r="J101" s="176">
        <v>17521</v>
      </c>
      <c r="K101" s="177">
        <v>729</v>
      </c>
    </row>
    <row r="102" spans="1:11">
      <c r="A102" s="53" t="s">
        <v>1670</v>
      </c>
      <c r="B102" s="544">
        <v>6511</v>
      </c>
      <c r="C102" s="741">
        <v>610</v>
      </c>
      <c r="D102" s="544">
        <v>1720</v>
      </c>
      <c r="E102" s="742">
        <v>311</v>
      </c>
      <c r="F102" s="18"/>
      <c r="G102" s="263" t="s">
        <v>690</v>
      </c>
      <c r="H102" s="176">
        <v>5970</v>
      </c>
      <c r="I102" s="177">
        <v>693</v>
      </c>
      <c r="J102" s="176">
        <v>1985</v>
      </c>
      <c r="K102" s="177">
        <v>355</v>
      </c>
    </row>
    <row r="103" spans="1:11">
      <c r="A103" s="175" t="s">
        <v>1671</v>
      </c>
      <c r="B103" s="542">
        <v>1318</v>
      </c>
      <c r="C103" s="743">
        <v>267</v>
      </c>
      <c r="D103" s="542">
        <v>292</v>
      </c>
      <c r="E103" s="744">
        <v>79</v>
      </c>
      <c r="F103" s="18"/>
      <c r="G103" s="263" t="s">
        <v>691</v>
      </c>
      <c r="H103" s="176">
        <v>1505</v>
      </c>
      <c r="I103" s="177">
        <v>301</v>
      </c>
      <c r="J103" s="177">
        <v>559</v>
      </c>
      <c r="K103" s="177">
        <v>196</v>
      </c>
    </row>
    <row r="104" spans="1:11">
      <c r="A104" s="309" t="s">
        <v>1674</v>
      </c>
      <c r="B104" s="542">
        <v>74</v>
      </c>
      <c r="C104" s="743">
        <v>58</v>
      </c>
      <c r="D104" s="542">
        <v>18</v>
      </c>
      <c r="E104" s="744">
        <v>17</v>
      </c>
      <c r="F104" s="18"/>
      <c r="G104" s="263" t="s">
        <v>692</v>
      </c>
      <c r="H104" s="177">
        <v>31</v>
      </c>
      <c r="I104" s="177">
        <v>38</v>
      </c>
      <c r="J104" s="177">
        <v>7</v>
      </c>
      <c r="K104" s="177">
        <v>14</v>
      </c>
    </row>
    <row r="105" spans="1:11">
      <c r="A105" s="309" t="s">
        <v>1675</v>
      </c>
      <c r="B105" s="542">
        <v>134</v>
      </c>
      <c r="C105" s="743">
        <v>81</v>
      </c>
      <c r="D105" s="542">
        <v>46</v>
      </c>
      <c r="E105" s="744">
        <v>48</v>
      </c>
      <c r="F105" s="18"/>
      <c r="G105" s="263" t="s">
        <v>693</v>
      </c>
      <c r="H105" s="177">
        <v>136</v>
      </c>
      <c r="I105" s="177">
        <v>114</v>
      </c>
      <c r="J105" s="177">
        <v>41</v>
      </c>
      <c r="K105" s="177">
        <v>52</v>
      </c>
    </row>
    <row r="106" spans="1:11">
      <c r="A106" s="309" t="s">
        <v>1677</v>
      </c>
      <c r="B106" s="542">
        <v>271</v>
      </c>
      <c r="C106" s="743">
        <v>99</v>
      </c>
      <c r="D106" s="542">
        <v>99</v>
      </c>
      <c r="E106" s="744">
        <v>50</v>
      </c>
      <c r="F106" s="18"/>
      <c r="G106" s="263" t="s">
        <v>694</v>
      </c>
      <c r="H106" s="177">
        <v>227</v>
      </c>
      <c r="I106" s="177">
        <v>117</v>
      </c>
      <c r="J106" s="177">
        <v>70</v>
      </c>
      <c r="K106" s="177">
        <v>48</v>
      </c>
    </row>
    <row r="107" spans="1:11">
      <c r="A107" s="309" t="s">
        <v>1676</v>
      </c>
      <c r="B107" s="542">
        <v>255</v>
      </c>
      <c r="C107" s="743">
        <v>122</v>
      </c>
      <c r="D107" s="542">
        <v>30</v>
      </c>
      <c r="E107" s="744">
        <v>22</v>
      </c>
      <c r="F107" s="18"/>
      <c r="G107" s="263" t="s">
        <v>695</v>
      </c>
      <c r="H107" s="177">
        <v>288</v>
      </c>
      <c r="I107" s="177">
        <v>126</v>
      </c>
      <c r="J107" s="177">
        <v>90</v>
      </c>
      <c r="K107" s="177">
        <v>64</v>
      </c>
    </row>
    <row r="108" spans="1:11">
      <c r="A108" s="309" t="s">
        <v>1678</v>
      </c>
      <c r="B108" s="542">
        <v>584</v>
      </c>
      <c r="C108" s="743">
        <v>188</v>
      </c>
      <c r="D108" s="542">
        <v>99</v>
      </c>
      <c r="E108" s="744">
        <v>58</v>
      </c>
      <c r="F108" s="18"/>
      <c r="G108" s="263" t="s">
        <v>696</v>
      </c>
      <c r="H108" s="177">
        <v>823</v>
      </c>
      <c r="I108" s="177">
        <v>252</v>
      </c>
      <c r="J108" s="177">
        <v>351</v>
      </c>
      <c r="K108" s="177">
        <v>179</v>
      </c>
    </row>
    <row r="109" spans="1:11">
      <c r="A109" s="175" t="s">
        <v>1673</v>
      </c>
      <c r="B109" s="542">
        <v>5193</v>
      </c>
      <c r="C109" s="743">
        <v>531</v>
      </c>
      <c r="D109" s="542">
        <v>1428</v>
      </c>
      <c r="E109" s="744">
        <v>293</v>
      </c>
      <c r="F109" s="18"/>
      <c r="G109" s="263" t="s">
        <v>697</v>
      </c>
      <c r="H109" s="176">
        <v>4465</v>
      </c>
      <c r="I109" s="177">
        <v>619</v>
      </c>
      <c r="J109" s="176">
        <v>1426</v>
      </c>
      <c r="K109" s="177">
        <v>333</v>
      </c>
    </row>
    <row r="110" spans="1:11">
      <c r="A110" s="53" t="s">
        <v>1672</v>
      </c>
      <c r="B110" s="542">
        <v>95591</v>
      </c>
      <c r="C110" s="743">
        <v>612</v>
      </c>
      <c r="D110" s="542">
        <v>16378</v>
      </c>
      <c r="E110" s="744">
        <v>935</v>
      </c>
      <c r="F110" s="18"/>
      <c r="G110" s="263" t="s">
        <v>698</v>
      </c>
      <c r="H110" s="176">
        <v>87863</v>
      </c>
      <c r="I110" s="177">
        <v>719</v>
      </c>
      <c r="J110" s="176">
        <v>15536</v>
      </c>
      <c r="K110" s="177">
        <v>746</v>
      </c>
    </row>
    <row r="111" spans="1:11">
      <c r="A111" s="8"/>
      <c r="B111" s="8"/>
      <c r="C111" s="8"/>
      <c r="D111" s="8"/>
      <c r="E111" s="8"/>
      <c r="F111" s="18"/>
      <c r="G111" s="8"/>
      <c r="H111" s="8"/>
      <c r="I111" s="8"/>
      <c r="J111" s="8"/>
      <c r="K111" s="8"/>
    </row>
    <row r="112" spans="1:11" ht="40.5" customHeight="1">
      <c r="A112" s="2292" t="s">
        <v>704</v>
      </c>
      <c r="B112" s="2292"/>
      <c r="C112" s="2292"/>
      <c r="D112" s="2292"/>
      <c r="E112" s="2292"/>
      <c r="F112" s="18"/>
      <c r="G112" s="2292" t="s">
        <v>705</v>
      </c>
      <c r="H112" s="2292"/>
      <c r="I112" s="2292"/>
      <c r="J112" s="2292"/>
      <c r="K112" s="2292"/>
    </row>
  </sheetData>
  <mergeCells count="72">
    <mergeCell ref="A112:E112"/>
    <mergeCell ref="A93:E93"/>
    <mergeCell ref="A96:E96"/>
    <mergeCell ref="A98:A100"/>
    <mergeCell ref="B98:E98"/>
    <mergeCell ref="B99:C99"/>
    <mergeCell ref="D99:E99"/>
    <mergeCell ref="A74:E74"/>
    <mergeCell ref="A77:E77"/>
    <mergeCell ref="A79:A81"/>
    <mergeCell ref="B79:E79"/>
    <mergeCell ref="B80:C80"/>
    <mergeCell ref="D80:E80"/>
    <mergeCell ref="A55:E55"/>
    <mergeCell ref="A58:E58"/>
    <mergeCell ref="A60:A62"/>
    <mergeCell ref="B60:E60"/>
    <mergeCell ref="B61:C61"/>
    <mergeCell ref="D61:E61"/>
    <mergeCell ref="A36:E36"/>
    <mergeCell ref="A39:E39"/>
    <mergeCell ref="A41:A43"/>
    <mergeCell ref="B41:E41"/>
    <mergeCell ref="B42:C42"/>
    <mergeCell ref="D42:E42"/>
    <mergeCell ref="A17:E17"/>
    <mergeCell ref="A20:E20"/>
    <mergeCell ref="A22:A24"/>
    <mergeCell ref="B22:E22"/>
    <mergeCell ref="B23:C23"/>
    <mergeCell ref="D23:E23"/>
    <mergeCell ref="G1:K1"/>
    <mergeCell ref="A1:E1"/>
    <mergeCell ref="A3:A5"/>
    <mergeCell ref="B3:E3"/>
    <mergeCell ref="B4:C4"/>
    <mergeCell ref="D4:E4"/>
    <mergeCell ref="G36:K36"/>
    <mergeCell ref="G3:G5"/>
    <mergeCell ref="H3:K3"/>
    <mergeCell ref="H4:I4"/>
    <mergeCell ref="J4:K4"/>
    <mergeCell ref="G17:K17"/>
    <mergeCell ref="G20:K20"/>
    <mergeCell ref="G22:G24"/>
    <mergeCell ref="H22:K22"/>
    <mergeCell ref="H23:I23"/>
    <mergeCell ref="J23:K23"/>
    <mergeCell ref="G74:K74"/>
    <mergeCell ref="G39:K39"/>
    <mergeCell ref="G41:G43"/>
    <mergeCell ref="H41:K41"/>
    <mergeCell ref="H42:I42"/>
    <mergeCell ref="J42:K42"/>
    <mergeCell ref="G55:K55"/>
    <mergeCell ref="G58:K58"/>
    <mergeCell ref="G60:G62"/>
    <mergeCell ref="H60:K60"/>
    <mergeCell ref="H61:I61"/>
    <mergeCell ref="J61:K61"/>
    <mergeCell ref="G112:K112"/>
    <mergeCell ref="G77:K77"/>
    <mergeCell ref="G79:G81"/>
    <mergeCell ref="H79:K79"/>
    <mergeCell ref="H80:I80"/>
    <mergeCell ref="J80:K80"/>
    <mergeCell ref="G93:K93"/>
    <mergeCell ref="G96:K96"/>
    <mergeCell ref="G98:G100"/>
    <mergeCell ref="H98:K98"/>
    <mergeCell ref="H99:I99"/>
    <mergeCell ref="J99:K99"/>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8"/>
  <sheetViews>
    <sheetView workbookViewId="0">
      <selection activeCell="A10" sqref="A10:AA10"/>
    </sheetView>
  </sheetViews>
  <sheetFormatPr defaultRowHeight="14.25" customHeight="1"/>
  <cols>
    <col min="1" max="1" width="37" customWidth="1"/>
    <col min="2" max="21" width="10.6640625" customWidth="1"/>
    <col min="22" max="25" width="10.6640625" style="813" customWidth="1"/>
    <col min="26" max="32" width="8.88671875" style="813"/>
  </cols>
  <sheetData>
    <row r="1" spans="1:32" ht="25.05" customHeight="1">
      <c r="A1" s="2436" t="s">
        <v>2010</v>
      </c>
      <c r="B1" s="2437"/>
      <c r="C1" s="2437"/>
      <c r="D1" s="2437"/>
      <c r="E1" s="2437"/>
      <c r="F1" s="2437"/>
      <c r="G1" s="2437"/>
      <c r="H1" s="2437"/>
      <c r="I1" s="2437"/>
      <c r="J1" s="2437"/>
      <c r="K1" s="2437"/>
      <c r="L1" s="2437"/>
      <c r="M1" s="2437"/>
      <c r="N1" s="2437"/>
      <c r="O1" s="2437"/>
      <c r="P1" s="2437"/>
      <c r="Q1" s="2437"/>
      <c r="R1" s="2437"/>
      <c r="S1" s="2437"/>
      <c r="T1" s="2437"/>
      <c r="U1" s="2437"/>
      <c r="V1" s="2437"/>
      <c r="W1" s="2437"/>
      <c r="X1" s="2437"/>
      <c r="Y1" s="2437"/>
      <c r="Z1" s="2437"/>
      <c r="AA1" s="2437"/>
    </row>
    <row r="3" spans="1:32" s="51" customFormat="1" ht="18" customHeight="1">
      <c r="A3" s="2433" t="s">
        <v>1467</v>
      </c>
      <c r="B3" s="2297" t="s">
        <v>23</v>
      </c>
      <c r="C3" s="2298"/>
      <c r="D3" s="2298"/>
      <c r="E3" s="2298"/>
      <c r="F3" s="2298"/>
      <c r="G3" s="2298"/>
      <c r="H3" s="2298"/>
      <c r="I3" s="2298"/>
      <c r="J3" s="2298"/>
      <c r="K3" s="2298"/>
      <c r="L3" s="2298"/>
      <c r="M3" s="2298"/>
      <c r="N3" s="2298"/>
      <c r="O3" s="2298"/>
      <c r="P3" s="2298"/>
      <c r="Q3" s="2298"/>
      <c r="R3" s="2298"/>
      <c r="S3" s="2298"/>
      <c r="T3" s="2298"/>
      <c r="U3" s="2298"/>
      <c r="V3" s="2298"/>
      <c r="W3" s="2298"/>
      <c r="X3" s="2298"/>
      <c r="Y3" s="2298"/>
      <c r="Z3" s="2298"/>
      <c r="AA3" s="2298"/>
    </row>
    <row r="4" spans="1:32" s="51" customFormat="1" ht="18" customHeight="1">
      <c r="A4" s="2434"/>
      <c r="B4" s="2417" t="s">
        <v>90</v>
      </c>
      <c r="C4" s="2429"/>
      <c r="D4" s="2418" t="s">
        <v>90</v>
      </c>
      <c r="E4" s="2429"/>
      <c r="F4" s="2418" t="s">
        <v>90</v>
      </c>
      <c r="G4" s="2429"/>
      <c r="H4" s="2418" t="s">
        <v>90</v>
      </c>
      <c r="I4" s="2429"/>
      <c r="J4" s="2418" t="s">
        <v>90</v>
      </c>
      <c r="K4" s="2429"/>
      <c r="L4" s="2418" t="s">
        <v>90</v>
      </c>
      <c r="M4" s="2429"/>
      <c r="N4" s="2418" t="s">
        <v>90</v>
      </c>
      <c r="O4" s="2429"/>
      <c r="P4" s="2418" t="s">
        <v>90</v>
      </c>
      <c r="Q4" s="2429"/>
      <c r="R4" s="2418" t="s">
        <v>90</v>
      </c>
      <c r="S4" s="2423"/>
      <c r="T4" s="2417" t="s">
        <v>90</v>
      </c>
      <c r="U4" s="2423"/>
      <c r="V4" s="2417" t="s">
        <v>90</v>
      </c>
      <c r="W4" s="2423"/>
      <c r="X4" s="2417" t="s">
        <v>90</v>
      </c>
      <c r="Y4" s="2423"/>
      <c r="Z4" s="2417" t="s">
        <v>90</v>
      </c>
      <c r="AA4" s="2423"/>
      <c r="AB4" s="206"/>
    </row>
    <row r="5" spans="1:32" s="51" customFormat="1" ht="18" customHeight="1">
      <c r="A5" s="2434"/>
      <c r="B5" s="2417">
        <v>2010</v>
      </c>
      <c r="C5" s="2429"/>
      <c r="D5" s="2418">
        <v>2011</v>
      </c>
      <c r="E5" s="2429"/>
      <c r="F5" s="2418">
        <v>2012</v>
      </c>
      <c r="G5" s="2429"/>
      <c r="H5" s="2418">
        <v>2013</v>
      </c>
      <c r="I5" s="2429"/>
      <c r="J5" s="2418">
        <v>2014</v>
      </c>
      <c r="K5" s="2429"/>
      <c r="L5" s="2418">
        <v>2015</v>
      </c>
      <c r="M5" s="2429"/>
      <c r="N5" s="2418">
        <v>2016</v>
      </c>
      <c r="O5" s="2429"/>
      <c r="P5" s="2418">
        <v>2017</v>
      </c>
      <c r="Q5" s="2429"/>
      <c r="R5" s="2418">
        <v>2018</v>
      </c>
      <c r="S5" s="2423"/>
      <c r="T5" s="2417">
        <v>2019</v>
      </c>
      <c r="U5" s="2423"/>
      <c r="V5" s="2417" t="s">
        <v>1796</v>
      </c>
      <c r="W5" s="2423"/>
      <c r="X5" s="2417">
        <v>2021</v>
      </c>
      <c r="Y5" s="2423"/>
      <c r="Z5" s="2417">
        <v>2022</v>
      </c>
      <c r="AA5" s="2423"/>
      <c r="AB5" s="206"/>
    </row>
    <row r="6" spans="1:32" s="50" customFormat="1" ht="30">
      <c r="A6" s="2435"/>
      <c r="B6" s="46" t="s">
        <v>97</v>
      </c>
      <c r="C6" s="47" t="s">
        <v>98</v>
      </c>
      <c r="D6" s="48" t="s">
        <v>97</v>
      </c>
      <c r="E6" s="47" t="s">
        <v>98</v>
      </c>
      <c r="F6" s="48" t="s">
        <v>97</v>
      </c>
      <c r="G6" s="47" t="s">
        <v>98</v>
      </c>
      <c r="H6" s="48" t="s">
        <v>97</v>
      </c>
      <c r="I6" s="47" t="s">
        <v>98</v>
      </c>
      <c r="J6" s="48" t="s">
        <v>97</v>
      </c>
      <c r="K6" s="47" t="s">
        <v>98</v>
      </c>
      <c r="L6" s="48" t="s">
        <v>97</v>
      </c>
      <c r="M6" s="47" t="s">
        <v>98</v>
      </c>
      <c r="N6" s="48" t="s">
        <v>97</v>
      </c>
      <c r="O6" s="47" t="s">
        <v>98</v>
      </c>
      <c r="P6" s="48" t="s">
        <v>97</v>
      </c>
      <c r="Q6" s="47" t="s">
        <v>98</v>
      </c>
      <c r="R6" s="48" t="s">
        <v>97</v>
      </c>
      <c r="S6" s="49" t="s">
        <v>98</v>
      </c>
      <c r="T6" s="46" t="s">
        <v>97</v>
      </c>
      <c r="U6" s="49" t="s">
        <v>98</v>
      </c>
      <c r="V6" s="46" t="s">
        <v>97</v>
      </c>
      <c r="W6" s="49" t="s">
        <v>98</v>
      </c>
      <c r="X6" s="46" t="s">
        <v>97</v>
      </c>
      <c r="Y6" s="49" t="s">
        <v>98</v>
      </c>
      <c r="Z6" s="46" t="s">
        <v>97</v>
      </c>
      <c r="AA6" s="49" t="s">
        <v>98</v>
      </c>
      <c r="AB6" s="662"/>
    </row>
    <row r="7" spans="1:32" s="51" customFormat="1" ht="18" thickBot="1">
      <c r="A7" s="917" t="s">
        <v>1468</v>
      </c>
      <c r="B7" s="918">
        <v>127587</v>
      </c>
      <c r="C7" s="792" t="s">
        <v>1798</v>
      </c>
      <c r="D7" s="919">
        <v>134707</v>
      </c>
      <c r="E7" s="793" t="s">
        <v>1799</v>
      </c>
      <c r="F7" s="920">
        <v>137996</v>
      </c>
      <c r="G7" s="792" t="s">
        <v>1800</v>
      </c>
      <c r="H7" s="919">
        <v>137666</v>
      </c>
      <c r="I7" s="793" t="s">
        <v>1801</v>
      </c>
      <c r="J7" s="920">
        <v>145040</v>
      </c>
      <c r="K7" s="794" t="s">
        <v>1802</v>
      </c>
      <c r="L7" s="921">
        <v>149563</v>
      </c>
      <c r="M7" s="793" t="s">
        <v>1803</v>
      </c>
      <c r="N7" s="922">
        <v>148916</v>
      </c>
      <c r="O7" s="794" t="s">
        <v>1804</v>
      </c>
      <c r="P7" s="923">
        <v>148408</v>
      </c>
      <c r="Q7" s="793" t="s">
        <v>1805</v>
      </c>
      <c r="R7" s="795">
        <v>158248</v>
      </c>
      <c r="S7" s="794" t="s">
        <v>1806</v>
      </c>
      <c r="T7" s="796">
        <v>143523</v>
      </c>
      <c r="U7" s="793" t="s">
        <v>1807</v>
      </c>
      <c r="V7" s="824"/>
      <c r="W7" s="924"/>
      <c r="X7" s="797">
        <v>162691</v>
      </c>
      <c r="Y7" s="798" t="s">
        <v>1808</v>
      </c>
      <c r="Z7" s="925">
        <v>174257</v>
      </c>
      <c r="AA7" s="926" t="s">
        <v>2011</v>
      </c>
      <c r="AB7" s="206"/>
      <c r="AC7" s="663"/>
      <c r="AD7" s="663"/>
      <c r="AE7" s="663"/>
      <c r="AF7" s="663"/>
    </row>
    <row r="8" spans="1:32" s="51" customFormat="1" ht="17.399999999999999">
      <c r="A8" s="800" t="s">
        <v>1469</v>
      </c>
      <c r="B8" s="664">
        <v>9.4E-2</v>
      </c>
      <c r="C8" s="801" t="s">
        <v>1809</v>
      </c>
      <c r="D8" s="665">
        <v>0.106</v>
      </c>
      <c r="E8" s="802" t="s">
        <v>1809</v>
      </c>
      <c r="F8" s="803">
        <v>9.4E-2</v>
      </c>
      <c r="G8" s="801" t="s">
        <v>1810</v>
      </c>
      <c r="H8" s="665">
        <v>8.6999999999999994E-2</v>
      </c>
      <c r="I8" s="802" t="s">
        <v>1809</v>
      </c>
      <c r="J8" s="803">
        <v>8.5999999999999993E-2</v>
      </c>
      <c r="K8" s="804" t="s">
        <v>1809</v>
      </c>
      <c r="L8" s="805">
        <v>8.4000000000000005E-2</v>
      </c>
      <c r="M8" s="802" t="s">
        <v>1811</v>
      </c>
      <c r="N8" s="806">
        <v>8.2000000000000003E-2</v>
      </c>
      <c r="O8" s="804" t="s">
        <v>1811</v>
      </c>
      <c r="P8" s="807">
        <v>9.0999999999999998E-2</v>
      </c>
      <c r="Q8" s="802" t="s">
        <v>1812</v>
      </c>
      <c r="R8" s="808">
        <v>7.5999999999999998E-2</v>
      </c>
      <c r="S8" s="804" t="s">
        <v>1810</v>
      </c>
      <c r="T8" s="809">
        <v>6.4000000000000001E-2</v>
      </c>
      <c r="U8" s="802" t="s">
        <v>1813</v>
      </c>
      <c r="V8" s="810"/>
      <c r="W8" s="811"/>
      <c r="X8" s="812">
        <v>7.0000000000000007E-2</v>
      </c>
      <c r="Y8" s="927" t="s">
        <v>1810</v>
      </c>
      <c r="Z8" s="928">
        <v>7.3999999999999996E-2</v>
      </c>
      <c r="AA8" s="929" t="s">
        <v>1834</v>
      </c>
      <c r="AB8" s="206"/>
      <c r="AC8" s="663"/>
      <c r="AD8" s="663"/>
      <c r="AE8" s="663"/>
      <c r="AF8" s="663"/>
    </row>
    <row r="9" spans="1:32" s="51" customFormat="1" ht="17.399999999999999">
      <c r="A9" s="930" t="s">
        <v>1470</v>
      </c>
      <c r="B9" s="931">
        <v>0.249</v>
      </c>
      <c r="C9" s="932" t="s">
        <v>1814</v>
      </c>
      <c r="D9" s="933">
        <v>0.308</v>
      </c>
      <c r="E9" s="934" t="s">
        <v>1815</v>
      </c>
      <c r="F9" s="935">
        <v>0.32</v>
      </c>
      <c r="G9" s="932" t="s">
        <v>1816</v>
      </c>
      <c r="H9" s="933">
        <v>0.26600000000000001</v>
      </c>
      <c r="I9" s="934" t="s">
        <v>1817</v>
      </c>
      <c r="J9" s="935">
        <v>0.372</v>
      </c>
      <c r="K9" s="936" t="s">
        <v>1818</v>
      </c>
      <c r="L9" s="937">
        <v>0.26200000000000001</v>
      </c>
      <c r="M9" s="934" t="s">
        <v>1817</v>
      </c>
      <c r="N9" s="938">
        <v>0.36599999999999999</v>
      </c>
      <c r="O9" s="936" t="s">
        <v>1819</v>
      </c>
      <c r="P9" s="939">
        <v>0.25800000000000001</v>
      </c>
      <c r="Q9" s="934" t="s">
        <v>1816</v>
      </c>
      <c r="R9" s="940">
        <v>0.4</v>
      </c>
      <c r="S9" s="936" t="s">
        <v>1820</v>
      </c>
      <c r="T9" s="941">
        <v>0.34399999999999997</v>
      </c>
      <c r="U9" s="934" t="s">
        <v>1821</v>
      </c>
      <c r="V9" s="942"/>
      <c r="W9" s="943"/>
      <c r="X9" s="944">
        <v>0.35199999999999998</v>
      </c>
      <c r="Y9" s="945" t="s">
        <v>1822</v>
      </c>
      <c r="Z9" s="946">
        <v>0.24</v>
      </c>
      <c r="AA9" s="947" t="s">
        <v>2012</v>
      </c>
      <c r="AB9" s="206"/>
      <c r="AC9" s="663"/>
      <c r="AD9" s="663"/>
      <c r="AE9" s="663"/>
      <c r="AF9" s="663"/>
    </row>
    <row r="10" spans="1:32" s="17" customFormat="1" ht="13.8">
      <c r="A10" s="2438" t="s">
        <v>1797</v>
      </c>
      <c r="B10" s="2439"/>
      <c r="C10" s="2439"/>
      <c r="D10" s="2439"/>
      <c r="E10" s="2439"/>
      <c r="F10" s="2439"/>
      <c r="G10" s="2439"/>
      <c r="H10" s="2439"/>
      <c r="I10" s="2439"/>
      <c r="J10" s="2439"/>
      <c r="K10" s="2439"/>
      <c r="L10" s="2439"/>
      <c r="M10" s="2439"/>
      <c r="N10" s="2439"/>
      <c r="O10" s="2439"/>
      <c r="P10" s="2439"/>
      <c r="Q10" s="2439"/>
      <c r="R10" s="2439"/>
      <c r="S10" s="2439"/>
      <c r="T10" s="2439"/>
      <c r="U10" s="2439"/>
      <c r="V10" s="2439"/>
      <c r="W10" s="2439"/>
      <c r="X10" s="2439"/>
      <c r="Y10" s="2439"/>
      <c r="Z10" s="2439"/>
      <c r="AA10" s="2440"/>
    </row>
    <row r="11" spans="1:32" s="17" customFormat="1" ht="13.8">
      <c r="A11" s="791"/>
      <c r="B11" s="791"/>
      <c r="C11" s="791"/>
      <c r="D11" s="791"/>
      <c r="E11" s="791"/>
      <c r="F11" s="791"/>
      <c r="G11" s="791"/>
      <c r="H11" s="791"/>
      <c r="I11" s="791"/>
      <c r="J11" s="791"/>
      <c r="K11" s="791"/>
      <c r="L11" s="791"/>
      <c r="M11" s="791"/>
      <c r="N11" s="791"/>
      <c r="O11" s="791"/>
      <c r="P11" s="791"/>
      <c r="Q11" s="791"/>
    </row>
    <row r="12" spans="1:32" s="17" customFormat="1" ht="13.8">
      <c r="A12" s="2292" t="s">
        <v>2027</v>
      </c>
      <c r="B12" s="2292"/>
      <c r="C12" s="2292"/>
      <c r="D12" s="2292"/>
      <c r="E12" s="2292"/>
      <c r="F12" s="2292"/>
      <c r="G12" s="2292"/>
      <c r="H12" s="2292"/>
      <c r="I12" s="2292"/>
      <c r="J12" s="2292"/>
      <c r="K12" s="2292"/>
      <c r="L12" s="2292"/>
      <c r="M12" s="2292"/>
      <c r="N12" s="2292"/>
      <c r="O12" s="2292"/>
      <c r="P12" s="2292"/>
      <c r="Q12" s="2292"/>
      <c r="R12" s="2292"/>
      <c r="S12" s="2292"/>
      <c r="T12" s="2292"/>
      <c r="U12" s="2292"/>
      <c r="V12" s="2292"/>
      <c r="W12" s="2292"/>
    </row>
    <row r="13" spans="1:32" s="17" customFormat="1" ht="13.8">
      <c r="A13" s="791"/>
      <c r="B13" s="791"/>
      <c r="C13" s="791"/>
      <c r="D13" s="791"/>
      <c r="E13" s="791"/>
      <c r="F13" s="791"/>
      <c r="G13" s="791"/>
      <c r="H13" s="791"/>
      <c r="I13" s="791"/>
      <c r="J13" s="791"/>
      <c r="K13" s="791"/>
      <c r="L13" s="791"/>
      <c r="M13" s="791"/>
      <c r="N13" s="791"/>
      <c r="O13" s="791"/>
      <c r="P13" s="791"/>
      <c r="Q13" s="791"/>
    </row>
    <row r="14" spans="1:32" s="17" customFormat="1" ht="13.8">
      <c r="A14" s="791"/>
      <c r="B14" s="791"/>
      <c r="C14" s="791"/>
      <c r="D14" s="791"/>
      <c r="E14" s="791"/>
      <c r="F14" s="791"/>
      <c r="G14" s="791"/>
      <c r="H14" s="791"/>
      <c r="I14" s="791"/>
      <c r="J14" s="791"/>
      <c r="K14" s="791"/>
      <c r="L14" s="791"/>
      <c r="M14" s="791"/>
      <c r="N14" s="791"/>
      <c r="O14" s="791"/>
      <c r="P14" s="791"/>
      <c r="Q14" s="791"/>
    </row>
    <row r="15" spans="1:32" s="51" customFormat="1" ht="18" customHeight="1">
      <c r="A15" s="2430" t="s">
        <v>1467</v>
      </c>
      <c r="B15" s="2297" t="s">
        <v>23</v>
      </c>
      <c r="C15" s="2298"/>
      <c r="D15" s="2298"/>
      <c r="E15" s="2298"/>
      <c r="F15" s="2298"/>
      <c r="G15" s="2298"/>
      <c r="H15" s="2298"/>
      <c r="I15" s="2298"/>
      <c r="J15" s="2298"/>
      <c r="K15" s="2298"/>
      <c r="L15" s="2298"/>
      <c r="M15" s="2298"/>
      <c r="N15" s="2298"/>
      <c r="O15" s="2298"/>
      <c r="P15" s="2298"/>
      <c r="Q15" s="2298"/>
      <c r="R15" s="2298"/>
      <c r="S15" s="2298"/>
      <c r="T15" s="2298"/>
      <c r="U15" s="2298"/>
      <c r="V15" s="2298"/>
      <c r="W15" s="2298"/>
      <c r="X15" s="2298"/>
      <c r="Y15" s="2298"/>
      <c r="Z15" s="2298"/>
      <c r="AA15" s="2298"/>
    </row>
    <row r="16" spans="1:32" s="51" customFormat="1" ht="18" customHeight="1">
      <c r="A16" s="2431"/>
      <c r="B16" s="2417" t="s">
        <v>100</v>
      </c>
      <c r="C16" s="2429"/>
      <c r="D16" s="2418" t="s">
        <v>100</v>
      </c>
      <c r="E16" s="2429"/>
      <c r="F16" s="2418" t="s">
        <v>100</v>
      </c>
      <c r="G16" s="2429"/>
      <c r="H16" s="2418" t="s">
        <v>100</v>
      </c>
      <c r="I16" s="2429"/>
      <c r="J16" s="2418" t="s">
        <v>100</v>
      </c>
      <c r="K16" s="2429"/>
      <c r="L16" s="2418" t="s">
        <v>100</v>
      </c>
      <c r="M16" s="2429"/>
      <c r="N16" s="2418" t="s">
        <v>100</v>
      </c>
      <c r="O16" s="2429"/>
      <c r="P16" s="2418" t="s">
        <v>100</v>
      </c>
      <c r="Q16" s="2429"/>
      <c r="R16" s="2418" t="s">
        <v>100</v>
      </c>
      <c r="S16" s="2423"/>
      <c r="T16" s="2417" t="s">
        <v>100</v>
      </c>
      <c r="U16" s="2423"/>
      <c r="V16" s="2417" t="s">
        <v>100</v>
      </c>
      <c r="W16" s="2423"/>
      <c r="X16" s="2417" t="s">
        <v>100</v>
      </c>
      <c r="Y16" s="2423"/>
      <c r="Z16" s="2417" t="s">
        <v>100</v>
      </c>
      <c r="AA16" s="2423"/>
      <c r="AB16" s="206"/>
    </row>
    <row r="17" spans="1:32" s="51" customFormat="1" ht="18" customHeight="1">
      <c r="A17" s="2431"/>
      <c r="B17" s="2417">
        <v>2010</v>
      </c>
      <c r="C17" s="2429"/>
      <c r="D17" s="2418">
        <v>2011</v>
      </c>
      <c r="E17" s="2429"/>
      <c r="F17" s="2418">
        <v>2012</v>
      </c>
      <c r="G17" s="2429"/>
      <c r="H17" s="2418">
        <v>2013</v>
      </c>
      <c r="I17" s="2429"/>
      <c r="J17" s="2418">
        <v>2014</v>
      </c>
      <c r="K17" s="2429"/>
      <c r="L17" s="2418">
        <v>2015</v>
      </c>
      <c r="M17" s="2429"/>
      <c r="N17" s="2418">
        <v>2016</v>
      </c>
      <c r="O17" s="2429"/>
      <c r="P17" s="2418">
        <v>2017</v>
      </c>
      <c r="Q17" s="2429"/>
      <c r="R17" s="2418">
        <v>2018</v>
      </c>
      <c r="S17" s="2423"/>
      <c r="T17" s="2417">
        <v>2019</v>
      </c>
      <c r="U17" s="2423"/>
      <c r="V17" s="2417" t="s">
        <v>1796</v>
      </c>
      <c r="W17" s="2423"/>
      <c r="X17" s="2417">
        <v>2021</v>
      </c>
      <c r="Y17" s="2423"/>
      <c r="Z17" s="2417">
        <v>2022</v>
      </c>
      <c r="AA17" s="2423"/>
      <c r="AB17" s="206"/>
    </row>
    <row r="18" spans="1:32" s="50" customFormat="1" ht="30">
      <c r="A18" s="2432"/>
      <c r="B18" s="46" t="s">
        <v>97</v>
      </c>
      <c r="C18" s="47" t="s">
        <v>98</v>
      </c>
      <c r="D18" s="48" t="s">
        <v>97</v>
      </c>
      <c r="E18" s="47" t="s">
        <v>98</v>
      </c>
      <c r="F18" s="48" t="s">
        <v>97</v>
      </c>
      <c r="G18" s="47" t="s">
        <v>98</v>
      </c>
      <c r="H18" s="48" t="s">
        <v>97</v>
      </c>
      <c r="I18" s="47" t="s">
        <v>98</v>
      </c>
      <c r="J18" s="48" t="s">
        <v>97</v>
      </c>
      <c r="K18" s="47" t="s">
        <v>98</v>
      </c>
      <c r="L18" s="48" t="s">
        <v>97</v>
      </c>
      <c r="M18" s="47" t="s">
        <v>98</v>
      </c>
      <c r="N18" s="48" t="s">
        <v>97</v>
      </c>
      <c r="O18" s="47" t="s">
        <v>98</v>
      </c>
      <c r="P18" s="48" t="s">
        <v>97</v>
      </c>
      <c r="Q18" s="47" t="s">
        <v>98</v>
      </c>
      <c r="R18" s="48" t="s">
        <v>97</v>
      </c>
      <c r="S18" s="49" t="s">
        <v>98</v>
      </c>
      <c r="T18" s="46" t="s">
        <v>97</v>
      </c>
      <c r="U18" s="49" t="s">
        <v>98</v>
      </c>
      <c r="V18" s="46" t="s">
        <v>97</v>
      </c>
      <c r="W18" s="49" t="s">
        <v>98</v>
      </c>
      <c r="X18" s="46" t="s">
        <v>97</v>
      </c>
      <c r="Y18" s="49" t="s">
        <v>98</v>
      </c>
      <c r="Z18" s="46" t="s">
        <v>97</v>
      </c>
      <c r="AA18" s="49" t="s">
        <v>98</v>
      </c>
      <c r="AB18" s="662"/>
    </row>
    <row r="19" spans="1:32" s="51" customFormat="1" ht="18" thickBot="1">
      <c r="A19" s="917" t="s">
        <v>1468</v>
      </c>
      <c r="B19" s="948">
        <v>227818</v>
      </c>
      <c r="C19" s="794" t="s">
        <v>1823</v>
      </c>
      <c r="D19" s="949">
        <v>231033</v>
      </c>
      <c r="E19" s="793" t="s">
        <v>1824</v>
      </c>
      <c r="F19" s="948">
        <v>243256</v>
      </c>
      <c r="G19" s="794" t="s">
        <v>1825</v>
      </c>
      <c r="H19" s="949">
        <v>254990</v>
      </c>
      <c r="I19" s="793" t="s">
        <v>1826</v>
      </c>
      <c r="J19" s="950">
        <v>262878</v>
      </c>
      <c r="K19" s="794" t="s">
        <v>1827</v>
      </c>
      <c r="L19" s="951">
        <v>269823</v>
      </c>
      <c r="M19" s="793" t="s">
        <v>1828</v>
      </c>
      <c r="N19" s="948">
        <v>279937</v>
      </c>
      <c r="O19" s="794" t="s">
        <v>1829</v>
      </c>
      <c r="P19" s="949">
        <v>293290</v>
      </c>
      <c r="Q19" s="793" t="s">
        <v>1830</v>
      </c>
      <c r="R19" s="814">
        <v>300755</v>
      </c>
      <c r="S19" s="794" t="s">
        <v>1831</v>
      </c>
      <c r="T19" s="815">
        <v>293059</v>
      </c>
      <c r="U19" s="793" t="s">
        <v>1832</v>
      </c>
      <c r="V19" s="824"/>
      <c r="W19" s="924"/>
      <c r="X19" s="797">
        <v>340048</v>
      </c>
      <c r="Y19" s="952" t="s">
        <v>1833</v>
      </c>
      <c r="Z19" s="953">
        <v>361737</v>
      </c>
      <c r="AA19" s="954" t="s">
        <v>2013</v>
      </c>
      <c r="AB19" s="206"/>
      <c r="AC19" s="663"/>
      <c r="AD19" s="663"/>
      <c r="AE19" s="663"/>
      <c r="AF19" s="663"/>
    </row>
    <row r="20" spans="1:32" s="51" customFormat="1" ht="17.399999999999999">
      <c r="A20" s="800" t="s">
        <v>1469</v>
      </c>
      <c r="B20" s="955">
        <v>7.0000000000000007E-2</v>
      </c>
      <c r="C20" s="804" t="s">
        <v>1834</v>
      </c>
      <c r="D20" s="956">
        <v>7.5999999999999998E-2</v>
      </c>
      <c r="E20" s="802" t="s">
        <v>1835</v>
      </c>
      <c r="F20" s="955">
        <v>7.4999999999999997E-2</v>
      </c>
      <c r="G20" s="804" t="s">
        <v>1834</v>
      </c>
      <c r="H20" s="956">
        <v>6.3E-2</v>
      </c>
      <c r="I20" s="802" t="s">
        <v>1834</v>
      </c>
      <c r="J20" s="957">
        <v>6.5000000000000002E-2</v>
      </c>
      <c r="K20" s="804" t="s">
        <v>1834</v>
      </c>
      <c r="L20" s="958">
        <v>0.06</v>
      </c>
      <c r="M20" s="802" t="s">
        <v>1836</v>
      </c>
      <c r="N20" s="955">
        <v>5.8999999999999997E-2</v>
      </c>
      <c r="O20" s="804" t="s">
        <v>1836</v>
      </c>
      <c r="P20" s="956">
        <v>6.5000000000000002E-2</v>
      </c>
      <c r="Q20" s="802" t="s">
        <v>1834</v>
      </c>
      <c r="R20" s="959">
        <v>5.5999999999999994E-2</v>
      </c>
      <c r="S20" s="804" t="s">
        <v>1834</v>
      </c>
      <c r="T20" s="960">
        <v>5.4000000000000006E-2</v>
      </c>
      <c r="U20" s="802" t="s">
        <v>1834</v>
      </c>
      <c r="V20" s="961"/>
      <c r="W20" s="811"/>
      <c r="X20" s="962">
        <v>5.7000000000000002E-2</v>
      </c>
      <c r="Y20" s="963" t="s">
        <v>1837</v>
      </c>
      <c r="Z20" s="964">
        <v>5.5E-2</v>
      </c>
      <c r="AA20" s="965" t="s">
        <v>1837</v>
      </c>
      <c r="AB20" s="206"/>
      <c r="AC20" s="663"/>
      <c r="AD20" s="663"/>
      <c r="AE20" s="663"/>
      <c r="AF20" s="663"/>
    </row>
    <row r="21" spans="1:32" s="51" customFormat="1" ht="17.399999999999999">
      <c r="A21" s="1220" t="s">
        <v>1470</v>
      </c>
      <c r="B21" s="1232">
        <v>0.27800000000000002</v>
      </c>
      <c r="C21" s="1221" t="s">
        <v>1838</v>
      </c>
      <c r="D21" s="1233">
        <v>0.30399999999999999</v>
      </c>
      <c r="E21" s="1222" t="s">
        <v>1839</v>
      </c>
      <c r="F21" s="1232">
        <v>0.28699999999999998</v>
      </c>
      <c r="G21" s="1221" t="s">
        <v>1840</v>
      </c>
      <c r="H21" s="1233">
        <v>0.27600000000000002</v>
      </c>
      <c r="I21" s="1222" t="s">
        <v>1839</v>
      </c>
      <c r="J21" s="1234">
        <v>0.35399999999999998</v>
      </c>
      <c r="K21" s="1221" t="s">
        <v>1817</v>
      </c>
      <c r="L21" s="1235">
        <v>0.25800000000000001</v>
      </c>
      <c r="M21" s="1222" t="s">
        <v>1841</v>
      </c>
      <c r="N21" s="1232">
        <v>0.38800000000000001</v>
      </c>
      <c r="O21" s="1221" t="s">
        <v>1842</v>
      </c>
      <c r="P21" s="1233">
        <v>0.28799999999999998</v>
      </c>
      <c r="Q21" s="1222" t="s">
        <v>1843</v>
      </c>
      <c r="R21" s="1236">
        <v>0.38900000000000001</v>
      </c>
      <c r="S21" s="1221" t="s">
        <v>1844</v>
      </c>
      <c r="T21" s="1237">
        <v>0.40899999999999997</v>
      </c>
      <c r="U21" s="1222" t="s">
        <v>1820</v>
      </c>
      <c r="V21" s="1238"/>
      <c r="W21" s="1227"/>
      <c r="X21" s="1239">
        <v>0.30399999999999999</v>
      </c>
      <c r="Y21" s="1229" t="s">
        <v>1845</v>
      </c>
      <c r="Z21" s="1240">
        <v>0.27200000000000002</v>
      </c>
      <c r="AA21" s="1241" t="s">
        <v>1840</v>
      </c>
      <c r="AB21" s="206"/>
      <c r="AC21" s="663"/>
      <c r="AD21" s="663"/>
      <c r="AE21" s="663"/>
      <c r="AF21" s="663"/>
    </row>
    <row r="22" spans="1:32" s="51" customFormat="1" ht="13.2">
      <c r="A22" s="2438" t="s">
        <v>1797</v>
      </c>
      <c r="B22" s="2439"/>
      <c r="C22" s="2439"/>
      <c r="D22" s="2439"/>
      <c r="E22" s="2439"/>
      <c r="F22" s="2439"/>
      <c r="G22" s="2439"/>
      <c r="H22" s="2439"/>
      <c r="I22" s="2439"/>
      <c r="J22" s="2439"/>
      <c r="K22" s="2439"/>
      <c r="L22" s="2439"/>
      <c r="M22" s="2439"/>
      <c r="N22" s="2439"/>
      <c r="O22" s="2439"/>
      <c r="P22" s="2439"/>
      <c r="Q22" s="2439"/>
      <c r="R22" s="2439"/>
      <c r="S22" s="2439"/>
      <c r="T22" s="2439"/>
      <c r="U22" s="2439"/>
      <c r="V22" s="2439"/>
      <c r="W22" s="2439"/>
      <c r="X22" s="2439"/>
      <c r="Y22" s="2439"/>
      <c r="Z22" s="2439"/>
      <c r="AA22" s="2440"/>
      <c r="AB22" s="663"/>
      <c r="AC22" s="663"/>
      <c r="AD22" s="663"/>
      <c r="AE22" s="663"/>
      <c r="AF22" s="663"/>
    </row>
    <row r="23" spans="1:32" s="17" customFormat="1" ht="13.8">
      <c r="A23" s="791"/>
      <c r="B23" s="791"/>
      <c r="C23" s="791"/>
      <c r="D23" s="791"/>
      <c r="E23" s="791"/>
      <c r="F23" s="791"/>
      <c r="G23" s="791"/>
      <c r="H23" s="791"/>
      <c r="I23" s="791"/>
      <c r="J23" s="791"/>
      <c r="K23" s="791"/>
      <c r="L23" s="791"/>
      <c r="M23" s="791"/>
      <c r="N23" s="791"/>
      <c r="O23" s="791"/>
      <c r="P23" s="791"/>
      <c r="Q23" s="791"/>
    </row>
    <row r="24" spans="1:32" s="17" customFormat="1" ht="13.95" customHeight="1">
      <c r="A24" s="2292" t="s">
        <v>2027</v>
      </c>
      <c r="B24" s="2292"/>
      <c r="C24" s="2292"/>
      <c r="D24" s="2292"/>
      <c r="E24" s="2292"/>
      <c r="F24" s="2292"/>
      <c r="G24" s="2292"/>
      <c r="H24" s="2292"/>
      <c r="I24" s="2292"/>
      <c r="J24" s="2292"/>
      <c r="K24" s="2292"/>
      <c r="L24" s="2292"/>
      <c r="M24" s="2292"/>
      <c r="N24" s="2292"/>
      <c r="O24" s="2292"/>
      <c r="P24" s="2292"/>
      <c r="Q24" s="2292"/>
      <c r="R24" s="2292"/>
      <c r="S24" s="2292"/>
      <c r="T24" s="2292"/>
      <c r="U24" s="2292"/>
      <c r="V24" s="2292"/>
      <c r="W24" s="2292"/>
    </row>
    <row r="25" spans="1:32" s="17" customFormat="1" ht="13.8">
      <c r="A25" s="791"/>
      <c r="B25" s="791"/>
      <c r="C25" s="791"/>
      <c r="D25" s="791"/>
      <c r="E25" s="791"/>
      <c r="F25" s="791"/>
      <c r="G25" s="791"/>
      <c r="H25" s="791"/>
      <c r="I25" s="791"/>
      <c r="J25" s="791"/>
      <c r="K25" s="791"/>
      <c r="L25" s="791"/>
      <c r="M25" s="791"/>
      <c r="N25" s="791"/>
      <c r="O25" s="791"/>
      <c r="P25" s="791"/>
      <c r="Q25" s="791"/>
    </row>
    <row r="26" spans="1:32" s="17" customFormat="1" ht="13.8">
      <c r="A26" s="791"/>
      <c r="B26" s="791"/>
      <c r="C26" s="791"/>
      <c r="D26" s="791"/>
      <c r="E26" s="791"/>
      <c r="F26" s="791"/>
      <c r="G26" s="791"/>
      <c r="H26" s="791"/>
      <c r="I26" s="791"/>
      <c r="J26" s="791"/>
      <c r="K26" s="791"/>
      <c r="L26" s="791"/>
      <c r="M26" s="791"/>
      <c r="N26" s="791"/>
      <c r="O26" s="791"/>
      <c r="P26" s="791"/>
      <c r="Q26" s="791"/>
    </row>
    <row r="27" spans="1:32" s="51" customFormat="1" ht="18" customHeight="1">
      <c r="A27" s="2430" t="s">
        <v>1467</v>
      </c>
      <c r="B27" s="2297" t="s">
        <v>190</v>
      </c>
      <c r="C27" s="2298"/>
      <c r="D27" s="2298"/>
      <c r="E27" s="2298"/>
      <c r="F27" s="2298"/>
      <c r="G27" s="2298"/>
      <c r="H27" s="2298"/>
      <c r="I27" s="2298"/>
      <c r="J27" s="2298"/>
      <c r="K27" s="2298"/>
      <c r="L27" s="2298"/>
      <c r="M27" s="2298"/>
      <c r="N27" s="2298"/>
      <c r="O27" s="2298"/>
      <c r="P27" s="2298"/>
      <c r="Q27" s="2298"/>
      <c r="R27" s="2298"/>
      <c r="S27" s="2298"/>
      <c r="T27" s="2298"/>
      <c r="U27" s="2298"/>
      <c r="V27" s="2298"/>
      <c r="W27" s="2298"/>
      <c r="X27" s="2298"/>
      <c r="Y27" s="2298"/>
      <c r="Z27" s="2298"/>
      <c r="AA27" s="2298"/>
    </row>
    <row r="28" spans="1:32" s="51" customFormat="1" ht="18" customHeight="1">
      <c r="A28" s="2431"/>
      <c r="B28" s="2417" t="s">
        <v>90</v>
      </c>
      <c r="C28" s="2429"/>
      <c r="D28" s="2418" t="s">
        <v>90</v>
      </c>
      <c r="E28" s="2429"/>
      <c r="F28" s="2418" t="s">
        <v>90</v>
      </c>
      <c r="G28" s="2429"/>
      <c r="H28" s="2418" t="s">
        <v>90</v>
      </c>
      <c r="I28" s="2429"/>
      <c r="J28" s="2418" t="s">
        <v>90</v>
      </c>
      <c r="K28" s="2429"/>
      <c r="L28" s="2418" t="s">
        <v>90</v>
      </c>
      <c r="M28" s="2429"/>
      <c r="N28" s="2418" t="s">
        <v>90</v>
      </c>
      <c r="O28" s="2429"/>
      <c r="P28" s="2418" t="s">
        <v>90</v>
      </c>
      <c r="Q28" s="2429"/>
      <c r="R28" s="2418" t="s">
        <v>90</v>
      </c>
      <c r="S28" s="2423"/>
      <c r="T28" s="2417" t="s">
        <v>90</v>
      </c>
      <c r="U28" s="2423"/>
      <c r="V28" s="2417" t="s">
        <v>90</v>
      </c>
      <c r="W28" s="2423"/>
      <c r="X28" s="2417" t="s">
        <v>90</v>
      </c>
      <c r="Y28" s="2423"/>
      <c r="Z28" s="2417" t="s">
        <v>90</v>
      </c>
      <c r="AA28" s="2423"/>
      <c r="AB28" s="206"/>
    </row>
    <row r="29" spans="1:32" s="51" customFormat="1" ht="18" customHeight="1">
      <c r="A29" s="2431"/>
      <c r="B29" s="2417">
        <v>2010</v>
      </c>
      <c r="C29" s="2429"/>
      <c r="D29" s="2418">
        <v>2011</v>
      </c>
      <c r="E29" s="2429"/>
      <c r="F29" s="2418">
        <v>2012</v>
      </c>
      <c r="G29" s="2429"/>
      <c r="H29" s="2418">
        <v>2013</v>
      </c>
      <c r="I29" s="2429"/>
      <c r="J29" s="2418">
        <v>2014</v>
      </c>
      <c r="K29" s="2429"/>
      <c r="L29" s="2418">
        <v>2015</v>
      </c>
      <c r="M29" s="2429"/>
      <c r="N29" s="2418">
        <v>2016</v>
      </c>
      <c r="O29" s="2429"/>
      <c r="P29" s="2418">
        <v>2017</v>
      </c>
      <c r="Q29" s="2429"/>
      <c r="R29" s="2418">
        <v>2018</v>
      </c>
      <c r="S29" s="2423"/>
      <c r="T29" s="2417">
        <v>2019</v>
      </c>
      <c r="U29" s="2423"/>
      <c r="V29" s="2417" t="s">
        <v>1796</v>
      </c>
      <c r="W29" s="2423"/>
      <c r="X29" s="2417">
        <v>2021</v>
      </c>
      <c r="Y29" s="2423"/>
      <c r="Z29" s="2417">
        <v>2022</v>
      </c>
      <c r="AA29" s="2423"/>
      <c r="AB29" s="206"/>
    </row>
    <row r="30" spans="1:32" s="50" customFormat="1" ht="30">
      <c r="A30" s="2432"/>
      <c r="B30" s="46" t="s">
        <v>97</v>
      </c>
      <c r="C30" s="47" t="s">
        <v>98</v>
      </c>
      <c r="D30" s="48" t="s">
        <v>97</v>
      </c>
      <c r="E30" s="47" t="s">
        <v>98</v>
      </c>
      <c r="F30" s="48" t="s">
        <v>97</v>
      </c>
      <c r="G30" s="47" t="s">
        <v>98</v>
      </c>
      <c r="H30" s="48" t="s">
        <v>97</v>
      </c>
      <c r="I30" s="47" t="s">
        <v>98</v>
      </c>
      <c r="J30" s="48" t="s">
        <v>97</v>
      </c>
      <c r="K30" s="47" t="s">
        <v>98</v>
      </c>
      <c r="L30" s="48" t="s">
        <v>97</v>
      </c>
      <c r="M30" s="47" t="s">
        <v>98</v>
      </c>
      <c r="N30" s="48" t="s">
        <v>97</v>
      </c>
      <c r="O30" s="47" t="s">
        <v>98</v>
      </c>
      <c r="P30" s="48" t="s">
        <v>97</v>
      </c>
      <c r="Q30" s="47" t="s">
        <v>98</v>
      </c>
      <c r="R30" s="48" t="s">
        <v>97</v>
      </c>
      <c r="S30" s="49" t="s">
        <v>98</v>
      </c>
      <c r="T30" s="46" t="s">
        <v>97</v>
      </c>
      <c r="U30" s="49" t="s">
        <v>98</v>
      </c>
      <c r="V30" s="816" t="s">
        <v>97</v>
      </c>
      <c r="W30" s="817" t="s">
        <v>98</v>
      </c>
      <c r="X30" s="816" t="s">
        <v>97</v>
      </c>
      <c r="Y30" s="817" t="s">
        <v>98</v>
      </c>
      <c r="Z30" s="816" t="s">
        <v>97</v>
      </c>
      <c r="AA30" s="817" t="s">
        <v>98</v>
      </c>
      <c r="AB30" s="662"/>
    </row>
    <row r="31" spans="1:32" s="51" customFormat="1" ht="18" thickBot="1">
      <c r="A31" s="917" t="s">
        <v>1468</v>
      </c>
      <c r="B31" s="818">
        <v>832919</v>
      </c>
      <c r="C31" s="794" t="s">
        <v>1846</v>
      </c>
      <c r="D31" s="819">
        <v>836469</v>
      </c>
      <c r="E31" s="793" t="s">
        <v>1847</v>
      </c>
      <c r="F31" s="820">
        <v>848920</v>
      </c>
      <c r="G31" s="794" t="s">
        <v>1848</v>
      </c>
      <c r="H31" s="821">
        <v>853017</v>
      </c>
      <c r="I31" s="793" t="s">
        <v>1849</v>
      </c>
      <c r="J31" s="822">
        <v>864700</v>
      </c>
      <c r="K31" s="794" t="s">
        <v>1850</v>
      </c>
      <c r="L31" s="823">
        <v>872924</v>
      </c>
      <c r="M31" s="793" t="s">
        <v>1851</v>
      </c>
      <c r="N31" s="818">
        <v>885719</v>
      </c>
      <c r="O31" s="794" t="s">
        <v>1852</v>
      </c>
      <c r="P31" s="819">
        <v>892774</v>
      </c>
      <c r="Q31" s="793" t="s">
        <v>1853</v>
      </c>
      <c r="R31" s="814">
        <v>892048</v>
      </c>
      <c r="S31" s="794" t="s">
        <v>1854</v>
      </c>
      <c r="T31" s="796">
        <v>896288</v>
      </c>
      <c r="U31" s="793" t="s">
        <v>1855</v>
      </c>
      <c r="V31" s="824"/>
      <c r="W31" s="924"/>
      <c r="X31" s="966">
        <v>925682</v>
      </c>
      <c r="Y31" s="967" t="s">
        <v>1856</v>
      </c>
      <c r="Z31" s="968">
        <v>932935</v>
      </c>
      <c r="AA31" s="954" t="s">
        <v>2014</v>
      </c>
      <c r="AB31" s="206"/>
      <c r="AC31" s="663"/>
      <c r="AD31" s="663"/>
      <c r="AE31" s="663"/>
      <c r="AF31" s="663"/>
    </row>
    <row r="32" spans="1:32" s="51" customFormat="1" ht="17.399999999999999">
      <c r="A32" s="800" t="s">
        <v>1469</v>
      </c>
      <c r="B32" s="969">
        <v>6.3E-2</v>
      </c>
      <c r="C32" s="804" t="s">
        <v>1857</v>
      </c>
      <c r="D32" s="970">
        <v>6.6000000000000003E-2</v>
      </c>
      <c r="E32" s="802" t="s">
        <v>1857</v>
      </c>
      <c r="F32" s="971">
        <v>6.5000000000000002E-2</v>
      </c>
      <c r="G32" s="804" t="s">
        <v>1858</v>
      </c>
      <c r="H32" s="972">
        <v>6.6000000000000003E-2</v>
      </c>
      <c r="I32" s="802" t="s">
        <v>1857</v>
      </c>
      <c r="J32" s="973">
        <v>6.4000000000000001E-2</v>
      </c>
      <c r="K32" s="804" t="s">
        <v>1858</v>
      </c>
      <c r="L32" s="974">
        <v>6.2E-2</v>
      </c>
      <c r="M32" s="802" t="s">
        <v>1857</v>
      </c>
      <c r="N32" s="969">
        <v>6.2E-2</v>
      </c>
      <c r="O32" s="804" t="s">
        <v>1857</v>
      </c>
      <c r="P32" s="970">
        <v>6.4000000000000001E-2</v>
      </c>
      <c r="Q32" s="802" t="s">
        <v>1857</v>
      </c>
      <c r="R32" s="959">
        <v>5.9000000000000004E-2</v>
      </c>
      <c r="S32" s="804" t="s">
        <v>1857</v>
      </c>
      <c r="T32" s="809">
        <v>5.2999999999999999E-2</v>
      </c>
      <c r="U32" s="802" t="s">
        <v>1857</v>
      </c>
      <c r="V32" s="961"/>
      <c r="W32" s="811"/>
      <c r="X32" s="962">
        <v>5.6000000000000001E-2</v>
      </c>
      <c r="Y32" s="963" t="s">
        <v>1858</v>
      </c>
      <c r="Z32" s="964">
        <v>5.2999999999999999E-2</v>
      </c>
      <c r="AA32" s="965" t="s">
        <v>1858</v>
      </c>
      <c r="AB32" s="206"/>
      <c r="AC32" s="663"/>
      <c r="AD32" s="663"/>
      <c r="AE32" s="663"/>
      <c r="AF32" s="663"/>
    </row>
    <row r="33" spans="1:32" s="667" customFormat="1" ht="14.25" customHeight="1">
      <c r="A33" s="1220" t="s">
        <v>1470</v>
      </c>
      <c r="B33" s="938">
        <v>0.23</v>
      </c>
      <c r="C33" s="1221" t="s">
        <v>1859</v>
      </c>
      <c r="D33" s="939">
        <v>0.245</v>
      </c>
      <c r="E33" s="1222" t="s">
        <v>1860</v>
      </c>
      <c r="F33" s="931">
        <v>0.27700000000000002</v>
      </c>
      <c r="G33" s="1221" t="s">
        <v>1860</v>
      </c>
      <c r="H33" s="933">
        <v>0.20699999999999999</v>
      </c>
      <c r="I33" s="1222" t="s">
        <v>1861</v>
      </c>
      <c r="J33" s="935">
        <v>0.253</v>
      </c>
      <c r="K33" s="1221" t="s">
        <v>1862</v>
      </c>
      <c r="L33" s="1223">
        <v>0.18099999999999999</v>
      </c>
      <c r="M33" s="1222" t="s">
        <v>1863</v>
      </c>
      <c r="N33" s="938">
        <v>0.24</v>
      </c>
      <c r="O33" s="1221" t="s">
        <v>1864</v>
      </c>
      <c r="P33" s="939">
        <v>0.17899999999999999</v>
      </c>
      <c r="Q33" s="1222" t="s">
        <v>1865</v>
      </c>
      <c r="R33" s="1224">
        <v>0.24299999999999999</v>
      </c>
      <c r="S33" s="1221" t="s">
        <v>1866</v>
      </c>
      <c r="T33" s="1225">
        <v>0.184</v>
      </c>
      <c r="U33" s="1222" t="s">
        <v>1867</v>
      </c>
      <c r="V33" s="1226"/>
      <c r="W33" s="1227"/>
      <c r="X33" s="1228">
        <v>0.23</v>
      </c>
      <c r="Y33" s="1229" t="s">
        <v>1868</v>
      </c>
      <c r="Z33" s="1230">
        <v>0.184</v>
      </c>
      <c r="AA33" s="1231" t="s">
        <v>2015</v>
      </c>
      <c r="AB33" s="206"/>
      <c r="AC33" s="666"/>
      <c r="AD33" s="666"/>
      <c r="AE33" s="666"/>
      <c r="AF33" s="666"/>
    </row>
    <row r="34" spans="1:32" ht="13.2">
      <c r="A34" s="2438" t="s">
        <v>1797</v>
      </c>
      <c r="B34" s="2439"/>
      <c r="C34" s="2439"/>
      <c r="D34" s="2439"/>
      <c r="E34" s="2439"/>
      <c r="F34" s="2439"/>
      <c r="G34" s="2439"/>
      <c r="H34" s="2439"/>
      <c r="I34" s="2439"/>
      <c r="J34" s="2439"/>
      <c r="K34" s="2439"/>
      <c r="L34" s="2439"/>
      <c r="M34" s="2439"/>
      <c r="N34" s="2439"/>
      <c r="O34" s="2439"/>
      <c r="P34" s="2439"/>
      <c r="Q34" s="2439"/>
      <c r="R34" s="2439"/>
      <c r="S34" s="2439"/>
      <c r="T34" s="2439"/>
      <c r="U34" s="2439"/>
      <c r="V34" s="2439"/>
      <c r="W34" s="2439"/>
      <c r="X34" s="2439"/>
      <c r="Y34" s="2439"/>
      <c r="Z34" s="2439"/>
      <c r="AA34" s="2440"/>
      <c r="AB34"/>
      <c r="AC34"/>
      <c r="AD34"/>
      <c r="AE34"/>
      <c r="AF34"/>
    </row>
    <row r="35" spans="1:32" ht="13.2">
      <c r="V35"/>
      <c r="W35"/>
      <c r="X35"/>
      <c r="Y35"/>
      <c r="Z35"/>
      <c r="AA35"/>
      <c r="AB35"/>
      <c r="AC35"/>
      <c r="AD35"/>
      <c r="AE35"/>
      <c r="AF35"/>
    </row>
    <row r="36" spans="1:32" ht="14.25" customHeight="1">
      <c r="A36" s="2292" t="s">
        <v>2027</v>
      </c>
      <c r="B36" s="2292"/>
      <c r="C36" s="2292"/>
      <c r="D36" s="2292"/>
      <c r="E36" s="2292"/>
      <c r="F36" s="2292"/>
      <c r="G36" s="2292"/>
      <c r="H36" s="2292"/>
      <c r="I36" s="2292"/>
      <c r="J36" s="2292"/>
      <c r="K36" s="2292"/>
      <c r="L36" s="2292"/>
      <c r="M36" s="2292"/>
      <c r="N36" s="2292"/>
      <c r="O36" s="2292"/>
      <c r="P36" s="2292"/>
      <c r="Q36" s="2292"/>
      <c r="R36" s="2292"/>
      <c r="S36" s="2292"/>
      <c r="T36" s="2292"/>
      <c r="U36" s="2292"/>
      <c r="V36" s="2292"/>
      <c r="W36" s="2292"/>
      <c r="X36"/>
      <c r="Y36"/>
      <c r="Z36"/>
      <c r="AA36"/>
      <c r="AB36"/>
      <c r="AC36"/>
      <c r="AD36"/>
      <c r="AE36"/>
      <c r="AF36"/>
    </row>
    <row r="37" spans="1:32" ht="13.2">
      <c r="V37"/>
      <c r="W37"/>
      <c r="X37"/>
      <c r="Y37"/>
      <c r="Z37"/>
      <c r="AA37"/>
      <c r="AB37"/>
      <c r="AC37"/>
      <c r="AD37"/>
      <c r="AE37"/>
      <c r="AF37"/>
    </row>
    <row r="38" spans="1:32" ht="13.2">
      <c r="V38"/>
      <c r="W38"/>
      <c r="X38"/>
      <c r="Y38"/>
      <c r="Z38"/>
      <c r="AA38"/>
      <c r="AB38"/>
      <c r="AC38"/>
      <c r="AD38"/>
      <c r="AE38"/>
      <c r="AF38"/>
    </row>
  </sheetData>
  <mergeCells count="91">
    <mergeCell ref="A34:AA34"/>
    <mergeCell ref="Z17:AA17"/>
    <mergeCell ref="A22:AA22"/>
    <mergeCell ref="B27:AA27"/>
    <mergeCell ref="Z28:AA28"/>
    <mergeCell ref="Z29:AA29"/>
    <mergeCell ref="L28:M28"/>
    <mergeCell ref="T17:U17"/>
    <mergeCell ref="B17:C17"/>
    <mergeCell ref="D17:E17"/>
    <mergeCell ref="F17:G17"/>
    <mergeCell ref="H17:I17"/>
    <mergeCell ref="J17:K17"/>
    <mergeCell ref="P28:Q28"/>
    <mergeCell ref="R28:S28"/>
    <mergeCell ref="T28:U28"/>
    <mergeCell ref="A1:AA1"/>
    <mergeCell ref="B3:AA3"/>
    <mergeCell ref="Z4:AA4"/>
    <mergeCell ref="Z5:AA5"/>
    <mergeCell ref="A10:AA10"/>
    <mergeCell ref="R5:S5"/>
    <mergeCell ref="B4:C4"/>
    <mergeCell ref="D4:E4"/>
    <mergeCell ref="F4:G4"/>
    <mergeCell ref="H4:I4"/>
    <mergeCell ref="V4:W4"/>
    <mergeCell ref="X4:Y4"/>
    <mergeCell ref="V5:W5"/>
    <mergeCell ref="X5:Y5"/>
    <mergeCell ref="P5:Q5"/>
    <mergeCell ref="J4:K4"/>
    <mergeCell ref="T4:U4"/>
    <mergeCell ref="T5:U5"/>
    <mergeCell ref="L16:M16"/>
    <mergeCell ref="N16:O16"/>
    <mergeCell ref="B15:AA15"/>
    <mergeCell ref="Z16:AA16"/>
    <mergeCell ref="B16:C16"/>
    <mergeCell ref="D16:E16"/>
    <mergeCell ref="L5:M5"/>
    <mergeCell ref="N5:O5"/>
    <mergeCell ref="J5:K5"/>
    <mergeCell ref="A12:W12"/>
    <mergeCell ref="A15:A18"/>
    <mergeCell ref="V16:W16"/>
    <mergeCell ref="A3:A6"/>
    <mergeCell ref="B5:C5"/>
    <mergeCell ref="D5:E5"/>
    <mergeCell ref="F5:G5"/>
    <mergeCell ref="H5:I5"/>
    <mergeCell ref="F16:G16"/>
    <mergeCell ref="H16:I16"/>
    <mergeCell ref="R4:S4"/>
    <mergeCell ref="L17:M17"/>
    <mergeCell ref="N17:O17"/>
    <mergeCell ref="P17:Q17"/>
    <mergeCell ref="R17:S17"/>
    <mergeCell ref="L4:M4"/>
    <mergeCell ref="N4:O4"/>
    <mergeCell ref="P4:Q4"/>
    <mergeCell ref="P16:Q16"/>
    <mergeCell ref="R16:S16"/>
    <mergeCell ref="X16:Y16"/>
    <mergeCell ref="V17:W17"/>
    <mergeCell ref="X17:Y17"/>
    <mergeCell ref="A24:W24"/>
    <mergeCell ref="A27:A30"/>
    <mergeCell ref="B28:C28"/>
    <mergeCell ref="D28:E28"/>
    <mergeCell ref="F28:G28"/>
    <mergeCell ref="H28:I28"/>
    <mergeCell ref="J28:K28"/>
    <mergeCell ref="J16:K16"/>
    <mergeCell ref="T16:U16"/>
    <mergeCell ref="A36:W36"/>
    <mergeCell ref="X28:Y28"/>
    <mergeCell ref="B29:C29"/>
    <mergeCell ref="D29:E29"/>
    <mergeCell ref="F29:G29"/>
    <mergeCell ref="H29:I29"/>
    <mergeCell ref="J29:K29"/>
    <mergeCell ref="L29:M29"/>
    <mergeCell ref="N29:O29"/>
    <mergeCell ref="P29:Q29"/>
    <mergeCell ref="R29:S29"/>
    <mergeCell ref="T29:U29"/>
    <mergeCell ref="V29:W29"/>
    <mergeCell ref="X29:Y29"/>
    <mergeCell ref="N28:O28"/>
    <mergeCell ref="V28:W28"/>
  </mergeCell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workbookViewId="0">
      <selection activeCell="B15" sqref="B15"/>
    </sheetView>
  </sheetViews>
  <sheetFormatPr defaultColWidth="9.21875" defaultRowHeight="12.75" customHeight="1"/>
  <cols>
    <col min="1" max="1" width="28.21875" style="14" customWidth="1"/>
    <col min="2" max="2" width="21.44140625" style="14" customWidth="1"/>
    <col min="3" max="3" width="33.5546875" style="14" customWidth="1"/>
    <col min="4" max="5" width="14.44140625" style="14" customWidth="1"/>
    <col min="6" max="9" width="11.44140625" style="14" customWidth="1"/>
    <col min="10" max="10" width="9.21875" style="14"/>
    <col min="11" max="11" width="9.21875" style="328"/>
    <col min="12" max="16384" width="9.21875" style="14"/>
  </cols>
  <sheetData>
    <row r="1" spans="1:11" ht="24.6">
      <c r="A1" s="2356" t="s">
        <v>1786</v>
      </c>
      <c r="B1" s="2356"/>
      <c r="C1" s="2356"/>
      <c r="D1" s="2356"/>
      <c r="E1" s="2356"/>
      <c r="F1" s="2356"/>
      <c r="G1" s="2356"/>
      <c r="H1" s="2356"/>
      <c r="I1" s="2356"/>
      <c r="J1" s="648"/>
    </row>
    <row r="2" spans="1:11" ht="15.6">
      <c r="A2" s="198"/>
      <c r="B2" s="192"/>
      <c r="C2" s="192"/>
      <c r="D2" s="192"/>
      <c r="E2" s="192"/>
      <c r="F2" s="192"/>
      <c r="G2" s="192"/>
      <c r="H2" s="192"/>
      <c r="I2" s="192"/>
    </row>
    <row r="3" spans="1:11" ht="17.399999999999999">
      <c r="A3" s="2366" t="s">
        <v>507</v>
      </c>
      <c r="B3" s="2441" t="s">
        <v>508</v>
      </c>
      <c r="C3" s="2441" t="s">
        <v>509</v>
      </c>
      <c r="D3" s="2370" t="s">
        <v>90</v>
      </c>
      <c r="E3" s="2419"/>
      <c r="F3" s="2370" t="s">
        <v>267</v>
      </c>
      <c r="G3" s="2371"/>
      <c r="H3" s="2371"/>
      <c r="I3" s="2422"/>
      <c r="K3" s="206"/>
    </row>
    <row r="4" spans="1:11" ht="27.6">
      <c r="A4" s="2427"/>
      <c r="B4" s="2442"/>
      <c r="C4" s="2442"/>
      <c r="D4" s="2444" t="s">
        <v>190</v>
      </c>
      <c r="E4" s="2446" t="s">
        <v>1693</v>
      </c>
      <c r="F4" s="2444" t="s">
        <v>190</v>
      </c>
      <c r="G4" s="2446"/>
      <c r="H4" s="2444" t="s">
        <v>1693</v>
      </c>
      <c r="I4" s="2448"/>
      <c r="K4" s="211"/>
    </row>
    <row r="5" spans="1:11" ht="27.6">
      <c r="A5" s="2367"/>
      <c r="B5" s="2443"/>
      <c r="C5" s="2443"/>
      <c r="D5" s="2445"/>
      <c r="E5" s="2447"/>
      <c r="F5" s="46" t="s">
        <v>25</v>
      </c>
      <c r="G5" s="97" t="s">
        <v>510</v>
      </c>
      <c r="H5" s="46" t="s">
        <v>25</v>
      </c>
      <c r="I5" s="49" t="s">
        <v>510</v>
      </c>
      <c r="K5" s="211"/>
    </row>
    <row r="6" spans="1:11" ht="15.6">
      <c r="A6" s="590" t="s">
        <v>511</v>
      </c>
      <c r="B6" s="653" t="s">
        <v>416</v>
      </c>
      <c r="C6" s="226" t="s">
        <v>512</v>
      </c>
      <c r="D6" s="401">
        <v>55808</v>
      </c>
      <c r="E6" s="502">
        <v>43326</v>
      </c>
      <c r="F6" s="401">
        <v>18188</v>
      </c>
      <c r="G6" s="725">
        <v>0.32600000000000001</v>
      </c>
      <c r="H6" s="496">
        <v>11729</v>
      </c>
      <c r="I6" s="725">
        <v>0.27100000000000002</v>
      </c>
    </row>
    <row r="7" spans="1:11" ht="15.6">
      <c r="A7" s="591" t="s">
        <v>513</v>
      </c>
      <c r="B7" s="654" t="s">
        <v>416</v>
      </c>
      <c r="C7" s="332" t="s">
        <v>514</v>
      </c>
      <c r="D7" s="399">
        <v>67568</v>
      </c>
      <c r="E7" s="503">
        <v>51107</v>
      </c>
      <c r="F7" s="399">
        <v>21259</v>
      </c>
      <c r="G7" s="698">
        <v>0.315</v>
      </c>
      <c r="H7" s="498">
        <v>12841</v>
      </c>
      <c r="I7" s="698">
        <v>0.251</v>
      </c>
    </row>
    <row r="8" spans="1:11" ht="15.6">
      <c r="A8" s="590" t="s">
        <v>515</v>
      </c>
      <c r="B8" s="655" t="s">
        <v>416</v>
      </c>
      <c r="C8" s="227" t="s">
        <v>516</v>
      </c>
      <c r="D8" s="401">
        <v>61703</v>
      </c>
      <c r="E8" s="504">
        <v>48366</v>
      </c>
      <c r="F8" s="401">
        <v>15472</v>
      </c>
      <c r="G8" s="697">
        <v>0.251</v>
      </c>
      <c r="H8" s="497">
        <v>10064</v>
      </c>
      <c r="I8" s="697">
        <v>0.20799999999999999</v>
      </c>
    </row>
    <row r="9" spans="1:11" ht="26.4">
      <c r="A9" s="591" t="s">
        <v>517</v>
      </c>
      <c r="B9" s="654" t="s">
        <v>416</v>
      </c>
      <c r="C9" s="332" t="s">
        <v>518</v>
      </c>
      <c r="D9" s="399">
        <v>55599</v>
      </c>
      <c r="E9" s="503">
        <v>41710</v>
      </c>
      <c r="F9" s="399">
        <v>14923</v>
      </c>
      <c r="G9" s="698">
        <v>0.26800000000000002</v>
      </c>
      <c r="H9" s="498">
        <v>9414</v>
      </c>
      <c r="I9" s="698">
        <v>0.22600000000000001</v>
      </c>
    </row>
    <row r="10" spans="1:11" ht="15.6">
      <c r="A10" s="590" t="s">
        <v>519</v>
      </c>
      <c r="B10" s="655" t="s">
        <v>69</v>
      </c>
      <c r="C10" s="227" t="s">
        <v>520</v>
      </c>
      <c r="D10" s="401">
        <v>49501</v>
      </c>
      <c r="E10" s="504">
        <v>39280</v>
      </c>
      <c r="F10" s="401">
        <v>5992</v>
      </c>
      <c r="G10" s="697">
        <v>0.121</v>
      </c>
      <c r="H10" s="497">
        <v>3776</v>
      </c>
      <c r="I10" s="697">
        <v>9.6000000000000002E-2</v>
      </c>
    </row>
    <row r="11" spans="1:11" ht="15.6">
      <c r="A11" s="591" t="s">
        <v>521</v>
      </c>
      <c r="B11" s="654" t="s">
        <v>69</v>
      </c>
      <c r="C11" s="332" t="s">
        <v>522</v>
      </c>
      <c r="D11" s="399">
        <v>49824</v>
      </c>
      <c r="E11" s="503">
        <v>38119</v>
      </c>
      <c r="F11" s="399">
        <v>15889</v>
      </c>
      <c r="G11" s="698">
        <v>0.31900000000000001</v>
      </c>
      <c r="H11" s="498">
        <v>10012</v>
      </c>
      <c r="I11" s="698">
        <v>0.26300000000000001</v>
      </c>
    </row>
    <row r="12" spans="1:11" ht="26.4">
      <c r="A12" s="590" t="s">
        <v>523</v>
      </c>
      <c r="B12" s="655" t="s">
        <v>524</v>
      </c>
      <c r="C12" s="227" t="s">
        <v>525</v>
      </c>
      <c r="D12" s="401">
        <v>67091</v>
      </c>
      <c r="E12" s="504">
        <v>51868</v>
      </c>
      <c r="F12" s="401">
        <v>16127</v>
      </c>
      <c r="G12" s="697">
        <v>0.24</v>
      </c>
      <c r="H12" s="497">
        <v>10125</v>
      </c>
      <c r="I12" s="697">
        <v>0.19500000000000001</v>
      </c>
    </row>
    <row r="13" spans="1:11" ht="15.6">
      <c r="A13" s="591" t="s">
        <v>526</v>
      </c>
      <c r="B13" s="654" t="s">
        <v>527</v>
      </c>
      <c r="C13" s="332" t="s">
        <v>527</v>
      </c>
      <c r="D13" s="399">
        <v>47053</v>
      </c>
      <c r="E13" s="503">
        <v>38087</v>
      </c>
      <c r="F13" s="399">
        <v>5388</v>
      </c>
      <c r="G13" s="698">
        <v>0.115</v>
      </c>
      <c r="H13" s="498">
        <v>3635</v>
      </c>
      <c r="I13" s="698">
        <v>9.5000000000000001E-2</v>
      </c>
    </row>
    <row r="14" spans="1:11" ht="39.6">
      <c r="A14" s="590" t="s">
        <v>528</v>
      </c>
      <c r="B14" s="655" t="s">
        <v>166</v>
      </c>
      <c r="C14" s="227" t="s">
        <v>667</v>
      </c>
      <c r="D14" s="401">
        <v>47987</v>
      </c>
      <c r="E14" s="504">
        <v>40340</v>
      </c>
      <c r="F14" s="401">
        <v>7265</v>
      </c>
      <c r="G14" s="697">
        <v>0.151</v>
      </c>
      <c r="H14" s="497">
        <v>5219</v>
      </c>
      <c r="I14" s="697">
        <v>0.129</v>
      </c>
    </row>
    <row r="15" spans="1:11" ht="39.6">
      <c r="A15" s="591" t="s">
        <v>529</v>
      </c>
      <c r="B15" s="654" t="s">
        <v>166</v>
      </c>
      <c r="C15" s="332" t="s">
        <v>530</v>
      </c>
      <c r="D15" s="399">
        <v>47726</v>
      </c>
      <c r="E15" s="503">
        <v>40907</v>
      </c>
      <c r="F15" s="399">
        <v>5455</v>
      </c>
      <c r="G15" s="698">
        <v>0.114</v>
      </c>
      <c r="H15" s="498">
        <v>4075</v>
      </c>
      <c r="I15" s="698">
        <v>0.1</v>
      </c>
    </row>
    <row r="16" spans="1:11" ht="26.4">
      <c r="A16" s="590" t="s">
        <v>531</v>
      </c>
      <c r="B16" s="655" t="s">
        <v>166</v>
      </c>
      <c r="C16" s="227" t="s">
        <v>532</v>
      </c>
      <c r="D16" s="401">
        <v>49981</v>
      </c>
      <c r="E16" s="504">
        <v>42914</v>
      </c>
      <c r="F16" s="401">
        <v>6974</v>
      </c>
      <c r="G16" s="697">
        <v>0.14000000000000001</v>
      </c>
      <c r="H16" s="497">
        <v>5249</v>
      </c>
      <c r="I16" s="697">
        <v>0.122</v>
      </c>
    </row>
    <row r="17" spans="1:9" ht="26.4">
      <c r="A17" s="591" t="s">
        <v>533</v>
      </c>
      <c r="B17" s="654" t="s">
        <v>166</v>
      </c>
      <c r="C17" s="332" t="s">
        <v>534</v>
      </c>
      <c r="D17" s="399">
        <v>54195</v>
      </c>
      <c r="E17" s="503">
        <v>47674</v>
      </c>
      <c r="F17" s="399">
        <v>3994</v>
      </c>
      <c r="G17" s="698">
        <v>7.3999999999999996E-2</v>
      </c>
      <c r="H17" s="498">
        <v>3184</v>
      </c>
      <c r="I17" s="698">
        <v>6.7000000000000004E-2</v>
      </c>
    </row>
    <row r="18" spans="1:9" ht="39.6">
      <c r="A18" s="590" t="s">
        <v>535</v>
      </c>
      <c r="B18" s="655" t="s">
        <v>166</v>
      </c>
      <c r="C18" s="227" t="s">
        <v>536</v>
      </c>
      <c r="D18" s="401">
        <v>47661</v>
      </c>
      <c r="E18" s="504">
        <v>38981</v>
      </c>
      <c r="F18" s="401">
        <v>7197</v>
      </c>
      <c r="G18" s="697">
        <v>0.151</v>
      </c>
      <c r="H18" s="497">
        <v>5126</v>
      </c>
      <c r="I18" s="697">
        <v>0.13100000000000001</v>
      </c>
    </row>
    <row r="19" spans="1:9" ht="39.6">
      <c r="A19" s="591" t="s">
        <v>537</v>
      </c>
      <c r="B19" s="654" t="s">
        <v>166</v>
      </c>
      <c r="C19" s="332" t="s">
        <v>538</v>
      </c>
      <c r="D19" s="399">
        <v>48022</v>
      </c>
      <c r="E19" s="503">
        <v>36479</v>
      </c>
      <c r="F19" s="399">
        <v>7326</v>
      </c>
      <c r="G19" s="698">
        <v>0.153</v>
      </c>
      <c r="H19" s="498">
        <v>4679</v>
      </c>
      <c r="I19" s="698">
        <v>0.128</v>
      </c>
    </row>
    <row r="20" spans="1:9" ht="39.6">
      <c r="A20" s="590" t="s">
        <v>539</v>
      </c>
      <c r="B20" s="655" t="s">
        <v>166</v>
      </c>
      <c r="C20" s="227" t="s">
        <v>540</v>
      </c>
      <c r="D20" s="401">
        <v>67013</v>
      </c>
      <c r="E20" s="504">
        <v>49384</v>
      </c>
      <c r="F20" s="401">
        <v>6773</v>
      </c>
      <c r="G20" s="697">
        <v>0.10100000000000001</v>
      </c>
      <c r="H20" s="497">
        <v>4481</v>
      </c>
      <c r="I20" s="697">
        <v>9.0999999999999998E-2</v>
      </c>
    </row>
    <row r="21" spans="1:9" ht="52.8">
      <c r="A21" s="591" t="s">
        <v>541</v>
      </c>
      <c r="B21" s="654" t="s">
        <v>166</v>
      </c>
      <c r="C21" s="332" t="s">
        <v>542</v>
      </c>
      <c r="D21" s="399">
        <v>46903</v>
      </c>
      <c r="E21" s="503">
        <v>38085</v>
      </c>
      <c r="F21" s="399">
        <v>8087</v>
      </c>
      <c r="G21" s="698">
        <v>0.17199999999999999</v>
      </c>
      <c r="H21" s="498">
        <v>5413</v>
      </c>
      <c r="I21" s="698">
        <v>0.14199999999999999</v>
      </c>
    </row>
    <row r="22" spans="1:9" ht="26.4">
      <c r="A22" s="590" t="s">
        <v>543</v>
      </c>
      <c r="B22" s="655" t="s">
        <v>166</v>
      </c>
      <c r="C22" s="227" t="s">
        <v>544</v>
      </c>
      <c r="D22" s="401">
        <v>49919</v>
      </c>
      <c r="E22" s="504">
        <v>38047</v>
      </c>
      <c r="F22" s="401">
        <v>9287</v>
      </c>
      <c r="G22" s="697">
        <v>0.186</v>
      </c>
      <c r="H22" s="497">
        <v>5694</v>
      </c>
      <c r="I22" s="697">
        <v>0.15</v>
      </c>
    </row>
    <row r="23" spans="1:9" ht="39.6">
      <c r="A23" s="591" t="s">
        <v>545</v>
      </c>
      <c r="B23" s="654" t="s">
        <v>166</v>
      </c>
      <c r="C23" s="332" t="s">
        <v>546</v>
      </c>
      <c r="D23" s="399">
        <v>52227</v>
      </c>
      <c r="E23" s="503">
        <v>40940</v>
      </c>
      <c r="F23" s="399">
        <v>5819</v>
      </c>
      <c r="G23" s="698">
        <v>0.111</v>
      </c>
      <c r="H23" s="498">
        <v>3753</v>
      </c>
      <c r="I23" s="698">
        <v>9.1999999999999998E-2</v>
      </c>
    </row>
    <row r="24" spans="1:9" ht="39.6">
      <c r="A24" s="590" t="s">
        <v>547</v>
      </c>
      <c r="B24" s="655" t="s">
        <v>166</v>
      </c>
      <c r="C24" s="227" t="s">
        <v>548</v>
      </c>
      <c r="D24" s="401">
        <v>63053</v>
      </c>
      <c r="E24" s="504">
        <v>45548</v>
      </c>
      <c r="F24" s="401">
        <v>14838</v>
      </c>
      <c r="G24" s="697">
        <v>0.23499999999999999</v>
      </c>
      <c r="H24" s="497">
        <v>8715</v>
      </c>
      <c r="I24" s="697">
        <v>0.191</v>
      </c>
    </row>
    <row r="25" spans="1:9" ht="26.4">
      <c r="A25" s="591" t="s">
        <v>549</v>
      </c>
      <c r="B25" s="654" t="s">
        <v>166</v>
      </c>
      <c r="C25" s="332" t="s">
        <v>550</v>
      </c>
      <c r="D25" s="399">
        <v>66702</v>
      </c>
      <c r="E25" s="503">
        <v>47201</v>
      </c>
      <c r="F25" s="399">
        <v>12844</v>
      </c>
      <c r="G25" s="698">
        <v>0.193</v>
      </c>
      <c r="H25" s="498">
        <v>7531</v>
      </c>
      <c r="I25" s="698">
        <v>0.16</v>
      </c>
    </row>
    <row r="26" spans="1:9" ht="39.6">
      <c r="A26" s="590" t="s">
        <v>551</v>
      </c>
      <c r="B26" s="655" t="s">
        <v>166</v>
      </c>
      <c r="C26" s="227" t="s">
        <v>552</v>
      </c>
      <c r="D26" s="401">
        <v>49598</v>
      </c>
      <c r="E26" s="504">
        <v>34194</v>
      </c>
      <c r="F26" s="401">
        <v>28460</v>
      </c>
      <c r="G26" s="697">
        <v>0.57399999999999995</v>
      </c>
      <c r="H26" s="497">
        <v>17617</v>
      </c>
      <c r="I26" s="697">
        <v>0.51500000000000001</v>
      </c>
    </row>
    <row r="27" spans="1:9" ht="39.6">
      <c r="A27" s="591" t="s">
        <v>553</v>
      </c>
      <c r="B27" s="654" t="s">
        <v>166</v>
      </c>
      <c r="C27" s="332" t="s">
        <v>554</v>
      </c>
      <c r="D27" s="399">
        <v>70929</v>
      </c>
      <c r="E27" s="503">
        <v>51552</v>
      </c>
      <c r="F27" s="399">
        <v>10968</v>
      </c>
      <c r="G27" s="698">
        <v>0.155</v>
      </c>
      <c r="H27" s="498">
        <v>6674</v>
      </c>
      <c r="I27" s="698">
        <v>0.129</v>
      </c>
    </row>
    <row r="28" spans="1:9" ht="39.6">
      <c r="A28" s="590" t="s">
        <v>555</v>
      </c>
      <c r="B28" s="655" t="s">
        <v>166</v>
      </c>
      <c r="C28" s="227" t="s">
        <v>556</v>
      </c>
      <c r="D28" s="401">
        <v>47610</v>
      </c>
      <c r="E28" s="504">
        <v>36257</v>
      </c>
      <c r="F28" s="401">
        <v>17030</v>
      </c>
      <c r="G28" s="697">
        <v>0.35799999999999998</v>
      </c>
      <c r="H28" s="497">
        <v>11088</v>
      </c>
      <c r="I28" s="697">
        <v>0.30599999999999999</v>
      </c>
    </row>
    <row r="29" spans="1:9" ht="26.4">
      <c r="A29" s="591" t="s">
        <v>557</v>
      </c>
      <c r="B29" s="654" t="s">
        <v>166</v>
      </c>
      <c r="C29" s="332" t="s">
        <v>558</v>
      </c>
      <c r="D29" s="399">
        <v>51259</v>
      </c>
      <c r="E29" s="503">
        <v>40494</v>
      </c>
      <c r="F29" s="399">
        <v>10678</v>
      </c>
      <c r="G29" s="698">
        <v>0.20799999999999999</v>
      </c>
      <c r="H29" s="498">
        <v>7246</v>
      </c>
      <c r="I29" s="698">
        <v>0.17899999999999999</v>
      </c>
    </row>
    <row r="30" spans="1:9" ht="39.6">
      <c r="A30" s="590" t="s">
        <v>559</v>
      </c>
      <c r="B30" s="655" t="s">
        <v>166</v>
      </c>
      <c r="C30" s="227" t="s">
        <v>560</v>
      </c>
      <c r="D30" s="401">
        <v>45369</v>
      </c>
      <c r="E30" s="504">
        <v>35623</v>
      </c>
      <c r="F30" s="401">
        <v>13737</v>
      </c>
      <c r="G30" s="697">
        <v>0.30299999999999999</v>
      </c>
      <c r="H30" s="497">
        <v>9394</v>
      </c>
      <c r="I30" s="697">
        <v>0.26400000000000001</v>
      </c>
    </row>
    <row r="31" spans="1:9" ht="15.6">
      <c r="A31" s="19"/>
      <c r="B31" s="19"/>
      <c r="C31" s="19"/>
      <c r="D31" s="19"/>
      <c r="E31" s="19"/>
      <c r="F31" s="19"/>
      <c r="G31" s="19"/>
      <c r="H31" s="19"/>
      <c r="I31" s="19"/>
    </row>
    <row r="32" spans="1:9" ht="15.6">
      <c r="A32" s="2412" t="s">
        <v>561</v>
      </c>
      <c r="B32" s="2412"/>
      <c r="C32" s="2412"/>
      <c r="D32" s="2412"/>
      <c r="E32" s="2412"/>
      <c r="F32" s="2412"/>
      <c r="G32" s="2412"/>
      <c r="H32" s="2412"/>
      <c r="I32" s="2412"/>
    </row>
  </sheetData>
  <mergeCells count="11">
    <mergeCell ref="A32:I32"/>
    <mergeCell ref="A1:I1"/>
    <mergeCell ref="A3:A5"/>
    <mergeCell ref="B3:B5"/>
    <mergeCell ref="C3:C5"/>
    <mergeCell ref="D3:E3"/>
    <mergeCell ref="F3:I3"/>
    <mergeCell ref="D4:D5"/>
    <mergeCell ref="E4:E5"/>
    <mergeCell ref="F4:G4"/>
    <mergeCell ref="H4:I4"/>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workbookViewId="0">
      <selection activeCell="J4" sqref="J4"/>
    </sheetView>
  </sheetViews>
  <sheetFormatPr defaultColWidth="9.21875" defaultRowHeight="12.75" customHeight="1"/>
  <cols>
    <col min="1" max="1" width="27" style="14" customWidth="1"/>
    <col min="2" max="2" width="16.44140625" style="14" customWidth="1"/>
    <col min="3" max="3" width="31.5546875" style="14" customWidth="1"/>
    <col min="4" max="5" width="14.44140625" style="14" customWidth="1"/>
    <col min="6" max="6" width="12" style="14" customWidth="1"/>
    <col min="7" max="7" width="13.77734375" style="14" customWidth="1"/>
    <col min="8" max="8" width="9.77734375" style="14" customWidth="1"/>
    <col min="9" max="9" width="13" style="14" customWidth="1"/>
    <col min="10" max="10" width="9.21875" style="14"/>
    <col min="11" max="11" width="9.21875" style="328"/>
    <col min="12" max="16384" width="9.21875" style="14"/>
  </cols>
  <sheetData>
    <row r="1" spans="1:11" ht="24.6">
      <c r="A1" s="2356" t="s">
        <v>1787</v>
      </c>
      <c r="B1" s="2356"/>
      <c r="C1" s="2356"/>
      <c r="D1" s="2356"/>
      <c r="E1" s="2356"/>
      <c r="F1" s="2356"/>
      <c r="G1" s="2356"/>
      <c r="H1" s="2356"/>
      <c r="I1" s="2356"/>
      <c r="J1" s="648"/>
    </row>
    <row r="2" spans="1:11" ht="15.6">
      <c r="A2" s="198"/>
      <c r="B2" s="192"/>
      <c r="C2" s="192"/>
      <c r="D2" s="192"/>
      <c r="E2" s="192"/>
      <c r="F2" s="192"/>
      <c r="G2" s="192"/>
      <c r="H2" s="192"/>
      <c r="I2" s="192"/>
    </row>
    <row r="3" spans="1:11" ht="21.75" customHeight="1">
      <c r="A3" s="2366" t="s">
        <v>562</v>
      </c>
      <c r="B3" s="2359" t="s">
        <v>508</v>
      </c>
      <c r="C3" s="2359" t="s">
        <v>509</v>
      </c>
      <c r="D3" s="2370" t="s">
        <v>90</v>
      </c>
      <c r="E3" s="2419"/>
      <c r="F3" s="2370" t="s">
        <v>1691</v>
      </c>
      <c r="G3" s="2371"/>
      <c r="H3" s="2371"/>
      <c r="I3" s="2422"/>
      <c r="K3" s="206"/>
    </row>
    <row r="4" spans="1:11" ht="26.25" customHeight="1">
      <c r="A4" s="2427"/>
      <c r="B4" s="2299"/>
      <c r="C4" s="2299"/>
      <c r="D4" s="2444" t="s">
        <v>190</v>
      </c>
      <c r="E4" s="2446" t="s">
        <v>1693</v>
      </c>
      <c r="F4" s="2444" t="s">
        <v>190</v>
      </c>
      <c r="G4" s="2446"/>
      <c r="H4" s="2444" t="s">
        <v>1693</v>
      </c>
      <c r="I4" s="2448"/>
      <c r="K4" s="211"/>
    </row>
    <row r="5" spans="1:11" ht="27.6">
      <c r="A5" s="2367"/>
      <c r="B5" s="2449"/>
      <c r="C5" s="2449"/>
      <c r="D5" s="2445"/>
      <c r="E5" s="2447"/>
      <c r="F5" s="46" t="s">
        <v>25</v>
      </c>
      <c r="G5" s="97" t="s">
        <v>510</v>
      </c>
      <c r="H5" s="46" t="s">
        <v>25</v>
      </c>
      <c r="I5" s="49" t="s">
        <v>510</v>
      </c>
      <c r="K5" s="211"/>
    </row>
    <row r="6" spans="1:11" ht="15.6">
      <c r="A6" s="590" t="s">
        <v>563</v>
      </c>
      <c r="B6" s="653" t="s">
        <v>416</v>
      </c>
      <c r="C6" s="226" t="s">
        <v>564</v>
      </c>
      <c r="D6" s="401">
        <v>23257</v>
      </c>
      <c r="E6" s="502">
        <v>18122</v>
      </c>
      <c r="F6" s="401">
        <v>6540</v>
      </c>
      <c r="G6" s="725">
        <v>0.28100000000000003</v>
      </c>
      <c r="H6" s="496">
        <v>4087</v>
      </c>
      <c r="I6" s="725">
        <v>0.22600000000000001</v>
      </c>
    </row>
    <row r="7" spans="1:11" ht="26.4">
      <c r="A7" s="591" t="s">
        <v>565</v>
      </c>
      <c r="B7" s="654" t="s">
        <v>416</v>
      </c>
      <c r="C7" s="332" t="s">
        <v>566</v>
      </c>
      <c r="D7" s="399">
        <v>23279</v>
      </c>
      <c r="E7" s="503">
        <v>18411</v>
      </c>
      <c r="F7" s="399">
        <v>8092</v>
      </c>
      <c r="G7" s="698">
        <v>0.34799999999999998</v>
      </c>
      <c r="H7" s="498">
        <v>5311</v>
      </c>
      <c r="I7" s="698">
        <v>0.28799999999999998</v>
      </c>
    </row>
    <row r="8" spans="1:11" ht="15.6">
      <c r="A8" s="590" t="s">
        <v>567</v>
      </c>
      <c r="B8" s="655" t="s">
        <v>416</v>
      </c>
      <c r="C8" s="227" t="s">
        <v>568</v>
      </c>
      <c r="D8" s="401">
        <v>23425</v>
      </c>
      <c r="E8" s="504">
        <v>18327</v>
      </c>
      <c r="F8" s="401">
        <v>7584</v>
      </c>
      <c r="G8" s="697">
        <v>0.32400000000000001</v>
      </c>
      <c r="H8" s="497">
        <v>4897</v>
      </c>
      <c r="I8" s="697">
        <v>0.26700000000000002</v>
      </c>
    </row>
    <row r="9" spans="1:11" ht="15.6">
      <c r="A9" s="591" t="s">
        <v>569</v>
      </c>
      <c r="B9" s="654" t="s">
        <v>416</v>
      </c>
      <c r="C9" s="332" t="s">
        <v>35</v>
      </c>
      <c r="D9" s="399">
        <v>33276</v>
      </c>
      <c r="E9" s="503">
        <v>24772</v>
      </c>
      <c r="F9" s="399">
        <v>10507</v>
      </c>
      <c r="G9" s="698">
        <v>0.316</v>
      </c>
      <c r="H9" s="498">
        <v>6146</v>
      </c>
      <c r="I9" s="698">
        <v>0.248</v>
      </c>
    </row>
    <row r="10" spans="1:11" ht="26.4">
      <c r="A10" s="590" t="s">
        <v>570</v>
      </c>
      <c r="B10" s="655" t="s">
        <v>416</v>
      </c>
      <c r="C10" s="227" t="s">
        <v>571</v>
      </c>
      <c r="D10" s="401">
        <v>27586</v>
      </c>
      <c r="E10" s="504">
        <v>21276</v>
      </c>
      <c r="F10" s="401">
        <v>8534</v>
      </c>
      <c r="G10" s="697">
        <v>0.309</v>
      </c>
      <c r="H10" s="497">
        <v>5408</v>
      </c>
      <c r="I10" s="697">
        <v>0.254</v>
      </c>
    </row>
    <row r="11" spans="1:11" ht="26.4">
      <c r="A11" s="591" t="s">
        <v>572</v>
      </c>
      <c r="B11" s="654" t="s">
        <v>416</v>
      </c>
      <c r="C11" s="332" t="s">
        <v>573</v>
      </c>
      <c r="D11" s="399">
        <v>26582</v>
      </c>
      <c r="E11" s="503">
        <v>21014</v>
      </c>
      <c r="F11" s="399">
        <v>5717</v>
      </c>
      <c r="G11" s="698">
        <v>0.215</v>
      </c>
      <c r="H11" s="498">
        <v>3691</v>
      </c>
      <c r="I11" s="698">
        <v>0.17599999999999999</v>
      </c>
    </row>
    <row r="12" spans="1:11" ht="26.4">
      <c r="A12" s="590" t="s">
        <v>574</v>
      </c>
      <c r="B12" s="655" t="s">
        <v>416</v>
      </c>
      <c r="C12" s="227" t="s">
        <v>575</v>
      </c>
      <c r="D12" s="401">
        <v>27674</v>
      </c>
      <c r="E12" s="504">
        <v>20877</v>
      </c>
      <c r="F12" s="401">
        <v>7945</v>
      </c>
      <c r="G12" s="697">
        <v>0.28699999999999998</v>
      </c>
      <c r="H12" s="497">
        <v>5094</v>
      </c>
      <c r="I12" s="697">
        <v>0.24399999999999999</v>
      </c>
    </row>
    <row r="13" spans="1:11" ht="26.4">
      <c r="A13" s="591" t="s">
        <v>576</v>
      </c>
      <c r="B13" s="654" t="s">
        <v>69</v>
      </c>
      <c r="C13" s="332" t="s">
        <v>577</v>
      </c>
      <c r="D13" s="399">
        <v>27894</v>
      </c>
      <c r="E13" s="503">
        <v>20741</v>
      </c>
      <c r="F13" s="399">
        <v>9385</v>
      </c>
      <c r="G13" s="698">
        <v>0.33600000000000002</v>
      </c>
      <c r="H13" s="498">
        <v>5921</v>
      </c>
      <c r="I13" s="698">
        <v>0.28499999999999998</v>
      </c>
    </row>
    <row r="14" spans="1:11" ht="26.4">
      <c r="A14" s="590" t="s">
        <v>578</v>
      </c>
      <c r="B14" s="655" t="s">
        <v>579</v>
      </c>
      <c r="C14" s="227" t="s">
        <v>580</v>
      </c>
      <c r="D14" s="401">
        <v>27705</v>
      </c>
      <c r="E14" s="504">
        <v>20969</v>
      </c>
      <c r="F14" s="401">
        <v>5538</v>
      </c>
      <c r="G14" s="697">
        <v>0.2</v>
      </c>
      <c r="H14" s="497">
        <v>3493</v>
      </c>
      <c r="I14" s="697">
        <v>0.16700000000000001</v>
      </c>
    </row>
    <row r="15" spans="1:11" ht="15.6">
      <c r="A15" s="591" t="s">
        <v>581</v>
      </c>
      <c r="B15" s="654" t="s">
        <v>69</v>
      </c>
      <c r="C15" s="332" t="s">
        <v>582</v>
      </c>
      <c r="D15" s="399">
        <v>24585</v>
      </c>
      <c r="E15" s="503">
        <v>19255</v>
      </c>
      <c r="F15" s="399">
        <v>3487</v>
      </c>
      <c r="G15" s="698">
        <v>0.14199999999999999</v>
      </c>
      <c r="H15" s="498">
        <v>2212</v>
      </c>
      <c r="I15" s="698">
        <v>0.115</v>
      </c>
    </row>
    <row r="16" spans="1:11" ht="15.6">
      <c r="A16" s="590" t="s">
        <v>583</v>
      </c>
      <c r="B16" s="655" t="s">
        <v>69</v>
      </c>
      <c r="C16" s="227" t="s">
        <v>584</v>
      </c>
      <c r="D16" s="401">
        <v>24916</v>
      </c>
      <c r="E16" s="504">
        <v>20025</v>
      </c>
      <c r="F16" s="401">
        <v>2505</v>
      </c>
      <c r="G16" s="697">
        <v>0.10100000000000001</v>
      </c>
      <c r="H16" s="497">
        <v>1564</v>
      </c>
      <c r="I16" s="697">
        <v>7.8E-2</v>
      </c>
    </row>
    <row r="17" spans="1:9" ht="39.6">
      <c r="A17" s="591" t="s">
        <v>585</v>
      </c>
      <c r="B17" s="654" t="s">
        <v>69</v>
      </c>
      <c r="C17" s="332" t="s">
        <v>586</v>
      </c>
      <c r="D17" s="399">
        <v>24992</v>
      </c>
      <c r="E17" s="503">
        <v>19262</v>
      </c>
      <c r="F17" s="399">
        <v>6939</v>
      </c>
      <c r="G17" s="698">
        <v>0.27800000000000002</v>
      </c>
      <c r="H17" s="498">
        <v>4245</v>
      </c>
      <c r="I17" s="698">
        <v>0.22</v>
      </c>
    </row>
    <row r="18" spans="1:9" ht="39.6">
      <c r="A18" s="590" t="s">
        <v>587</v>
      </c>
      <c r="B18" s="655" t="s">
        <v>588</v>
      </c>
      <c r="C18" s="227" t="s">
        <v>589</v>
      </c>
      <c r="D18" s="401">
        <v>24832</v>
      </c>
      <c r="E18" s="504">
        <v>18857</v>
      </c>
      <c r="F18" s="401">
        <v>8950</v>
      </c>
      <c r="G18" s="697">
        <v>0.36</v>
      </c>
      <c r="H18" s="497">
        <v>5767</v>
      </c>
      <c r="I18" s="697">
        <v>0.30599999999999999</v>
      </c>
    </row>
    <row r="19" spans="1:9" ht="26.4">
      <c r="A19" s="591" t="s">
        <v>590</v>
      </c>
      <c r="B19" s="654" t="s">
        <v>1720</v>
      </c>
      <c r="C19" s="332" t="s">
        <v>591</v>
      </c>
      <c r="D19" s="399">
        <v>22810</v>
      </c>
      <c r="E19" s="503">
        <v>17768</v>
      </c>
      <c r="F19" s="399">
        <v>5730</v>
      </c>
      <c r="G19" s="698">
        <v>0.251</v>
      </c>
      <c r="H19" s="498">
        <v>3700</v>
      </c>
      <c r="I19" s="698">
        <v>0.20799999999999999</v>
      </c>
    </row>
    <row r="20" spans="1:9" ht="39.6">
      <c r="A20" s="590" t="s">
        <v>592</v>
      </c>
      <c r="B20" s="655" t="s">
        <v>1720</v>
      </c>
      <c r="C20" s="227" t="s">
        <v>593</v>
      </c>
      <c r="D20" s="401">
        <v>23128</v>
      </c>
      <c r="E20" s="504">
        <v>17928</v>
      </c>
      <c r="F20" s="401">
        <v>4839</v>
      </c>
      <c r="G20" s="697">
        <v>0.20899999999999999</v>
      </c>
      <c r="H20" s="497">
        <v>2989</v>
      </c>
      <c r="I20" s="697">
        <v>0.16700000000000001</v>
      </c>
    </row>
    <row r="21" spans="1:9" ht="15.6">
      <c r="A21" s="591" t="s">
        <v>594</v>
      </c>
      <c r="B21" s="654" t="s">
        <v>1721</v>
      </c>
      <c r="C21" s="332" t="s">
        <v>595</v>
      </c>
      <c r="D21" s="399">
        <v>21153</v>
      </c>
      <c r="E21" s="503">
        <v>16172</v>
      </c>
      <c r="F21" s="399">
        <v>5558</v>
      </c>
      <c r="G21" s="698">
        <v>0.26300000000000001</v>
      </c>
      <c r="H21" s="498">
        <v>3436</v>
      </c>
      <c r="I21" s="698">
        <v>0.21199999999999999</v>
      </c>
    </row>
    <row r="22" spans="1:9" ht="15.6">
      <c r="A22" s="590" t="s">
        <v>596</v>
      </c>
      <c r="B22" s="655" t="s">
        <v>166</v>
      </c>
      <c r="C22" s="227" t="s">
        <v>597</v>
      </c>
      <c r="D22" s="401">
        <v>24650</v>
      </c>
      <c r="E22" s="504">
        <v>19639</v>
      </c>
      <c r="F22" s="401">
        <v>3037</v>
      </c>
      <c r="G22" s="697">
        <v>0.123</v>
      </c>
      <c r="H22" s="497">
        <v>1982</v>
      </c>
      <c r="I22" s="697">
        <v>0.10100000000000001</v>
      </c>
    </row>
    <row r="23" spans="1:9" ht="26.4">
      <c r="A23" s="591" t="s">
        <v>598</v>
      </c>
      <c r="B23" s="654" t="s">
        <v>166</v>
      </c>
      <c r="C23" s="332" t="s">
        <v>599</v>
      </c>
      <c r="D23" s="399">
        <v>22281</v>
      </c>
      <c r="E23" s="503">
        <v>18094</v>
      </c>
      <c r="F23" s="399">
        <v>2987</v>
      </c>
      <c r="G23" s="698">
        <v>0.13400000000000001</v>
      </c>
      <c r="H23" s="498">
        <v>2043</v>
      </c>
      <c r="I23" s="698">
        <v>0.113</v>
      </c>
    </row>
    <row r="24" spans="1:9" ht="26.4">
      <c r="A24" s="590" t="s">
        <v>600</v>
      </c>
      <c r="B24" s="655" t="s">
        <v>166</v>
      </c>
      <c r="C24" s="227" t="s">
        <v>601</v>
      </c>
      <c r="D24" s="401">
        <v>22819</v>
      </c>
      <c r="E24" s="504">
        <v>19041</v>
      </c>
      <c r="F24" s="401">
        <v>2520</v>
      </c>
      <c r="G24" s="697">
        <v>0.11</v>
      </c>
      <c r="H24" s="497">
        <v>1805</v>
      </c>
      <c r="I24" s="697">
        <v>9.5000000000000001E-2</v>
      </c>
    </row>
    <row r="25" spans="1:9" ht="39.6">
      <c r="A25" s="591" t="s">
        <v>602</v>
      </c>
      <c r="B25" s="654" t="s">
        <v>166</v>
      </c>
      <c r="C25" s="332" t="s">
        <v>603</v>
      </c>
      <c r="D25" s="399">
        <v>22303</v>
      </c>
      <c r="E25" s="503">
        <v>18571</v>
      </c>
      <c r="F25" s="399">
        <v>3355</v>
      </c>
      <c r="G25" s="698">
        <v>0.15</v>
      </c>
      <c r="H25" s="498">
        <v>2374</v>
      </c>
      <c r="I25" s="698">
        <v>0.128</v>
      </c>
    </row>
    <row r="26" spans="1:9" ht="15.6">
      <c r="A26" s="590" t="s">
        <v>604</v>
      </c>
      <c r="B26" s="655" t="s">
        <v>166</v>
      </c>
      <c r="C26" s="227" t="s">
        <v>605</v>
      </c>
      <c r="D26" s="401">
        <v>25009</v>
      </c>
      <c r="E26" s="504">
        <v>21653</v>
      </c>
      <c r="F26" s="401">
        <v>3067</v>
      </c>
      <c r="G26" s="697">
        <v>0.123</v>
      </c>
      <c r="H26" s="497">
        <v>2285</v>
      </c>
      <c r="I26" s="697">
        <v>0.106</v>
      </c>
    </row>
    <row r="27" spans="1:9" ht="15.6">
      <c r="A27" s="591" t="s">
        <v>606</v>
      </c>
      <c r="B27" s="654" t="s">
        <v>166</v>
      </c>
      <c r="C27" s="332" t="s">
        <v>607</v>
      </c>
      <c r="D27" s="399">
        <v>25101</v>
      </c>
      <c r="E27" s="503">
        <v>21630</v>
      </c>
      <c r="F27" s="399">
        <v>2915</v>
      </c>
      <c r="G27" s="698">
        <v>0.11600000000000001</v>
      </c>
      <c r="H27" s="498">
        <v>2197</v>
      </c>
      <c r="I27" s="698">
        <v>0.10199999999999999</v>
      </c>
    </row>
    <row r="28" spans="1:9" ht="26.4">
      <c r="A28" s="590" t="s">
        <v>608</v>
      </c>
      <c r="B28" s="655" t="s">
        <v>166</v>
      </c>
      <c r="C28" s="227" t="s">
        <v>609</v>
      </c>
      <c r="D28" s="401">
        <v>27871</v>
      </c>
      <c r="E28" s="504">
        <v>25230</v>
      </c>
      <c r="F28" s="401">
        <v>1754</v>
      </c>
      <c r="G28" s="697">
        <v>6.3E-2</v>
      </c>
      <c r="H28" s="497">
        <v>1459</v>
      </c>
      <c r="I28" s="697">
        <v>5.8000000000000003E-2</v>
      </c>
    </row>
    <row r="29" spans="1:9" ht="26.4">
      <c r="A29" s="591" t="s">
        <v>610</v>
      </c>
      <c r="B29" s="654" t="s">
        <v>166</v>
      </c>
      <c r="C29" s="332" t="s">
        <v>611</v>
      </c>
      <c r="D29" s="399">
        <v>24566</v>
      </c>
      <c r="E29" s="503">
        <v>21121</v>
      </c>
      <c r="F29" s="399">
        <v>2608</v>
      </c>
      <c r="G29" s="698">
        <v>0.106</v>
      </c>
      <c r="H29" s="498">
        <v>1952</v>
      </c>
      <c r="I29" s="698">
        <v>9.1999999999999998E-2</v>
      </c>
    </row>
    <row r="30" spans="1:9" ht="39.6">
      <c r="A30" s="590" t="s">
        <v>612</v>
      </c>
      <c r="B30" s="655" t="s">
        <v>166</v>
      </c>
      <c r="C30" s="227" t="s">
        <v>613</v>
      </c>
      <c r="D30" s="401">
        <v>24157</v>
      </c>
      <c r="E30" s="504">
        <v>20801</v>
      </c>
      <c r="F30" s="401">
        <v>2927</v>
      </c>
      <c r="G30" s="697">
        <v>0.121</v>
      </c>
      <c r="H30" s="497">
        <v>2187</v>
      </c>
      <c r="I30" s="697">
        <v>0.105</v>
      </c>
    </row>
    <row r="31" spans="1:9" ht="26.4">
      <c r="A31" s="591" t="s">
        <v>614</v>
      </c>
      <c r="B31" s="654" t="s">
        <v>166</v>
      </c>
      <c r="C31" s="332" t="s">
        <v>615</v>
      </c>
      <c r="D31" s="399">
        <v>23988</v>
      </c>
      <c r="E31" s="503">
        <v>20099</v>
      </c>
      <c r="F31" s="399">
        <v>4691</v>
      </c>
      <c r="G31" s="698">
        <v>0.19600000000000001</v>
      </c>
      <c r="H31" s="498">
        <v>3392</v>
      </c>
      <c r="I31" s="698">
        <v>0.16900000000000001</v>
      </c>
    </row>
    <row r="32" spans="1:9" ht="26.4">
      <c r="A32" s="590" t="s">
        <v>616</v>
      </c>
      <c r="B32" s="655" t="s">
        <v>166</v>
      </c>
      <c r="C32" s="227" t="s">
        <v>617</v>
      </c>
      <c r="D32" s="401">
        <v>22609</v>
      </c>
      <c r="E32" s="504">
        <v>18605</v>
      </c>
      <c r="F32" s="401">
        <v>3397</v>
      </c>
      <c r="G32" s="697">
        <v>0.15</v>
      </c>
      <c r="H32" s="497">
        <v>2368</v>
      </c>
      <c r="I32" s="697">
        <v>0.127</v>
      </c>
    </row>
    <row r="33" spans="1:9" ht="26.4">
      <c r="A33" s="591" t="s">
        <v>618</v>
      </c>
      <c r="B33" s="654" t="s">
        <v>166</v>
      </c>
      <c r="C33" s="332" t="s">
        <v>619</v>
      </c>
      <c r="D33" s="399">
        <v>28739</v>
      </c>
      <c r="E33" s="503">
        <v>24277</v>
      </c>
      <c r="F33" s="399">
        <v>2753</v>
      </c>
      <c r="G33" s="698">
        <v>9.6000000000000002E-2</v>
      </c>
      <c r="H33" s="498">
        <v>2111</v>
      </c>
      <c r="I33" s="698">
        <v>8.6999999999999994E-2</v>
      </c>
    </row>
    <row r="34" spans="1:9" ht="15.6">
      <c r="A34" s="590" t="s">
        <v>620</v>
      </c>
      <c r="B34" s="655" t="s">
        <v>166</v>
      </c>
      <c r="C34" s="227" t="s">
        <v>621</v>
      </c>
      <c r="D34" s="401">
        <v>24867</v>
      </c>
      <c r="E34" s="504">
        <v>18813</v>
      </c>
      <c r="F34" s="401">
        <v>3312</v>
      </c>
      <c r="G34" s="697">
        <v>0.13300000000000001</v>
      </c>
      <c r="H34" s="497">
        <v>2332</v>
      </c>
      <c r="I34" s="697">
        <v>0.124</v>
      </c>
    </row>
    <row r="35" spans="1:9" ht="26.4">
      <c r="A35" s="591" t="s">
        <v>622</v>
      </c>
      <c r="B35" s="654" t="s">
        <v>166</v>
      </c>
      <c r="C35" s="332" t="s">
        <v>623</v>
      </c>
      <c r="D35" s="399">
        <v>23965</v>
      </c>
      <c r="E35" s="503">
        <v>17878</v>
      </c>
      <c r="F35" s="399">
        <v>4008</v>
      </c>
      <c r="G35" s="698">
        <v>0.16700000000000001</v>
      </c>
      <c r="H35" s="498">
        <v>2375</v>
      </c>
      <c r="I35" s="698">
        <v>0.13300000000000001</v>
      </c>
    </row>
    <row r="36" spans="1:9" ht="52.8">
      <c r="A36" s="590" t="s">
        <v>624</v>
      </c>
      <c r="B36" s="655" t="s">
        <v>166</v>
      </c>
      <c r="C36" s="227" t="s">
        <v>625</v>
      </c>
      <c r="D36" s="401">
        <v>24482</v>
      </c>
      <c r="E36" s="504">
        <v>19868</v>
      </c>
      <c r="F36" s="401">
        <v>2959</v>
      </c>
      <c r="G36" s="697">
        <v>0.121</v>
      </c>
      <c r="H36" s="497">
        <v>2018</v>
      </c>
      <c r="I36" s="697">
        <v>0.10199999999999999</v>
      </c>
    </row>
    <row r="37" spans="1:9" ht="15.6">
      <c r="A37" s="591" t="s">
        <v>626</v>
      </c>
      <c r="B37" s="654" t="s">
        <v>166</v>
      </c>
      <c r="C37" s="332" t="s">
        <v>627</v>
      </c>
      <c r="D37" s="399">
        <v>45921</v>
      </c>
      <c r="E37" s="503">
        <v>32343</v>
      </c>
      <c r="F37" s="399">
        <v>4137</v>
      </c>
      <c r="G37" s="698">
        <v>0.09</v>
      </c>
      <c r="H37" s="498">
        <v>2683</v>
      </c>
      <c r="I37" s="698">
        <v>8.3000000000000004E-2</v>
      </c>
    </row>
    <row r="38" spans="1:9" ht="15.6">
      <c r="A38" s="590" t="s">
        <v>628</v>
      </c>
      <c r="B38" s="655" t="s">
        <v>166</v>
      </c>
      <c r="C38" s="227" t="s">
        <v>629</v>
      </c>
      <c r="D38" s="401">
        <v>23738</v>
      </c>
      <c r="E38" s="504">
        <v>19372</v>
      </c>
      <c r="F38" s="401">
        <v>3990</v>
      </c>
      <c r="G38" s="697">
        <v>0.16800000000000001</v>
      </c>
      <c r="H38" s="497">
        <v>2830</v>
      </c>
      <c r="I38" s="697">
        <v>0.14599999999999999</v>
      </c>
    </row>
    <row r="39" spans="1:9" ht="26.4">
      <c r="A39" s="591" t="s">
        <v>630</v>
      </c>
      <c r="B39" s="654" t="s">
        <v>166</v>
      </c>
      <c r="C39" s="332" t="s">
        <v>631</v>
      </c>
      <c r="D39" s="399">
        <v>26009</v>
      </c>
      <c r="E39" s="503">
        <v>21305</v>
      </c>
      <c r="F39" s="399">
        <v>3296</v>
      </c>
      <c r="G39" s="698">
        <v>0.127</v>
      </c>
      <c r="H39" s="498">
        <v>2123</v>
      </c>
      <c r="I39" s="698">
        <v>0.1</v>
      </c>
    </row>
    <row r="40" spans="1:9" ht="15.6">
      <c r="A40" s="590" t="s">
        <v>632</v>
      </c>
      <c r="B40" s="655" t="s">
        <v>166</v>
      </c>
      <c r="C40" s="227" t="s">
        <v>633</v>
      </c>
      <c r="D40" s="401">
        <v>26288</v>
      </c>
      <c r="E40" s="504">
        <v>20404</v>
      </c>
      <c r="F40" s="401">
        <v>2552</v>
      </c>
      <c r="G40" s="697">
        <v>9.7000000000000003E-2</v>
      </c>
      <c r="H40" s="497">
        <v>1640</v>
      </c>
      <c r="I40" s="697">
        <v>0.08</v>
      </c>
    </row>
    <row r="41" spans="1:9" ht="15.6">
      <c r="A41" s="591" t="s">
        <v>634</v>
      </c>
      <c r="B41" s="654" t="s">
        <v>166</v>
      </c>
      <c r="C41" s="332" t="s">
        <v>635</v>
      </c>
      <c r="D41" s="399">
        <v>22835</v>
      </c>
      <c r="E41" s="503">
        <v>18159</v>
      </c>
      <c r="F41" s="399">
        <v>4525</v>
      </c>
      <c r="G41" s="698">
        <v>0.19800000000000001</v>
      </c>
      <c r="H41" s="498">
        <v>3014</v>
      </c>
      <c r="I41" s="698">
        <v>0.16600000000000001</v>
      </c>
    </row>
    <row r="42" spans="1:9" ht="15.6">
      <c r="A42" s="590" t="s">
        <v>636</v>
      </c>
      <c r="B42" s="655" t="s">
        <v>166</v>
      </c>
      <c r="C42" s="227" t="s">
        <v>637</v>
      </c>
      <c r="D42" s="401">
        <v>23503</v>
      </c>
      <c r="E42" s="504">
        <v>18446</v>
      </c>
      <c r="F42" s="401">
        <v>4323</v>
      </c>
      <c r="G42" s="697">
        <v>0.184</v>
      </c>
      <c r="H42" s="497">
        <v>2702</v>
      </c>
      <c r="I42" s="697">
        <v>0.14599999999999999</v>
      </c>
    </row>
    <row r="43" spans="1:9" ht="15.6">
      <c r="A43" s="591" t="s">
        <v>638</v>
      </c>
      <c r="B43" s="654" t="s">
        <v>166</v>
      </c>
      <c r="C43" s="332" t="s">
        <v>639</v>
      </c>
      <c r="D43" s="399">
        <v>34181</v>
      </c>
      <c r="E43" s="503">
        <v>24705</v>
      </c>
      <c r="F43" s="399">
        <v>6226</v>
      </c>
      <c r="G43" s="698">
        <v>0.182</v>
      </c>
      <c r="H43" s="498">
        <v>3652</v>
      </c>
      <c r="I43" s="698">
        <v>0.14799999999999999</v>
      </c>
    </row>
    <row r="44" spans="1:9" ht="26.4">
      <c r="A44" s="590" t="s">
        <v>640</v>
      </c>
      <c r="B44" s="655" t="s">
        <v>166</v>
      </c>
      <c r="C44" s="227" t="s">
        <v>641</v>
      </c>
      <c r="D44" s="401">
        <v>26961</v>
      </c>
      <c r="E44" s="504">
        <v>20498</v>
      </c>
      <c r="F44" s="401">
        <v>6213</v>
      </c>
      <c r="G44" s="697">
        <v>0.23</v>
      </c>
      <c r="H44" s="497">
        <v>3768</v>
      </c>
      <c r="I44" s="697">
        <v>0.184</v>
      </c>
    </row>
    <row r="45" spans="1:9" ht="26.4">
      <c r="A45" s="591" t="s">
        <v>642</v>
      </c>
      <c r="B45" s="654" t="s">
        <v>166</v>
      </c>
      <c r="C45" s="332" t="s">
        <v>643</v>
      </c>
      <c r="D45" s="399">
        <v>39045</v>
      </c>
      <c r="E45" s="503">
        <v>27560</v>
      </c>
      <c r="F45" s="399">
        <v>11294</v>
      </c>
      <c r="G45" s="698">
        <v>0.28899999999999998</v>
      </c>
      <c r="H45" s="498">
        <v>6608</v>
      </c>
      <c r="I45" s="698">
        <v>0.24</v>
      </c>
    </row>
    <row r="46" spans="1:9" ht="26.4">
      <c r="A46" s="590" t="s">
        <v>644</v>
      </c>
      <c r="B46" s="655" t="s">
        <v>166</v>
      </c>
      <c r="C46" s="227" t="s">
        <v>645</v>
      </c>
      <c r="D46" s="401">
        <v>27009</v>
      </c>
      <c r="E46" s="504">
        <v>20311</v>
      </c>
      <c r="F46" s="401">
        <v>3912</v>
      </c>
      <c r="G46" s="697">
        <v>0.14499999999999999</v>
      </c>
      <c r="H46" s="497">
        <v>2373</v>
      </c>
      <c r="I46" s="697">
        <v>0.11700000000000001</v>
      </c>
    </row>
    <row r="47" spans="1:9" ht="15.6">
      <c r="A47" s="591" t="s">
        <v>646</v>
      </c>
      <c r="B47" s="654" t="s">
        <v>166</v>
      </c>
      <c r="C47" s="332" t="s">
        <v>647</v>
      </c>
      <c r="D47" s="399">
        <v>26615</v>
      </c>
      <c r="E47" s="503">
        <v>19166</v>
      </c>
      <c r="F47" s="399">
        <v>5216</v>
      </c>
      <c r="G47" s="698">
        <v>0.19600000000000001</v>
      </c>
      <c r="H47" s="498">
        <v>3039</v>
      </c>
      <c r="I47" s="698">
        <v>0.159</v>
      </c>
    </row>
    <row r="48" spans="1:9" ht="52.8">
      <c r="A48" s="590" t="s">
        <v>648</v>
      </c>
      <c r="B48" s="655" t="s">
        <v>166</v>
      </c>
      <c r="C48" s="227" t="s">
        <v>649</v>
      </c>
      <c r="D48" s="401">
        <v>43932</v>
      </c>
      <c r="E48" s="504">
        <v>30959</v>
      </c>
      <c r="F48" s="401">
        <v>8014</v>
      </c>
      <c r="G48" s="697">
        <v>0.182</v>
      </c>
      <c r="H48" s="497">
        <v>4729</v>
      </c>
      <c r="I48" s="697">
        <v>0.153</v>
      </c>
    </row>
    <row r="49" spans="1:9" ht="15.6">
      <c r="A49" s="591" t="s">
        <v>650</v>
      </c>
      <c r="B49" s="654" t="s">
        <v>166</v>
      </c>
      <c r="C49" s="332" t="s">
        <v>651</v>
      </c>
      <c r="D49" s="399">
        <v>26514</v>
      </c>
      <c r="E49" s="503">
        <v>18318</v>
      </c>
      <c r="F49" s="399">
        <v>14670</v>
      </c>
      <c r="G49" s="698">
        <v>0.55300000000000005</v>
      </c>
      <c r="H49" s="498">
        <v>9117</v>
      </c>
      <c r="I49" s="698">
        <v>0.498</v>
      </c>
    </row>
    <row r="50" spans="1:9" ht="26.4">
      <c r="A50" s="590" t="s">
        <v>652</v>
      </c>
      <c r="B50" s="655" t="s">
        <v>166</v>
      </c>
      <c r="C50" s="227" t="s">
        <v>653</v>
      </c>
      <c r="D50" s="401">
        <v>25150</v>
      </c>
      <c r="E50" s="504">
        <v>17505</v>
      </c>
      <c r="F50" s="401">
        <v>14147</v>
      </c>
      <c r="G50" s="697">
        <v>0.56299999999999994</v>
      </c>
      <c r="H50" s="497">
        <v>8733</v>
      </c>
      <c r="I50" s="697">
        <v>0.499</v>
      </c>
    </row>
    <row r="51" spans="1:9" ht="15.6">
      <c r="A51" s="591" t="s">
        <v>654</v>
      </c>
      <c r="B51" s="654" t="s">
        <v>166</v>
      </c>
      <c r="C51" s="332" t="s">
        <v>655</v>
      </c>
      <c r="D51" s="399">
        <v>42821</v>
      </c>
      <c r="E51" s="503">
        <v>30474</v>
      </c>
      <c r="F51" s="399">
        <v>5589</v>
      </c>
      <c r="G51" s="698">
        <v>0.13100000000000001</v>
      </c>
      <c r="H51" s="498">
        <v>3468</v>
      </c>
      <c r="I51" s="698">
        <v>0.114</v>
      </c>
    </row>
    <row r="52" spans="1:9" ht="52.8">
      <c r="A52" s="590" t="s">
        <v>656</v>
      </c>
      <c r="B52" s="655" t="s">
        <v>166</v>
      </c>
      <c r="C52" s="227" t="s">
        <v>657</v>
      </c>
      <c r="D52" s="401">
        <v>26644</v>
      </c>
      <c r="E52" s="504">
        <v>20598</v>
      </c>
      <c r="F52" s="401">
        <v>9959</v>
      </c>
      <c r="G52" s="697">
        <v>0.374</v>
      </c>
      <c r="H52" s="497">
        <v>6643</v>
      </c>
      <c r="I52" s="697">
        <v>0.32300000000000001</v>
      </c>
    </row>
    <row r="53" spans="1:9" ht="26.4">
      <c r="A53" s="591" t="s">
        <v>658</v>
      </c>
      <c r="B53" s="654" t="s">
        <v>166</v>
      </c>
      <c r="C53" s="332" t="s">
        <v>659</v>
      </c>
      <c r="D53" s="399">
        <v>23747</v>
      </c>
      <c r="E53" s="503">
        <v>18733</v>
      </c>
      <c r="F53" s="399">
        <v>7491</v>
      </c>
      <c r="G53" s="698">
        <v>0.315</v>
      </c>
      <c r="H53" s="498">
        <v>4935</v>
      </c>
      <c r="I53" s="698">
        <v>0.26300000000000001</v>
      </c>
    </row>
    <row r="54" spans="1:9" ht="15.6">
      <c r="A54" s="590" t="s">
        <v>660</v>
      </c>
      <c r="B54" s="655" t="s">
        <v>166</v>
      </c>
      <c r="C54" s="227" t="s">
        <v>661</v>
      </c>
      <c r="D54" s="401">
        <v>22323</v>
      </c>
      <c r="E54" s="504">
        <v>17835</v>
      </c>
      <c r="F54" s="401">
        <v>6409</v>
      </c>
      <c r="G54" s="697">
        <v>0.28699999999999998</v>
      </c>
      <c r="H54" s="497">
        <v>4366</v>
      </c>
      <c r="I54" s="697">
        <v>0.245</v>
      </c>
    </row>
    <row r="55" spans="1:9" ht="15.6">
      <c r="A55" s="591" t="s">
        <v>662</v>
      </c>
      <c r="B55" s="654" t="s">
        <v>166</v>
      </c>
      <c r="C55" s="332" t="s">
        <v>663</v>
      </c>
      <c r="D55" s="399">
        <v>30943</v>
      </c>
      <c r="E55" s="503">
        <v>24109</v>
      </c>
      <c r="F55" s="399">
        <v>5053</v>
      </c>
      <c r="G55" s="698">
        <v>0.16300000000000001</v>
      </c>
      <c r="H55" s="498">
        <v>3478</v>
      </c>
      <c r="I55" s="698">
        <v>0.14399999999999999</v>
      </c>
    </row>
    <row r="56" spans="1:9" ht="15.6">
      <c r="A56" s="590" t="s">
        <v>664</v>
      </c>
      <c r="B56" s="655" t="s">
        <v>166</v>
      </c>
      <c r="C56" s="227" t="s">
        <v>665</v>
      </c>
      <c r="D56" s="401">
        <v>21621</v>
      </c>
      <c r="E56" s="504">
        <v>16587</v>
      </c>
      <c r="F56" s="401">
        <v>8814</v>
      </c>
      <c r="G56" s="697">
        <v>0.40799999999999997</v>
      </c>
      <c r="H56" s="497">
        <v>5992</v>
      </c>
      <c r="I56" s="697">
        <v>0.36099999999999999</v>
      </c>
    </row>
    <row r="57" spans="1:9" ht="15.6">
      <c r="A57" s="19"/>
      <c r="B57" s="19"/>
      <c r="C57" s="19"/>
      <c r="D57" s="19"/>
      <c r="E57" s="19"/>
      <c r="F57" s="19"/>
      <c r="G57" s="19"/>
      <c r="H57" s="19"/>
      <c r="I57" s="19"/>
    </row>
    <row r="58" spans="1:9" ht="15.6">
      <c r="A58" s="2412" t="s">
        <v>561</v>
      </c>
      <c r="B58" s="2412"/>
      <c r="C58" s="2412"/>
      <c r="D58" s="2412"/>
      <c r="E58" s="2412"/>
      <c r="F58" s="2412"/>
      <c r="G58" s="2412"/>
      <c r="H58" s="2412"/>
      <c r="I58" s="2412"/>
    </row>
  </sheetData>
  <mergeCells count="11">
    <mergeCell ref="A58:I58"/>
    <mergeCell ref="A1:I1"/>
    <mergeCell ref="A3:A5"/>
    <mergeCell ref="B3:B5"/>
    <mergeCell ref="C3:C5"/>
    <mergeCell ref="D3:E3"/>
    <mergeCell ref="F3:I3"/>
    <mergeCell ref="D4:D5"/>
    <mergeCell ref="E4:E5"/>
    <mergeCell ref="F4:G4"/>
    <mergeCell ref="H4:I4"/>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G3" sqref="G3"/>
    </sheetView>
  </sheetViews>
  <sheetFormatPr defaultColWidth="8.77734375" defaultRowHeight="12.75" customHeight="1"/>
  <cols>
    <col min="1" max="1" width="30.5546875" style="14" customWidth="1"/>
    <col min="2" max="2" width="22.21875" style="14" customWidth="1"/>
    <col min="3" max="3" width="37.77734375" style="14" customWidth="1"/>
    <col min="4" max="5" width="13" style="14" customWidth="1"/>
    <col min="6" max="6" width="13.77734375" style="14" customWidth="1"/>
    <col min="7" max="7" width="8.77734375" style="14"/>
    <col min="8" max="8" width="8.77734375" style="328"/>
    <col min="9" max="16384" width="8.77734375" style="14"/>
  </cols>
  <sheetData>
    <row r="1" spans="1:8" ht="24.6">
      <c r="A1" s="2356" t="s">
        <v>1788</v>
      </c>
      <c r="B1" s="2356"/>
      <c r="C1" s="2356"/>
      <c r="D1" s="2356"/>
      <c r="E1" s="2356"/>
      <c r="F1" s="2356"/>
      <c r="G1" s="648"/>
    </row>
    <row r="2" spans="1:8" ht="15.6">
      <c r="A2" s="198"/>
      <c r="B2" s="192"/>
      <c r="C2" s="192"/>
      <c r="D2" s="192"/>
      <c r="E2" s="192"/>
      <c r="F2" s="192"/>
    </row>
    <row r="3" spans="1:8" ht="35.549999999999997" customHeight="1">
      <c r="A3" s="2366" t="s">
        <v>507</v>
      </c>
      <c r="B3" s="2370" t="s">
        <v>508</v>
      </c>
      <c r="C3" s="2359" t="s">
        <v>509</v>
      </c>
      <c r="D3" s="194" t="s">
        <v>90</v>
      </c>
      <c r="E3" s="2370" t="s">
        <v>1691</v>
      </c>
      <c r="F3" s="2422"/>
      <c r="H3" s="329"/>
    </row>
    <row r="4" spans="1:8" ht="20.25" customHeight="1">
      <c r="A4" s="2427"/>
      <c r="B4" s="2417"/>
      <c r="C4" s="2299"/>
      <c r="D4" s="2451" t="s">
        <v>252</v>
      </c>
      <c r="E4" s="2444" t="s">
        <v>252</v>
      </c>
      <c r="F4" s="2448"/>
      <c r="H4" s="329"/>
    </row>
    <row r="5" spans="1:8" ht="29.25" customHeight="1">
      <c r="A5" s="2367"/>
      <c r="B5" s="2450"/>
      <c r="C5" s="2449"/>
      <c r="D5" s="2452"/>
      <c r="E5" s="46" t="s">
        <v>25</v>
      </c>
      <c r="F5" s="49" t="s">
        <v>666</v>
      </c>
      <c r="H5" s="329"/>
    </row>
    <row r="6" spans="1:8" ht="15.6">
      <c r="A6" s="590" t="s">
        <v>511</v>
      </c>
      <c r="B6" s="653" t="s">
        <v>416</v>
      </c>
      <c r="C6" s="226" t="s">
        <v>512</v>
      </c>
      <c r="D6" s="552">
        <v>13138</v>
      </c>
      <c r="E6" s="401">
        <v>3606</v>
      </c>
      <c r="F6" s="725">
        <v>0.27400000000000002</v>
      </c>
    </row>
    <row r="7" spans="1:8" ht="15.6">
      <c r="A7" s="591" t="s">
        <v>513</v>
      </c>
      <c r="B7" s="654" t="s">
        <v>416</v>
      </c>
      <c r="C7" s="332" t="s">
        <v>514</v>
      </c>
      <c r="D7" s="400">
        <v>16141</v>
      </c>
      <c r="E7" s="399">
        <v>4057</v>
      </c>
      <c r="F7" s="698">
        <v>0.251</v>
      </c>
    </row>
    <row r="8" spans="1:8" ht="15.6">
      <c r="A8" s="590" t="s">
        <v>515</v>
      </c>
      <c r="B8" s="655" t="s">
        <v>416</v>
      </c>
      <c r="C8" s="227" t="s">
        <v>516</v>
      </c>
      <c r="D8" s="552">
        <v>15128</v>
      </c>
      <c r="E8" s="401">
        <v>3071</v>
      </c>
      <c r="F8" s="697">
        <v>0.20300000000000001</v>
      </c>
    </row>
    <row r="9" spans="1:8" ht="26.4">
      <c r="A9" s="591" t="s">
        <v>517</v>
      </c>
      <c r="B9" s="654" t="s">
        <v>416</v>
      </c>
      <c r="C9" s="332" t="s">
        <v>518</v>
      </c>
      <c r="D9" s="400">
        <v>12125</v>
      </c>
      <c r="E9" s="399">
        <v>2809</v>
      </c>
      <c r="F9" s="698">
        <v>0.23200000000000001</v>
      </c>
    </row>
    <row r="10" spans="1:8" ht="15.6">
      <c r="A10" s="590" t="s">
        <v>519</v>
      </c>
      <c r="B10" s="655" t="s">
        <v>69</v>
      </c>
      <c r="C10" s="227" t="s">
        <v>520</v>
      </c>
      <c r="D10" s="552">
        <v>11176</v>
      </c>
      <c r="E10" s="401">
        <v>1111</v>
      </c>
      <c r="F10" s="697">
        <v>9.9000000000000005E-2</v>
      </c>
    </row>
    <row r="11" spans="1:8" ht="15.6">
      <c r="A11" s="591" t="s">
        <v>521</v>
      </c>
      <c r="B11" s="654" t="s">
        <v>69</v>
      </c>
      <c r="C11" s="332" t="s">
        <v>522</v>
      </c>
      <c r="D11" s="400">
        <v>12210</v>
      </c>
      <c r="E11" s="399">
        <v>3263</v>
      </c>
      <c r="F11" s="698">
        <v>0.26700000000000002</v>
      </c>
    </row>
    <row r="12" spans="1:8" ht="26.4">
      <c r="A12" s="590" t="s">
        <v>523</v>
      </c>
      <c r="B12" s="655" t="s">
        <v>524</v>
      </c>
      <c r="C12" s="227" t="s">
        <v>525</v>
      </c>
      <c r="D12" s="552">
        <v>16147</v>
      </c>
      <c r="E12" s="401">
        <v>3063</v>
      </c>
      <c r="F12" s="697">
        <v>0.19</v>
      </c>
    </row>
    <row r="13" spans="1:8" ht="15.6">
      <c r="A13" s="591" t="s">
        <v>526</v>
      </c>
      <c r="B13" s="654" t="s">
        <v>527</v>
      </c>
      <c r="C13" s="332" t="s">
        <v>527</v>
      </c>
      <c r="D13" s="400">
        <v>12897</v>
      </c>
      <c r="E13" s="399">
        <v>1085</v>
      </c>
      <c r="F13" s="698">
        <v>8.4000000000000005E-2</v>
      </c>
    </row>
    <row r="14" spans="1:8" ht="26.4">
      <c r="A14" s="590" t="s">
        <v>528</v>
      </c>
      <c r="B14" s="655" t="s">
        <v>166</v>
      </c>
      <c r="C14" s="227" t="s">
        <v>667</v>
      </c>
      <c r="D14" s="552">
        <v>11167</v>
      </c>
      <c r="E14" s="401">
        <v>1328</v>
      </c>
      <c r="F14" s="697">
        <v>0.11899999999999999</v>
      </c>
    </row>
    <row r="15" spans="1:8" ht="39.6">
      <c r="A15" s="591" t="s">
        <v>668</v>
      </c>
      <c r="B15" s="654" t="s">
        <v>166</v>
      </c>
      <c r="C15" s="332" t="s">
        <v>530</v>
      </c>
      <c r="D15" s="400">
        <v>10275</v>
      </c>
      <c r="E15" s="399">
        <v>941</v>
      </c>
      <c r="F15" s="698">
        <v>9.1999999999999998E-2</v>
      </c>
    </row>
    <row r="16" spans="1:8" ht="15.6">
      <c r="A16" s="590" t="s">
        <v>669</v>
      </c>
      <c r="B16" s="655" t="s">
        <v>166</v>
      </c>
      <c r="C16" s="227" t="s">
        <v>532</v>
      </c>
      <c r="D16" s="552">
        <v>11028</v>
      </c>
      <c r="E16" s="401">
        <v>1404</v>
      </c>
      <c r="F16" s="697">
        <v>0.127</v>
      </c>
    </row>
    <row r="17" spans="1:6" ht="26.4">
      <c r="A17" s="591" t="s">
        <v>670</v>
      </c>
      <c r="B17" s="654" t="s">
        <v>166</v>
      </c>
      <c r="C17" s="332" t="s">
        <v>534</v>
      </c>
      <c r="D17" s="400">
        <v>11771</v>
      </c>
      <c r="E17" s="399">
        <v>703</v>
      </c>
      <c r="F17" s="698">
        <v>0.06</v>
      </c>
    </row>
    <row r="18" spans="1:6" ht="39.6">
      <c r="A18" s="590" t="s">
        <v>671</v>
      </c>
      <c r="B18" s="655" t="s">
        <v>166</v>
      </c>
      <c r="C18" s="227" t="s">
        <v>536</v>
      </c>
      <c r="D18" s="552">
        <v>10363</v>
      </c>
      <c r="E18" s="401">
        <v>1223</v>
      </c>
      <c r="F18" s="697">
        <v>0.11799999999999999</v>
      </c>
    </row>
    <row r="19" spans="1:6" ht="39.6">
      <c r="A19" s="591" t="s">
        <v>672</v>
      </c>
      <c r="B19" s="654" t="s">
        <v>166</v>
      </c>
      <c r="C19" s="332" t="s">
        <v>538</v>
      </c>
      <c r="D19" s="400">
        <v>9382</v>
      </c>
      <c r="E19" s="399">
        <v>1095</v>
      </c>
      <c r="F19" s="698">
        <v>0.11700000000000001</v>
      </c>
    </row>
    <row r="20" spans="1:6" ht="39.6">
      <c r="A20" s="590" t="s">
        <v>673</v>
      </c>
      <c r="B20" s="655" t="s">
        <v>166</v>
      </c>
      <c r="C20" s="227" t="s">
        <v>540</v>
      </c>
      <c r="D20" s="552">
        <v>15966</v>
      </c>
      <c r="E20" s="401">
        <v>1209</v>
      </c>
      <c r="F20" s="697">
        <v>7.5999999999999998E-2</v>
      </c>
    </row>
    <row r="21" spans="1:6" ht="39.6">
      <c r="A21" s="591" t="s">
        <v>674</v>
      </c>
      <c r="B21" s="654" t="s">
        <v>166</v>
      </c>
      <c r="C21" s="332" t="s">
        <v>542</v>
      </c>
      <c r="D21" s="400">
        <v>12048</v>
      </c>
      <c r="E21" s="399">
        <v>1458</v>
      </c>
      <c r="F21" s="698">
        <v>0.121</v>
      </c>
    </row>
    <row r="22" spans="1:6" ht="26.4">
      <c r="A22" s="590" t="s">
        <v>675</v>
      </c>
      <c r="B22" s="655" t="s">
        <v>166</v>
      </c>
      <c r="C22" s="227" t="s">
        <v>544</v>
      </c>
      <c r="D22" s="552">
        <v>13191</v>
      </c>
      <c r="E22" s="401">
        <v>1821</v>
      </c>
      <c r="F22" s="697">
        <v>0.13800000000000001</v>
      </c>
    </row>
    <row r="23" spans="1:6" ht="26.4">
      <c r="A23" s="591" t="s">
        <v>676</v>
      </c>
      <c r="B23" s="654" t="s">
        <v>166</v>
      </c>
      <c r="C23" s="332" t="s">
        <v>546</v>
      </c>
      <c r="D23" s="400">
        <v>9719</v>
      </c>
      <c r="E23" s="399">
        <v>929</v>
      </c>
      <c r="F23" s="698">
        <v>9.6000000000000002E-2</v>
      </c>
    </row>
    <row r="24" spans="1:6" ht="39.6">
      <c r="A24" s="590" t="s">
        <v>677</v>
      </c>
      <c r="B24" s="655" t="s">
        <v>166</v>
      </c>
      <c r="C24" s="227" t="s">
        <v>548</v>
      </c>
      <c r="D24" s="552">
        <v>15026</v>
      </c>
      <c r="E24" s="401">
        <v>2805</v>
      </c>
      <c r="F24" s="697">
        <v>0.187</v>
      </c>
    </row>
    <row r="25" spans="1:6" ht="26.4">
      <c r="A25" s="591" t="s">
        <v>549</v>
      </c>
      <c r="B25" s="654" t="s">
        <v>166</v>
      </c>
      <c r="C25" s="332" t="s">
        <v>550</v>
      </c>
      <c r="D25" s="400">
        <v>15014</v>
      </c>
      <c r="E25" s="399">
        <v>2208</v>
      </c>
      <c r="F25" s="698">
        <v>0.14699999999999999</v>
      </c>
    </row>
    <row r="26" spans="1:6" ht="39.6">
      <c r="A26" s="590" t="s">
        <v>551</v>
      </c>
      <c r="B26" s="655" t="s">
        <v>166</v>
      </c>
      <c r="C26" s="227" t="s">
        <v>552</v>
      </c>
      <c r="D26" s="552">
        <v>9661</v>
      </c>
      <c r="E26" s="401">
        <v>4877</v>
      </c>
      <c r="F26" s="697">
        <v>0.505</v>
      </c>
    </row>
    <row r="27" spans="1:6" ht="39.6">
      <c r="A27" s="591" t="s">
        <v>553</v>
      </c>
      <c r="B27" s="654" t="s">
        <v>166</v>
      </c>
      <c r="C27" s="332" t="s">
        <v>554</v>
      </c>
      <c r="D27" s="400">
        <v>16288</v>
      </c>
      <c r="E27" s="399">
        <v>1972</v>
      </c>
      <c r="F27" s="698">
        <v>0.121</v>
      </c>
    </row>
    <row r="28" spans="1:6" ht="39.6">
      <c r="A28" s="590" t="s">
        <v>555</v>
      </c>
      <c r="B28" s="655" t="s">
        <v>166</v>
      </c>
      <c r="C28" s="227" t="s">
        <v>556</v>
      </c>
      <c r="D28" s="552">
        <v>10655</v>
      </c>
      <c r="E28" s="401">
        <v>3147</v>
      </c>
      <c r="F28" s="697">
        <v>0.29499999999999998</v>
      </c>
    </row>
    <row r="29" spans="1:6" ht="26.4">
      <c r="A29" s="591" t="s">
        <v>557</v>
      </c>
      <c r="B29" s="654" t="s">
        <v>166</v>
      </c>
      <c r="C29" s="332" t="s">
        <v>558</v>
      </c>
      <c r="D29" s="400">
        <v>12315</v>
      </c>
      <c r="E29" s="399">
        <v>1957</v>
      </c>
      <c r="F29" s="698">
        <v>0.159</v>
      </c>
    </row>
    <row r="30" spans="1:6" ht="26.4">
      <c r="A30" s="590" t="s">
        <v>559</v>
      </c>
      <c r="B30" s="655" t="s">
        <v>166</v>
      </c>
      <c r="C30" s="227" t="s">
        <v>678</v>
      </c>
      <c r="D30" s="552">
        <v>11076</v>
      </c>
      <c r="E30" s="401">
        <v>2527</v>
      </c>
      <c r="F30" s="697">
        <v>0.22800000000000001</v>
      </c>
    </row>
    <row r="31" spans="1:6" ht="15.6">
      <c r="A31" s="19"/>
      <c r="B31" s="19"/>
      <c r="C31" s="19"/>
      <c r="D31" s="19"/>
      <c r="E31" s="19"/>
      <c r="F31" s="19"/>
    </row>
    <row r="32" spans="1:6" ht="15.6">
      <c r="A32" s="2412" t="s">
        <v>1719</v>
      </c>
      <c r="B32" s="2412"/>
      <c r="C32" s="2412"/>
      <c r="D32" s="2412"/>
      <c r="E32" s="2412"/>
      <c r="F32" s="2412"/>
    </row>
  </sheetData>
  <mergeCells count="8">
    <mergeCell ref="A32:F32"/>
    <mergeCell ref="A1:F1"/>
    <mergeCell ref="A3:A5"/>
    <mergeCell ref="B3:B5"/>
    <mergeCell ref="C3:C5"/>
    <mergeCell ref="E3:F3"/>
    <mergeCell ref="D4:D5"/>
    <mergeCell ref="E4:F4"/>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workbookViewId="0">
      <selection activeCell="G3" sqref="G3"/>
    </sheetView>
  </sheetViews>
  <sheetFormatPr defaultColWidth="8.77734375" defaultRowHeight="12.75" customHeight="1"/>
  <cols>
    <col min="1" max="1" width="30.77734375" style="14" customWidth="1"/>
    <col min="2" max="2" width="17.77734375" style="14" customWidth="1"/>
    <col min="3" max="3" width="43.77734375" style="14" customWidth="1"/>
    <col min="4" max="4" width="13" style="14" customWidth="1"/>
    <col min="5" max="5" width="12" style="14" customWidth="1"/>
    <col min="6" max="6" width="13" style="14" customWidth="1"/>
    <col min="7" max="7" width="8.77734375" style="14"/>
    <col min="8" max="8" width="8.77734375" style="328"/>
    <col min="9" max="16384" width="8.77734375" style="14"/>
  </cols>
  <sheetData>
    <row r="1" spans="1:8" ht="24.6">
      <c r="A1" s="2356" t="s">
        <v>1789</v>
      </c>
      <c r="B1" s="2356"/>
      <c r="C1" s="2356"/>
      <c r="D1" s="2356"/>
      <c r="E1" s="2356"/>
      <c r="F1" s="2356"/>
      <c r="G1" s="648"/>
    </row>
    <row r="2" spans="1:8" ht="15.6">
      <c r="A2" s="198"/>
      <c r="B2" s="192"/>
      <c r="C2" s="192"/>
      <c r="D2" s="192"/>
      <c r="E2" s="192"/>
      <c r="F2" s="192"/>
    </row>
    <row r="3" spans="1:8" ht="38.549999999999997" customHeight="1">
      <c r="A3" s="2366" t="s">
        <v>562</v>
      </c>
      <c r="B3" s="2370" t="s">
        <v>508</v>
      </c>
      <c r="C3" s="2359" t="s">
        <v>509</v>
      </c>
      <c r="D3" s="194" t="s">
        <v>90</v>
      </c>
      <c r="E3" s="2370" t="s">
        <v>1691</v>
      </c>
      <c r="F3" s="2422"/>
      <c r="H3" s="211"/>
    </row>
    <row r="4" spans="1:8" ht="18" customHeight="1">
      <c r="A4" s="2427"/>
      <c r="B4" s="2417"/>
      <c r="C4" s="2299"/>
      <c r="D4" s="2451" t="s">
        <v>252</v>
      </c>
      <c r="E4" s="2444" t="s">
        <v>252</v>
      </c>
      <c r="F4" s="2448"/>
      <c r="H4" s="206"/>
    </row>
    <row r="5" spans="1:8" ht="27.6">
      <c r="A5" s="2367"/>
      <c r="B5" s="2450"/>
      <c r="C5" s="2449"/>
      <c r="D5" s="2452"/>
      <c r="E5" s="46" t="s">
        <v>25</v>
      </c>
      <c r="F5" s="49" t="s">
        <v>666</v>
      </c>
      <c r="H5" s="211"/>
    </row>
    <row r="6" spans="1:8" ht="15.6">
      <c r="A6" s="590" t="s">
        <v>563</v>
      </c>
      <c r="B6" s="653" t="s">
        <v>416</v>
      </c>
      <c r="C6" s="226" t="s">
        <v>564</v>
      </c>
      <c r="D6" s="552">
        <v>5708</v>
      </c>
      <c r="E6" s="401">
        <v>1217</v>
      </c>
      <c r="F6" s="725">
        <v>0.21299999999999999</v>
      </c>
    </row>
    <row r="7" spans="1:8" ht="15.6">
      <c r="A7" s="591" t="s">
        <v>565</v>
      </c>
      <c r="B7" s="654" t="s">
        <v>416</v>
      </c>
      <c r="C7" s="332" t="s">
        <v>566</v>
      </c>
      <c r="D7" s="400">
        <v>5207</v>
      </c>
      <c r="E7" s="399">
        <v>1601</v>
      </c>
      <c r="F7" s="698">
        <v>0.307</v>
      </c>
    </row>
    <row r="8" spans="1:8" ht="15.6">
      <c r="A8" s="590" t="s">
        <v>567</v>
      </c>
      <c r="B8" s="655" t="s">
        <v>416</v>
      </c>
      <c r="C8" s="227" t="s">
        <v>568</v>
      </c>
      <c r="D8" s="552">
        <v>5845</v>
      </c>
      <c r="E8" s="401">
        <v>1518</v>
      </c>
      <c r="F8" s="697">
        <v>0.26</v>
      </c>
    </row>
    <row r="9" spans="1:8" ht="15.6">
      <c r="A9" s="591" t="s">
        <v>569</v>
      </c>
      <c r="B9" s="654" t="s">
        <v>416</v>
      </c>
      <c r="C9" s="332" t="s">
        <v>35</v>
      </c>
      <c r="D9" s="400">
        <v>7796</v>
      </c>
      <c r="E9" s="399">
        <v>1987</v>
      </c>
      <c r="F9" s="698">
        <v>0.255</v>
      </c>
    </row>
    <row r="10" spans="1:8" ht="26.4">
      <c r="A10" s="590" t="s">
        <v>570</v>
      </c>
      <c r="B10" s="655" t="s">
        <v>416</v>
      </c>
      <c r="C10" s="227" t="s">
        <v>679</v>
      </c>
      <c r="D10" s="552">
        <v>6550</v>
      </c>
      <c r="E10" s="401">
        <v>1636</v>
      </c>
      <c r="F10" s="697">
        <v>0.25</v>
      </c>
    </row>
    <row r="11" spans="1:8" ht="15.6">
      <c r="A11" s="591" t="s">
        <v>572</v>
      </c>
      <c r="B11" s="654" t="s">
        <v>416</v>
      </c>
      <c r="C11" s="332" t="s">
        <v>573</v>
      </c>
      <c r="D11" s="400">
        <v>6385</v>
      </c>
      <c r="E11" s="399">
        <v>1154</v>
      </c>
      <c r="F11" s="698">
        <v>0.18099999999999999</v>
      </c>
    </row>
    <row r="12" spans="1:8" ht="15.6">
      <c r="A12" s="590" t="s">
        <v>574</v>
      </c>
      <c r="B12" s="655" t="s">
        <v>416</v>
      </c>
      <c r="C12" s="227" t="s">
        <v>575</v>
      </c>
      <c r="D12" s="552">
        <v>6916</v>
      </c>
      <c r="E12" s="401">
        <v>1621</v>
      </c>
      <c r="F12" s="697">
        <v>0.23400000000000001</v>
      </c>
    </row>
    <row r="13" spans="1:8" ht="26.4">
      <c r="A13" s="591" t="s">
        <v>576</v>
      </c>
      <c r="B13" s="654" t="s">
        <v>69</v>
      </c>
      <c r="C13" s="332" t="s">
        <v>577</v>
      </c>
      <c r="D13" s="400">
        <v>6229</v>
      </c>
      <c r="E13" s="399">
        <v>1808</v>
      </c>
      <c r="F13" s="698">
        <v>0.28999999999999998</v>
      </c>
    </row>
    <row r="14" spans="1:8" ht="15.6">
      <c r="A14" s="590" t="s">
        <v>578</v>
      </c>
      <c r="B14" s="655" t="s">
        <v>579</v>
      </c>
      <c r="C14" s="227" t="s">
        <v>580</v>
      </c>
      <c r="D14" s="552">
        <v>5896</v>
      </c>
      <c r="E14" s="401">
        <v>1001</v>
      </c>
      <c r="F14" s="697">
        <v>0.17</v>
      </c>
    </row>
    <row r="15" spans="1:8" ht="15.6">
      <c r="A15" s="591" t="s">
        <v>581</v>
      </c>
      <c r="B15" s="654" t="s">
        <v>69</v>
      </c>
      <c r="C15" s="332" t="s">
        <v>582</v>
      </c>
      <c r="D15" s="400">
        <v>5319</v>
      </c>
      <c r="E15" s="399">
        <v>663</v>
      </c>
      <c r="F15" s="698">
        <v>0.125</v>
      </c>
    </row>
    <row r="16" spans="1:8" ht="15.6">
      <c r="A16" s="590" t="s">
        <v>583</v>
      </c>
      <c r="B16" s="655" t="s">
        <v>69</v>
      </c>
      <c r="C16" s="227" t="s">
        <v>584</v>
      </c>
      <c r="D16" s="552">
        <v>5857</v>
      </c>
      <c r="E16" s="401">
        <v>448</v>
      </c>
      <c r="F16" s="697">
        <v>7.5999999999999998E-2</v>
      </c>
    </row>
    <row r="17" spans="1:6" ht="26.4">
      <c r="A17" s="591" t="s">
        <v>585</v>
      </c>
      <c r="B17" s="654" t="s">
        <v>69</v>
      </c>
      <c r="C17" s="332" t="s">
        <v>586</v>
      </c>
      <c r="D17" s="400">
        <v>6364</v>
      </c>
      <c r="E17" s="399">
        <v>1401</v>
      </c>
      <c r="F17" s="698">
        <v>0.22</v>
      </c>
    </row>
    <row r="18" spans="1:6" ht="39.6">
      <c r="A18" s="590" t="s">
        <v>587</v>
      </c>
      <c r="B18" s="655" t="s">
        <v>588</v>
      </c>
      <c r="C18" s="227" t="s">
        <v>589</v>
      </c>
      <c r="D18" s="552">
        <v>5846</v>
      </c>
      <c r="E18" s="401">
        <v>1862</v>
      </c>
      <c r="F18" s="697">
        <v>0.31900000000000001</v>
      </c>
    </row>
    <row r="19" spans="1:6" ht="26.4">
      <c r="A19" s="591" t="s">
        <v>590</v>
      </c>
      <c r="B19" s="654" t="s">
        <v>1720</v>
      </c>
      <c r="C19" s="332" t="s">
        <v>591</v>
      </c>
      <c r="D19" s="400">
        <v>5440</v>
      </c>
      <c r="E19" s="399">
        <v>1105</v>
      </c>
      <c r="F19" s="698">
        <v>0.20300000000000001</v>
      </c>
    </row>
    <row r="20" spans="1:6" ht="26.4">
      <c r="A20" s="590" t="s">
        <v>592</v>
      </c>
      <c r="B20" s="655" t="s">
        <v>1720</v>
      </c>
      <c r="C20" s="227" t="s">
        <v>593</v>
      </c>
      <c r="D20" s="552">
        <v>5452</v>
      </c>
      <c r="E20" s="401">
        <v>891</v>
      </c>
      <c r="F20" s="697">
        <v>0.16300000000000001</v>
      </c>
    </row>
    <row r="21" spans="1:6" ht="15.6">
      <c r="A21" s="591" t="s">
        <v>594</v>
      </c>
      <c r="B21" s="654" t="s">
        <v>1721</v>
      </c>
      <c r="C21" s="332" t="s">
        <v>595</v>
      </c>
      <c r="D21" s="400">
        <v>5255</v>
      </c>
      <c r="E21" s="399">
        <v>1067</v>
      </c>
      <c r="F21" s="698">
        <v>0.20300000000000001</v>
      </c>
    </row>
    <row r="22" spans="1:6" ht="15.6">
      <c r="A22" s="590" t="s">
        <v>596</v>
      </c>
      <c r="B22" s="655" t="s">
        <v>166</v>
      </c>
      <c r="C22" s="227" t="s">
        <v>597</v>
      </c>
      <c r="D22" s="552">
        <v>6954</v>
      </c>
      <c r="E22" s="401">
        <v>588</v>
      </c>
      <c r="F22" s="697">
        <v>8.5000000000000006E-2</v>
      </c>
    </row>
    <row r="23" spans="1:6" ht="26.4">
      <c r="A23" s="591" t="s">
        <v>598</v>
      </c>
      <c r="B23" s="654" t="s">
        <v>166</v>
      </c>
      <c r="C23" s="332" t="s">
        <v>599</v>
      </c>
      <c r="D23" s="400">
        <v>5934</v>
      </c>
      <c r="E23" s="399">
        <v>607</v>
      </c>
      <c r="F23" s="698">
        <v>0.10199999999999999</v>
      </c>
    </row>
    <row r="24" spans="1:6" ht="26.4">
      <c r="A24" s="590" t="s">
        <v>600</v>
      </c>
      <c r="B24" s="655" t="s">
        <v>166</v>
      </c>
      <c r="C24" s="227" t="s">
        <v>601</v>
      </c>
      <c r="D24" s="552">
        <v>5942</v>
      </c>
      <c r="E24" s="401">
        <v>455</v>
      </c>
      <c r="F24" s="697">
        <v>7.6999999999999999E-2</v>
      </c>
    </row>
    <row r="25" spans="1:6" ht="26.4">
      <c r="A25" s="591" t="s">
        <v>602</v>
      </c>
      <c r="B25" s="654" t="s">
        <v>166</v>
      </c>
      <c r="C25" s="332" t="s">
        <v>603</v>
      </c>
      <c r="D25" s="400">
        <v>5269</v>
      </c>
      <c r="E25" s="399">
        <v>612</v>
      </c>
      <c r="F25" s="698">
        <v>0.11600000000000001</v>
      </c>
    </row>
    <row r="26" spans="1:6" ht="15.6">
      <c r="A26" s="590" t="s">
        <v>604</v>
      </c>
      <c r="B26" s="655" t="s">
        <v>166</v>
      </c>
      <c r="C26" s="227" t="s">
        <v>605</v>
      </c>
      <c r="D26" s="552">
        <v>5576</v>
      </c>
      <c r="E26" s="401">
        <v>575</v>
      </c>
      <c r="F26" s="697">
        <v>0.10299999999999999</v>
      </c>
    </row>
    <row r="27" spans="1:6" ht="15.6">
      <c r="A27" s="591" t="s">
        <v>606</v>
      </c>
      <c r="B27" s="654" t="s">
        <v>166</v>
      </c>
      <c r="C27" s="332" t="s">
        <v>607</v>
      </c>
      <c r="D27" s="400">
        <v>5465</v>
      </c>
      <c r="E27" s="399">
        <v>569</v>
      </c>
      <c r="F27" s="698">
        <v>0.104</v>
      </c>
    </row>
    <row r="28" spans="1:6" ht="15.6">
      <c r="A28" s="590" t="s">
        <v>608</v>
      </c>
      <c r="B28" s="655" t="s">
        <v>166</v>
      </c>
      <c r="C28" s="227" t="s">
        <v>609</v>
      </c>
      <c r="D28" s="552">
        <v>5887</v>
      </c>
      <c r="E28" s="401">
        <v>288</v>
      </c>
      <c r="F28" s="697">
        <v>4.9000000000000002E-2</v>
      </c>
    </row>
    <row r="29" spans="1:6" ht="26.4">
      <c r="A29" s="591" t="s">
        <v>610</v>
      </c>
      <c r="B29" s="654" t="s">
        <v>166</v>
      </c>
      <c r="C29" s="332" t="s">
        <v>611</v>
      </c>
      <c r="D29" s="400">
        <v>5093</v>
      </c>
      <c r="E29" s="399">
        <v>389</v>
      </c>
      <c r="F29" s="698">
        <v>7.5999999999999998E-2</v>
      </c>
    </row>
    <row r="30" spans="1:6" ht="26.4">
      <c r="A30" s="590" t="s">
        <v>612</v>
      </c>
      <c r="B30" s="655" t="s">
        <v>166</v>
      </c>
      <c r="C30" s="227" t="s">
        <v>613</v>
      </c>
      <c r="D30" s="552">
        <v>5479</v>
      </c>
      <c r="E30" s="401">
        <v>611</v>
      </c>
      <c r="F30" s="697">
        <v>0.112</v>
      </c>
    </row>
    <row r="31" spans="1:6" ht="15.6">
      <c r="A31" s="591" t="s">
        <v>614</v>
      </c>
      <c r="B31" s="654" t="s">
        <v>166</v>
      </c>
      <c r="C31" s="332" t="s">
        <v>615</v>
      </c>
      <c r="D31" s="400">
        <v>5550</v>
      </c>
      <c r="E31" s="399">
        <v>930</v>
      </c>
      <c r="F31" s="698">
        <v>0.16800000000000001</v>
      </c>
    </row>
    <row r="32" spans="1:6" ht="15.6">
      <c r="A32" s="590" t="s">
        <v>616</v>
      </c>
      <c r="B32" s="655" t="s">
        <v>166</v>
      </c>
      <c r="C32" s="227" t="s">
        <v>617</v>
      </c>
      <c r="D32" s="552">
        <v>5021</v>
      </c>
      <c r="E32" s="401">
        <v>587</v>
      </c>
      <c r="F32" s="697">
        <v>0.11700000000000001</v>
      </c>
    </row>
    <row r="33" spans="1:6" ht="26.4">
      <c r="A33" s="591" t="s">
        <v>618</v>
      </c>
      <c r="B33" s="654" t="s">
        <v>166</v>
      </c>
      <c r="C33" s="332" t="s">
        <v>619</v>
      </c>
      <c r="D33" s="400">
        <v>6497</v>
      </c>
      <c r="E33" s="399">
        <v>518</v>
      </c>
      <c r="F33" s="698">
        <v>0.08</v>
      </c>
    </row>
    <row r="34" spans="1:6" ht="15.6">
      <c r="A34" s="590" t="s">
        <v>620</v>
      </c>
      <c r="B34" s="655" t="s">
        <v>166</v>
      </c>
      <c r="C34" s="227" t="s">
        <v>621</v>
      </c>
      <c r="D34" s="552">
        <v>4613</v>
      </c>
      <c r="E34" s="401">
        <v>494</v>
      </c>
      <c r="F34" s="697">
        <v>0.107</v>
      </c>
    </row>
    <row r="35" spans="1:6" ht="15.6">
      <c r="A35" s="591" t="s">
        <v>622</v>
      </c>
      <c r="B35" s="654" t="s">
        <v>166</v>
      </c>
      <c r="C35" s="332" t="s">
        <v>623</v>
      </c>
      <c r="D35" s="400">
        <v>4365</v>
      </c>
      <c r="E35" s="399">
        <v>552</v>
      </c>
      <c r="F35" s="698">
        <v>0.126</v>
      </c>
    </row>
    <row r="36" spans="1:6" ht="39.6">
      <c r="A36" s="590" t="s">
        <v>624</v>
      </c>
      <c r="B36" s="655" t="s">
        <v>166</v>
      </c>
      <c r="C36" s="227" t="s">
        <v>625</v>
      </c>
      <c r="D36" s="552">
        <v>6096</v>
      </c>
      <c r="E36" s="401">
        <v>591</v>
      </c>
      <c r="F36" s="697">
        <v>9.7000000000000003E-2</v>
      </c>
    </row>
    <row r="37" spans="1:6" ht="15.6">
      <c r="A37" s="591" t="s">
        <v>626</v>
      </c>
      <c r="B37" s="654" t="s">
        <v>166</v>
      </c>
      <c r="C37" s="332" t="s">
        <v>627</v>
      </c>
      <c r="D37" s="400">
        <v>10723</v>
      </c>
      <c r="E37" s="399">
        <v>678</v>
      </c>
      <c r="F37" s="698">
        <v>6.3E-2</v>
      </c>
    </row>
    <row r="38" spans="1:6" ht="15.6">
      <c r="A38" s="590" t="s">
        <v>628</v>
      </c>
      <c r="B38" s="655" t="s">
        <v>166</v>
      </c>
      <c r="C38" s="227" t="s">
        <v>629</v>
      </c>
      <c r="D38" s="552">
        <v>5648</v>
      </c>
      <c r="E38" s="401">
        <v>706</v>
      </c>
      <c r="F38" s="697">
        <v>0.125</v>
      </c>
    </row>
    <row r="39" spans="1:6" ht="15.6">
      <c r="A39" s="591" t="s">
        <v>630</v>
      </c>
      <c r="B39" s="654" t="s">
        <v>166</v>
      </c>
      <c r="C39" s="332" t="s">
        <v>631</v>
      </c>
      <c r="D39" s="400">
        <v>5962</v>
      </c>
      <c r="E39" s="399">
        <v>589</v>
      </c>
      <c r="F39" s="698">
        <v>9.9000000000000005E-2</v>
      </c>
    </row>
    <row r="40" spans="1:6" ht="15.6">
      <c r="A40" s="590" t="s">
        <v>632</v>
      </c>
      <c r="B40" s="655" t="s">
        <v>166</v>
      </c>
      <c r="C40" s="227" t="s">
        <v>633</v>
      </c>
      <c r="D40" s="552">
        <v>4811</v>
      </c>
      <c r="E40" s="401">
        <v>373</v>
      </c>
      <c r="F40" s="697">
        <v>7.8E-2</v>
      </c>
    </row>
    <row r="41" spans="1:6" ht="15.6">
      <c r="A41" s="591" t="s">
        <v>634</v>
      </c>
      <c r="B41" s="654" t="s">
        <v>166</v>
      </c>
      <c r="C41" s="332" t="s">
        <v>635</v>
      </c>
      <c r="D41" s="400">
        <v>5604</v>
      </c>
      <c r="E41" s="399">
        <v>791</v>
      </c>
      <c r="F41" s="698">
        <v>0.14099999999999999</v>
      </c>
    </row>
    <row r="42" spans="1:6" ht="15.6">
      <c r="A42" s="590" t="s">
        <v>636</v>
      </c>
      <c r="B42" s="655" t="s">
        <v>166</v>
      </c>
      <c r="C42" s="227" t="s">
        <v>637</v>
      </c>
      <c r="D42" s="552">
        <v>6303</v>
      </c>
      <c r="E42" s="401">
        <v>855</v>
      </c>
      <c r="F42" s="697">
        <v>0.13600000000000001</v>
      </c>
    </row>
    <row r="43" spans="1:6" ht="15.6">
      <c r="A43" s="591" t="s">
        <v>638</v>
      </c>
      <c r="B43" s="654" t="s">
        <v>166</v>
      </c>
      <c r="C43" s="332" t="s">
        <v>639</v>
      </c>
      <c r="D43" s="400">
        <v>8987</v>
      </c>
      <c r="E43" s="399">
        <v>1220</v>
      </c>
      <c r="F43" s="698">
        <v>0.13600000000000001</v>
      </c>
    </row>
    <row r="44" spans="1:6" ht="26.4">
      <c r="A44" s="590" t="s">
        <v>640</v>
      </c>
      <c r="B44" s="655" t="s">
        <v>166</v>
      </c>
      <c r="C44" s="227" t="s">
        <v>641</v>
      </c>
      <c r="D44" s="552">
        <v>6134</v>
      </c>
      <c r="E44" s="401">
        <v>1133</v>
      </c>
      <c r="F44" s="697">
        <v>0.185</v>
      </c>
    </row>
    <row r="45" spans="1:6" ht="15.6">
      <c r="A45" s="591" t="s">
        <v>642</v>
      </c>
      <c r="B45" s="654" t="s">
        <v>166</v>
      </c>
      <c r="C45" s="332" t="s">
        <v>643</v>
      </c>
      <c r="D45" s="400">
        <v>9322</v>
      </c>
      <c r="E45" s="399">
        <v>2145</v>
      </c>
      <c r="F45" s="698">
        <v>0.23</v>
      </c>
    </row>
    <row r="46" spans="1:6" ht="26.4">
      <c r="A46" s="590" t="s">
        <v>644</v>
      </c>
      <c r="B46" s="655" t="s">
        <v>166</v>
      </c>
      <c r="C46" s="227" t="s">
        <v>645</v>
      </c>
      <c r="D46" s="552">
        <v>6168</v>
      </c>
      <c r="E46" s="401">
        <v>714</v>
      </c>
      <c r="F46" s="697">
        <v>0.11600000000000001</v>
      </c>
    </row>
    <row r="47" spans="1:6" ht="15.6">
      <c r="A47" s="591" t="s">
        <v>646</v>
      </c>
      <c r="B47" s="654" t="s">
        <v>166</v>
      </c>
      <c r="C47" s="332" t="s">
        <v>647</v>
      </c>
      <c r="D47" s="400">
        <v>5699</v>
      </c>
      <c r="E47" s="399">
        <v>910</v>
      </c>
      <c r="F47" s="698">
        <v>0.16</v>
      </c>
    </row>
    <row r="48" spans="1:6" ht="39.6">
      <c r="A48" s="590" t="s">
        <v>648</v>
      </c>
      <c r="B48" s="655" t="s">
        <v>166</v>
      </c>
      <c r="C48" s="227" t="s">
        <v>649</v>
      </c>
      <c r="D48" s="552">
        <v>9988</v>
      </c>
      <c r="E48" s="401">
        <v>1359</v>
      </c>
      <c r="F48" s="697">
        <v>0.13600000000000001</v>
      </c>
    </row>
    <row r="49" spans="1:6" ht="15.6">
      <c r="A49" s="591" t="s">
        <v>650</v>
      </c>
      <c r="B49" s="654" t="s">
        <v>166</v>
      </c>
      <c r="C49" s="332" t="s">
        <v>651</v>
      </c>
      <c r="D49" s="400">
        <v>5204</v>
      </c>
      <c r="E49" s="399">
        <v>2477</v>
      </c>
      <c r="F49" s="698">
        <v>0.47599999999999998</v>
      </c>
    </row>
    <row r="50" spans="1:6" ht="26.4">
      <c r="A50" s="590" t="s">
        <v>652</v>
      </c>
      <c r="B50" s="655" t="s">
        <v>166</v>
      </c>
      <c r="C50" s="227" t="s">
        <v>653</v>
      </c>
      <c r="D50" s="552">
        <v>4928</v>
      </c>
      <c r="E50" s="401">
        <v>2458</v>
      </c>
      <c r="F50" s="697">
        <v>0.499</v>
      </c>
    </row>
    <row r="51" spans="1:6" ht="15.6">
      <c r="A51" s="591" t="s">
        <v>654</v>
      </c>
      <c r="B51" s="654" t="s">
        <v>166</v>
      </c>
      <c r="C51" s="332" t="s">
        <v>655</v>
      </c>
      <c r="D51" s="400">
        <v>9306</v>
      </c>
      <c r="E51" s="399">
        <v>901</v>
      </c>
      <c r="F51" s="698">
        <v>9.7000000000000003E-2</v>
      </c>
    </row>
    <row r="52" spans="1:6" ht="39.6">
      <c r="A52" s="590" t="s">
        <v>656</v>
      </c>
      <c r="B52" s="655" t="s">
        <v>166</v>
      </c>
      <c r="C52" s="227" t="s">
        <v>657</v>
      </c>
      <c r="D52" s="552">
        <v>5784</v>
      </c>
      <c r="E52" s="401">
        <v>1812</v>
      </c>
      <c r="F52" s="697">
        <v>0.313</v>
      </c>
    </row>
    <row r="53" spans="1:6" ht="26.4">
      <c r="A53" s="591" t="s">
        <v>658</v>
      </c>
      <c r="B53" s="654" t="s">
        <v>166</v>
      </c>
      <c r="C53" s="332" t="s">
        <v>659</v>
      </c>
      <c r="D53" s="400">
        <v>5808</v>
      </c>
      <c r="E53" s="399">
        <v>1452</v>
      </c>
      <c r="F53" s="698">
        <v>0.25</v>
      </c>
    </row>
    <row r="54" spans="1:6" ht="15.6">
      <c r="A54" s="590" t="s">
        <v>660</v>
      </c>
      <c r="B54" s="655" t="s">
        <v>166</v>
      </c>
      <c r="C54" s="227" t="s">
        <v>661</v>
      </c>
      <c r="D54" s="552">
        <v>5490</v>
      </c>
      <c r="E54" s="401">
        <v>1193</v>
      </c>
      <c r="F54" s="697">
        <v>0.217</v>
      </c>
    </row>
    <row r="55" spans="1:6" ht="15.6">
      <c r="A55" s="591" t="s">
        <v>662</v>
      </c>
      <c r="B55" s="654" t="s">
        <v>166</v>
      </c>
      <c r="C55" s="332" t="s">
        <v>663</v>
      </c>
      <c r="D55" s="400">
        <v>7274</v>
      </c>
      <c r="E55" s="399">
        <v>922</v>
      </c>
      <c r="F55" s="698">
        <v>0.127</v>
      </c>
    </row>
    <row r="56" spans="1:6" ht="15.6">
      <c r="A56" s="590" t="s">
        <v>664</v>
      </c>
      <c r="B56" s="655" t="s">
        <v>166</v>
      </c>
      <c r="C56" s="227" t="s">
        <v>665</v>
      </c>
      <c r="D56" s="552">
        <v>4958</v>
      </c>
      <c r="E56" s="401">
        <v>1635</v>
      </c>
      <c r="F56" s="697">
        <v>0.33</v>
      </c>
    </row>
    <row r="57" spans="1:6" ht="15.6">
      <c r="A57" s="192"/>
      <c r="B57" s="192"/>
      <c r="C57" s="192"/>
      <c r="D57" s="192"/>
      <c r="E57" s="192"/>
      <c r="F57" s="192"/>
    </row>
    <row r="58" spans="1:6" ht="15.6">
      <c r="A58" s="2453" t="s">
        <v>1718</v>
      </c>
      <c r="B58" s="2453"/>
      <c r="C58" s="2453"/>
      <c r="D58" s="2453"/>
      <c r="E58" s="2453"/>
      <c r="F58" s="2453"/>
    </row>
  </sheetData>
  <mergeCells count="8">
    <mergeCell ref="A58:F58"/>
    <mergeCell ref="A1:F1"/>
    <mergeCell ref="A3:A5"/>
    <mergeCell ref="B3:B5"/>
    <mergeCell ref="C3:C5"/>
    <mergeCell ref="E3:F3"/>
    <mergeCell ref="D4:D5"/>
    <mergeCell ref="E4:F4"/>
  </mergeCells>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6"/>
  <sheetViews>
    <sheetView zoomScaleNormal="100" workbookViewId="0">
      <selection activeCell="F2" sqref="F2"/>
    </sheetView>
  </sheetViews>
  <sheetFormatPr defaultColWidth="8.77734375" defaultRowHeight="12.75" customHeight="1"/>
  <cols>
    <col min="1" max="1" width="31.5546875" style="23" customWidth="1"/>
    <col min="2" max="13" width="12.21875" style="23" customWidth="1"/>
    <col min="14" max="14" width="8.77734375" style="23"/>
    <col min="15" max="15" width="30.21875" style="23" customWidth="1"/>
    <col min="16" max="27" width="10.77734375" style="23" customWidth="1"/>
    <col min="28" max="28" width="8.77734375" style="23"/>
    <col min="29" max="29" width="8.77734375" style="5"/>
    <col min="30" max="16384" width="8.77734375" style="23"/>
  </cols>
  <sheetData>
    <row r="1" spans="1:29" ht="24.6">
      <c r="A1" s="2393" t="s">
        <v>1790</v>
      </c>
      <c r="B1" s="2393"/>
      <c r="C1" s="2393"/>
      <c r="D1" s="2393"/>
      <c r="E1" s="2393"/>
      <c r="F1" s="2393"/>
      <c r="G1" s="2393"/>
      <c r="H1" s="2393"/>
      <c r="I1" s="2393"/>
      <c r="J1" s="2393"/>
      <c r="K1" s="2393"/>
      <c r="L1" s="2393"/>
      <c r="M1" s="2393"/>
      <c r="N1" s="648"/>
      <c r="O1" s="2456" t="s">
        <v>1752</v>
      </c>
      <c r="P1" s="2456"/>
      <c r="Q1" s="2456"/>
      <c r="R1" s="2456"/>
      <c r="S1" s="2456"/>
      <c r="T1" s="2456"/>
      <c r="U1" s="2456"/>
      <c r="V1" s="2456"/>
      <c r="W1" s="2456"/>
      <c r="X1" s="2456"/>
      <c r="Y1" s="2456"/>
      <c r="Z1" s="2456"/>
      <c r="AA1" s="2456"/>
      <c r="AB1" s="648"/>
    </row>
    <row r="2" spans="1:29" ht="13.8">
      <c r="A2" s="299"/>
      <c r="B2" s="299"/>
      <c r="C2" s="299"/>
      <c r="D2" s="299"/>
      <c r="E2" s="299"/>
      <c r="F2" s="299"/>
      <c r="G2" s="299"/>
      <c r="H2" s="299"/>
      <c r="I2" s="299"/>
      <c r="J2" s="299"/>
      <c r="K2" s="299"/>
      <c r="L2" s="299"/>
      <c r="M2" s="299"/>
      <c r="N2" s="299"/>
      <c r="O2" s="299"/>
      <c r="P2" s="299"/>
      <c r="Q2" s="299"/>
      <c r="R2" s="299"/>
      <c r="S2" s="299"/>
      <c r="T2" s="299"/>
      <c r="U2" s="299"/>
      <c r="V2" s="299"/>
      <c r="W2" s="299"/>
      <c r="X2" s="299"/>
      <c r="Y2" s="299"/>
      <c r="Z2" s="299"/>
      <c r="AA2" s="299"/>
    </row>
    <row r="3" spans="1:29" ht="18" customHeight="1">
      <c r="A3" s="2454" t="s">
        <v>433</v>
      </c>
      <c r="B3" s="2098" t="s">
        <v>23</v>
      </c>
      <c r="C3" s="2099"/>
      <c r="D3" s="2099"/>
      <c r="E3" s="2099"/>
      <c r="F3" s="2099"/>
      <c r="G3" s="2099"/>
      <c r="H3" s="2099"/>
      <c r="I3" s="2099"/>
      <c r="J3" s="2099"/>
      <c r="K3" s="2099"/>
      <c r="L3" s="2099"/>
      <c r="M3" s="2100"/>
      <c r="N3" s="299"/>
      <c r="O3" s="2457" t="s">
        <v>433</v>
      </c>
      <c r="P3" s="2459" t="s">
        <v>23</v>
      </c>
      <c r="Q3" s="2099"/>
      <c r="R3" s="2099"/>
      <c r="S3" s="2099"/>
      <c r="T3" s="2099"/>
      <c r="U3" s="2099"/>
      <c r="V3" s="2099"/>
      <c r="W3" s="2099"/>
      <c r="X3" s="2099"/>
      <c r="Y3" s="2099"/>
      <c r="Z3" s="2099"/>
      <c r="AA3" s="2100"/>
      <c r="AC3" s="206"/>
    </row>
    <row r="4" spans="1:29" ht="18" customHeight="1">
      <c r="A4" s="2455"/>
      <c r="B4" s="2398" t="s">
        <v>100</v>
      </c>
      <c r="C4" s="2399"/>
      <c r="D4" s="2399" t="s">
        <v>90</v>
      </c>
      <c r="E4" s="2399"/>
      <c r="F4" s="2399" t="s">
        <v>95</v>
      </c>
      <c r="G4" s="2399"/>
      <c r="H4" s="2399" t="s">
        <v>51</v>
      </c>
      <c r="I4" s="2399"/>
      <c r="J4" s="2399" t="s">
        <v>96</v>
      </c>
      <c r="K4" s="2399"/>
      <c r="L4" s="2399" t="s">
        <v>44</v>
      </c>
      <c r="M4" s="2400"/>
      <c r="N4" s="299"/>
      <c r="O4" s="2458"/>
      <c r="P4" s="2399" t="s">
        <v>100</v>
      </c>
      <c r="Q4" s="2399"/>
      <c r="R4" s="2399" t="s">
        <v>90</v>
      </c>
      <c r="S4" s="2399"/>
      <c r="T4" s="2399" t="s">
        <v>95</v>
      </c>
      <c r="U4" s="2399"/>
      <c r="V4" s="2399" t="s">
        <v>51</v>
      </c>
      <c r="W4" s="2399"/>
      <c r="X4" s="2399" t="s">
        <v>96</v>
      </c>
      <c r="Y4" s="2399"/>
      <c r="Z4" s="2399" t="s">
        <v>44</v>
      </c>
      <c r="AA4" s="2400"/>
      <c r="AC4" s="206"/>
    </row>
    <row r="5" spans="1:29" s="306" customFormat="1" ht="27.6">
      <c r="A5" s="2455"/>
      <c r="B5" s="62" t="s">
        <v>97</v>
      </c>
      <c r="C5" s="63" t="s">
        <v>98</v>
      </c>
      <c r="D5" s="63" t="s">
        <v>97</v>
      </c>
      <c r="E5" s="63" t="s">
        <v>98</v>
      </c>
      <c r="F5" s="63" t="s">
        <v>97</v>
      </c>
      <c r="G5" s="63" t="s">
        <v>98</v>
      </c>
      <c r="H5" s="63" t="s">
        <v>97</v>
      </c>
      <c r="I5" s="63" t="s">
        <v>98</v>
      </c>
      <c r="J5" s="63" t="s">
        <v>97</v>
      </c>
      <c r="K5" s="63" t="s">
        <v>98</v>
      </c>
      <c r="L5" s="63" t="s">
        <v>97</v>
      </c>
      <c r="M5" s="64" t="s">
        <v>98</v>
      </c>
      <c r="N5" s="65"/>
      <c r="O5" s="2458"/>
      <c r="P5" s="63" t="s">
        <v>97</v>
      </c>
      <c r="Q5" s="63" t="s">
        <v>98</v>
      </c>
      <c r="R5" s="63" t="s">
        <v>97</v>
      </c>
      <c r="S5" s="63" t="s">
        <v>98</v>
      </c>
      <c r="T5" s="63" t="s">
        <v>97</v>
      </c>
      <c r="U5" s="63" t="s">
        <v>98</v>
      </c>
      <c r="V5" s="63" t="s">
        <v>97</v>
      </c>
      <c r="W5" s="63" t="s">
        <v>98</v>
      </c>
      <c r="X5" s="63" t="s">
        <v>97</v>
      </c>
      <c r="Y5" s="63" t="s">
        <v>98</v>
      </c>
      <c r="Z5" s="63" t="s">
        <v>97</v>
      </c>
      <c r="AA5" s="64" t="s">
        <v>98</v>
      </c>
      <c r="AC5" s="211"/>
    </row>
    <row r="6" spans="1:29" ht="14.4" thickBot="1">
      <c r="A6" s="312" t="s">
        <v>33</v>
      </c>
      <c r="B6" s="592">
        <v>392730</v>
      </c>
      <c r="C6" s="748">
        <v>5987</v>
      </c>
      <c r="D6" s="595">
        <v>212597</v>
      </c>
      <c r="E6" s="748">
        <v>3765</v>
      </c>
      <c r="F6" s="595">
        <v>41068</v>
      </c>
      <c r="G6" s="748">
        <v>1420</v>
      </c>
      <c r="H6" s="595">
        <v>134369</v>
      </c>
      <c r="I6" s="748">
        <v>3087</v>
      </c>
      <c r="J6" s="595">
        <v>9936</v>
      </c>
      <c r="K6" s="748">
        <v>570</v>
      </c>
      <c r="L6" s="595">
        <v>27201</v>
      </c>
      <c r="M6" s="749">
        <v>1347</v>
      </c>
      <c r="N6" s="299"/>
      <c r="O6" s="312" t="s">
        <v>33</v>
      </c>
      <c r="P6" s="310">
        <v>346020</v>
      </c>
      <c r="Q6" s="310">
        <v>5525</v>
      </c>
      <c r="R6" s="10">
        <v>191887</v>
      </c>
      <c r="S6" s="10">
        <v>3555</v>
      </c>
      <c r="T6" s="10">
        <v>34945</v>
      </c>
      <c r="U6" s="10">
        <v>1353</v>
      </c>
      <c r="V6" s="10">
        <v>120333</v>
      </c>
      <c r="W6" s="10">
        <v>2815</v>
      </c>
      <c r="X6" s="10">
        <v>9620</v>
      </c>
      <c r="Y6" s="11">
        <v>500</v>
      </c>
      <c r="Z6" s="10">
        <v>26971</v>
      </c>
      <c r="AA6" s="10">
        <v>1068</v>
      </c>
    </row>
    <row r="7" spans="1:29" ht="13.8">
      <c r="A7" s="313" t="s">
        <v>1665</v>
      </c>
      <c r="B7" s="593">
        <v>191864</v>
      </c>
      <c r="C7" s="750">
        <v>3357</v>
      </c>
      <c r="D7" s="593">
        <v>106126</v>
      </c>
      <c r="E7" s="750">
        <v>2068</v>
      </c>
      <c r="F7" s="593">
        <v>20645</v>
      </c>
      <c r="G7" s="750">
        <v>805</v>
      </c>
      <c r="H7" s="593">
        <v>66953</v>
      </c>
      <c r="I7" s="750">
        <v>1640</v>
      </c>
      <c r="J7" s="593">
        <v>5182</v>
      </c>
      <c r="K7" s="750">
        <v>297</v>
      </c>
      <c r="L7" s="593">
        <v>13335</v>
      </c>
      <c r="M7" s="751">
        <v>840</v>
      </c>
      <c r="N7" s="299"/>
      <c r="O7" s="314" t="s">
        <v>1665</v>
      </c>
      <c r="P7" s="311">
        <v>168533</v>
      </c>
      <c r="Q7" s="311">
        <v>3569</v>
      </c>
      <c r="R7" s="12">
        <v>94281</v>
      </c>
      <c r="S7" s="12">
        <v>2018</v>
      </c>
      <c r="T7" s="12">
        <v>16969</v>
      </c>
      <c r="U7" s="13">
        <v>786</v>
      </c>
      <c r="V7" s="12">
        <v>59271</v>
      </c>
      <c r="W7" s="12">
        <v>1627</v>
      </c>
      <c r="X7" s="12">
        <v>4649</v>
      </c>
      <c r="Y7" s="13">
        <v>285</v>
      </c>
      <c r="Z7" s="12">
        <v>13387</v>
      </c>
      <c r="AA7" s="13">
        <v>811</v>
      </c>
    </row>
    <row r="8" spans="1:29" ht="13.8">
      <c r="A8" s="315" t="s">
        <v>1466</v>
      </c>
      <c r="B8" s="594">
        <v>91111</v>
      </c>
      <c r="C8" s="752">
        <v>2327</v>
      </c>
      <c r="D8" s="594">
        <v>50512</v>
      </c>
      <c r="E8" s="752">
        <v>1432</v>
      </c>
      <c r="F8" s="594">
        <v>9349</v>
      </c>
      <c r="G8" s="752">
        <v>625</v>
      </c>
      <c r="H8" s="594">
        <v>32467</v>
      </c>
      <c r="I8" s="752">
        <v>1240</v>
      </c>
      <c r="J8" s="594">
        <v>2507</v>
      </c>
      <c r="K8" s="752">
        <v>260</v>
      </c>
      <c r="L8" s="594">
        <v>6186</v>
      </c>
      <c r="M8" s="753">
        <v>592</v>
      </c>
      <c r="N8" s="299"/>
      <c r="O8" s="316" t="s">
        <v>1466</v>
      </c>
      <c r="P8" s="311">
        <v>76224</v>
      </c>
      <c r="Q8" s="311">
        <v>2173</v>
      </c>
      <c r="R8" s="12">
        <v>42912</v>
      </c>
      <c r="S8" s="12">
        <v>1383</v>
      </c>
      <c r="T8" s="12">
        <v>7740</v>
      </c>
      <c r="U8" s="13">
        <v>541</v>
      </c>
      <c r="V8" s="12">
        <v>26999</v>
      </c>
      <c r="W8" s="12">
        <v>1148</v>
      </c>
      <c r="X8" s="12">
        <v>1730</v>
      </c>
      <c r="Y8" s="13">
        <v>225</v>
      </c>
      <c r="Z8" s="12">
        <v>6443</v>
      </c>
      <c r="AA8" s="13">
        <v>608</v>
      </c>
    </row>
    <row r="9" spans="1:29" ht="13.8">
      <c r="A9" s="315" t="s">
        <v>1667</v>
      </c>
      <c r="B9" s="594">
        <v>79533</v>
      </c>
      <c r="C9" s="752">
        <v>1912</v>
      </c>
      <c r="D9" s="594">
        <v>44148</v>
      </c>
      <c r="E9" s="752">
        <v>1231</v>
      </c>
      <c r="F9" s="594">
        <v>8941</v>
      </c>
      <c r="G9" s="752">
        <v>606</v>
      </c>
      <c r="H9" s="594">
        <v>27506</v>
      </c>
      <c r="I9" s="752">
        <v>857</v>
      </c>
      <c r="J9" s="594">
        <v>2218</v>
      </c>
      <c r="K9" s="752">
        <v>241</v>
      </c>
      <c r="L9" s="594">
        <v>5478</v>
      </c>
      <c r="M9" s="753">
        <v>472</v>
      </c>
      <c r="N9" s="299"/>
      <c r="O9" s="316" t="s">
        <v>1667</v>
      </c>
      <c r="P9" s="311">
        <v>73428</v>
      </c>
      <c r="Q9" s="311">
        <v>2066</v>
      </c>
      <c r="R9" s="12">
        <v>40462</v>
      </c>
      <c r="S9" s="12">
        <v>1183</v>
      </c>
      <c r="T9" s="12">
        <v>7173</v>
      </c>
      <c r="U9" s="13">
        <v>486</v>
      </c>
      <c r="V9" s="12">
        <v>25452</v>
      </c>
      <c r="W9" s="13">
        <v>986</v>
      </c>
      <c r="X9" s="12">
        <v>2377</v>
      </c>
      <c r="Y9" s="13">
        <v>267</v>
      </c>
      <c r="Z9" s="12">
        <v>5460</v>
      </c>
      <c r="AA9" s="13">
        <v>503</v>
      </c>
    </row>
    <row r="10" spans="1:29" ht="13.8">
      <c r="A10" s="317" t="s">
        <v>1668</v>
      </c>
      <c r="B10" s="594">
        <v>69567</v>
      </c>
      <c r="C10" s="752">
        <v>1708</v>
      </c>
      <c r="D10" s="594">
        <v>38444</v>
      </c>
      <c r="E10" s="752">
        <v>1136</v>
      </c>
      <c r="F10" s="594">
        <v>7755</v>
      </c>
      <c r="G10" s="752">
        <v>570</v>
      </c>
      <c r="H10" s="594">
        <v>23763</v>
      </c>
      <c r="I10" s="752">
        <v>842</v>
      </c>
      <c r="J10" s="594">
        <v>1947</v>
      </c>
      <c r="K10" s="752">
        <v>217</v>
      </c>
      <c r="L10" s="594">
        <v>4974</v>
      </c>
      <c r="M10" s="753">
        <v>442</v>
      </c>
      <c r="N10" s="299"/>
      <c r="O10" s="318" t="s">
        <v>1668</v>
      </c>
      <c r="P10" s="311">
        <v>64924</v>
      </c>
      <c r="Q10" s="311">
        <v>1929</v>
      </c>
      <c r="R10" s="12">
        <v>35326</v>
      </c>
      <c r="S10" s="12">
        <v>1149</v>
      </c>
      <c r="T10" s="12">
        <v>6289</v>
      </c>
      <c r="U10" s="13">
        <v>479</v>
      </c>
      <c r="V10" s="12">
        <v>22259</v>
      </c>
      <c r="W10" s="13">
        <v>875</v>
      </c>
      <c r="X10" s="12">
        <v>1965</v>
      </c>
      <c r="Y10" s="13">
        <v>228</v>
      </c>
      <c r="Z10" s="12">
        <v>4813</v>
      </c>
      <c r="AA10" s="13">
        <v>478</v>
      </c>
    </row>
    <row r="11" spans="1:29" ht="13.8">
      <c r="A11" s="317" t="s">
        <v>1669</v>
      </c>
      <c r="B11" s="594">
        <v>9966</v>
      </c>
      <c r="C11" s="752">
        <v>712</v>
      </c>
      <c r="D11" s="594">
        <v>5704</v>
      </c>
      <c r="E11" s="752">
        <v>513</v>
      </c>
      <c r="F11" s="594">
        <v>1186</v>
      </c>
      <c r="G11" s="752">
        <v>262</v>
      </c>
      <c r="H11" s="594">
        <v>3743</v>
      </c>
      <c r="I11" s="752">
        <v>425</v>
      </c>
      <c r="J11" s="594">
        <v>271</v>
      </c>
      <c r="K11" s="752">
        <v>103</v>
      </c>
      <c r="L11" s="594">
        <v>504</v>
      </c>
      <c r="M11" s="753">
        <v>151</v>
      </c>
      <c r="N11" s="299"/>
      <c r="O11" s="318" t="s">
        <v>1669</v>
      </c>
      <c r="P11" s="311">
        <v>8504</v>
      </c>
      <c r="Q11" s="9">
        <v>703</v>
      </c>
      <c r="R11" s="12">
        <v>5136</v>
      </c>
      <c r="S11" s="13">
        <v>501</v>
      </c>
      <c r="T11" s="13">
        <v>884</v>
      </c>
      <c r="U11" s="13">
        <v>219</v>
      </c>
      <c r="V11" s="12">
        <v>3193</v>
      </c>
      <c r="W11" s="13">
        <v>406</v>
      </c>
      <c r="X11" s="13">
        <v>412</v>
      </c>
      <c r="Y11" s="13">
        <v>131</v>
      </c>
      <c r="Z11" s="13">
        <v>647</v>
      </c>
      <c r="AA11" s="13">
        <v>182</v>
      </c>
    </row>
    <row r="12" spans="1:29" ht="13.8">
      <c r="A12" s="319" t="s">
        <v>1465</v>
      </c>
      <c r="B12" s="594">
        <v>3263</v>
      </c>
      <c r="C12" s="752">
        <v>423</v>
      </c>
      <c r="D12" s="594">
        <v>1586</v>
      </c>
      <c r="E12" s="752">
        <v>309</v>
      </c>
      <c r="F12" s="594">
        <v>502</v>
      </c>
      <c r="G12" s="752">
        <v>193</v>
      </c>
      <c r="H12" s="594">
        <v>919</v>
      </c>
      <c r="I12" s="752">
        <v>230</v>
      </c>
      <c r="J12" s="594">
        <v>56</v>
      </c>
      <c r="K12" s="752">
        <v>49</v>
      </c>
      <c r="L12" s="594">
        <v>109</v>
      </c>
      <c r="M12" s="753">
        <v>70</v>
      </c>
      <c r="N12" s="299"/>
      <c r="O12" s="320" t="s">
        <v>1465</v>
      </c>
      <c r="P12" s="311">
        <v>2693</v>
      </c>
      <c r="Q12" s="9">
        <v>364</v>
      </c>
      <c r="R12" s="12">
        <v>1434</v>
      </c>
      <c r="S12" s="13">
        <v>279</v>
      </c>
      <c r="T12" s="13">
        <v>347</v>
      </c>
      <c r="U12" s="13">
        <v>124</v>
      </c>
      <c r="V12" s="13">
        <v>941</v>
      </c>
      <c r="W12" s="13">
        <v>244</v>
      </c>
      <c r="X12" s="13">
        <v>59</v>
      </c>
      <c r="Y12" s="13">
        <v>47</v>
      </c>
      <c r="Z12" s="13">
        <v>87</v>
      </c>
      <c r="AA12" s="13">
        <v>54</v>
      </c>
    </row>
    <row r="13" spans="1:29" ht="13.8">
      <c r="A13" s="319" t="s">
        <v>439</v>
      </c>
      <c r="B13" s="594">
        <v>6703</v>
      </c>
      <c r="C13" s="752">
        <v>562</v>
      </c>
      <c r="D13" s="594">
        <v>4118</v>
      </c>
      <c r="E13" s="752">
        <v>428</v>
      </c>
      <c r="F13" s="594">
        <v>684</v>
      </c>
      <c r="G13" s="752">
        <v>204</v>
      </c>
      <c r="H13" s="594">
        <v>2824</v>
      </c>
      <c r="I13" s="752">
        <v>358</v>
      </c>
      <c r="J13" s="594">
        <v>215</v>
      </c>
      <c r="K13" s="752">
        <v>103</v>
      </c>
      <c r="L13" s="594">
        <v>395</v>
      </c>
      <c r="M13" s="753">
        <v>132</v>
      </c>
      <c r="N13" s="299"/>
      <c r="O13" s="320" t="s">
        <v>439</v>
      </c>
      <c r="P13" s="311">
        <v>5811</v>
      </c>
      <c r="Q13" s="9">
        <v>655</v>
      </c>
      <c r="R13" s="12">
        <v>3702</v>
      </c>
      <c r="S13" s="13">
        <v>470</v>
      </c>
      <c r="T13" s="13">
        <v>537</v>
      </c>
      <c r="U13" s="13">
        <v>186</v>
      </c>
      <c r="V13" s="12">
        <v>2252</v>
      </c>
      <c r="W13" s="13">
        <v>341</v>
      </c>
      <c r="X13" s="13">
        <v>353</v>
      </c>
      <c r="Y13" s="13">
        <v>120</v>
      </c>
      <c r="Z13" s="13">
        <v>560</v>
      </c>
      <c r="AA13" s="13">
        <v>177</v>
      </c>
    </row>
    <row r="14" spans="1:29" ht="13.8">
      <c r="A14" s="315" t="s">
        <v>1463</v>
      </c>
      <c r="B14" s="594">
        <v>3486</v>
      </c>
      <c r="C14" s="752">
        <v>342</v>
      </c>
      <c r="D14" s="594">
        <v>2183</v>
      </c>
      <c r="E14" s="752">
        <v>265</v>
      </c>
      <c r="F14" s="594">
        <v>365</v>
      </c>
      <c r="G14" s="752">
        <v>124</v>
      </c>
      <c r="H14" s="594">
        <v>1347</v>
      </c>
      <c r="I14" s="752">
        <v>193</v>
      </c>
      <c r="J14" s="594">
        <v>131</v>
      </c>
      <c r="K14" s="752">
        <v>56</v>
      </c>
      <c r="L14" s="594">
        <v>340</v>
      </c>
      <c r="M14" s="753">
        <v>140</v>
      </c>
      <c r="N14" s="299"/>
      <c r="O14" s="316" t="s">
        <v>1463</v>
      </c>
      <c r="P14" s="311">
        <v>3197</v>
      </c>
      <c r="Q14" s="9">
        <v>342</v>
      </c>
      <c r="R14" s="12">
        <v>2216</v>
      </c>
      <c r="S14" s="13">
        <v>277</v>
      </c>
      <c r="T14" s="13">
        <v>371</v>
      </c>
      <c r="U14" s="13">
        <v>121</v>
      </c>
      <c r="V14" s="12">
        <v>1537</v>
      </c>
      <c r="W14" s="13">
        <v>232</v>
      </c>
      <c r="X14" s="13">
        <v>155</v>
      </c>
      <c r="Y14" s="13">
        <v>79</v>
      </c>
      <c r="Z14" s="13">
        <v>148</v>
      </c>
      <c r="AA14" s="13">
        <v>47</v>
      </c>
    </row>
    <row r="15" spans="1:29" ht="13.8">
      <c r="A15" s="315" t="s">
        <v>1464</v>
      </c>
      <c r="B15" s="594">
        <v>17734</v>
      </c>
      <c r="C15" s="752">
        <v>1080</v>
      </c>
      <c r="D15" s="594">
        <v>9283</v>
      </c>
      <c r="E15" s="752">
        <v>784</v>
      </c>
      <c r="F15" s="594">
        <v>1990</v>
      </c>
      <c r="G15" s="752">
        <v>330</v>
      </c>
      <c r="H15" s="594">
        <v>5633</v>
      </c>
      <c r="I15" s="752">
        <v>606</v>
      </c>
      <c r="J15" s="594">
        <v>326</v>
      </c>
      <c r="K15" s="752">
        <v>126</v>
      </c>
      <c r="L15" s="594">
        <v>1331</v>
      </c>
      <c r="M15" s="753">
        <v>305</v>
      </c>
      <c r="N15" s="299"/>
      <c r="O15" s="316" t="s">
        <v>1464</v>
      </c>
      <c r="P15" s="311">
        <v>15684</v>
      </c>
      <c r="Q15" s="9">
        <v>924</v>
      </c>
      <c r="R15" s="12">
        <v>8691</v>
      </c>
      <c r="S15" s="13">
        <v>655</v>
      </c>
      <c r="T15" s="12">
        <v>1685</v>
      </c>
      <c r="U15" s="13">
        <v>312</v>
      </c>
      <c r="V15" s="12">
        <v>5283</v>
      </c>
      <c r="W15" s="13">
        <v>433</v>
      </c>
      <c r="X15" s="13">
        <v>387</v>
      </c>
      <c r="Y15" s="13">
        <v>135</v>
      </c>
      <c r="Z15" s="12">
        <v>1336</v>
      </c>
      <c r="AA15" s="13">
        <v>272</v>
      </c>
    </row>
    <row r="16" spans="1:29" ht="13.8">
      <c r="A16" s="313"/>
      <c r="B16" s="594"/>
      <c r="C16" s="752"/>
      <c r="D16" s="594"/>
      <c r="E16" s="752"/>
      <c r="F16" s="594"/>
      <c r="G16" s="752"/>
      <c r="H16" s="594"/>
      <c r="I16" s="752"/>
      <c r="J16" s="594"/>
      <c r="K16" s="752"/>
      <c r="L16" s="594"/>
      <c r="M16" s="753"/>
      <c r="N16" s="299"/>
      <c r="O16" s="314"/>
      <c r="P16" s="311"/>
      <c r="Q16" s="9"/>
      <c r="R16" s="12"/>
      <c r="S16" s="13"/>
      <c r="T16" s="12"/>
      <c r="U16" s="13"/>
      <c r="V16" s="12"/>
      <c r="W16" s="13"/>
      <c r="X16" s="13"/>
      <c r="Y16" s="13"/>
      <c r="Z16" s="12"/>
      <c r="AA16" s="13"/>
    </row>
    <row r="17" spans="1:29" ht="13.8">
      <c r="A17" s="313" t="s">
        <v>1666</v>
      </c>
      <c r="B17" s="594">
        <v>200866</v>
      </c>
      <c r="C17" s="752">
        <v>3683</v>
      </c>
      <c r="D17" s="594">
        <v>106471</v>
      </c>
      <c r="E17" s="752">
        <v>2124</v>
      </c>
      <c r="F17" s="594">
        <v>20423</v>
      </c>
      <c r="G17" s="752">
        <v>856</v>
      </c>
      <c r="H17" s="594">
        <v>67416</v>
      </c>
      <c r="I17" s="752">
        <v>1773</v>
      </c>
      <c r="J17" s="594">
        <v>4754</v>
      </c>
      <c r="K17" s="752">
        <v>368</v>
      </c>
      <c r="L17" s="594">
        <v>13866</v>
      </c>
      <c r="M17" s="753">
        <v>749</v>
      </c>
      <c r="N17" s="299"/>
      <c r="O17" s="314" t="s">
        <v>1666</v>
      </c>
      <c r="P17" s="311">
        <v>177487</v>
      </c>
      <c r="Q17" s="311">
        <v>3020</v>
      </c>
      <c r="R17" s="12">
        <v>97606</v>
      </c>
      <c r="S17" s="12">
        <v>2089</v>
      </c>
      <c r="T17" s="12">
        <v>17976</v>
      </c>
      <c r="U17" s="13">
        <v>795</v>
      </c>
      <c r="V17" s="12">
        <v>61062</v>
      </c>
      <c r="W17" s="12">
        <v>1683</v>
      </c>
      <c r="X17" s="12">
        <v>4971</v>
      </c>
      <c r="Y17" s="13">
        <v>327</v>
      </c>
      <c r="Z17" s="12">
        <v>13584</v>
      </c>
      <c r="AA17" s="13">
        <v>642</v>
      </c>
    </row>
    <row r="18" spans="1:29" ht="13.8">
      <c r="A18" s="315" t="s">
        <v>1466</v>
      </c>
      <c r="B18" s="594">
        <v>82607</v>
      </c>
      <c r="C18" s="752">
        <v>2051</v>
      </c>
      <c r="D18" s="594">
        <v>45131</v>
      </c>
      <c r="E18" s="752">
        <v>1340</v>
      </c>
      <c r="F18" s="594">
        <v>8657</v>
      </c>
      <c r="G18" s="752">
        <v>619</v>
      </c>
      <c r="H18" s="594">
        <v>28748</v>
      </c>
      <c r="I18" s="752">
        <v>1235</v>
      </c>
      <c r="J18" s="594">
        <v>1905</v>
      </c>
      <c r="K18" s="752">
        <v>262</v>
      </c>
      <c r="L18" s="594">
        <v>5818</v>
      </c>
      <c r="M18" s="753">
        <v>441</v>
      </c>
      <c r="N18" s="299"/>
      <c r="O18" s="316" t="s">
        <v>1466</v>
      </c>
      <c r="P18" s="311">
        <v>68084</v>
      </c>
      <c r="Q18" s="311">
        <v>1646</v>
      </c>
      <c r="R18" s="12">
        <v>39108</v>
      </c>
      <c r="S18" s="12">
        <v>1399</v>
      </c>
      <c r="T18" s="12">
        <v>7396</v>
      </c>
      <c r="U18" s="13">
        <v>536</v>
      </c>
      <c r="V18" s="12">
        <v>24445</v>
      </c>
      <c r="W18" s="12">
        <v>1165</v>
      </c>
      <c r="X18" s="12">
        <v>1779</v>
      </c>
      <c r="Y18" s="13">
        <v>253</v>
      </c>
      <c r="Z18" s="12">
        <v>5475</v>
      </c>
      <c r="AA18" s="13">
        <v>474</v>
      </c>
    </row>
    <row r="19" spans="1:29" ht="13.8">
      <c r="A19" s="315" t="s">
        <v>1667</v>
      </c>
      <c r="B19" s="594">
        <v>83922</v>
      </c>
      <c r="C19" s="752">
        <v>2095</v>
      </c>
      <c r="D19" s="594">
        <v>43455</v>
      </c>
      <c r="E19" s="752">
        <v>1241</v>
      </c>
      <c r="F19" s="594">
        <v>8307</v>
      </c>
      <c r="G19" s="752">
        <v>621</v>
      </c>
      <c r="H19" s="594">
        <v>27562</v>
      </c>
      <c r="I19" s="752">
        <v>858</v>
      </c>
      <c r="J19" s="594">
        <v>2128</v>
      </c>
      <c r="K19" s="752">
        <v>211</v>
      </c>
      <c r="L19" s="594">
        <v>5455</v>
      </c>
      <c r="M19" s="753">
        <v>452</v>
      </c>
      <c r="N19" s="299"/>
      <c r="O19" s="316" t="s">
        <v>1667</v>
      </c>
      <c r="P19" s="311">
        <v>79488</v>
      </c>
      <c r="Q19" s="311">
        <v>2038</v>
      </c>
      <c r="R19" s="12">
        <v>41557</v>
      </c>
      <c r="S19" s="12">
        <v>1293</v>
      </c>
      <c r="T19" s="12">
        <v>7461</v>
      </c>
      <c r="U19" s="13">
        <v>524</v>
      </c>
      <c r="V19" s="12">
        <v>26120</v>
      </c>
      <c r="W19" s="13">
        <v>925</v>
      </c>
      <c r="X19" s="12">
        <v>2313</v>
      </c>
      <c r="Y19" s="13">
        <v>309</v>
      </c>
      <c r="Z19" s="12">
        <v>5663</v>
      </c>
      <c r="AA19" s="13">
        <v>442</v>
      </c>
    </row>
    <row r="20" spans="1:29" ht="13.8">
      <c r="A20" s="317" t="s">
        <v>1668</v>
      </c>
      <c r="B20" s="594">
        <v>71469</v>
      </c>
      <c r="C20" s="752">
        <v>1972</v>
      </c>
      <c r="D20" s="594">
        <v>36758</v>
      </c>
      <c r="E20" s="752">
        <v>1157</v>
      </c>
      <c r="F20" s="594">
        <v>7084</v>
      </c>
      <c r="G20" s="752">
        <v>557</v>
      </c>
      <c r="H20" s="594">
        <v>22976</v>
      </c>
      <c r="I20" s="752">
        <v>771</v>
      </c>
      <c r="J20" s="594">
        <v>1882</v>
      </c>
      <c r="K20" s="752">
        <v>221</v>
      </c>
      <c r="L20" s="594">
        <v>4813</v>
      </c>
      <c r="M20" s="753">
        <v>443</v>
      </c>
      <c r="N20" s="299"/>
      <c r="O20" s="318" t="s">
        <v>1668</v>
      </c>
      <c r="P20" s="311">
        <v>68815</v>
      </c>
      <c r="Q20" s="311">
        <v>1859</v>
      </c>
      <c r="R20" s="12">
        <v>35562</v>
      </c>
      <c r="S20" s="12">
        <v>1234</v>
      </c>
      <c r="T20" s="12">
        <v>6522</v>
      </c>
      <c r="U20" s="13">
        <v>495</v>
      </c>
      <c r="V20" s="12">
        <v>22371</v>
      </c>
      <c r="W20" s="13">
        <v>879</v>
      </c>
      <c r="X20" s="12">
        <v>1888</v>
      </c>
      <c r="Y20" s="13">
        <v>231</v>
      </c>
      <c r="Z20" s="12">
        <v>4781</v>
      </c>
      <c r="AA20" s="13">
        <v>466</v>
      </c>
    </row>
    <row r="21" spans="1:29" ht="13.8">
      <c r="A21" s="317" t="s">
        <v>1669</v>
      </c>
      <c r="B21" s="594">
        <v>12453</v>
      </c>
      <c r="C21" s="752">
        <v>865</v>
      </c>
      <c r="D21" s="594">
        <v>6697</v>
      </c>
      <c r="E21" s="752">
        <v>593</v>
      </c>
      <c r="F21" s="594">
        <v>1223</v>
      </c>
      <c r="G21" s="752">
        <v>268</v>
      </c>
      <c r="H21" s="594">
        <v>4586</v>
      </c>
      <c r="I21" s="752">
        <v>520</v>
      </c>
      <c r="J21" s="594">
        <v>246</v>
      </c>
      <c r="K21" s="752">
        <v>77</v>
      </c>
      <c r="L21" s="594">
        <v>642</v>
      </c>
      <c r="M21" s="753">
        <v>154</v>
      </c>
      <c r="N21" s="299"/>
      <c r="O21" s="318" t="s">
        <v>1669</v>
      </c>
      <c r="P21" s="311">
        <v>10673</v>
      </c>
      <c r="Q21" s="9">
        <v>804</v>
      </c>
      <c r="R21" s="12">
        <v>5995</v>
      </c>
      <c r="S21" s="13">
        <v>554</v>
      </c>
      <c r="T21" s="13">
        <v>939</v>
      </c>
      <c r="U21" s="13">
        <v>202</v>
      </c>
      <c r="V21" s="12">
        <v>3749</v>
      </c>
      <c r="W21" s="13">
        <v>441</v>
      </c>
      <c r="X21" s="13">
        <v>425</v>
      </c>
      <c r="Y21" s="13">
        <v>165</v>
      </c>
      <c r="Z21" s="13">
        <v>882</v>
      </c>
      <c r="AA21" s="13">
        <v>218</v>
      </c>
    </row>
    <row r="22" spans="1:29" ht="13.8">
      <c r="A22" s="319" t="s">
        <v>1465</v>
      </c>
      <c r="B22" s="594">
        <v>4337</v>
      </c>
      <c r="C22" s="752">
        <v>467</v>
      </c>
      <c r="D22" s="594">
        <v>1979</v>
      </c>
      <c r="E22" s="752">
        <v>307</v>
      </c>
      <c r="F22" s="594">
        <v>333</v>
      </c>
      <c r="G22" s="752">
        <v>109</v>
      </c>
      <c r="H22" s="594">
        <v>1455</v>
      </c>
      <c r="I22" s="752">
        <v>287</v>
      </c>
      <c r="J22" s="594">
        <v>47</v>
      </c>
      <c r="K22" s="752">
        <v>38</v>
      </c>
      <c r="L22" s="594">
        <v>144</v>
      </c>
      <c r="M22" s="753">
        <v>71</v>
      </c>
      <c r="N22" s="299"/>
      <c r="O22" s="320" t="s">
        <v>1465</v>
      </c>
      <c r="P22" s="311">
        <v>4454</v>
      </c>
      <c r="Q22" s="9">
        <v>503</v>
      </c>
      <c r="R22" s="12">
        <v>2330</v>
      </c>
      <c r="S22" s="13">
        <v>356</v>
      </c>
      <c r="T22" s="13">
        <v>453</v>
      </c>
      <c r="U22" s="13">
        <v>130</v>
      </c>
      <c r="V22" s="12">
        <v>1438</v>
      </c>
      <c r="W22" s="13">
        <v>270</v>
      </c>
      <c r="X22" s="13">
        <v>210</v>
      </c>
      <c r="Y22" s="13">
        <v>134</v>
      </c>
      <c r="Z22" s="13">
        <v>229</v>
      </c>
      <c r="AA22" s="13">
        <v>116</v>
      </c>
    </row>
    <row r="23" spans="1:29" ht="13.8">
      <c r="A23" s="319" t="s">
        <v>439</v>
      </c>
      <c r="B23" s="594">
        <v>8116</v>
      </c>
      <c r="C23" s="752">
        <v>648</v>
      </c>
      <c r="D23" s="594">
        <v>4718</v>
      </c>
      <c r="E23" s="752">
        <v>463</v>
      </c>
      <c r="F23" s="594">
        <v>890</v>
      </c>
      <c r="G23" s="752">
        <v>228</v>
      </c>
      <c r="H23" s="594">
        <v>3131</v>
      </c>
      <c r="I23" s="752">
        <v>389</v>
      </c>
      <c r="J23" s="594">
        <v>199</v>
      </c>
      <c r="K23" s="752">
        <v>66</v>
      </c>
      <c r="L23" s="594">
        <v>498</v>
      </c>
      <c r="M23" s="753">
        <v>123</v>
      </c>
      <c r="N23" s="299"/>
      <c r="O23" s="320" t="s">
        <v>439</v>
      </c>
      <c r="P23" s="311">
        <v>6219</v>
      </c>
      <c r="Q23" s="9">
        <v>608</v>
      </c>
      <c r="R23" s="12">
        <v>3665</v>
      </c>
      <c r="S23" s="13">
        <v>444</v>
      </c>
      <c r="T23" s="13">
        <v>486</v>
      </c>
      <c r="U23" s="13">
        <v>166</v>
      </c>
      <c r="V23" s="12">
        <v>2311</v>
      </c>
      <c r="W23" s="13">
        <v>350</v>
      </c>
      <c r="X23" s="13">
        <v>215</v>
      </c>
      <c r="Y23" s="13">
        <v>104</v>
      </c>
      <c r="Z23" s="13">
        <v>653</v>
      </c>
      <c r="AA23" s="13">
        <v>194</v>
      </c>
    </row>
    <row r="24" spans="1:29" ht="13.8">
      <c r="A24" s="315" t="s">
        <v>1463</v>
      </c>
      <c r="B24" s="594">
        <v>11981</v>
      </c>
      <c r="C24" s="752">
        <v>718</v>
      </c>
      <c r="D24" s="594">
        <v>7647</v>
      </c>
      <c r="E24" s="752">
        <v>524</v>
      </c>
      <c r="F24" s="594">
        <v>1754</v>
      </c>
      <c r="G24" s="752">
        <v>257</v>
      </c>
      <c r="H24" s="594">
        <v>4486</v>
      </c>
      <c r="I24" s="752">
        <v>355</v>
      </c>
      <c r="J24" s="594">
        <v>252</v>
      </c>
      <c r="K24" s="752">
        <v>65</v>
      </c>
      <c r="L24" s="594">
        <v>1149</v>
      </c>
      <c r="M24" s="753">
        <v>203</v>
      </c>
      <c r="N24" s="299"/>
      <c r="O24" s="316" t="s">
        <v>1463</v>
      </c>
      <c r="P24" s="311">
        <v>10855</v>
      </c>
      <c r="Q24" s="9">
        <v>668</v>
      </c>
      <c r="R24" s="12">
        <v>7020</v>
      </c>
      <c r="S24" s="13">
        <v>471</v>
      </c>
      <c r="T24" s="12">
        <v>1574</v>
      </c>
      <c r="U24" s="13">
        <v>235</v>
      </c>
      <c r="V24" s="12">
        <v>4291</v>
      </c>
      <c r="W24" s="13">
        <v>370</v>
      </c>
      <c r="X24" s="13">
        <v>261</v>
      </c>
      <c r="Y24" s="13">
        <v>94</v>
      </c>
      <c r="Z24" s="13">
        <v>894</v>
      </c>
      <c r="AA24" s="13">
        <v>205</v>
      </c>
    </row>
    <row r="25" spans="1:29" ht="13.8">
      <c r="A25" s="315" t="s">
        <v>1464</v>
      </c>
      <c r="B25" s="594">
        <v>22356</v>
      </c>
      <c r="C25" s="752">
        <v>1058</v>
      </c>
      <c r="D25" s="594">
        <v>10238</v>
      </c>
      <c r="E25" s="752">
        <v>567</v>
      </c>
      <c r="F25" s="594">
        <v>1705</v>
      </c>
      <c r="G25" s="752">
        <v>319</v>
      </c>
      <c r="H25" s="594">
        <v>6620</v>
      </c>
      <c r="I25" s="752">
        <v>463</v>
      </c>
      <c r="J25" s="594">
        <v>469</v>
      </c>
      <c r="K25" s="752">
        <v>114</v>
      </c>
      <c r="L25" s="594">
        <v>1444</v>
      </c>
      <c r="M25" s="753">
        <v>258</v>
      </c>
      <c r="N25" s="299"/>
      <c r="O25" s="316" t="s">
        <v>1464</v>
      </c>
      <c r="P25" s="311">
        <v>19060</v>
      </c>
      <c r="Q25" s="311">
        <v>1026</v>
      </c>
      <c r="R25" s="12">
        <v>9921</v>
      </c>
      <c r="S25" s="13">
        <v>673</v>
      </c>
      <c r="T25" s="12">
        <v>1545</v>
      </c>
      <c r="U25" s="13">
        <v>223</v>
      </c>
      <c r="V25" s="12">
        <v>6206</v>
      </c>
      <c r="W25" s="13">
        <v>529</v>
      </c>
      <c r="X25" s="13">
        <v>618</v>
      </c>
      <c r="Y25" s="13">
        <v>163</v>
      </c>
      <c r="Z25" s="12">
        <v>1552</v>
      </c>
      <c r="AA25" s="13">
        <v>284</v>
      </c>
    </row>
    <row r="26" spans="1:29" ht="13.8">
      <c r="A26" s="299"/>
      <c r="B26" s="299"/>
      <c r="C26" s="299"/>
      <c r="D26" s="299"/>
      <c r="E26" s="299"/>
      <c r="F26" s="299"/>
      <c r="G26" s="299"/>
      <c r="H26" s="299"/>
      <c r="I26" s="299"/>
      <c r="J26" s="299"/>
      <c r="K26" s="299"/>
      <c r="L26" s="299"/>
      <c r="M26" s="299"/>
      <c r="N26" s="299"/>
      <c r="O26" s="299"/>
      <c r="P26" s="299"/>
      <c r="Q26" s="299"/>
      <c r="R26" s="299"/>
      <c r="S26" s="299"/>
      <c r="T26" s="299"/>
      <c r="U26" s="299"/>
      <c r="V26" s="299"/>
      <c r="W26" s="299"/>
      <c r="X26" s="299"/>
      <c r="Y26" s="299"/>
      <c r="Z26" s="299"/>
      <c r="AA26" s="299"/>
    </row>
    <row r="27" spans="1:29" ht="13.8">
      <c r="A27" s="2331" t="s">
        <v>1689</v>
      </c>
      <c r="B27" s="2331"/>
      <c r="C27" s="2331"/>
      <c r="D27" s="2331"/>
      <c r="E27" s="2331"/>
      <c r="F27" s="2331"/>
      <c r="G27" s="2331"/>
      <c r="H27" s="2331"/>
      <c r="I27" s="2331"/>
      <c r="J27" s="2331"/>
      <c r="K27" s="2331"/>
      <c r="L27" s="2331"/>
      <c r="M27" s="2331"/>
      <c r="N27" s="299"/>
      <c r="O27" s="2331" t="s">
        <v>1746</v>
      </c>
      <c r="P27" s="2331"/>
      <c r="Q27" s="2331"/>
      <c r="R27" s="2331"/>
      <c r="S27" s="2331"/>
      <c r="T27" s="2331"/>
      <c r="U27" s="2331"/>
      <c r="V27" s="2331"/>
      <c r="W27" s="2331"/>
      <c r="X27" s="2331"/>
      <c r="Y27" s="2331"/>
      <c r="Z27" s="2331"/>
      <c r="AA27" s="2331"/>
    </row>
    <row r="28" spans="1:29" ht="13.8">
      <c r="A28" s="299"/>
      <c r="B28" s="299"/>
      <c r="C28" s="299"/>
      <c r="D28" s="299"/>
      <c r="E28" s="299"/>
      <c r="F28" s="299"/>
      <c r="G28" s="299"/>
      <c r="H28" s="299"/>
      <c r="I28" s="299"/>
      <c r="J28" s="299"/>
      <c r="K28" s="299"/>
      <c r="L28" s="299"/>
      <c r="M28" s="299"/>
      <c r="N28" s="299"/>
      <c r="O28" s="299"/>
      <c r="P28" s="299"/>
      <c r="Q28" s="299"/>
      <c r="R28" s="299"/>
      <c r="S28" s="299"/>
      <c r="T28" s="299"/>
      <c r="U28" s="299"/>
      <c r="V28" s="299"/>
      <c r="W28" s="299"/>
      <c r="X28" s="299"/>
      <c r="Y28" s="299"/>
      <c r="Z28" s="299"/>
      <c r="AA28" s="299"/>
    </row>
    <row r="29" spans="1:29" ht="13.8">
      <c r="A29" s="299"/>
      <c r="B29" s="299"/>
      <c r="C29" s="299"/>
      <c r="D29" s="299"/>
      <c r="E29" s="299"/>
      <c r="F29" s="299"/>
      <c r="G29" s="299"/>
      <c r="H29" s="299"/>
      <c r="I29" s="299"/>
      <c r="J29" s="299"/>
      <c r="K29" s="299"/>
      <c r="L29" s="299"/>
      <c r="M29" s="299"/>
      <c r="N29" s="299"/>
      <c r="O29" s="299"/>
      <c r="P29" s="299"/>
      <c r="Q29" s="299"/>
      <c r="R29" s="299"/>
      <c r="S29" s="299"/>
      <c r="T29" s="299"/>
      <c r="U29" s="299"/>
      <c r="V29" s="299"/>
      <c r="W29" s="299"/>
      <c r="X29" s="299"/>
      <c r="Y29" s="299"/>
      <c r="Z29" s="299"/>
      <c r="AA29" s="299"/>
    </row>
    <row r="30" spans="1:29" ht="24.6">
      <c r="A30" s="2393" t="s">
        <v>1795</v>
      </c>
      <c r="B30" s="2393"/>
      <c r="C30" s="2393"/>
      <c r="D30" s="2393"/>
      <c r="E30" s="2393"/>
      <c r="F30" s="2393"/>
      <c r="G30" s="2393"/>
      <c r="H30" s="2393"/>
      <c r="I30" s="2393"/>
      <c r="J30" s="2393"/>
      <c r="K30" s="2393"/>
      <c r="L30" s="2393"/>
      <c r="M30" s="2393"/>
      <c r="N30" s="648"/>
      <c r="O30" s="2460" t="s">
        <v>1711</v>
      </c>
      <c r="P30" s="2460"/>
      <c r="Q30" s="2460"/>
      <c r="R30" s="2460"/>
      <c r="S30" s="2460"/>
      <c r="T30" s="2460"/>
      <c r="U30" s="2460"/>
      <c r="V30" s="2460"/>
      <c r="W30" s="2460"/>
      <c r="X30" s="2460"/>
      <c r="Y30" s="2460"/>
      <c r="Z30" s="2460"/>
      <c r="AA30" s="2460"/>
    </row>
    <row r="31" spans="1:29" ht="13.8">
      <c r="A31" s="299"/>
      <c r="B31" s="299"/>
      <c r="C31" s="299"/>
      <c r="D31" s="299"/>
      <c r="E31" s="299"/>
      <c r="F31" s="299"/>
      <c r="G31" s="299"/>
      <c r="H31" s="299"/>
      <c r="I31" s="299"/>
      <c r="J31" s="299"/>
      <c r="K31" s="299"/>
      <c r="L31" s="299"/>
      <c r="M31" s="299"/>
      <c r="N31" s="299"/>
      <c r="O31" s="299"/>
      <c r="P31" s="299"/>
      <c r="Q31" s="299"/>
      <c r="R31" s="299"/>
      <c r="S31" s="299"/>
      <c r="T31" s="299"/>
      <c r="U31" s="299"/>
      <c r="V31" s="299"/>
      <c r="W31" s="299"/>
      <c r="X31" s="299"/>
      <c r="Y31" s="299"/>
      <c r="Z31" s="299"/>
      <c r="AA31" s="299"/>
    </row>
    <row r="32" spans="1:29" ht="18" customHeight="1">
      <c r="A32" s="2454" t="s">
        <v>433</v>
      </c>
      <c r="B32" s="2098" t="s">
        <v>190</v>
      </c>
      <c r="C32" s="2099"/>
      <c r="D32" s="2099"/>
      <c r="E32" s="2099"/>
      <c r="F32" s="2099"/>
      <c r="G32" s="2099"/>
      <c r="H32" s="2099"/>
      <c r="I32" s="2099"/>
      <c r="J32" s="2099"/>
      <c r="K32" s="2099"/>
      <c r="L32" s="2099"/>
      <c r="M32" s="2100"/>
      <c r="N32" s="299"/>
      <c r="O32" s="2457" t="s">
        <v>433</v>
      </c>
      <c r="P32" s="2459" t="s">
        <v>190</v>
      </c>
      <c r="Q32" s="2099"/>
      <c r="R32" s="2099"/>
      <c r="S32" s="2099"/>
      <c r="T32" s="2099"/>
      <c r="U32" s="2099"/>
      <c r="V32" s="2099"/>
      <c r="W32" s="2099"/>
      <c r="X32" s="2099"/>
      <c r="Y32" s="2099"/>
      <c r="Z32" s="2099"/>
      <c r="AA32" s="2100"/>
      <c r="AC32" s="206"/>
    </row>
    <row r="33" spans="1:29" ht="18" customHeight="1">
      <c r="A33" s="2455"/>
      <c r="B33" s="2398" t="s">
        <v>100</v>
      </c>
      <c r="C33" s="2399"/>
      <c r="D33" s="2399" t="s">
        <v>90</v>
      </c>
      <c r="E33" s="2399"/>
      <c r="F33" s="2399" t="s">
        <v>95</v>
      </c>
      <c r="G33" s="2399"/>
      <c r="H33" s="2399" t="s">
        <v>51</v>
      </c>
      <c r="I33" s="2399"/>
      <c r="J33" s="2399" t="s">
        <v>96</v>
      </c>
      <c r="K33" s="2399"/>
      <c r="L33" s="2399" t="s">
        <v>44</v>
      </c>
      <c r="M33" s="2400"/>
      <c r="N33" s="299"/>
      <c r="O33" s="2458"/>
      <c r="P33" s="2399" t="s">
        <v>100</v>
      </c>
      <c r="Q33" s="2399"/>
      <c r="R33" s="2399" t="s">
        <v>90</v>
      </c>
      <c r="S33" s="2399"/>
      <c r="T33" s="2399" t="s">
        <v>95</v>
      </c>
      <c r="U33" s="2399"/>
      <c r="V33" s="2399" t="s">
        <v>51</v>
      </c>
      <c r="W33" s="2399"/>
      <c r="X33" s="2399" t="s">
        <v>96</v>
      </c>
      <c r="Y33" s="2399"/>
      <c r="Z33" s="2399" t="s">
        <v>44</v>
      </c>
      <c r="AA33" s="2400"/>
      <c r="AC33" s="206"/>
    </row>
    <row r="34" spans="1:29" s="306" customFormat="1" ht="27.6">
      <c r="A34" s="2455"/>
      <c r="B34" s="62" t="s">
        <v>97</v>
      </c>
      <c r="C34" s="63" t="s">
        <v>98</v>
      </c>
      <c r="D34" s="63" t="s">
        <v>97</v>
      </c>
      <c r="E34" s="63" t="s">
        <v>98</v>
      </c>
      <c r="F34" s="63" t="s">
        <v>97</v>
      </c>
      <c r="G34" s="63" t="s">
        <v>98</v>
      </c>
      <c r="H34" s="63" t="s">
        <v>97</v>
      </c>
      <c r="I34" s="63" t="s">
        <v>98</v>
      </c>
      <c r="J34" s="63" t="s">
        <v>97</v>
      </c>
      <c r="K34" s="63" t="s">
        <v>98</v>
      </c>
      <c r="L34" s="63" t="s">
        <v>97</v>
      </c>
      <c r="M34" s="64" t="s">
        <v>98</v>
      </c>
      <c r="N34" s="65"/>
      <c r="O34" s="2458"/>
      <c r="P34" s="63" t="s">
        <v>97</v>
      </c>
      <c r="Q34" s="63" t="s">
        <v>98</v>
      </c>
      <c r="R34" s="63" t="s">
        <v>97</v>
      </c>
      <c r="S34" s="63" t="s">
        <v>98</v>
      </c>
      <c r="T34" s="63" t="s">
        <v>97</v>
      </c>
      <c r="U34" s="63" t="s">
        <v>98</v>
      </c>
      <c r="V34" s="63" t="s">
        <v>97</v>
      </c>
      <c r="W34" s="63" t="s">
        <v>98</v>
      </c>
      <c r="X34" s="63" t="s">
        <v>97</v>
      </c>
      <c r="Y34" s="63" t="s">
        <v>98</v>
      </c>
      <c r="Z34" s="63" t="s">
        <v>97</v>
      </c>
      <c r="AA34" s="64" t="s">
        <v>98</v>
      </c>
      <c r="AC34" s="211"/>
    </row>
    <row r="35" spans="1:29" ht="14.4" thickBot="1">
      <c r="A35" s="312" t="s">
        <v>33</v>
      </c>
      <c r="B35" s="592">
        <v>255421235</v>
      </c>
      <c r="C35" s="748">
        <v>8054</v>
      </c>
      <c r="D35" s="595">
        <v>1146822</v>
      </c>
      <c r="E35" s="748">
        <v>173</v>
      </c>
      <c r="F35" s="595">
        <v>155932</v>
      </c>
      <c r="G35" s="748">
        <v>139</v>
      </c>
      <c r="H35" s="595">
        <v>803556</v>
      </c>
      <c r="I35" s="748" t="s">
        <v>688</v>
      </c>
      <c r="J35" s="595">
        <v>56631</v>
      </c>
      <c r="K35" s="748">
        <v>62</v>
      </c>
      <c r="L35" s="595">
        <v>130619</v>
      </c>
      <c r="M35" s="749">
        <v>86</v>
      </c>
      <c r="N35" s="299"/>
      <c r="O35" s="312" t="s">
        <v>33</v>
      </c>
      <c r="P35" s="311">
        <v>243073468</v>
      </c>
      <c r="Q35" s="311">
        <v>8985</v>
      </c>
      <c r="R35" s="311">
        <v>1085378</v>
      </c>
      <c r="S35" s="9">
        <v>104</v>
      </c>
      <c r="T35" s="311">
        <v>146494</v>
      </c>
      <c r="U35" s="9">
        <v>72</v>
      </c>
      <c r="V35" s="311">
        <v>763851</v>
      </c>
      <c r="W35" s="9" t="s">
        <v>688</v>
      </c>
      <c r="X35" s="311">
        <v>53250</v>
      </c>
      <c r="Y35" s="9">
        <v>78</v>
      </c>
      <c r="Z35" s="311">
        <v>121709</v>
      </c>
      <c r="AA35" s="9">
        <v>41</v>
      </c>
    </row>
    <row r="36" spans="1:29" ht="13.8">
      <c r="A36" s="313" t="s">
        <v>1665</v>
      </c>
      <c r="B36" s="593">
        <v>124526547</v>
      </c>
      <c r="C36" s="750">
        <v>5895</v>
      </c>
      <c r="D36" s="593">
        <v>576498</v>
      </c>
      <c r="E36" s="750">
        <v>162</v>
      </c>
      <c r="F36" s="593">
        <v>77583</v>
      </c>
      <c r="G36" s="750">
        <v>79</v>
      </c>
      <c r="H36" s="593">
        <v>405415</v>
      </c>
      <c r="I36" s="750">
        <v>36</v>
      </c>
      <c r="J36" s="593">
        <v>28185</v>
      </c>
      <c r="K36" s="750">
        <v>120</v>
      </c>
      <c r="L36" s="593">
        <v>65273</v>
      </c>
      <c r="M36" s="751">
        <v>92</v>
      </c>
      <c r="N36" s="299"/>
      <c r="O36" s="314" t="s">
        <v>1665</v>
      </c>
      <c r="P36" s="311">
        <v>118264295</v>
      </c>
      <c r="Q36" s="311">
        <v>7454</v>
      </c>
      <c r="R36" s="311">
        <v>540471</v>
      </c>
      <c r="S36" s="9">
        <v>230</v>
      </c>
      <c r="T36" s="311">
        <v>72857</v>
      </c>
      <c r="U36" s="9">
        <v>47</v>
      </c>
      <c r="V36" s="311">
        <v>380129</v>
      </c>
      <c r="W36" s="9">
        <v>23</v>
      </c>
      <c r="X36" s="311">
        <v>26532</v>
      </c>
      <c r="Y36" s="9">
        <v>120</v>
      </c>
      <c r="Z36" s="311">
        <v>60912</v>
      </c>
      <c r="AA36" s="9">
        <v>159</v>
      </c>
    </row>
    <row r="37" spans="1:29" ht="13.8">
      <c r="A37" s="315" t="s">
        <v>1466</v>
      </c>
      <c r="B37" s="594">
        <v>44876643</v>
      </c>
      <c r="C37" s="752">
        <v>157267</v>
      </c>
      <c r="D37" s="594">
        <v>216015</v>
      </c>
      <c r="E37" s="752">
        <v>2272</v>
      </c>
      <c r="F37" s="594">
        <v>28450</v>
      </c>
      <c r="G37" s="752">
        <v>1001</v>
      </c>
      <c r="H37" s="594">
        <v>155081</v>
      </c>
      <c r="I37" s="752">
        <v>1778</v>
      </c>
      <c r="J37" s="594">
        <v>9841</v>
      </c>
      <c r="K37" s="752">
        <v>491</v>
      </c>
      <c r="L37" s="594">
        <v>22626</v>
      </c>
      <c r="M37" s="753">
        <v>651</v>
      </c>
      <c r="N37" s="299"/>
      <c r="O37" s="316" t="s">
        <v>1466</v>
      </c>
      <c r="P37" s="311">
        <v>40461438</v>
      </c>
      <c r="Q37" s="311">
        <v>167327</v>
      </c>
      <c r="R37" s="311">
        <v>197206</v>
      </c>
      <c r="S37" s="311">
        <v>2526</v>
      </c>
      <c r="T37" s="311">
        <v>25847</v>
      </c>
      <c r="U37" s="9">
        <v>740</v>
      </c>
      <c r="V37" s="311">
        <v>140980</v>
      </c>
      <c r="W37" s="311">
        <v>2248</v>
      </c>
      <c r="X37" s="311">
        <v>8501</v>
      </c>
      <c r="Y37" s="9">
        <v>369</v>
      </c>
      <c r="Z37" s="311">
        <v>21861</v>
      </c>
      <c r="AA37" s="9">
        <v>738</v>
      </c>
    </row>
    <row r="38" spans="1:29" ht="13.8">
      <c r="A38" s="315" t="s">
        <v>1667</v>
      </c>
      <c r="B38" s="594">
        <v>64458619</v>
      </c>
      <c r="C38" s="752">
        <v>224965</v>
      </c>
      <c r="D38" s="594">
        <v>298211</v>
      </c>
      <c r="E38" s="752">
        <v>2617</v>
      </c>
      <c r="F38" s="594">
        <v>39359</v>
      </c>
      <c r="G38" s="752">
        <v>1145</v>
      </c>
      <c r="H38" s="594">
        <v>209645</v>
      </c>
      <c r="I38" s="752">
        <v>2019</v>
      </c>
      <c r="J38" s="594">
        <v>14960</v>
      </c>
      <c r="K38" s="752">
        <v>589</v>
      </c>
      <c r="L38" s="594">
        <v>34230</v>
      </c>
      <c r="M38" s="753">
        <v>785</v>
      </c>
      <c r="N38" s="299"/>
      <c r="O38" s="316" t="s">
        <v>1667</v>
      </c>
      <c r="P38" s="311">
        <v>63883542</v>
      </c>
      <c r="Q38" s="311">
        <v>240849</v>
      </c>
      <c r="R38" s="311">
        <v>283942</v>
      </c>
      <c r="S38" s="311">
        <v>2660</v>
      </c>
      <c r="T38" s="311">
        <v>36918</v>
      </c>
      <c r="U38" s="9">
        <v>970</v>
      </c>
      <c r="V38" s="311">
        <v>201160</v>
      </c>
      <c r="W38" s="311">
        <v>2461</v>
      </c>
      <c r="X38" s="311">
        <v>14449</v>
      </c>
      <c r="Y38" s="9">
        <v>504</v>
      </c>
      <c r="Z38" s="311">
        <v>31404</v>
      </c>
      <c r="AA38" s="9">
        <v>735</v>
      </c>
    </row>
    <row r="39" spans="1:29" ht="13.8">
      <c r="A39" s="317" t="s">
        <v>1668</v>
      </c>
      <c r="B39" s="594">
        <v>58594571</v>
      </c>
      <c r="C39" s="752">
        <v>272097</v>
      </c>
      <c r="D39" s="594">
        <v>262605</v>
      </c>
      <c r="E39" s="752">
        <v>2415</v>
      </c>
      <c r="F39" s="594">
        <v>34313</v>
      </c>
      <c r="G39" s="752">
        <v>1109</v>
      </c>
      <c r="H39" s="594">
        <v>184648</v>
      </c>
      <c r="I39" s="752">
        <v>1949</v>
      </c>
      <c r="J39" s="594">
        <v>13255</v>
      </c>
      <c r="K39" s="752">
        <v>621</v>
      </c>
      <c r="L39" s="594">
        <v>30379</v>
      </c>
      <c r="M39" s="753">
        <v>796</v>
      </c>
      <c r="N39" s="299"/>
      <c r="O39" s="318" t="s">
        <v>1668</v>
      </c>
      <c r="P39" s="311">
        <v>58317321</v>
      </c>
      <c r="Q39" s="311">
        <v>294818</v>
      </c>
      <c r="R39" s="311">
        <v>252152</v>
      </c>
      <c r="S39" s="311">
        <v>2510</v>
      </c>
      <c r="T39" s="311">
        <v>33287</v>
      </c>
      <c r="U39" s="311">
        <v>1043</v>
      </c>
      <c r="V39" s="311">
        <v>178133</v>
      </c>
      <c r="W39" s="311">
        <v>2186</v>
      </c>
      <c r="X39" s="311">
        <v>12951</v>
      </c>
      <c r="Y39" s="9">
        <v>494</v>
      </c>
      <c r="Z39" s="311">
        <v>27774</v>
      </c>
      <c r="AA39" s="9">
        <v>779</v>
      </c>
    </row>
    <row r="40" spans="1:29" ht="13.8">
      <c r="A40" s="317" t="s">
        <v>1669</v>
      </c>
      <c r="B40" s="594">
        <v>5864048</v>
      </c>
      <c r="C40" s="752">
        <v>50725</v>
      </c>
      <c r="D40" s="594">
        <v>35606</v>
      </c>
      <c r="E40" s="752">
        <v>1381</v>
      </c>
      <c r="F40" s="594">
        <v>5046</v>
      </c>
      <c r="G40" s="752">
        <v>630</v>
      </c>
      <c r="H40" s="594">
        <v>24997</v>
      </c>
      <c r="I40" s="752">
        <v>1092</v>
      </c>
      <c r="J40" s="594">
        <v>1705</v>
      </c>
      <c r="K40" s="752">
        <v>289</v>
      </c>
      <c r="L40" s="594">
        <v>3851</v>
      </c>
      <c r="M40" s="753">
        <v>432</v>
      </c>
      <c r="N40" s="299"/>
      <c r="O40" s="318" t="s">
        <v>1669</v>
      </c>
      <c r="P40" s="311">
        <v>5566221</v>
      </c>
      <c r="Q40" s="311">
        <v>58186</v>
      </c>
      <c r="R40" s="311">
        <v>31790</v>
      </c>
      <c r="S40" s="311">
        <v>1991</v>
      </c>
      <c r="T40" s="311">
        <v>3631</v>
      </c>
      <c r="U40" s="9">
        <v>443</v>
      </c>
      <c r="V40" s="311">
        <v>23027</v>
      </c>
      <c r="W40" s="311">
        <v>1720</v>
      </c>
      <c r="X40" s="311">
        <v>1498</v>
      </c>
      <c r="Y40" s="9">
        <v>254</v>
      </c>
      <c r="Z40" s="311">
        <v>3630</v>
      </c>
      <c r="AA40" s="9">
        <v>466</v>
      </c>
    </row>
    <row r="41" spans="1:29" ht="13.8">
      <c r="A41" s="319" t="s">
        <v>1465</v>
      </c>
      <c r="B41" s="594">
        <v>2241793</v>
      </c>
      <c r="C41" s="752">
        <v>19685</v>
      </c>
      <c r="D41" s="594">
        <v>6980</v>
      </c>
      <c r="E41" s="752">
        <v>590</v>
      </c>
      <c r="F41" s="594">
        <v>1764</v>
      </c>
      <c r="G41" s="752">
        <v>392</v>
      </c>
      <c r="H41" s="594">
        <v>4361</v>
      </c>
      <c r="I41" s="752">
        <v>400</v>
      </c>
      <c r="J41" s="594">
        <v>256</v>
      </c>
      <c r="K41" s="752">
        <v>104</v>
      </c>
      <c r="L41" s="594">
        <v>597</v>
      </c>
      <c r="M41" s="753">
        <v>157</v>
      </c>
      <c r="N41" s="299"/>
      <c r="O41" s="320" t="s">
        <v>1465</v>
      </c>
      <c r="P41" s="311">
        <v>2137849</v>
      </c>
      <c r="Q41" s="311">
        <v>19734</v>
      </c>
      <c r="R41" s="311">
        <v>6562</v>
      </c>
      <c r="S41" s="9">
        <v>698</v>
      </c>
      <c r="T41" s="311">
        <v>1308</v>
      </c>
      <c r="U41" s="9">
        <v>295</v>
      </c>
      <c r="V41" s="311">
        <v>4377</v>
      </c>
      <c r="W41" s="9">
        <v>581</v>
      </c>
      <c r="X41" s="9">
        <v>365</v>
      </c>
      <c r="Y41" s="9">
        <v>149</v>
      </c>
      <c r="Z41" s="9">
        <v>512</v>
      </c>
      <c r="AA41" s="9">
        <v>197</v>
      </c>
    </row>
    <row r="42" spans="1:29" ht="13.8">
      <c r="A42" s="319" t="s">
        <v>439</v>
      </c>
      <c r="B42" s="594">
        <v>3622255</v>
      </c>
      <c r="C42" s="752">
        <v>34124</v>
      </c>
      <c r="D42" s="594">
        <v>28626</v>
      </c>
      <c r="E42" s="752">
        <v>1329</v>
      </c>
      <c r="F42" s="594">
        <v>3282</v>
      </c>
      <c r="G42" s="752">
        <v>517</v>
      </c>
      <c r="H42" s="594">
        <v>20636</v>
      </c>
      <c r="I42" s="752">
        <v>1066</v>
      </c>
      <c r="J42" s="594">
        <v>1449</v>
      </c>
      <c r="K42" s="752">
        <v>263</v>
      </c>
      <c r="L42" s="594">
        <v>3254</v>
      </c>
      <c r="M42" s="753">
        <v>396</v>
      </c>
      <c r="N42" s="299"/>
      <c r="O42" s="320" t="s">
        <v>439</v>
      </c>
      <c r="P42" s="311">
        <v>3428372</v>
      </c>
      <c r="Q42" s="311">
        <v>41484</v>
      </c>
      <c r="R42" s="311">
        <v>25228</v>
      </c>
      <c r="S42" s="311">
        <v>1629</v>
      </c>
      <c r="T42" s="311">
        <v>2323</v>
      </c>
      <c r="U42" s="9">
        <v>338</v>
      </c>
      <c r="V42" s="311">
        <v>18650</v>
      </c>
      <c r="W42" s="311">
        <v>1472</v>
      </c>
      <c r="X42" s="311">
        <v>1133</v>
      </c>
      <c r="Y42" s="9">
        <v>201</v>
      </c>
      <c r="Z42" s="311">
        <v>3118</v>
      </c>
      <c r="AA42" s="9">
        <v>434</v>
      </c>
    </row>
    <row r="43" spans="1:29" ht="13.8">
      <c r="A43" s="315" t="s">
        <v>1463</v>
      </c>
      <c r="B43" s="594">
        <v>3203987</v>
      </c>
      <c r="C43" s="752">
        <v>11078</v>
      </c>
      <c r="D43" s="594">
        <v>14200</v>
      </c>
      <c r="E43" s="752">
        <v>697</v>
      </c>
      <c r="F43" s="594">
        <v>1979</v>
      </c>
      <c r="G43" s="752">
        <v>302</v>
      </c>
      <c r="H43" s="594">
        <v>9669</v>
      </c>
      <c r="I43" s="752">
        <v>525</v>
      </c>
      <c r="J43" s="594">
        <v>1006</v>
      </c>
      <c r="K43" s="752">
        <v>174</v>
      </c>
      <c r="L43" s="594">
        <v>1546</v>
      </c>
      <c r="M43" s="753">
        <v>263</v>
      </c>
      <c r="N43" s="299"/>
      <c r="O43" s="316" t="s">
        <v>1463</v>
      </c>
      <c r="P43" s="311">
        <v>2977072</v>
      </c>
      <c r="Q43" s="311">
        <v>12238</v>
      </c>
      <c r="R43" s="311">
        <v>13064</v>
      </c>
      <c r="S43" s="9">
        <v>853</v>
      </c>
      <c r="T43" s="311">
        <v>2201</v>
      </c>
      <c r="U43" s="9">
        <v>392</v>
      </c>
      <c r="V43" s="311">
        <v>8675</v>
      </c>
      <c r="W43" s="9">
        <v>562</v>
      </c>
      <c r="X43" s="9">
        <v>870</v>
      </c>
      <c r="Y43" s="9">
        <v>189</v>
      </c>
      <c r="Z43" s="311">
        <v>1313</v>
      </c>
      <c r="AA43" s="9">
        <v>242</v>
      </c>
    </row>
    <row r="44" spans="1:29" ht="13.8">
      <c r="A44" s="315" t="s">
        <v>1464</v>
      </c>
      <c r="B44" s="594">
        <v>11987298</v>
      </c>
      <c r="C44" s="752">
        <v>70356</v>
      </c>
      <c r="D44" s="594">
        <v>48072</v>
      </c>
      <c r="E44" s="752">
        <v>1188</v>
      </c>
      <c r="F44" s="594">
        <v>7795</v>
      </c>
      <c r="G44" s="752">
        <v>664</v>
      </c>
      <c r="H44" s="594">
        <v>31020</v>
      </c>
      <c r="I44" s="752">
        <v>946</v>
      </c>
      <c r="J44" s="594">
        <v>2378</v>
      </c>
      <c r="K44" s="752">
        <v>300</v>
      </c>
      <c r="L44" s="594">
        <v>6871</v>
      </c>
      <c r="M44" s="753">
        <v>507</v>
      </c>
      <c r="N44" s="299"/>
      <c r="O44" s="316" t="s">
        <v>1464</v>
      </c>
      <c r="P44" s="311">
        <v>10942243</v>
      </c>
      <c r="Q44" s="311">
        <v>79362</v>
      </c>
      <c r="R44" s="311">
        <v>46259</v>
      </c>
      <c r="S44" s="311">
        <v>1313</v>
      </c>
      <c r="T44" s="311">
        <v>7891</v>
      </c>
      <c r="U44" s="9">
        <v>608</v>
      </c>
      <c r="V44" s="311">
        <v>29314</v>
      </c>
      <c r="W44" s="311">
        <v>1039</v>
      </c>
      <c r="X44" s="311">
        <v>2712</v>
      </c>
      <c r="Y44" s="9">
        <v>331</v>
      </c>
      <c r="Z44" s="311">
        <v>6334</v>
      </c>
      <c r="AA44" s="9">
        <v>521</v>
      </c>
    </row>
    <row r="45" spans="1:29" ht="13.8">
      <c r="A45" s="313"/>
      <c r="B45" s="594"/>
      <c r="C45" s="752"/>
      <c r="D45" s="594"/>
      <c r="E45" s="752"/>
      <c r="F45" s="594"/>
      <c r="G45" s="752"/>
      <c r="H45" s="594"/>
      <c r="I45" s="752"/>
      <c r="J45" s="594"/>
      <c r="K45" s="752"/>
      <c r="L45" s="594"/>
      <c r="M45" s="753"/>
      <c r="N45" s="299"/>
      <c r="O45" s="314"/>
      <c r="P45" s="311"/>
      <c r="Q45" s="9"/>
      <c r="R45" s="311"/>
      <c r="S45" s="9"/>
      <c r="T45" s="311"/>
      <c r="U45" s="9"/>
      <c r="V45" s="311"/>
      <c r="W45" s="9"/>
      <c r="X45" s="311"/>
      <c r="Y45" s="9"/>
      <c r="Z45" s="311"/>
      <c r="AA45" s="9"/>
    </row>
    <row r="46" spans="1:29" ht="13.8">
      <c r="A46" s="313" t="s">
        <v>1666</v>
      </c>
      <c r="B46" s="594">
        <v>130894688</v>
      </c>
      <c r="C46" s="752">
        <v>6228</v>
      </c>
      <c r="D46" s="594">
        <v>570324</v>
      </c>
      <c r="E46" s="752">
        <v>200</v>
      </c>
      <c r="F46" s="594">
        <v>78349</v>
      </c>
      <c r="G46" s="752">
        <v>154</v>
      </c>
      <c r="H46" s="594">
        <v>398141</v>
      </c>
      <c r="I46" s="752">
        <v>37</v>
      </c>
      <c r="J46" s="594">
        <v>28446</v>
      </c>
      <c r="K46" s="752">
        <v>103</v>
      </c>
      <c r="L46" s="594">
        <v>65346</v>
      </c>
      <c r="M46" s="753">
        <v>45</v>
      </c>
      <c r="N46" s="299"/>
      <c r="O46" s="314" t="s">
        <v>1666</v>
      </c>
      <c r="P46" s="311">
        <v>124809173</v>
      </c>
      <c r="Q46" s="311">
        <v>6226</v>
      </c>
      <c r="R46" s="311">
        <v>544907</v>
      </c>
      <c r="S46" s="9">
        <v>205</v>
      </c>
      <c r="T46" s="311">
        <v>73637</v>
      </c>
      <c r="U46" s="9">
        <v>59</v>
      </c>
      <c r="V46" s="311">
        <v>383722</v>
      </c>
      <c r="W46" s="9">
        <v>25</v>
      </c>
      <c r="X46" s="311">
        <v>26718</v>
      </c>
      <c r="Y46" s="9">
        <v>122</v>
      </c>
      <c r="Z46" s="311">
        <v>60797</v>
      </c>
      <c r="AA46" s="9">
        <v>151</v>
      </c>
    </row>
    <row r="47" spans="1:29" ht="13.8">
      <c r="A47" s="315" t="s">
        <v>1466</v>
      </c>
      <c r="B47" s="594">
        <v>38972218</v>
      </c>
      <c r="C47" s="752">
        <v>124060</v>
      </c>
      <c r="D47" s="594">
        <v>164369</v>
      </c>
      <c r="E47" s="752">
        <v>2021</v>
      </c>
      <c r="F47" s="594">
        <v>22792</v>
      </c>
      <c r="G47" s="752">
        <v>849</v>
      </c>
      <c r="H47" s="594">
        <v>116345</v>
      </c>
      <c r="I47" s="752">
        <v>1591</v>
      </c>
      <c r="J47" s="594">
        <v>7481</v>
      </c>
      <c r="K47" s="752">
        <v>333</v>
      </c>
      <c r="L47" s="594">
        <v>17742</v>
      </c>
      <c r="M47" s="753">
        <v>709</v>
      </c>
      <c r="N47" s="299"/>
      <c r="O47" s="316" t="s">
        <v>1466</v>
      </c>
      <c r="P47" s="311">
        <v>34856779</v>
      </c>
      <c r="Q47" s="311">
        <v>131952</v>
      </c>
      <c r="R47" s="311">
        <v>153069</v>
      </c>
      <c r="S47" s="311">
        <v>1903</v>
      </c>
      <c r="T47" s="311">
        <v>21201</v>
      </c>
      <c r="U47" s="9">
        <v>758</v>
      </c>
      <c r="V47" s="311">
        <v>108336</v>
      </c>
      <c r="W47" s="311">
        <v>1424</v>
      </c>
      <c r="X47" s="311">
        <v>6977</v>
      </c>
      <c r="Y47" s="9">
        <v>360</v>
      </c>
      <c r="Z47" s="311">
        <v>16534</v>
      </c>
      <c r="AA47" s="9">
        <v>652</v>
      </c>
    </row>
    <row r="48" spans="1:29" ht="13.8">
      <c r="A48" s="315" t="s">
        <v>1667</v>
      </c>
      <c r="B48" s="594">
        <v>64054856</v>
      </c>
      <c r="C48" s="752">
        <v>181198</v>
      </c>
      <c r="D48" s="594">
        <v>289503</v>
      </c>
      <c r="E48" s="752">
        <v>2729</v>
      </c>
      <c r="F48" s="594">
        <v>38182</v>
      </c>
      <c r="G48" s="752">
        <v>1027</v>
      </c>
      <c r="H48" s="594">
        <v>203386</v>
      </c>
      <c r="I48" s="752">
        <v>2105</v>
      </c>
      <c r="J48" s="594">
        <v>14989</v>
      </c>
      <c r="K48" s="752">
        <v>495</v>
      </c>
      <c r="L48" s="594">
        <v>32933</v>
      </c>
      <c r="M48" s="753">
        <v>871</v>
      </c>
      <c r="N48" s="299"/>
      <c r="O48" s="316" t="s">
        <v>1667</v>
      </c>
      <c r="P48" s="311">
        <v>63468647</v>
      </c>
      <c r="Q48" s="311">
        <v>190715</v>
      </c>
      <c r="R48" s="311">
        <v>281206</v>
      </c>
      <c r="S48" s="311">
        <v>2492</v>
      </c>
      <c r="T48" s="311">
        <v>35725</v>
      </c>
      <c r="U48" s="9">
        <v>940</v>
      </c>
      <c r="V48" s="311">
        <v>199616</v>
      </c>
      <c r="W48" s="311">
        <v>1989</v>
      </c>
      <c r="X48" s="311">
        <v>14142</v>
      </c>
      <c r="Y48" s="9">
        <v>526</v>
      </c>
      <c r="Z48" s="311">
        <v>31715</v>
      </c>
      <c r="AA48" s="9">
        <v>831</v>
      </c>
    </row>
    <row r="49" spans="1:27" ht="13.8">
      <c r="A49" s="317" t="s">
        <v>1668</v>
      </c>
      <c r="B49" s="594">
        <v>57583716</v>
      </c>
      <c r="C49" s="752">
        <v>229871</v>
      </c>
      <c r="D49" s="594">
        <v>253919</v>
      </c>
      <c r="E49" s="752">
        <v>2731</v>
      </c>
      <c r="F49" s="594">
        <v>33436</v>
      </c>
      <c r="G49" s="752">
        <v>1083</v>
      </c>
      <c r="H49" s="594">
        <v>178119</v>
      </c>
      <c r="I49" s="752">
        <v>2057</v>
      </c>
      <c r="J49" s="594">
        <v>13391</v>
      </c>
      <c r="K49" s="752">
        <v>602</v>
      </c>
      <c r="L49" s="594">
        <v>28962</v>
      </c>
      <c r="M49" s="753">
        <v>893</v>
      </c>
      <c r="N49" s="299"/>
      <c r="O49" s="318" t="s">
        <v>1668</v>
      </c>
      <c r="P49" s="311">
        <v>57518616</v>
      </c>
      <c r="Q49" s="311">
        <v>245896</v>
      </c>
      <c r="R49" s="311">
        <v>248799</v>
      </c>
      <c r="S49" s="311">
        <v>2502</v>
      </c>
      <c r="T49" s="311">
        <v>31893</v>
      </c>
      <c r="U49" s="9">
        <v>987</v>
      </c>
      <c r="V49" s="311">
        <v>176186</v>
      </c>
      <c r="W49" s="311">
        <v>1984</v>
      </c>
      <c r="X49" s="311">
        <v>12581</v>
      </c>
      <c r="Y49" s="9">
        <v>509</v>
      </c>
      <c r="Z49" s="311">
        <v>28131</v>
      </c>
      <c r="AA49" s="9">
        <v>991</v>
      </c>
    </row>
    <row r="50" spans="1:27" ht="13.8">
      <c r="A50" s="317" t="s">
        <v>1669</v>
      </c>
      <c r="B50" s="594">
        <v>6471140</v>
      </c>
      <c r="C50" s="752">
        <v>53295</v>
      </c>
      <c r="D50" s="594">
        <v>35584</v>
      </c>
      <c r="E50" s="752">
        <v>1416</v>
      </c>
      <c r="F50" s="594">
        <v>4746</v>
      </c>
      <c r="G50" s="752">
        <v>471</v>
      </c>
      <c r="H50" s="594">
        <v>25267</v>
      </c>
      <c r="I50" s="752">
        <v>1188</v>
      </c>
      <c r="J50" s="594">
        <v>1598</v>
      </c>
      <c r="K50" s="752">
        <v>247</v>
      </c>
      <c r="L50" s="594">
        <v>3971</v>
      </c>
      <c r="M50" s="753">
        <v>396</v>
      </c>
      <c r="N50" s="299"/>
      <c r="O50" s="318" t="s">
        <v>1669</v>
      </c>
      <c r="P50" s="311">
        <v>5950031</v>
      </c>
      <c r="Q50" s="311">
        <v>58498</v>
      </c>
      <c r="R50" s="311">
        <v>32407</v>
      </c>
      <c r="S50" s="311">
        <v>1299</v>
      </c>
      <c r="T50" s="311">
        <v>3832</v>
      </c>
      <c r="U50" s="9">
        <v>424</v>
      </c>
      <c r="V50" s="311">
        <v>23430</v>
      </c>
      <c r="W50" s="311">
        <v>1097</v>
      </c>
      <c r="X50" s="311">
        <v>1561</v>
      </c>
      <c r="Y50" s="9">
        <v>307</v>
      </c>
      <c r="Z50" s="311">
        <v>3584</v>
      </c>
      <c r="AA50" s="9">
        <v>503</v>
      </c>
    </row>
    <row r="51" spans="1:27" ht="13.8">
      <c r="A51" s="319" t="s">
        <v>1465</v>
      </c>
      <c r="B51" s="594">
        <v>3211695</v>
      </c>
      <c r="C51" s="752">
        <v>25613</v>
      </c>
      <c r="D51" s="594">
        <v>8119</v>
      </c>
      <c r="E51" s="752">
        <v>667</v>
      </c>
      <c r="F51" s="594">
        <v>1151</v>
      </c>
      <c r="G51" s="752">
        <v>261</v>
      </c>
      <c r="H51" s="594">
        <v>5629</v>
      </c>
      <c r="I51" s="752">
        <v>537</v>
      </c>
      <c r="J51" s="594">
        <v>352</v>
      </c>
      <c r="K51" s="752">
        <v>121</v>
      </c>
      <c r="L51" s="594">
        <v>987</v>
      </c>
      <c r="M51" s="753">
        <v>212</v>
      </c>
      <c r="N51" s="299"/>
      <c r="O51" s="320" t="s">
        <v>1465</v>
      </c>
      <c r="P51" s="311">
        <v>3124997</v>
      </c>
      <c r="Q51" s="311">
        <v>25166</v>
      </c>
      <c r="R51" s="311">
        <v>8868</v>
      </c>
      <c r="S51" s="9">
        <v>704</v>
      </c>
      <c r="T51" s="311">
        <v>1440</v>
      </c>
      <c r="U51" s="9">
        <v>238</v>
      </c>
      <c r="V51" s="311">
        <v>5985</v>
      </c>
      <c r="W51" s="9">
        <v>578</v>
      </c>
      <c r="X51" s="9">
        <v>569</v>
      </c>
      <c r="Y51" s="9">
        <v>192</v>
      </c>
      <c r="Z51" s="9">
        <v>874</v>
      </c>
      <c r="AA51" s="9">
        <v>259</v>
      </c>
    </row>
    <row r="52" spans="1:27" ht="13.8">
      <c r="A52" s="319" t="s">
        <v>439</v>
      </c>
      <c r="B52" s="594">
        <v>3259445</v>
      </c>
      <c r="C52" s="752">
        <v>32608</v>
      </c>
      <c r="D52" s="594">
        <v>27465</v>
      </c>
      <c r="E52" s="752">
        <v>1119</v>
      </c>
      <c r="F52" s="594">
        <v>3595</v>
      </c>
      <c r="G52" s="752">
        <v>419</v>
      </c>
      <c r="H52" s="594">
        <v>19638</v>
      </c>
      <c r="I52" s="752">
        <v>973</v>
      </c>
      <c r="J52" s="594">
        <v>1246</v>
      </c>
      <c r="K52" s="752">
        <v>214</v>
      </c>
      <c r="L52" s="594">
        <v>2984</v>
      </c>
      <c r="M52" s="753">
        <v>380</v>
      </c>
      <c r="N52" s="299"/>
      <c r="O52" s="320" t="s">
        <v>439</v>
      </c>
      <c r="P52" s="311">
        <v>2825034</v>
      </c>
      <c r="Q52" s="311">
        <v>36268</v>
      </c>
      <c r="R52" s="311">
        <v>23539</v>
      </c>
      <c r="S52" s="311">
        <v>1171</v>
      </c>
      <c r="T52" s="311">
        <v>2392</v>
      </c>
      <c r="U52" s="9">
        <v>354</v>
      </c>
      <c r="V52" s="311">
        <v>17445</v>
      </c>
      <c r="W52" s="9">
        <v>989</v>
      </c>
      <c r="X52" s="9">
        <v>992</v>
      </c>
      <c r="Y52" s="9">
        <v>233</v>
      </c>
      <c r="Z52" s="311">
        <v>2710</v>
      </c>
      <c r="AA52" s="9">
        <v>448</v>
      </c>
    </row>
    <row r="53" spans="1:27" ht="13.8">
      <c r="A53" s="315" t="s">
        <v>1463</v>
      </c>
      <c r="B53" s="594">
        <v>11882385</v>
      </c>
      <c r="C53" s="752">
        <v>20704</v>
      </c>
      <c r="D53" s="594">
        <v>56794</v>
      </c>
      <c r="E53" s="752">
        <v>1168</v>
      </c>
      <c r="F53" s="594">
        <v>8125</v>
      </c>
      <c r="G53" s="752">
        <v>529</v>
      </c>
      <c r="H53" s="594">
        <v>39733</v>
      </c>
      <c r="I53" s="752">
        <v>888</v>
      </c>
      <c r="J53" s="594">
        <v>2816</v>
      </c>
      <c r="K53" s="752">
        <v>283</v>
      </c>
      <c r="L53" s="594">
        <v>6108</v>
      </c>
      <c r="M53" s="753">
        <v>350</v>
      </c>
      <c r="N53" s="299"/>
      <c r="O53" s="316" t="s">
        <v>1463</v>
      </c>
      <c r="P53" s="311">
        <v>11925452</v>
      </c>
      <c r="Q53" s="311">
        <v>24439</v>
      </c>
      <c r="R53" s="311">
        <v>53863</v>
      </c>
      <c r="S53" s="311">
        <v>1189</v>
      </c>
      <c r="T53" s="311">
        <v>7827</v>
      </c>
      <c r="U53" s="9">
        <v>433</v>
      </c>
      <c r="V53" s="311">
        <v>38104</v>
      </c>
      <c r="W53" s="9">
        <v>970</v>
      </c>
      <c r="X53" s="311">
        <v>2650</v>
      </c>
      <c r="Y53" s="9">
        <v>240</v>
      </c>
      <c r="Z53" s="311">
        <v>5278</v>
      </c>
      <c r="AA53" s="9">
        <v>465</v>
      </c>
    </row>
    <row r="54" spans="1:27" ht="13.8">
      <c r="A54" s="315" t="s">
        <v>1464</v>
      </c>
      <c r="B54" s="594">
        <v>15985229</v>
      </c>
      <c r="C54" s="752">
        <v>65916</v>
      </c>
      <c r="D54" s="594">
        <v>59658</v>
      </c>
      <c r="E54" s="752">
        <v>1519</v>
      </c>
      <c r="F54" s="594">
        <v>9250</v>
      </c>
      <c r="G54" s="752">
        <v>743</v>
      </c>
      <c r="H54" s="594">
        <v>38677</v>
      </c>
      <c r="I54" s="752">
        <v>1069</v>
      </c>
      <c r="J54" s="594">
        <v>3160</v>
      </c>
      <c r="K54" s="752">
        <v>350</v>
      </c>
      <c r="L54" s="594">
        <v>8563</v>
      </c>
      <c r="M54" s="753">
        <v>600</v>
      </c>
      <c r="N54" s="299"/>
      <c r="O54" s="316" t="s">
        <v>1464</v>
      </c>
      <c r="P54" s="311">
        <v>14558295</v>
      </c>
      <c r="Q54" s="311">
        <v>76773</v>
      </c>
      <c r="R54" s="311">
        <v>56769</v>
      </c>
      <c r="S54" s="311">
        <v>1594</v>
      </c>
      <c r="T54" s="311">
        <v>8884</v>
      </c>
      <c r="U54" s="9">
        <v>553</v>
      </c>
      <c r="V54" s="311">
        <v>37666</v>
      </c>
      <c r="W54" s="311">
        <v>1191</v>
      </c>
      <c r="X54" s="311">
        <v>2949</v>
      </c>
      <c r="Y54" s="9">
        <v>337</v>
      </c>
      <c r="Z54" s="311">
        <v>7270</v>
      </c>
      <c r="AA54" s="9">
        <v>608</v>
      </c>
    </row>
    <row r="55" spans="1:27" ht="13.8">
      <c r="A55" s="299"/>
      <c r="B55" s="299"/>
      <c r="C55" s="299"/>
      <c r="D55" s="299"/>
      <c r="E55" s="299"/>
      <c r="F55" s="299"/>
      <c r="G55" s="299"/>
      <c r="H55" s="299"/>
      <c r="I55" s="299"/>
      <c r="J55" s="299"/>
      <c r="K55" s="299"/>
      <c r="L55" s="299"/>
      <c r="M55" s="299"/>
      <c r="N55" s="299"/>
      <c r="O55" s="299"/>
      <c r="P55" s="299"/>
      <c r="Q55" s="299"/>
      <c r="R55" s="299"/>
      <c r="S55" s="299"/>
      <c r="T55" s="299"/>
      <c r="U55" s="299"/>
      <c r="V55" s="299"/>
      <c r="W55" s="299"/>
      <c r="X55" s="299"/>
      <c r="Y55" s="299"/>
      <c r="Z55" s="299"/>
      <c r="AA55" s="299"/>
    </row>
    <row r="56" spans="1:27" ht="13.8">
      <c r="A56" s="2331" t="s">
        <v>1689</v>
      </c>
      <c r="B56" s="2331"/>
      <c r="C56" s="2331"/>
      <c r="D56" s="2331"/>
      <c r="E56" s="2331"/>
      <c r="F56" s="2331"/>
      <c r="G56" s="2331"/>
      <c r="H56" s="2331"/>
      <c r="I56" s="2331"/>
      <c r="J56" s="2331"/>
      <c r="K56" s="2331"/>
      <c r="L56" s="2331"/>
      <c r="M56" s="2331"/>
      <c r="N56" s="299"/>
      <c r="O56" s="2331" t="s">
        <v>1746</v>
      </c>
      <c r="P56" s="2331"/>
      <c r="Q56" s="2331"/>
      <c r="R56" s="2331"/>
      <c r="S56" s="2331"/>
      <c r="T56" s="2331"/>
      <c r="U56" s="2331"/>
      <c r="V56" s="2331"/>
      <c r="W56" s="2331"/>
      <c r="X56" s="2331"/>
      <c r="Y56" s="2331"/>
      <c r="Z56" s="2331"/>
      <c r="AA56" s="2331"/>
    </row>
  </sheetData>
  <mergeCells count="40">
    <mergeCell ref="O56:AA56"/>
    <mergeCell ref="O27:AA27"/>
    <mergeCell ref="O30:AA30"/>
    <mergeCell ref="O32:O34"/>
    <mergeCell ref="P32:AA32"/>
    <mergeCell ref="P33:Q33"/>
    <mergeCell ref="R33:S33"/>
    <mergeCell ref="T33:U33"/>
    <mergeCell ref="V33:W33"/>
    <mergeCell ref="X33:Y33"/>
    <mergeCell ref="Z33:AA33"/>
    <mergeCell ref="O1:AA1"/>
    <mergeCell ref="O3:O5"/>
    <mergeCell ref="P3:AA3"/>
    <mergeCell ref="P4:Q4"/>
    <mergeCell ref="R4:S4"/>
    <mergeCell ref="T4:U4"/>
    <mergeCell ref="V4:W4"/>
    <mergeCell ref="X4:Y4"/>
    <mergeCell ref="Z4:AA4"/>
    <mergeCell ref="A27:M27"/>
    <mergeCell ref="B4:C4"/>
    <mergeCell ref="B3:M3"/>
    <mergeCell ref="B33:C33"/>
    <mergeCell ref="B32:M32"/>
    <mergeCell ref="A30:M30"/>
    <mergeCell ref="A1:M1"/>
    <mergeCell ref="A3:A5"/>
    <mergeCell ref="D4:E4"/>
    <mergeCell ref="F4:G4"/>
    <mergeCell ref="H4:I4"/>
    <mergeCell ref="J4:K4"/>
    <mergeCell ref="L4:M4"/>
    <mergeCell ref="A56:M56"/>
    <mergeCell ref="A32:A34"/>
    <mergeCell ref="D33:E33"/>
    <mergeCell ref="F33:G33"/>
    <mergeCell ref="H33:I33"/>
    <mergeCell ref="J33:K33"/>
    <mergeCell ref="L33:M33"/>
  </mergeCells>
  <printOptions horizontalCentered="1"/>
  <pageMargins left="1" right="1" top="1" bottom="1" header="0.5" footer="0.5"/>
  <pageSetup orientation="portrait" horizontalDpi="300" verticalDpi="300" r:id="rId1"/>
  <headerFooter alignWithMargins="0">
    <oddFooter>&amp;L&amp;"Arial,Italic"&amp;9      The State of Hawaii Data Book 2015&amp;R&amp;9      http://dbedt.hawaii.gov/</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zoomScaleNormal="100" workbookViewId="0">
      <selection activeCell="F12" sqref="F12"/>
    </sheetView>
  </sheetViews>
  <sheetFormatPr defaultColWidth="8.77734375" defaultRowHeight="12.75" customHeight="1"/>
  <cols>
    <col min="1" max="1" width="34.21875" style="23" customWidth="1"/>
    <col min="2" max="5" width="14.109375" style="23" customWidth="1"/>
    <col min="6" max="6" width="8.77734375" style="5"/>
    <col min="7" max="7" width="33.21875" style="23" customWidth="1"/>
    <col min="8" max="11" width="13.44140625" style="23" customWidth="1"/>
    <col min="12" max="16384" width="8.77734375" style="23"/>
  </cols>
  <sheetData>
    <row r="1" spans="1:11" s="646" customFormat="1" ht="24.6">
      <c r="A1" s="2393" t="s">
        <v>1751</v>
      </c>
      <c r="B1" s="2393"/>
      <c r="C1" s="2393"/>
      <c r="D1" s="2393"/>
      <c r="E1" s="2393"/>
      <c r="F1" s="651"/>
      <c r="G1" s="2393" t="s">
        <v>1791</v>
      </c>
      <c r="H1" s="2393"/>
      <c r="I1" s="2393"/>
      <c r="J1" s="2393"/>
      <c r="K1" s="2393"/>
    </row>
    <row r="2" spans="1:11" ht="13.8">
      <c r="A2" s="299"/>
      <c r="G2" s="299"/>
    </row>
    <row r="3" spans="1:11" ht="18" customHeight="1">
      <c r="A3" s="2464" t="s">
        <v>433</v>
      </c>
      <c r="B3" s="2401" t="s">
        <v>23</v>
      </c>
      <c r="C3" s="2402"/>
      <c r="D3" s="2402"/>
      <c r="E3" s="2403"/>
      <c r="F3" s="206"/>
      <c r="G3" s="2461" t="s">
        <v>433</v>
      </c>
      <c r="H3" s="2402" t="s">
        <v>23</v>
      </c>
      <c r="I3" s="2402"/>
      <c r="J3" s="2402"/>
      <c r="K3" s="2403"/>
    </row>
    <row r="4" spans="1:11" ht="18" customHeight="1">
      <c r="A4" s="2465"/>
      <c r="B4" s="2398" t="s">
        <v>100</v>
      </c>
      <c r="C4" s="2327"/>
      <c r="D4" s="2398" t="s">
        <v>90</v>
      </c>
      <c r="E4" s="2400"/>
      <c r="F4" s="206"/>
      <c r="G4" s="2462"/>
      <c r="H4" s="2399" t="s">
        <v>100</v>
      </c>
      <c r="I4" s="2399"/>
      <c r="J4" s="2399" t="s">
        <v>90</v>
      </c>
      <c r="K4" s="2400"/>
    </row>
    <row r="5" spans="1:11" s="306" customFormat="1" ht="27.6">
      <c r="A5" s="2466"/>
      <c r="B5" s="62" t="s">
        <v>97</v>
      </c>
      <c r="C5" s="305" t="s">
        <v>98</v>
      </c>
      <c r="D5" s="62" t="s">
        <v>97</v>
      </c>
      <c r="E5" s="64" t="s">
        <v>98</v>
      </c>
      <c r="F5" s="211"/>
      <c r="G5" s="2463"/>
      <c r="H5" s="63" t="s">
        <v>97</v>
      </c>
      <c r="I5" s="63" t="s">
        <v>98</v>
      </c>
      <c r="J5" s="63" t="s">
        <v>97</v>
      </c>
      <c r="K5" s="64" t="s">
        <v>98</v>
      </c>
    </row>
    <row r="6" spans="1:11" ht="14.4" thickBot="1">
      <c r="A6" s="312" t="s">
        <v>33</v>
      </c>
      <c r="B6" s="592">
        <v>392730</v>
      </c>
      <c r="C6" s="748">
        <v>5987</v>
      </c>
      <c r="D6" s="595">
        <v>212597</v>
      </c>
      <c r="E6" s="749">
        <v>3765</v>
      </c>
      <c r="G6" s="312" t="s">
        <v>33</v>
      </c>
      <c r="H6" s="10">
        <v>346020</v>
      </c>
      <c r="I6" s="10">
        <v>5525</v>
      </c>
      <c r="J6" s="10">
        <v>191887</v>
      </c>
      <c r="K6" s="10">
        <v>3555</v>
      </c>
    </row>
    <row r="7" spans="1:11" ht="14.4" thickBot="1">
      <c r="A7" s="321" t="s">
        <v>1665</v>
      </c>
      <c r="B7" s="596">
        <v>191864</v>
      </c>
      <c r="C7" s="754">
        <v>3357</v>
      </c>
      <c r="D7" s="598">
        <v>106126</v>
      </c>
      <c r="E7" s="755">
        <v>2068</v>
      </c>
      <c r="G7" s="314" t="s">
        <v>423</v>
      </c>
      <c r="H7" s="12">
        <v>168533</v>
      </c>
      <c r="I7" s="12">
        <v>3569</v>
      </c>
      <c r="J7" s="12">
        <v>94281</v>
      </c>
      <c r="K7" s="12">
        <v>2018</v>
      </c>
    </row>
    <row r="8" spans="1:11" ht="13.8">
      <c r="A8" s="322" t="s">
        <v>1466</v>
      </c>
      <c r="B8" s="593">
        <v>91111</v>
      </c>
      <c r="C8" s="750">
        <v>2327</v>
      </c>
      <c r="D8" s="593">
        <v>50512</v>
      </c>
      <c r="E8" s="751">
        <v>1432</v>
      </c>
      <c r="G8" s="314" t="s">
        <v>424</v>
      </c>
      <c r="H8" s="12">
        <v>76224</v>
      </c>
      <c r="I8" s="12">
        <v>2173</v>
      </c>
      <c r="J8" s="12">
        <v>42912</v>
      </c>
      <c r="K8" s="12">
        <v>1383</v>
      </c>
    </row>
    <row r="9" spans="1:11" ht="13.8">
      <c r="A9" s="315" t="s">
        <v>1667</v>
      </c>
      <c r="B9" s="594">
        <v>79533</v>
      </c>
      <c r="C9" s="752">
        <v>1912</v>
      </c>
      <c r="D9" s="594">
        <v>44148</v>
      </c>
      <c r="E9" s="753">
        <v>1231</v>
      </c>
      <c r="G9" s="314" t="s">
        <v>425</v>
      </c>
      <c r="H9" s="12">
        <v>73428</v>
      </c>
      <c r="I9" s="12">
        <v>2066</v>
      </c>
      <c r="J9" s="12">
        <v>40462</v>
      </c>
      <c r="K9" s="12">
        <v>1183</v>
      </c>
    </row>
    <row r="10" spans="1:11" ht="13.8">
      <c r="A10" s="317" t="s">
        <v>1668</v>
      </c>
      <c r="B10" s="594">
        <v>69567</v>
      </c>
      <c r="C10" s="752">
        <v>1708</v>
      </c>
      <c r="D10" s="594">
        <v>38444</v>
      </c>
      <c r="E10" s="753">
        <v>1136</v>
      </c>
      <c r="G10" s="314" t="s">
        <v>426</v>
      </c>
      <c r="H10" s="12">
        <v>64924</v>
      </c>
      <c r="I10" s="12">
        <v>1929</v>
      </c>
      <c r="J10" s="12">
        <v>35326</v>
      </c>
      <c r="K10" s="12">
        <v>1149</v>
      </c>
    </row>
    <row r="11" spans="1:11" ht="13.8">
      <c r="A11" s="317" t="s">
        <v>1669</v>
      </c>
      <c r="B11" s="594">
        <v>9966</v>
      </c>
      <c r="C11" s="752">
        <v>712</v>
      </c>
      <c r="D11" s="594">
        <v>5704</v>
      </c>
      <c r="E11" s="753">
        <v>513</v>
      </c>
      <c r="G11" s="314" t="s">
        <v>427</v>
      </c>
      <c r="H11" s="12">
        <v>8504</v>
      </c>
      <c r="I11" s="13">
        <v>703</v>
      </c>
      <c r="J11" s="12">
        <v>5136</v>
      </c>
      <c r="K11" s="13">
        <v>501</v>
      </c>
    </row>
    <row r="12" spans="1:11" ht="13.8">
      <c r="A12" s="319" t="s">
        <v>1465</v>
      </c>
      <c r="B12" s="594">
        <v>3263</v>
      </c>
      <c r="C12" s="752">
        <v>423</v>
      </c>
      <c r="D12" s="594">
        <v>1586</v>
      </c>
      <c r="E12" s="753">
        <v>309</v>
      </c>
      <c r="G12" s="314" t="s">
        <v>428</v>
      </c>
      <c r="H12" s="12">
        <v>2693</v>
      </c>
      <c r="I12" s="13">
        <v>364</v>
      </c>
      <c r="J12" s="12">
        <v>1434</v>
      </c>
      <c r="K12" s="13">
        <v>279</v>
      </c>
    </row>
    <row r="13" spans="1:11" ht="13.8">
      <c r="A13" s="319" t="s">
        <v>439</v>
      </c>
      <c r="B13" s="594">
        <v>6703</v>
      </c>
      <c r="C13" s="752">
        <v>562</v>
      </c>
      <c r="D13" s="594">
        <v>4118</v>
      </c>
      <c r="E13" s="753">
        <v>428</v>
      </c>
      <c r="G13" s="314" t="s">
        <v>429</v>
      </c>
      <c r="H13" s="12">
        <v>5811</v>
      </c>
      <c r="I13" s="13">
        <v>655</v>
      </c>
      <c r="J13" s="12">
        <v>3702</v>
      </c>
      <c r="K13" s="13">
        <v>470</v>
      </c>
    </row>
    <row r="14" spans="1:11" ht="13.8">
      <c r="A14" s="315" t="s">
        <v>1463</v>
      </c>
      <c r="B14" s="594">
        <v>3486</v>
      </c>
      <c r="C14" s="752">
        <v>342</v>
      </c>
      <c r="D14" s="594">
        <v>2183</v>
      </c>
      <c r="E14" s="753">
        <v>265</v>
      </c>
      <c r="G14" s="314" t="s">
        <v>430</v>
      </c>
      <c r="H14" s="12">
        <v>3197</v>
      </c>
      <c r="I14" s="13">
        <v>342</v>
      </c>
      <c r="J14" s="12">
        <v>2216</v>
      </c>
      <c r="K14" s="13">
        <v>277</v>
      </c>
    </row>
    <row r="15" spans="1:11" ht="13.8">
      <c r="A15" s="315" t="s">
        <v>1464</v>
      </c>
      <c r="B15" s="594">
        <v>17734</v>
      </c>
      <c r="C15" s="752">
        <v>1080</v>
      </c>
      <c r="D15" s="594">
        <v>9283</v>
      </c>
      <c r="E15" s="753">
        <v>784</v>
      </c>
      <c r="G15" s="314" t="s">
        <v>431</v>
      </c>
      <c r="H15" s="12">
        <v>15684</v>
      </c>
      <c r="I15" s="13">
        <v>924</v>
      </c>
      <c r="J15" s="12">
        <v>8691</v>
      </c>
      <c r="K15" s="13">
        <v>655</v>
      </c>
    </row>
    <row r="16" spans="1:11" ht="13.8">
      <c r="A16" s="313"/>
      <c r="B16" s="594"/>
      <c r="C16" s="752"/>
      <c r="D16" s="594"/>
      <c r="E16" s="753"/>
      <c r="G16" s="314"/>
      <c r="H16" s="12"/>
      <c r="I16" s="13"/>
      <c r="J16" s="12"/>
      <c r="K16" s="13"/>
    </row>
    <row r="17" spans="1:11" ht="14.4" thickBot="1">
      <c r="A17" s="321" t="s">
        <v>1666</v>
      </c>
      <c r="B17" s="597">
        <v>200866</v>
      </c>
      <c r="C17" s="756">
        <v>3683</v>
      </c>
      <c r="D17" s="597">
        <v>106471</v>
      </c>
      <c r="E17" s="757">
        <v>2124</v>
      </c>
      <c r="G17" s="314" t="s">
        <v>432</v>
      </c>
      <c r="H17" s="12">
        <v>177487</v>
      </c>
      <c r="I17" s="12">
        <v>3020</v>
      </c>
      <c r="J17" s="12">
        <v>97606</v>
      </c>
      <c r="K17" s="12">
        <v>2089</v>
      </c>
    </row>
    <row r="18" spans="1:11" ht="13.8">
      <c r="A18" s="322" t="s">
        <v>1466</v>
      </c>
      <c r="B18" s="593">
        <v>82607</v>
      </c>
      <c r="C18" s="750">
        <v>2051</v>
      </c>
      <c r="D18" s="593">
        <v>45131</v>
      </c>
      <c r="E18" s="751">
        <v>1340</v>
      </c>
      <c r="G18" s="314" t="s">
        <v>424</v>
      </c>
      <c r="H18" s="12">
        <v>68084</v>
      </c>
      <c r="I18" s="12">
        <v>1646</v>
      </c>
      <c r="J18" s="12">
        <v>39108</v>
      </c>
      <c r="K18" s="12">
        <v>1399</v>
      </c>
    </row>
    <row r="19" spans="1:11" ht="13.8">
      <c r="A19" s="315" t="s">
        <v>1667</v>
      </c>
      <c r="B19" s="594">
        <v>83922</v>
      </c>
      <c r="C19" s="752">
        <v>2095</v>
      </c>
      <c r="D19" s="594">
        <v>43455</v>
      </c>
      <c r="E19" s="753">
        <v>1241</v>
      </c>
      <c r="G19" s="314" t="s">
        <v>425</v>
      </c>
      <c r="H19" s="12">
        <v>79488</v>
      </c>
      <c r="I19" s="12">
        <v>2038</v>
      </c>
      <c r="J19" s="12">
        <v>41557</v>
      </c>
      <c r="K19" s="12">
        <v>1293</v>
      </c>
    </row>
    <row r="20" spans="1:11" ht="13.8">
      <c r="A20" s="317" t="s">
        <v>1668</v>
      </c>
      <c r="B20" s="594">
        <v>71469</v>
      </c>
      <c r="C20" s="752">
        <v>1972</v>
      </c>
      <c r="D20" s="594">
        <v>36758</v>
      </c>
      <c r="E20" s="753">
        <v>1157</v>
      </c>
      <c r="G20" s="314" t="s">
        <v>426</v>
      </c>
      <c r="H20" s="12">
        <v>68815</v>
      </c>
      <c r="I20" s="12">
        <v>1859</v>
      </c>
      <c r="J20" s="12">
        <v>35562</v>
      </c>
      <c r="K20" s="12">
        <v>1234</v>
      </c>
    </row>
    <row r="21" spans="1:11" ht="13.8">
      <c r="A21" s="317" t="s">
        <v>1669</v>
      </c>
      <c r="B21" s="594">
        <v>12453</v>
      </c>
      <c r="C21" s="752">
        <v>865</v>
      </c>
      <c r="D21" s="594">
        <v>6697</v>
      </c>
      <c r="E21" s="753">
        <v>593</v>
      </c>
      <c r="G21" s="314" t="s">
        <v>427</v>
      </c>
      <c r="H21" s="12">
        <v>10673</v>
      </c>
      <c r="I21" s="13">
        <v>804</v>
      </c>
      <c r="J21" s="12">
        <v>5995</v>
      </c>
      <c r="K21" s="13">
        <v>554</v>
      </c>
    </row>
    <row r="22" spans="1:11" ht="13.8">
      <c r="A22" s="319" t="s">
        <v>1465</v>
      </c>
      <c r="B22" s="594">
        <v>4337</v>
      </c>
      <c r="C22" s="752">
        <v>467</v>
      </c>
      <c r="D22" s="594">
        <v>1979</v>
      </c>
      <c r="E22" s="753">
        <v>307</v>
      </c>
      <c r="G22" s="314" t="s">
        <v>428</v>
      </c>
      <c r="H22" s="12">
        <v>4454</v>
      </c>
      <c r="I22" s="13">
        <v>503</v>
      </c>
      <c r="J22" s="12">
        <v>2330</v>
      </c>
      <c r="K22" s="13">
        <v>356</v>
      </c>
    </row>
    <row r="23" spans="1:11" ht="13.8">
      <c r="A23" s="319" t="s">
        <v>439</v>
      </c>
      <c r="B23" s="594">
        <v>8116</v>
      </c>
      <c r="C23" s="752">
        <v>648</v>
      </c>
      <c r="D23" s="594">
        <v>4718</v>
      </c>
      <c r="E23" s="753">
        <v>463</v>
      </c>
      <c r="G23" s="314" t="s">
        <v>429</v>
      </c>
      <c r="H23" s="12">
        <v>6219</v>
      </c>
      <c r="I23" s="13">
        <v>608</v>
      </c>
      <c r="J23" s="12">
        <v>3665</v>
      </c>
      <c r="K23" s="13">
        <v>444</v>
      </c>
    </row>
    <row r="24" spans="1:11" ht="13.8">
      <c r="A24" s="315" t="s">
        <v>1463</v>
      </c>
      <c r="B24" s="594">
        <v>11981</v>
      </c>
      <c r="C24" s="752">
        <v>718</v>
      </c>
      <c r="D24" s="594">
        <v>7647</v>
      </c>
      <c r="E24" s="753">
        <v>524</v>
      </c>
      <c r="G24" s="314" t="s">
        <v>430</v>
      </c>
      <c r="H24" s="12">
        <v>10855</v>
      </c>
      <c r="I24" s="13">
        <v>668</v>
      </c>
      <c r="J24" s="12">
        <v>7020</v>
      </c>
      <c r="K24" s="13">
        <v>471</v>
      </c>
    </row>
    <row r="25" spans="1:11" ht="13.8">
      <c r="A25" s="315" t="s">
        <v>1464</v>
      </c>
      <c r="B25" s="594">
        <v>22356</v>
      </c>
      <c r="C25" s="752">
        <v>1058</v>
      </c>
      <c r="D25" s="594">
        <v>10238</v>
      </c>
      <c r="E25" s="753">
        <v>567</v>
      </c>
      <c r="G25" s="314" t="s">
        <v>431</v>
      </c>
      <c r="H25" s="12">
        <v>19060</v>
      </c>
      <c r="I25" s="12">
        <v>1026</v>
      </c>
      <c r="J25" s="12">
        <v>9921</v>
      </c>
      <c r="K25" s="13">
        <v>673</v>
      </c>
    </row>
    <row r="26" spans="1:11" ht="13.8">
      <c r="A26" s="299"/>
      <c r="G26" s="299"/>
    </row>
    <row r="27" spans="1:11" ht="29.25" customHeight="1">
      <c r="A27" s="2331" t="s">
        <v>1712</v>
      </c>
      <c r="B27" s="2331"/>
      <c r="C27" s="2331"/>
      <c r="D27" s="2331"/>
      <c r="E27" s="2331"/>
      <c r="G27" s="2331" t="s">
        <v>1713</v>
      </c>
      <c r="H27" s="2331"/>
      <c r="I27" s="2331"/>
      <c r="J27" s="2331"/>
      <c r="K27" s="2331"/>
    </row>
  </sheetData>
  <mergeCells count="12">
    <mergeCell ref="A27:E27"/>
    <mergeCell ref="B4:C4"/>
    <mergeCell ref="G1:K1"/>
    <mergeCell ref="G27:K27"/>
    <mergeCell ref="G3:G5"/>
    <mergeCell ref="H3:K3"/>
    <mergeCell ref="H4:I4"/>
    <mergeCell ref="J4:K4"/>
    <mergeCell ref="A1:E1"/>
    <mergeCell ref="A3:A5"/>
    <mergeCell ref="B3:E3"/>
    <mergeCell ref="D4:E4"/>
  </mergeCells>
  <printOptions horizontalCentered="1"/>
  <pageMargins left="1" right="1" top="1" bottom="1" header="0.5" footer="0.5"/>
  <pageSetup orientation="portrait" horizontalDpi="300" verticalDpi="300" r:id="rId1"/>
  <headerFooter alignWithMargins="0">
    <oddFooter>&amp;L&amp;"Arial,Italic"&amp;9      The State of Hawaii Data Book 2015&amp;R&amp;9http://dbedt.hawaii.gov/</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8"/>
  <sheetViews>
    <sheetView zoomScaleNormal="100" workbookViewId="0">
      <selection activeCell="A11" sqref="A11"/>
    </sheetView>
  </sheetViews>
  <sheetFormatPr defaultRowHeight="13.2"/>
  <cols>
    <col min="1" max="1" width="37.44140625" customWidth="1"/>
    <col min="2" max="21" width="10.6640625" customWidth="1"/>
    <col min="22" max="25" width="10.6640625" style="813" customWidth="1"/>
    <col min="26" max="31" width="8.88671875" style="813"/>
  </cols>
  <sheetData>
    <row r="1" spans="1:31" ht="25.05" customHeight="1">
      <c r="A1" s="2470" t="s">
        <v>2017</v>
      </c>
      <c r="B1" s="2437"/>
      <c r="C1" s="2437"/>
      <c r="D1" s="2437"/>
      <c r="E1" s="2437"/>
      <c r="F1" s="2437"/>
      <c r="G1" s="2437"/>
      <c r="H1" s="2437"/>
      <c r="I1" s="2437"/>
      <c r="J1" s="2437"/>
      <c r="K1" s="2437"/>
      <c r="L1" s="2437"/>
      <c r="M1" s="2437"/>
      <c r="N1" s="2437"/>
      <c r="O1" s="2437"/>
      <c r="P1" s="2437"/>
      <c r="Q1" s="2437"/>
      <c r="R1" s="2437"/>
      <c r="S1" s="2437"/>
      <c r="T1" s="2437"/>
      <c r="U1" s="2437"/>
      <c r="V1" s="2437"/>
      <c r="W1" s="2437"/>
      <c r="X1" s="2437"/>
      <c r="Y1" s="2437"/>
      <c r="Z1" s="2437"/>
      <c r="AA1" s="2437"/>
    </row>
    <row r="2" spans="1:31" ht="14.25" customHeight="1"/>
    <row r="3" spans="1:31" s="51" customFormat="1" ht="18" customHeight="1">
      <c r="A3" s="2430" t="s">
        <v>433</v>
      </c>
      <c r="B3" s="2297" t="s">
        <v>23</v>
      </c>
      <c r="C3" s="2298"/>
      <c r="D3" s="2298"/>
      <c r="E3" s="2298"/>
      <c r="F3" s="2298"/>
      <c r="G3" s="2298"/>
      <c r="H3" s="2298"/>
      <c r="I3" s="2298"/>
      <c r="J3" s="2298"/>
      <c r="K3" s="2298"/>
      <c r="L3" s="2298"/>
      <c r="M3" s="2298"/>
      <c r="N3" s="2298"/>
      <c r="O3" s="2298"/>
      <c r="P3" s="2298"/>
      <c r="Q3" s="2298"/>
      <c r="R3" s="2298"/>
      <c r="S3" s="2298"/>
      <c r="T3" s="2298"/>
      <c r="U3" s="2298"/>
      <c r="V3" s="2298"/>
      <c r="W3" s="2298"/>
      <c r="X3" s="2298"/>
      <c r="Y3" s="2298"/>
      <c r="Z3" s="2298"/>
      <c r="AA3" s="2298"/>
    </row>
    <row r="4" spans="1:31" s="51" customFormat="1" ht="18" customHeight="1">
      <c r="A4" s="2431"/>
      <c r="B4" s="2417" t="s">
        <v>90</v>
      </c>
      <c r="C4" s="2429"/>
      <c r="D4" s="2418" t="s">
        <v>90</v>
      </c>
      <c r="E4" s="2429"/>
      <c r="F4" s="2418" t="s">
        <v>90</v>
      </c>
      <c r="G4" s="2429"/>
      <c r="H4" s="2418" t="s">
        <v>90</v>
      </c>
      <c r="I4" s="2429"/>
      <c r="J4" s="2418" t="s">
        <v>90</v>
      </c>
      <c r="K4" s="2429"/>
      <c r="L4" s="2418" t="s">
        <v>90</v>
      </c>
      <c r="M4" s="2429"/>
      <c r="N4" s="2418" t="s">
        <v>90</v>
      </c>
      <c r="O4" s="2429"/>
      <c r="P4" s="2418" t="s">
        <v>90</v>
      </c>
      <c r="Q4" s="2429"/>
      <c r="R4" s="2418" t="s">
        <v>90</v>
      </c>
      <c r="S4" s="2423"/>
      <c r="T4" s="2417" t="s">
        <v>90</v>
      </c>
      <c r="U4" s="2423"/>
      <c r="V4" s="2417" t="s">
        <v>90</v>
      </c>
      <c r="W4" s="2423"/>
      <c r="X4" s="2417" t="s">
        <v>90</v>
      </c>
      <c r="Y4" s="2423"/>
      <c r="Z4" s="2417" t="s">
        <v>90</v>
      </c>
      <c r="AA4" s="2423"/>
      <c r="AB4" s="206"/>
    </row>
    <row r="5" spans="1:31" s="51" customFormat="1" ht="18" customHeight="1">
      <c r="A5" s="2431"/>
      <c r="B5" s="2417">
        <v>2010</v>
      </c>
      <c r="C5" s="2429"/>
      <c r="D5" s="2418">
        <v>2011</v>
      </c>
      <c r="E5" s="2429"/>
      <c r="F5" s="2418">
        <v>2012</v>
      </c>
      <c r="G5" s="2429"/>
      <c r="H5" s="2418">
        <v>2013</v>
      </c>
      <c r="I5" s="2429"/>
      <c r="J5" s="2418">
        <v>2014</v>
      </c>
      <c r="K5" s="2429"/>
      <c r="L5" s="2418">
        <v>2015</v>
      </c>
      <c r="M5" s="2429"/>
      <c r="N5" s="2418">
        <v>2016</v>
      </c>
      <c r="O5" s="2429"/>
      <c r="P5" s="2418">
        <v>2017</v>
      </c>
      <c r="Q5" s="2429"/>
      <c r="R5" s="2418">
        <v>2018</v>
      </c>
      <c r="S5" s="2423"/>
      <c r="T5" s="2417">
        <v>2019</v>
      </c>
      <c r="U5" s="2423"/>
      <c r="V5" s="2417" t="s">
        <v>1796</v>
      </c>
      <c r="W5" s="2423"/>
      <c r="X5" s="2417">
        <v>2021</v>
      </c>
      <c r="Y5" s="2423"/>
      <c r="Z5" s="2417">
        <v>2022</v>
      </c>
      <c r="AA5" s="2423"/>
      <c r="AB5" s="206"/>
    </row>
    <row r="6" spans="1:31" s="50" customFormat="1" ht="30">
      <c r="A6" s="2432"/>
      <c r="B6" s="46" t="s">
        <v>97</v>
      </c>
      <c r="C6" s="47" t="s">
        <v>98</v>
      </c>
      <c r="D6" s="48" t="s">
        <v>97</v>
      </c>
      <c r="E6" s="47" t="s">
        <v>98</v>
      </c>
      <c r="F6" s="48" t="s">
        <v>97</v>
      </c>
      <c r="G6" s="47" t="s">
        <v>98</v>
      </c>
      <c r="H6" s="48" t="s">
        <v>97</v>
      </c>
      <c r="I6" s="47" t="s">
        <v>98</v>
      </c>
      <c r="J6" s="48" t="s">
        <v>97</v>
      </c>
      <c r="K6" s="47" t="s">
        <v>98</v>
      </c>
      <c r="L6" s="48" t="s">
        <v>97</v>
      </c>
      <c r="M6" s="47" t="s">
        <v>98</v>
      </c>
      <c r="N6" s="48" t="s">
        <v>97</v>
      </c>
      <c r="O6" s="47" t="s">
        <v>98</v>
      </c>
      <c r="P6" s="48" t="s">
        <v>97</v>
      </c>
      <c r="Q6" s="47" t="s">
        <v>98</v>
      </c>
      <c r="R6" s="48" t="s">
        <v>97</v>
      </c>
      <c r="S6" s="49" t="s">
        <v>98</v>
      </c>
      <c r="T6" s="46" t="s">
        <v>97</v>
      </c>
      <c r="U6" s="49" t="s">
        <v>98</v>
      </c>
      <c r="V6" s="46" t="s">
        <v>97</v>
      </c>
      <c r="W6" s="49" t="s">
        <v>98</v>
      </c>
      <c r="X6" s="46" t="s">
        <v>97</v>
      </c>
      <c r="Y6" s="49" t="s">
        <v>98</v>
      </c>
      <c r="Z6" s="46" t="s">
        <v>97</v>
      </c>
      <c r="AA6" s="49" t="s">
        <v>98</v>
      </c>
      <c r="AB6" s="662"/>
    </row>
    <row r="7" spans="1:31" s="51" customFormat="1" ht="16.2" thickBot="1">
      <c r="A7" s="917" t="s">
        <v>493</v>
      </c>
      <c r="B7" s="975">
        <v>193739</v>
      </c>
      <c r="C7" s="794" t="s">
        <v>1869</v>
      </c>
      <c r="D7" s="976">
        <v>208364</v>
      </c>
      <c r="E7" s="793" t="s">
        <v>1870</v>
      </c>
      <c r="F7" s="977">
        <v>207501</v>
      </c>
      <c r="G7" s="794" t="s">
        <v>1871</v>
      </c>
      <c r="H7" s="976">
        <v>212326</v>
      </c>
      <c r="I7" s="793" t="s">
        <v>1872</v>
      </c>
      <c r="J7" s="977">
        <v>214228</v>
      </c>
      <c r="K7" s="794" t="s">
        <v>1873</v>
      </c>
      <c r="L7" s="978">
        <v>221293</v>
      </c>
      <c r="M7" s="793" t="s">
        <v>1874</v>
      </c>
      <c r="N7" s="979">
        <v>221270</v>
      </c>
      <c r="O7" s="794" t="s">
        <v>1875</v>
      </c>
      <c r="P7" s="980">
        <v>217411</v>
      </c>
      <c r="Q7" s="793" t="s">
        <v>1876</v>
      </c>
      <c r="R7" s="795">
        <v>227480</v>
      </c>
      <c r="S7" s="794" t="s">
        <v>1877</v>
      </c>
      <c r="T7" s="796">
        <v>204146</v>
      </c>
      <c r="U7" s="793" t="s">
        <v>1878</v>
      </c>
      <c r="V7" s="824"/>
      <c r="W7" s="924"/>
      <c r="X7" s="797">
        <v>224391</v>
      </c>
      <c r="Y7" s="952" t="s">
        <v>1879</v>
      </c>
      <c r="Z7" s="968">
        <v>242714</v>
      </c>
      <c r="AA7" s="926" t="s">
        <v>2018</v>
      </c>
      <c r="AB7" s="799"/>
      <c r="AC7" s="663"/>
      <c r="AD7" s="663"/>
      <c r="AE7" s="663"/>
    </row>
    <row r="8" spans="1:31" s="51" customFormat="1">
      <c r="A8" s="825" t="s">
        <v>1462</v>
      </c>
      <c r="B8" s="971">
        <v>0.39100000000000001</v>
      </c>
      <c r="C8" s="804" t="s">
        <v>1880</v>
      </c>
      <c r="D8" s="974">
        <v>0.40899999999999997</v>
      </c>
      <c r="E8" s="802" t="s">
        <v>1881</v>
      </c>
      <c r="F8" s="973">
        <v>0.39400000000000002</v>
      </c>
      <c r="G8" s="804" t="s">
        <v>1882</v>
      </c>
      <c r="H8" s="974">
        <v>0.39200000000000002</v>
      </c>
      <c r="I8" s="802" t="s">
        <v>1882</v>
      </c>
      <c r="J8" s="973">
        <v>0.38700000000000001</v>
      </c>
      <c r="K8" s="804" t="s">
        <v>1881</v>
      </c>
      <c r="L8" s="981">
        <v>0.39500000000000002</v>
      </c>
      <c r="M8" s="802" t="s">
        <v>1883</v>
      </c>
      <c r="N8" s="969">
        <v>0.38400000000000001</v>
      </c>
      <c r="O8" s="804" t="s">
        <v>1884</v>
      </c>
      <c r="P8" s="970">
        <v>0.39400000000000002</v>
      </c>
      <c r="Q8" s="802" t="s">
        <v>1882</v>
      </c>
      <c r="R8" s="808">
        <v>0.40899999999999997</v>
      </c>
      <c r="S8" s="804" t="s">
        <v>1883</v>
      </c>
      <c r="T8" s="809">
        <v>0.36700000000000005</v>
      </c>
      <c r="U8" s="802" t="s">
        <v>1884</v>
      </c>
      <c r="V8" s="961"/>
      <c r="W8" s="811"/>
      <c r="X8" s="962">
        <v>0.39600000000000002</v>
      </c>
      <c r="Y8" s="963" t="s">
        <v>1885</v>
      </c>
      <c r="Z8" s="964">
        <v>0.4</v>
      </c>
      <c r="AA8" s="982" t="s">
        <v>1883</v>
      </c>
      <c r="AB8" s="813"/>
      <c r="AC8" s="663"/>
      <c r="AD8" s="663"/>
      <c r="AE8" s="663"/>
    </row>
    <row r="9" spans="1:31" s="51" customFormat="1">
      <c r="A9" s="983" t="s">
        <v>1463</v>
      </c>
      <c r="B9" s="984">
        <v>4.8000000000000001E-2</v>
      </c>
      <c r="C9" s="827" t="s">
        <v>1836</v>
      </c>
      <c r="D9" s="985">
        <v>4.3999999999999997E-2</v>
      </c>
      <c r="E9" s="828" t="s">
        <v>1836</v>
      </c>
      <c r="F9" s="986">
        <v>4.3999999999999997E-2</v>
      </c>
      <c r="G9" s="827" t="s">
        <v>1857</v>
      </c>
      <c r="H9" s="985">
        <v>4.4999999999999998E-2</v>
      </c>
      <c r="I9" s="828" t="s">
        <v>1837</v>
      </c>
      <c r="J9" s="986">
        <v>4.7E-2</v>
      </c>
      <c r="K9" s="827" t="s">
        <v>1837</v>
      </c>
      <c r="L9" s="987">
        <v>4.7E-2</v>
      </c>
      <c r="M9" s="828" t="s">
        <v>1837</v>
      </c>
      <c r="N9" s="988">
        <v>4.8000000000000001E-2</v>
      </c>
      <c r="O9" s="827" t="s">
        <v>1837</v>
      </c>
      <c r="P9" s="989">
        <v>4.9000000000000002E-2</v>
      </c>
      <c r="Q9" s="828" t="s">
        <v>1857</v>
      </c>
      <c r="R9" s="829">
        <v>4.7E-2</v>
      </c>
      <c r="S9" s="827" t="s">
        <v>1836</v>
      </c>
      <c r="T9" s="830">
        <v>4.5999999999999999E-2</v>
      </c>
      <c r="U9" s="828" t="s">
        <v>1834</v>
      </c>
      <c r="V9" s="990"/>
      <c r="W9" s="831"/>
      <c r="X9" s="991">
        <v>4.5999999999999999E-2</v>
      </c>
      <c r="Y9" s="945" t="s">
        <v>1836</v>
      </c>
      <c r="Z9" s="992">
        <v>5.6000000000000001E-2</v>
      </c>
      <c r="AA9" s="993" t="s">
        <v>1834</v>
      </c>
      <c r="AB9" s="813"/>
      <c r="AC9" s="663"/>
      <c r="AD9" s="663"/>
      <c r="AE9" s="663"/>
    </row>
    <row r="10" spans="1:31" s="51" customFormat="1">
      <c r="A10" s="826" t="s">
        <v>1464</v>
      </c>
      <c r="B10" s="994">
        <v>9.0999999999999998E-2</v>
      </c>
      <c r="C10" s="827" t="s">
        <v>1811</v>
      </c>
      <c r="D10" s="995">
        <v>8.1000000000000003E-2</v>
      </c>
      <c r="E10" s="828" t="s">
        <v>1835</v>
      </c>
      <c r="F10" s="996">
        <v>0.09</v>
      </c>
      <c r="G10" s="827" t="s">
        <v>1810</v>
      </c>
      <c r="H10" s="995">
        <v>9.0999999999999998E-2</v>
      </c>
      <c r="I10" s="828" t="s">
        <v>1835</v>
      </c>
      <c r="J10" s="996">
        <v>0.10100000000000001</v>
      </c>
      <c r="K10" s="827" t="s">
        <v>1813</v>
      </c>
      <c r="L10" s="997">
        <v>9.5000000000000001E-2</v>
      </c>
      <c r="M10" s="828" t="s">
        <v>1810</v>
      </c>
      <c r="N10" s="998">
        <v>8.4000000000000005E-2</v>
      </c>
      <c r="O10" s="827" t="s">
        <v>1811</v>
      </c>
      <c r="P10" s="999">
        <v>9.9000000000000005E-2</v>
      </c>
      <c r="Q10" s="828" t="s">
        <v>1811</v>
      </c>
      <c r="R10" s="829">
        <v>7.6999999999999999E-2</v>
      </c>
      <c r="S10" s="827" t="s">
        <v>1835</v>
      </c>
      <c r="T10" s="830">
        <v>9.9000000000000005E-2</v>
      </c>
      <c r="U10" s="828" t="s">
        <v>1811</v>
      </c>
      <c r="V10" s="1000"/>
      <c r="W10" s="831"/>
      <c r="X10" s="1001">
        <v>9.7000000000000003E-2</v>
      </c>
      <c r="Y10" s="945" t="s">
        <v>1813</v>
      </c>
      <c r="Z10" s="1002">
        <v>8.5000000000000006E-2</v>
      </c>
      <c r="AA10" s="1003" t="s">
        <v>1835</v>
      </c>
      <c r="AB10" s="663"/>
      <c r="AC10" s="663"/>
      <c r="AD10" s="663"/>
      <c r="AE10" s="663"/>
    </row>
    <row r="11" spans="1:31" s="51" customFormat="1">
      <c r="A11" s="826" t="s">
        <v>1465</v>
      </c>
      <c r="B11" s="1004">
        <v>2.1999999999999999E-2</v>
      </c>
      <c r="C11" s="827" t="s">
        <v>1837</v>
      </c>
      <c r="D11" s="1005">
        <v>0.02</v>
      </c>
      <c r="E11" s="828" t="s">
        <v>1858</v>
      </c>
      <c r="F11" s="1006">
        <v>1.6E-2</v>
      </c>
      <c r="G11" s="827" t="s">
        <v>1857</v>
      </c>
      <c r="H11" s="1005">
        <v>2.4E-2</v>
      </c>
      <c r="I11" s="828" t="s">
        <v>1836</v>
      </c>
      <c r="J11" s="1006">
        <v>1.4999999999999999E-2</v>
      </c>
      <c r="K11" s="827" t="s">
        <v>1858</v>
      </c>
      <c r="L11" s="1007">
        <v>1.4E-2</v>
      </c>
      <c r="M11" s="828" t="s">
        <v>1858</v>
      </c>
      <c r="N11" s="1008">
        <v>1.9E-2</v>
      </c>
      <c r="O11" s="827" t="s">
        <v>1837</v>
      </c>
      <c r="P11" s="1009">
        <v>1.6E-2</v>
      </c>
      <c r="Q11" s="828" t="s">
        <v>1858</v>
      </c>
      <c r="R11" s="829">
        <v>1.2E-2</v>
      </c>
      <c r="S11" s="827" t="s">
        <v>1858</v>
      </c>
      <c r="T11" s="830">
        <v>2.1000000000000001E-2</v>
      </c>
      <c r="U11" s="828" t="s">
        <v>1836</v>
      </c>
      <c r="V11" s="1010"/>
      <c r="W11" s="831"/>
      <c r="X11" s="1011">
        <v>8.9999999999999993E-3</v>
      </c>
      <c r="Y11" s="945" t="s">
        <v>1886</v>
      </c>
      <c r="Z11" s="1012">
        <v>1.7000000000000001E-2</v>
      </c>
      <c r="AA11" s="1013" t="s">
        <v>1858</v>
      </c>
      <c r="AB11" s="663"/>
      <c r="AC11" s="663"/>
      <c r="AD11" s="663"/>
      <c r="AE11" s="663"/>
    </row>
    <row r="12" spans="1:31" s="51" customFormat="1">
      <c r="A12" s="826" t="s">
        <v>1466</v>
      </c>
      <c r="B12" s="1014">
        <v>0.44700000000000001</v>
      </c>
      <c r="C12" s="827" t="s">
        <v>1883</v>
      </c>
      <c r="D12" s="1015">
        <v>0.44600000000000001</v>
      </c>
      <c r="E12" s="828" t="s">
        <v>1884</v>
      </c>
      <c r="F12" s="1016">
        <v>0.45500000000000002</v>
      </c>
      <c r="G12" s="827" t="s">
        <v>1882</v>
      </c>
      <c r="H12" s="1015">
        <v>0.44800000000000001</v>
      </c>
      <c r="I12" s="828" t="s">
        <v>1812</v>
      </c>
      <c r="J12" s="1016">
        <v>0.45</v>
      </c>
      <c r="K12" s="827" t="s">
        <v>1883</v>
      </c>
      <c r="L12" s="1017">
        <v>0.44900000000000001</v>
      </c>
      <c r="M12" s="828" t="s">
        <v>1812</v>
      </c>
      <c r="N12" s="1018">
        <v>0.46500000000000002</v>
      </c>
      <c r="O12" s="827" t="s">
        <v>1887</v>
      </c>
      <c r="P12" s="1019">
        <v>0.443</v>
      </c>
      <c r="Q12" s="828" t="s">
        <v>1812</v>
      </c>
      <c r="R12" s="829">
        <v>0.45500000000000002</v>
      </c>
      <c r="S12" s="827" t="s">
        <v>1883</v>
      </c>
      <c r="T12" s="830">
        <v>0.46700000000000003</v>
      </c>
      <c r="U12" s="828" t="s">
        <v>1884</v>
      </c>
      <c r="V12" s="1020"/>
      <c r="W12" s="831"/>
      <c r="X12" s="1021">
        <v>0.45200000000000001</v>
      </c>
      <c r="Y12" s="945" t="s">
        <v>1880</v>
      </c>
      <c r="Z12" s="1022">
        <v>0.443</v>
      </c>
      <c r="AA12" s="1023" t="s">
        <v>1883</v>
      </c>
      <c r="AB12" s="663"/>
      <c r="AC12" s="663"/>
      <c r="AD12" s="663"/>
      <c r="AE12" s="663"/>
    </row>
    <row r="13" spans="1:31" s="51" customFormat="1">
      <c r="A13" s="832"/>
      <c r="B13" s="1024" t="s">
        <v>491</v>
      </c>
      <c r="C13" s="827"/>
      <c r="D13" s="1025" t="s">
        <v>491</v>
      </c>
      <c r="E13" s="828"/>
      <c r="F13" s="1026" t="s">
        <v>491</v>
      </c>
      <c r="G13" s="827"/>
      <c r="H13" s="1025" t="s">
        <v>491</v>
      </c>
      <c r="I13" s="828"/>
      <c r="J13" s="1026" t="s">
        <v>491</v>
      </c>
      <c r="K13" s="827"/>
      <c r="L13" s="1027" t="s">
        <v>491</v>
      </c>
      <c r="M13" s="828"/>
      <c r="N13" s="1028" t="s">
        <v>491</v>
      </c>
      <c r="O13" s="827"/>
      <c r="P13" s="1029"/>
      <c r="Q13" s="828"/>
      <c r="R13" s="833"/>
      <c r="S13" s="827"/>
      <c r="T13" s="834"/>
      <c r="U13" s="828"/>
      <c r="V13" s="1030"/>
      <c r="W13" s="831"/>
      <c r="X13" s="1031"/>
      <c r="Y13" s="945"/>
      <c r="Z13" s="1032"/>
      <c r="AA13" s="1033"/>
      <c r="AB13" s="663"/>
      <c r="AC13" s="663"/>
      <c r="AD13" s="663"/>
      <c r="AE13" s="663"/>
    </row>
    <row r="14" spans="1:31" s="51" customFormat="1" ht="13.8" thickBot="1">
      <c r="A14" s="917" t="s">
        <v>494</v>
      </c>
      <c r="B14" s="1034">
        <v>97076</v>
      </c>
      <c r="C14" s="794" t="s">
        <v>1888</v>
      </c>
      <c r="D14" s="1035">
        <v>104071</v>
      </c>
      <c r="E14" s="793" t="s">
        <v>1889</v>
      </c>
      <c r="F14" s="1036">
        <v>104675</v>
      </c>
      <c r="G14" s="794" t="s">
        <v>1890</v>
      </c>
      <c r="H14" s="1035">
        <v>103590</v>
      </c>
      <c r="I14" s="793" t="s">
        <v>1891</v>
      </c>
      <c r="J14" s="1036">
        <v>108091</v>
      </c>
      <c r="K14" s="794" t="s">
        <v>1892</v>
      </c>
      <c r="L14" s="1037">
        <v>111429</v>
      </c>
      <c r="M14" s="793" t="s">
        <v>1893</v>
      </c>
      <c r="N14" s="1038">
        <v>112674</v>
      </c>
      <c r="O14" s="794" t="s">
        <v>1894</v>
      </c>
      <c r="P14" s="1039">
        <v>111085</v>
      </c>
      <c r="Q14" s="793" t="s">
        <v>1895</v>
      </c>
      <c r="R14" s="795">
        <v>115924</v>
      </c>
      <c r="S14" s="794" t="s">
        <v>1896</v>
      </c>
      <c r="T14" s="796">
        <v>102657</v>
      </c>
      <c r="U14" s="793" t="s">
        <v>1897</v>
      </c>
      <c r="V14" s="835"/>
      <c r="W14" s="924"/>
      <c r="X14" s="797">
        <v>113472</v>
      </c>
      <c r="Y14" s="952" t="s">
        <v>1898</v>
      </c>
      <c r="Z14" s="968">
        <v>123285</v>
      </c>
      <c r="AA14" s="926" t="s">
        <v>2019</v>
      </c>
      <c r="AB14" s="663"/>
      <c r="AC14" s="663"/>
      <c r="AD14" s="663"/>
      <c r="AE14" s="663"/>
    </row>
    <row r="15" spans="1:31" s="51" customFormat="1">
      <c r="A15" s="800" t="s">
        <v>1462</v>
      </c>
      <c r="B15" s="1040">
        <v>0.39800000000000002</v>
      </c>
      <c r="C15" s="804" t="s">
        <v>1899</v>
      </c>
      <c r="D15" s="1041">
        <v>0.40100000000000002</v>
      </c>
      <c r="E15" s="802" t="s">
        <v>1885</v>
      </c>
      <c r="F15" s="1042">
        <v>0.39700000000000002</v>
      </c>
      <c r="G15" s="804" t="s">
        <v>1900</v>
      </c>
      <c r="H15" s="1041">
        <v>0.40699999999999997</v>
      </c>
      <c r="I15" s="802" t="s">
        <v>1900</v>
      </c>
      <c r="J15" s="1042">
        <v>0.40500000000000003</v>
      </c>
      <c r="K15" s="804" t="s">
        <v>1865</v>
      </c>
      <c r="L15" s="1043">
        <v>0.39100000000000001</v>
      </c>
      <c r="M15" s="802" t="s">
        <v>1885</v>
      </c>
      <c r="N15" s="1044">
        <v>0.38600000000000001</v>
      </c>
      <c r="O15" s="804" t="s">
        <v>1901</v>
      </c>
      <c r="P15" s="1045">
        <v>0.40899999999999997</v>
      </c>
      <c r="Q15" s="802" t="s">
        <v>1900</v>
      </c>
      <c r="R15" s="808">
        <v>0.40299999999999997</v>
      </c>
      <c r="S15" s="804" t="s">
        <v>1900</v>
      </c>
      <c r="T15" s="809">
        <v>0.38299999999999995</v>
      </c>
      <c r="U15" s="802" t="s">
        <v>1900</v>
      </c>
      <c r="V15" s="1046"/>
      <c r="W15" s="811"/>
      <c r="X15" s="1047">
        <v>0.41099999999999998</v>
      </c>
      <c r="Y15" s="963" t="s">
        <v>1902</v>
      </c>
      <c r="Z15" s="1048">
        <v>0.40300000000000002</v>
      </c>
      <c r="AA15" s="1049" t="s">
        <v>1881</v>
      </c>
      <c r="AB15" s="663"/>
      <c r="AC15" s="663"/>
      <c r="AD15" s="663"/>
      <c r="AE15" s="663"/>
    </row>
    <row r="16" spans="1:31" s="51" customFormat="1">
      <c r="A16" s="826" t="s">
        <v>1463</v>
      </c>
      <c r="B16" s="1050">
        <v>0.02</v>
      </c>
      <c r="C16" s="827" t="s">
        <v>1834</v>
      </c>
      <c r="D16" s="1051">
        <v>2.3E-2</v>
      </c>
      <c r="E16" s="828" t="s">
        <v>1836</v>
      </c>
      <c r="F16" s="1052">
        <v>1.9E-2</v>
      </c>
      <c r="G16" s="827" t="s">
        <v>1837</v>
      </c>
      <c r="H16" s="1051">
        <v>1.6E-2</v>
      </c>
      <c r="I16" s="828" t="s">
        <v>1857</v>
      </c>
      <c r="J16" s="1052">
        <v>1.9E-2</v>
      </c>
      <c r="K16" s="827" t="s">
        <v>1857</v>
      </c>
      <c r="L16" s="1053">
        <v>2.5999999999999999E-2</v>
      </c>
      <c r="M16" s="828" t="s">
        <v>1834</v>
      </c>
      <c r="N16" s="1054">
        <v>2.1000000000000001E-2</v>
      </c>
      <c r="O16" s="827" t="s">
        <v>1837</v>
      </c>
      <c r="P16" s="1055">
        <v>1.7000000000000001E-2</v>
      </c>
      <c r="Q16" s="828" t="s">
        <v>1836</v>
      </c>
      <c r="R16" s="829">
        <v>2.6000000000000002E-2</v>
      </c>
      <c r="S16" s="827" t="s">
        <v>1836</v>
      </c>
      <c r="T16" s="830">
        <v>3.5000000000000003E-2</v>
      </c>
      <c r="U16" s="828" t="s">
        <v>1810</v>
      </c>
      <c r="V16" s="1056"/>
      <c r="W16" s="831"/>
      <c r="X16" s="1057">
        <v>2.4E-2</v>
      </c>
      <c r="Y16" s="945" t="s">
        <v>1835</v>
      </c>
      <c r="Z16" s="1058">
        <v>2.5999999999999999E-2</v>
      </c>
      <c r="AA16" s="1059" t="s">
        <v>1834</v>
      </c>
      <c r="AB16" s="663"/>
      <c r="AC16" s="663"/>
      <c r="AD16" s="663"/>
      <c r="AE16" s="663"/>
    </row>
    <row r="17" spans="1:31" s="51" customFormat="1">
      <c r="A17" s="826" t="s">
        <v>1464</v>
      </c>
      <c r="B17" s="1060">
        <v>8.4000000000000005E-2</v>
      </c>
      <c r="C17" s="827" t="s">
        <v>1812</v>
      </c>
      <c r="D17" s="1061">
        <v>7.4999999999999997E-2</v>
      </c>
      <c r="E17" s="828" t="s">
        <v>1811</v>
      </c>
      <c r="F17" s="1062">
        <v>0.09</v>
      </c>
      <c r="G17" s="827" t="s">
        <v>1882</v>
      </c>
      <c r="H17" s="1061">
        <v>8.1000000000000003E-2</v>
      </c>
      <c r="I17" s="828" t="s">
        <v>1887</v>
      </c>
      <c r="J17" s="1062">
        <v>9.6000000000000002E-2</v>
      </c>
      <c r="K17" s="827" t="s">
        <v>1812</v>
      </c>
      <c r="L17" s="1063">
        <v>8.8999999999999996E-2</v>
      </c>
      <c r="M17" s="828" t="s">
        <v>1882</v>
      </c>
      <c r="N17" s="1064">
        <v>0.09</v>
      </c>
      <c r="O17" s="827" t="s">
        <v>1812</v>
      </c>
      <c r="P17" s="1065">
        <v>8.2000000000000003E-2</v>
      </c>
      <c r="Q17" s="828" t="s">
        <v>1811</v>
      </c>
      <c r="R17" s="829">
        <v>7.2000000000000008E-2</v>
      </c>
      <c r="S17" s="827" t="s">
        <v>1813</v>
      </c>
      <c r="T17" s="830">
        <v>8.900000000000001E-2</v>
      </c>
      <c r="U17" s="828" t="s">
        <v>1887</v>
      </c>
      <c r="V17" s="1066"/>
      <c r="W17" s="831"/>
      <c r="X17" s="1067">
        <v>7.0999999999999994E-2</v>
      </c>
      <c r="Y17" s="945" t="s">
        <v>1812</v>
      </c>
      <c r="Z17" s="1068">
        <v>7.9000000000000001E-2</v>
      </c>
      <c r="AA17" s="1069" t="s">
        <v>1887</v>
      </c>
      <c r="AB17" s="663"/>
      <c r="AC17" s="663"/>
      <c r="AD17" s="663"/>
      <c r="AE17" s="663"/>
    </row>
    <row r="18" spans="1:31" s="51" customFormat="1">
      <c r="A18" s="826" t="s">
        <v>1465</v>
      </c>
      <c r="B18" s="1070">
        <v>1.2E-2</v>
      </c>
      <c r="C18" s="827" t="s">
        <v>1836</v>
      </c>
      <c r="D18" s="1071">
        <v>1.6E-2</v>
      </c>
      <c r="E18" s="828" t="s">
        <v>1836</v>
      </c>
      <c r="F18" s="1072">
        <v>1.9E-2</v>
      </c>
      <c r="G18" s="827" t="s">
        <v>1835</v>
      </c>
      <c r="H18" s="1071">
        <v>2.1000000000000001E-2</v>
      </c>
      <c r="I18" s="828" t="s">
        <v>1834</v>
      </c>
      <c r="J18" s="1072">
        <v>8.9999999999999993E-3</v>
      </c>
      <c r="K18" s="827" t="s">
        <v>1857</v>
      </c>
      <c r="L18" s="1073">
        <v>1.4E-2</v>
      </c>
      <c r="M18" s="828" t="s">
        <v>1857</v>
      </c>
      <c r="N18" s="1074">
        <v>1.7000000000000001E-2</v>
      </c>
      <c r="O18" s="827" t="s">
        <v>1835</v>
      </c>
      <c r="P18" s="1075">
        <v>1.7000000000000001E-2</v>
      </c>
      <c r="Q18" s="828" t="s">
        <v>1836</v>
      </c>
      <c r="R18" s="829">
        <v>1.1000000000000001E-2</v>
      </c>
      <c r="S18" s="827" t="s">
        <v>1858</v>
      </c>
      <c r="T18" s="830">
        <v>2.3E-2</v>
      </c>
      <c r="U18" s="828" t="s">
        <v>1835</v>
      </c>
      <c r="V18" s="1076"/>
      <c r="W18" s="831"/>
      <c r="X18" s="1077">
        <v>7.0000000000000001E-3</v>
      </c>
      <c r="Y18" s="945" t="s">
        <v>1886</v>
      </c>
      <c r="Z18" s="1078">
        <v>1.4999999999999999E-2</v>
      </c>
      <c r="AA18" s="1079" t="s">
        <v>1837</v>
      </c>
      <c r="AB18" s="663"/>
      <c r="AC18" s="663"/>
      <c r="AD18" s="663"/>
      <c r="AE18" s="663"/>
    </row>
    <row r="19" spans="1:31" s="51" customFormat="1">
      <c r="A19" s="826" t="s">
        <v>1466</v>
      </c>
      <c r="B19" s="1080">
        <v>0.48599999999999999</v>
      </c>
      <c r="C19" s="827" t="s">
        <v>1885</v>
      </c>
      <c r="D19" s="1081">
        <v>0.48399999999999999</v>
      </c>
      <c r="E19" s="828" t="s">
        <v>1881</v>
      </c>
      <c r="F19" s="1082">
        <v>0.47499999999999998</v>
      </c>
      <c r="G19" s="827" t="s">
        <v>1903</v>
      </c>
      <c r="H19" s="1081">
        <v>0.47499999999999998</v>
      </c>
      <c r="I19" s="828" t="s">
        <v>1903</v>
      </c>
      <c r="J19" s="1082">
        <v>0.47099999999999997</v>
      </c>
      <c r="K19" s="827" t="s">
        <v>1903</v>
      </c>
      <c r="L19" s="1083">
        <v>0.47899999999999998</v>
      </c>
      <c r="M19" s="828" t="s">
        <v>1885</v>
      </c>
      <c r="N19" s="1084">
        <v>0.48599999999999999</v>
      </c>
      <c r="O19" s="827" t="s">
        <v>1885</v>
      </c>
      <c r="P19" s="1085">
        <v>0.47399999999999998</v>
      </c>
      <c r="Q19" s="828" t="s">
        <v>1901</v>
      </c>
      <c r="R19" s="829">
        <v>0.48899999999999999</v>
      </c>
      <c r="S19" s="827" t="s">
        <v>1901</v>
      </c>
      <c r="T19" s="830">
        <v>0.47</v>
      </c>
      <c r="U19" s="828" t="s">
        <v>1901</v>
      </c>
      <c r="V19" s="1086"/>
      <c r="W19" s="831"/>
      <c r="X19" s="1087">
        <v>0.48699999999999999</v>
      </c>
      <c r="Y19" s="945" t="s">
        <v>1899</v>
      </c>
      <c r="Z19" s="1088">
        <v>0.47799999999999998</v>
      </c>
      <c r="AA19" s="1089" t="s">
        <v>1881</v>
      </c>
      <c r="AB19" s="663"/>
      <c r="AC19" s="663"/>
      <c r="AD19" s="663"/>
      <c r="AE19" s="663"/>
    </row>
    <row r="20" spans="1:31" s="51" customFormat="1">
      <c r="A20" s="832"/>
      <c r="B20" s="1090" t="s">
        <v>491</v>
      </c>
      <c r="C20" s="827"/>
      <c r="D20" s="1091" t="s">
        <v>491</v>
      </c>
      <c r="E20" s="828"/>
      <c r="F20" s="1092" t="s">
        <v>491</v>
      </c>
      <c r="G20" s="827"/>
      <c r="H20" s="1091" t="s">
        <v>491</v>
      </c>
      <c r="I20" s="828"/>
      <c r="J20" s="1092" t="s">
        <v>491</v>
      </c>
      <c r="K20" s="827"/>
      <c r="L20" s="1093" t="s">
        <v>491</v>
      </c>
      <c r="M20" s="828"/>
      <c r="N20" s="1094" t="s">
        <v>491</v>
      </c>
      <c r="O20" s="827"/>
      <c r="P20" s="1095"/>
      <c r="Q20" s="828"/>
      <c r="R20" s="833"/>
      <c r="S20" s="827"/>
      <c r="T20" s="834"/>
      <c r="U20" s="828"/>
      <c r="V20" s="1096"/>
      <c r="W20" s="831"/>
      <c r="X20" s="1097"/>
      <c r="Y20" s="945"/>
      <c r="Z20" s="1098"/>
      <c r="AA20" s="1099"/>
      <c r="AB20" s="663"/>
      <c r="AC20" s="663"/>
      <c r="AD20" s="663"/>
      <c r="AE20" s="663"/>
    </row>
    <row r="21" spans="1:31" s="51" customFormat="1" ht="13.8" thickBot="1">
      <c r="A21" s="917" t="s">
        <v>495</v>
      </c>
      <c r="B21" s="1100">
        <v>96663</v>
      </c>
      <c r="C21" s="794" t="s">
        <v>1904</v>
      </c>
      <c r="D21" s="1101">
        <v>104293</v>
      </c>
      <c r="E21" s="793" t="s">
        <v>1905</v>
      </c>
      <c r="F21" s="1102">
        <v>102826</v>
      </c>
      <c r="G21" s="794" t="s">
        <v>1906</v>
      </c>
      <c r="H21" s="1101">
        <v>108736</v>
      </c>
      <c r="I21" s="793" t="s">
        <v>1907</v>
      </c>
      <c r="J21" s="1102">
        <v>106137</v>
      </c>
      <c r="K21" s="794" t="s">
        <v>1908</v>
      </c>
      <c r="L21" s="1103">
        <v>109864</v>
      </c>
      <c r="M21" s="793" t="s">
        <v>1909</v>
      </c>
      <c r="N21" s="1104">
        <v>108596</v>
      </c>
      <c r="O21" s="794" t="s">
        <v>1910</v>
      </c>
      <c r="P21" s="1105">
        <v>106326</v>
      </c>
      <c r="Q21" s="793" t="s">
        <v>1911</v>
      </c>
      <c r="R21" s="795">
        <v>111556</v>
      </c>
      <c r="S21" s="794" t="s">
        <v>1912</v>
      </c>
      <c r="T21" s="796">
        <v>101489</v>
      </c>
      <c r="U21" s="793" t="s">
        <v>1913</v>
      </c>
      <c r="V21" s="835"/>
      <c r="W21" s="924"/>
      <c r="X21" s="797">
        <v>110919</v>
      </c>
      <c r="Y21" s="952" t="s">
        <v>1914</v>
      </c>
      <c r="Z21" s="968">
        <v>119429</v>
      </c>
      <c r="AA21" s="926" t="s">
        <v>2020</v>
      </c>
      <c r="AB21" s="663"/>
      <c r="AC21" s="663"/>
      <c r="AD21" s="663"/>
      <c r="AE21" s="663"/>
    </row>
    <row r="22" spans="1:31" s="51" customFormat="1">
      <c r="A22" s="800" t="s">
        <v>1462</v>
      </c>
      <c r="B22" s="1106">
        <v>0.38400000000000001</v>
      </c>
      <c r="C22" s="804" t="s">
        <v>1903</v>
      </c>
      <c r="D22" s="1107">
        <v>0.41599999999999998</v>
      </c>
      <c r="E22" s="802" t="s">
        <v>1902</v>
      </c>
      <c r="F22" s="1108">
        <v>0.39200000000000002</v>
      </c>
      <c r="G22" s="804" t="s">
        <v>1883</v>
      </c>
      <c r="H22" s="1107">
        <v>0.379</v>
      </c>
      <c r="I22" s="802" t="s">
        <v>1881</v>
      </c>
      <c r="J22" s="1108">
        <v>0.36899999999999999</v>
      </c>
      <c r="K22" s="804" t="s">
        <v>1900</v>
      </c>
      <c r="L22" s="1109">
        <v>0.39900000000000002</v>
      </c>
      <c r="M22" s="802" t="s">
        <v>1901</v>
      </c>
      <c r="N22" s="1110">
        <v>0.38200000000000001</v>
      </c>
      <c r="O22" s="804" t="s">
        <v>1884</v>
      </c>
      <c r="P22" s="1111">
        <v>0.377</v>
      </c>
      <c r="Q22" s="802" t="s">
        <v>1881</v>
      </c>
      <c r="R22" s="808">
        <v>0.41600000000000004</v>
      </c>
      <c r="S22" s="804" t="s">
        <v>1903</v>
      </c>
      <c r="T22" s="809">
        <v>0.35100000000000003</v>
      </c>
      <c r="U22" s="802" t="s">
        <v>1880</v>
      </c>
      <c r="V22" s="1112"/>
      <c r="W22" s="811"/>
      <c r="X22" s="1113">
        <v>0.38</v>
      </c>
      <c r="Y22" s="963" t="s">
        <v>1863</v>
      </c>
      <c r="Z22" s="1114">
        <v>0.39700000000000002</v>
      </c>
      <c r="AA22" s="1115" t="s">
        <v>1903</v>
      </c>
      <c r="AB22" s="663"/>
      <c r="AC22" s="663"/>
      <c r="AD22" s="663"/>
      <c r="AE22" s="663"/>
    </row>
    <row r="23" spans="1:31" s="51" customFormat="1">
      <c r="A23" s="826" t="s">
        <v>1463</v>
      </c>
      <c r="B23" s="1060">
        <v>7.5999999999999998E-2</v>
      </c>
      <c r="C23" s="827" t="s">
        <v>1809</v>
      </c>
      <c r="D23" s="1071">
        <v>6.6000000000000003E-2</v>
      </c>
      <c r="E23" s="828" t="s">
        <v>1810</v>
      </c>
      <c r="F23" s="1072">
        <v>7.0000000000000007E-2</v>
      </c>
      <c r="G23" s="827" t="s">
        <v>1811</v>
      </c>
      <c r="H23" s="1071">
        <v>7.1999999999999995E-2</v>
      </c>
      <c r="I23" s="828" t="s">
        <v>1810</v>
      </c>
      <c r="J23" s="1072">
        <v>7.4999999999999997E-2</v>
      </c>
      <c r="K23" s="827" t="s">
        <v>1810</v>
      </c>
      <c r="L23" s="1073">
        <v>6.8000000000000005E-2</v>
      </c>
      <c r="M23" s="828" t="s">
        <v>1811</v>
      </c>
      <c r="N23" s="1074">
        <v>7.5999999999999998E-2</v>
      </c>
      <c r="O23" s="827" t="s">
        <v>1810</v>
      </c>
      <c r="P23" s="1075">
        <v>8.3000000000000004E-2</v>
      </c>
      <c r="Q23" s="828" t="s">
        <v>1811</v>
      </c>
      <c r="R23" s="829">
        <v>7.0000000000000007E-2</v>
      </c>
      <c r="S23" s="827" t="s">
        <v>1813</v>
      </c>
      <c r="T23" s="830">
        <v>5.7999999999999996E-2</v>
      </c>
      <c r="U23" s="828" t="s">
        <v>1810</v>
      </c>
      <c r="V23" s="1116"/>
      <c r="W23" s="831"/>
      <c r="X23" s="1117">
        <v>7.0000000000000007E-2</v>
      </c>
      <c r="Y23" s="945" t="s">
        <v>1810</v>
      </c>
      <c r="Z23" s="1118">
        <v>8.6999999999999994E-2</v>
      </c>
      <c r="AA23" s="1119" t="s">
        <v>1809</v>
      </c>
      <c r="AB23" s="663"/>
      <c r="AC23" s="663"/>
      <c r="AD23" s="663"/>
      <c r="AE23" s="663"/>
    </row>
    <row r="24" spans="1:31" s="51" customFormat="1">
      <c r="A24" s="826" t="s">
        <v>1464</v>
      </c>
      <c r="B24" s="1120">
        <v>9.8000000000000004E-2</v>
      </c>
      <c r="C24" s="827" t="s">
        <v>1887</v>
      </c>
      <c r="D24" s="1121">
        <v>8.6999999999999994E-2</v>
      </c>
      <c r="E24" s="828" t="s">
        <v>1812</v>
      </c>
      <c r="F24" s="1122">
        <v>0.09</v>
      </c>
      <c r="G24" s="827" t="s">
        <v>1887</v>
      </c>
      <c r="H24" s="1121">
        <v>0.1</v>
      </c>
      <c r="I24" s="828" t="s">
        <v>1809</v>
      </c>
      <c r="J24" s="1122">
        <v>0.107</v>
      </c>
      <c r="K24" s="827" t="s">
        <v>1882</v>
      </c>
      <c r="L24" s="1123">
        <v>0.10100000000000001</v>
      </c>
      <c r="M24" s="828" t="s">
        <v>1809</v>
      </c>
      <c r="N24" s="1124">
        <v>7.8E-2</v>
      </c>
      <c r="O24" s="827" t="s">
        <v>1810</v>
      </c>
      <c r="P24" s="1125">
        <v>0.11600000000000001</v>
      </c>
      <c r="Q24" s="828" t="s">
        <v>1812</v>
      </c>
      <c r="R24" s="829">
        <v>8.199999999999999E-2</v>
      </c>
      <c r="S24" s="827" t="s">
        <v>1887</v>
      </c>
      <c r="T24" s="830">
        <v>0.109</v>
      </c>
      <c r="U24" s="828" t="s">
        <v>1887</v>
      </c>
      <c r="V24" s="1126"/>
      <c r="W24" s="831"/>
      <c r="X24" s="1127">
        <v>0.123</v>
      </c>
      <c r="Y24" s="945" t="s">
        <v>1882</v>
      </c>
      <c r="Z24" s="1128">
        <v>9.0999999999999998E-2</v>
      </c>
      <c r="AA24" s="1129" t="s">
        <v>1809</v>
      </c>
      <c r="AB24" s="663"/>
      <c r="AC24" s="663"/>
      <c r="AD24" s="663"/>
      <c r="AE24" s="663"/>
    </row>
    <row r="25" spans="1:31" s="51" customFormat="1">
      <c r="A25" s="826" t="s">
        <v>1465</v>
      </c>
      <c r="B25" s="1130">
        <v>3.3000000000000002E-2</v>
      </c>
      <c r="C25" s="827" t="s">
        <v>1811</v>
      </c>
      <c r="D25" s="1131">
        <v>2.3E-2</v>
      </c>
      <c r="E25" s="828" t="s">
        <v>1837</v>
      </c>
      <c r="F25" s="1132">
        <v>1.2E-2</v>
      </c>
      <c r="G25" s="827" t="s">
        <v>1858</v>
      </c>
      <c r="H25" s="1131">
        <v>2.7E-2</v>
      </c>
      <c r="I25" s="828" t="s">
        <v>1835</v>
      </c>
      <c r="J25" s="1132">
        <v>2.1000000000000001E-2</v>
      </c>
      <c r="K25" s="827" t="s">
        <v>1836</v>
      </c>
      <c r="L25" s="1133">
        <v>1.4E-2</v>
      </c>
      <c r="M25" s="828" t="s">
        <v>1857</v>
      </c>
      <c r="N25" s="1134">
        <v>2.1000000000000001E-2</v>
      </c>
      <c r="O25" s="827" t="s">
        <v>1837</v>
      </c>
      <c r="P25" s="1135">
        <v>1.4E-2</v>
      </c>
      <c r="Q25" s="828" t="s">
        <v>1857</v>
      </c>
      <c r="R25" s="829">
        <v>1.3000000000000001E-2</v>
      </c>
      <c r="S25" s="827" t="s">
        <v>1837</v>
      </c>
      <c r="T25" s="830">
        <v>1.9E-2</v>
      </c>
      <c r="U25" s="828" t="s">
        <v>1835</v>
      </c>
      <c r="V25" s="1136"/>
      <c r="W25" s="831"/>
      <c r="X25" s="1137">
        <v>1.0999999999999999E-2</v>
      </c>
      <c r="Y25" s="945" t="s">
        <v>1837</v>
      </c>
      <c r="Z25" s="1138">
        <v>1.7999999999999999E-2</v>
      </c>
      <c r="AA25" s="1139" t="s">
        <v>1837</v>
      </c>
      <c r="AB25" s="663"/>
      <c r="AC25" s="663"/>
      <c r="AD25" s="663"/>
      <c r="AE25" s="663"/>
    </row>
    <row r="26" spans="1:31" s="51" customFormat="1">
      <c r="A26" s="826" t="s">
        <v>1466</v>
      </c>
      <c r="B26" s="1140">
        <v>0.40899999999999997</v>
      </c>
      <c r="C26" s="827" t="s">
        <v>1903</v>
      </c>
      <c r="D26" s="1141">
        <v>0.40899999999999997</v>
      </c>
      <c r="E26" s="828" t="s">
        <v>1903</v>
      </c>
      <c r="F26" s="1142">
        <v>0.436</v>
      </c>
      <c r="G26" s="827" t="s">
        <v>1880</v>
      </c>
      <c r="H26" s="1141">
        <v>0.42199999999999999</v>
      </c>
      <c r="I26" s="828" t="s">
        <v>1881</v>
      </c>
      <c r="J26" s="1142">
        <v>0.42899999999999999</v>
      </c>
      <c r="K26" s="827" t="s">
        <v>1901</v>
      </c>
      <c r="L26" s="1143">
        <v>0.41899999999999998</v>
      </c>
      <c r="M26" s="828" t="s">
        <v>1900</v>
      </c>
      <c r="N26" s="1144">
        <v>0.443</v>
      </c>
      <c r="O26" s="827" t="s">
        <v>1880</v>
      </c>
      <c r="P26" s="1145">
        <v>0.40899999999999997</v>
      </c>
      <c r="Q26" s="828" t="s">
        <v>1885</v>
      </c>
      <c r="R26" s="829">
        <v>0.42</v>
      </c>
      <c r="S26" s="827" t="s">
        <v>1900</v>
      </c>
      <c r="T26" s="830">
        <v>0.46399999999999997</v>
      </c>
      <c r="U26" s="828" t="s">
        <v>1899</v>
      </c>
      <c r="V26" s="1146"/>
      <c r="W26" s="831"/>
      <c r="X26" s="1147">
        <v>0.41599999999999998</v>
      </c>
      <c r="Y26" s="945" t="s">
        <v>1865</v>
      </c>
      <c r="Z26" s="1148">
        <v>0.40699999999999997</v>
      </c>
      <c r="AA26" s="1149" t="s">
        <v>1899</v>
      </c>
      <c r="AB26" s="663"/>
      <c r="AC26" s="663"/>
      <c r="AD26" s="663"/>
      <c r="AE26" s="663"/>
    </row>
    <row r="27" spans="1:31" s="17" customFormat="1" ht="13.8">
      <c r="A27" s="2471" t="s">
        <v>1797</v>
      </c>
      <c r="B27" s="2472"/>
      <c r="C27" s="2472"/>
      <c r="D27" s="2472"/>
      <c r="E27" s="2472"/>
      <c r="F27" s="2472"/>
      <c r="G27" s="2472"/>
      <c r="H27" s="2472"/>
      <c r="I27" s="2472"/>
      <c r="J27" s="2472"/>
      <c r="K27" s="2472"/>
      <c r="L27" s="2472"/>
      <c r="M27" s="2472"/>
      <c r="N27" s="2472"/>
      <c r="O27" s="2472"/>
      <c r="P27" s="2472"/>
      <c r="Q27" s="2472"/>
      <c r="R27" s="2472"/>
      <c r="S27" s="2472"/>
      <c r="T27" s="2472"/>
      <c r="U27" s="2472"/>
      <c r="V27" s="2472"/>
      <c r="W27" s="2472"/>
      <c r="X27" s="2472"/>
      <c r="Y27" s="2472"/>
      <c r="Z27" s="2472"/>
      <c r="AA27" s="2473"/>
    </row>
    <row r="28" spans="1:31" s="17" customFormat="1" ht="13.8">
      <c r="A28" s="791"/>
      <c r="B28" s="791"/>
      <c r="C28" s="791"/>
      <c r="D28" s="791"/>
      <c r="E28" s="791"/>
      <c r="F28" s="791"/>
      <c r="G28" s="791"/>
      <c r="H28" s="791"/>
      <c r="I28" s="791"/>
      <c r="J28" s="791"/>
      <c r="K28" s="791"/>
      <c r="L28" s="791"/>
      <c r="M28" s="791"/>
      <c r="N28" s="791"/>
      <c r="O28" s="791"/>
      <c r="P28" s="791"/>
      <c r="Q28" s="791"/>
    </row>
    <row r="29" spans="1:31" s="17" customFormat="1" ht="13.8">
      <c r="A29" s="2292" t="s">
        <v>2027</v>
      </c>
      <c r="B29" s="2292"/>
      <c r="C29" s="2292"/>
      <c r="D29" s="2292"/>
      <c r="E29" s="2292"/>
      <c r="F29" s="2292"/>
      <c r="G29" s="2292"/>
      <c r="H29" s="2292"/>
      <c r="I29" s="2292"/>
      <c r="J29" s="2292"/>
      <c r="K29" s="2292"/>
      <c r="L29" s="2292"/>
      <c r="M29" s="2292"/>
      <c r="N29" s="2292"/>
      <c r="O29" s="2292"/>
      <c r="P29" s="2292"/>
      <c r="Q29" s="2292"/>
      <c r="R29" s="2292"/>
      <c r="S29" s="2292"/>
      <c r="T29" s="2292"/>
      <c r="U29" s="2292"/>
      <c r="V29" s="2292"/>
      <c r="W29" s="2292"/>
    </row>
    <row r="30" spans="1:31" s="17" customFormat="1" ht="13.8">
      <c r="A30" s="791"/>
      <c r="B30" s="791"/>
      <c r="C30" s="791"/>
      <c r="D30" s="791"/>
      <c r="E30" s="791"/>
      <c r="F30" s="791"/>
      <c r="G30" s="791"/>
      <c r="H30" s="791"/>
      <c r="I30" s="791"/>
      <c r="J30" s="791"/>
      <c r="K30" s="791"/>
      <c r="L30" s="791"/>
      <c r="M30" s="791"/>
      <c r="N30" s="791"/>
      <c r="O30" s="791"/>
      <c r="P30" s="791"/>
      <c r="Q30" s="791"/>
    </row>
    <row r="31" spans="1:31" s="17" customFormat="1" ht="13.8">
      <c r="A31" s="791"/>
      <c r="B31" s="791"/>
      <c r="C31" s="791"/>
      <c r="D31" s="791"/>
      <c r="E31" s="791"/>
      <c r="F31" s="791"/>
      <c r="G31" s="791"/>
      <c r="H31" s="791"/>
      <c r="I31" s="791"/>
      <c r="J31" s="791"/>
      <c r="K31" s="791"/>
      <c r="L31" s="791"/>
      <c r="M31" s="791"/>
      <c r="N31" s="791"/>
      <c r="O31" s="791"/>
      <c r="P31" s="791"/>
      <c r="Q31" s="791"/>
    </row>
    <row r="32" spans="1:31" s="51" customFormat="1" ht="18" customHeight="1">
      <c r="A32" s="2467" t="s">
        <v>433</v>
      </c>
      <c r="B32" s="2297" t="s">
        <v>23</v>
      </c>
      <c r="C32" s="2298"/>
      <c r="D32" s="2298"/>
      <c r="E32" s="2298"/>
      <c r="F32" s="2298"/>
      <c r="G32" s="2298"/>
      <c r="H32" s="2298"/>
      <c r="I32" s="2298"/>
      <c r="J32" s="2298"/>
      <c r="K32" s="2298"/>
      <c r="L32" s="2298"/>
      <c r="M32" s="2298"/>
      <c r="N32" s="2298"/>
      <c r="O32" s="2298"/>
      <c r="P32" s="2298"/>
      <c r="Q32" s="2298"/>
      <c r="R32" s="2298"/>
      <c r="S32" s="2298"/>
      <c r="T32" s="2298"/>
      <c r="U32" s="2298"/>
      <c r="V32" s="2298"/>
      <c r="W32" s="2298"/>
      <c r="X32" s="2298"/>
      <c r="Y32" s="2298"/>
      <c r="Z32" s="2298"/>
      <c r="AA32" s="2298"/>
    </row>
    <row r="33" spans="1:31" s="51" customFormat="1" ht="18" customHeight="1">
      <c r="A33" s="2468"/>
      <c r="B33" s="2417" t="s">
        <v>100</v>
      </c>
      <c r="C33" s="2429"/>
      <c r="D33" s="2418" t="s">
        <v>100</v>
      </c>
      <c r="E33" s="2429"/>
      <c r="F33" s="2418" t="s">
        <v>100</v>
      </c>
      <c r="G33" s="2429"/>
      <c r="H33" s="2416" t="s">
        <v>100</v>
      </c>
      <c r="I33" s="2429"/>
      <c r="J33" s="2416" t="s">
        <v>100</v>
      </c>
      <c r="K33" s="2429"/>
      <c r="L33" s="2416" t="s">
        <v>100</v>
      </c>
      <c r="M33" s="2429"/>
      <c r="N33" s="2416" t="s">
        <v>100</v>
      </c>
      <c r="O33" s="2429"/>
      <c r="P33" s="2416" t="s">
        <v>100</v>
      </c>
      <c r="Q33" s="2429"/>
      <c r="R33" s="2418" t="s">
        <v>100</v>
      </c>
      <c r="S33" s="2423"/>
      <c r="T33" s="2417" t="s">
        <v>100</v>
      </c>
      <c r="U33" s="2423"/>
      <c r="V33" s="2417" t="s">
        <v>100</v>
      </c>
      <c r="W33" s="2423"/>
      <c r="X33" s="2417" t="s">
        <v>100</v>
      </c>
      <c r="Y33" s="2423"/>
      <c r="Z33" s="2417" t="s">
        <v>100</v>
      </c>
      <c r="AA33" s="2423"/>
      <c r="AB33" s="206"/>
    </row>
    <row r="34" spans="1:31" s="51" customFormat="1" ht="18" customHeight="1">
      <c r="A34" s="2468"/>
      <c r="B34" s="2417">
        <v>2010</v>
      </c>
      <c r="C34" s="2429"/>
      <c r="D34" s="2418">
        <v>2011</v>
      </c>
      <c r="E34" s="2429"/>
      <c r="F34" s="2418">
        <v>2012</v>
      </c>
      <c r="G34" s="2429"/>
      <c r="H34" s="2416">
        <v>2013</v>
      </c>
      <c r="I34" s="2429"/>
      <c r="J34" s="2416">
        <v>2014</v>
      </c>
      <c r="K34" s="2429"/>
      <c r="L34" s="2416">
        <v>2015</v>
      </c>
      <c r="M34" s="2429"/>
      <c r="N34" s="2416">
        <v>2016</v>
      </c>
      <c r="O34" s="2429"/>
      <c r="P34" s="2416">
        <v>2017</v>
      </c>
      <c r="Q34" s="2429"/>
      <c r="R34" s="2418">
        <v>2018</v>
      </c>
      <c r="S34" s="2423"/>
      <c r="T34" s="2417">
        <v>2019</v>
      </c>
      <c r="U34" s="2423"/>
      <c r="V34" s="2417" t="s">
        <v>1796</v>
      </c>
      <c r="W34" s="2423"/>
      <c r="X34" s="2417">
        <v>2021</v>
      </c>
      <c r="Y34" s="2423"/>
      <c r="Z34" s="2417">
        <v>2022</v>
      </c>
      <c r="AA34" s="2423"/>
      <c r="AB34" s="206"/>
    </row>
    <row r="35" spans="1:31" s="50" customFormat="1" ht="30">
      <c r="A35" s="2469"/>
      <c r="B35" s="46" t="s">
        <v>97</v>
      </c>
      <c r="C35" s="47" t="s">
        <v>98</v>
      </c>
      <c r="D35" s="48" t="s">
        <v>97</v>
      </c>
      <c r="E35" s="47" t="s">
        <v>98</v>
      </c>
      <c r="F35" s="48" t="s">
        <v>97</v>
      </c>
      <c r="G35" s="47" t="s">
        <v>98</v>
      </c>
      <c r="H35" s="52" t="s">
        <v>97</v>
      </c>
      <c r="I35" s="47" t="s">
        <v>98</v>
      </c>
      <c r="J35" s="52" t="s">
        <v>97</v>
      </c>
      <c r="K35" s="47" t="s">
        <v>98</v>
      </c>
      <c r="L35" s="52" t="s">
        <v>97</v>
      </c>
      <c r="M35" s="47" t="s">
        <v>98</v>
      </c>
      <c r="N35" s="52" t="s">
        <v>97</v>
      </c>
      <c r="O35" s="47" t="s">
        <v>98</v>
      </c>
      <c r="P35" s="52" t="s">
        <v>97</v>
      </c>
      <c r="Q35" s="47" t="s">
        <v>98</v>
      </c>
      <c r="R35" s="48" t="s">
        <v>97</v>
      </c>
      <c r="S35" s="49" t="s">
        <v>98</v>
      </c>
      <c r="T35" s="46" t="s">
        <v>97</v>
      </c>
      <c r="U35" s="49" t="s">
        <v>98</v>
      </c>
      <c r="V35" s="46" t="s">
        <v>97</v>
      </c>
      <c r="W35" s="49" t="s">
        <v>98</v>
      </c>
      <c r="X35" s="46" t="s">
        <v>97</v>
      </c>
      <c r="Y35" s="49" t="s">
        <v>98</v>
      </c>
      <c r="Z35" s="46" t="s">
        <v>97</v>
      </c>
      <c r="AA35" s="49" t="s">
        <v>98</v>
      </c>
      <c r="AB35" s="662"/>
    </row>
    <row r="36" spans="1:31" s="51" customFormat="1" ht="16.2" thickBot="1">
      <c r="A36" s="917" t="s">
        <v>493</v>
      </c>
      <c r="B36" s="1150">
        <v>352608</v>
      </c>
      <c r="C36" s="794" t="s">
        <v>1915</v>
      </c>
      <c r="D36" s="1151">
        <v>363319</v>
      </c>
      <c r="E36" s="793" t="s">
        <v>1916</v>
      </c>
      <c r="F36" s="1150">
        <v>375915</v>
      </c>
      <c r="G36" s="794" t="s">
        <v>1917</v>
      </c>
      <c r="H36" s="1151">
        <v>401468</v>
      </c>
      <c r="I36" s="793" t="s">
        <v>1918</v>
      </c>
      <c r="J36" s="1152">
        <v>402635</v>
      </c>
      <c r="K36" s="794" t="s">
        <v>1919</v>
      </c>
      <c r="L36" s="1153">
        <v>410990</v>
      </c>
      <c r="M36" s="793" t="s">
        <v>1920</v>
      </c>
      <c r="N36" s="1150">
        <v>424404</v>
      </c>
      <c r="O36" s="794" t="s">
        <v>1921</v>
      </c>
      <c r="P36" s="1151">
        <v>444985</v>
      </c>
      <c r="Q36" s="793" t="s">
        <v>1922</v>
      </c>
      <c r="R36" s="1154">
        <v>455767</v>
      </c>
      <c r="S36" s="794" t="s">
        <v>1923</v>
      </c>
      <c r="T36" s="1155">
        <v>439563</v>
      </c>
      <c r="U36" s="793" t="s">
        <v>1924</v>
      </c>
      <c r="V36" s="824"/>
      <c r="W36" s="924"/>
      <c r="X36" s="797">
        <v>495303</v>
      </c>
      <c r="Y36" s="1156" t="s">
        <v>1925</v>
      </c>
      <c r="Z36" s="925">
        <v>530948</v>
      </c>
      <c r="AA36" s="954" t="s">
        <v>2021</v>
      </c>
      <c r="AB36" s="799"/>
      <c r="AC36" s="663"/>
      <c r="AD36" s="663"/>
      <c r="AE36" s="663"/>
    </row>
    <row r="37" spans="1:31" s="51" customFormat="1">
      <c r="A37" s="800" t="s">
        <v>1462</v>
      </c>
      <c r="B37" s="1157">
        <v>0.39700000000000002</v>
      </c>
      <c r="C37" s="804" t="s">
        <v>1887</v>
      </c>
      <c r="D37" s="1158">
        <v>0.40699999999999997</v>
      </c>
      <c r="E37" s="802" t="s">
        <v>1887</v>
      </c>
      <c r="F37" s="1157">
        <v>0.39100000000000001</v>
      </c>
      <c r="G37" s="804" t="s">
        <v>1813</v>
      </c>
      <c r="H37" s="1158">
        <v>0.38700000000000001</v>
      </c>
      <c r="I37" s="802" t="s">
        <v>1887</v>
      </c>
      <c r="J37" s="1159">
        <v>0.38500000000000001</v>
      </c>
      <c r="K37" s="804" t="s">
        <v>1887</v>
      </c>
      <c r="L37" s="1160">
        <v>0.39200000000000002</v>
      </c>
      <c r="M37" s="802" t="s">
        <v>1809</v>
      </c>
      <c r="N37" s="1157">
        <v>0.38600000000000001</v>
      </c>
      <c r="O37" s="804" t="s">
        <v>1813</v>
      </c>
      <c r="P37" s="1158">
        <v>0.41099999999999998</v>
      </c>
      <c r="Q37" s="802" t="s">
        <v>1813</v>
      </c>
      <c r="R37" s="1161">
        <v>0.40200000000000002</v>
      </c>
      <c r="S37" s="804" t="s">
        <v>1809</v>
      </c>
      <c r="T37" s="1162">
        <v>0.375</v>
      </c>
      <c r="U37" s="802" t="s">
        <v>1813</v>
      </c>
      <c r="V37" s="1163"/>
      <c r="W37" s="811"/>
      <c r="X37" s="1113">
        <v>0.39900000000000002</v>
      </c>
      <c r="Y37" s="927" t="s">
        <v>1810</v>
      </c>
      <c r="Z37" s="1114">
        <v>0.39300000000000002</v>
      </c>
      <c r="AA37" s="1164" t="s">
        <v>1810</v>
      </c>
      <c r="AB37" s="813"/>
      <c r="AC37" s="663"/>
      <c r="AD37" s="663"/>
      <c r="AE37" s="663"/>
    </row>
    <row r="38" spans="1:31" s="51" customFormat="1">
      <c r="A38" s="826" t="s">
        <v>1463</v>
      </c>
      <c r="B38" s="1165">
        <v>3.9E-2</v>
      </c>
      <c r="C38" s="827" t="s">
        <v>1857</v>
      </c>
      <c r="D38" s="1166">
        <v>3.5000000000000003E-2</v>
      </c>
      <c r="E38" s="828" t="s">
        <v>1837</v>
      </c>
      <c r="F38" s="1165">
        <v>3.5999999999999997E-2</v>
      </c>
      <c r="G38" s="827" t="s">
        <v>1886</v>
      </c>
      <c r="H38" s="1166">
        <v>0.04</v>
      </c>
      <c r="I38" s="828" t="s">
        <v>1858</v>
      </c>
      <c r="J38" s="1167">
        <v>4.2000000000000003E-2</v>
      </c>
      <c r="K38" s="827" t="s">
        <v>1857</v>
      </c>
      <c r="L38" s="1168">
        <v>0.04</v>
      </c>
      <c r="M38" s="828" t="s">
        <v>1858</v>
      </c>
      <c r="N38" s="1165">
        <v>4.1000000000000002E-2</v>
      </c>
      <c r="O38" s="827" t="s">
        <v>1858</v>
      </c>
      <c r="P38" s="1166">
        <v>4.1000000000000002E-2</v>
      </c>
      <c r="Q38" s="828" t="s">
        <v>1858</v>
      </c>
      <c r="R38" s="1169">
        <v>0.04</v>
      </c>
      <c r="S38" s="827" t="s">
        <v>1857</v>
      </c>
      <c r="T38" s="1170">
        <v>3.9E-2</v>
      </c>
      <c r="U38" s="828" t="s">
        <v>1837</v>
      </c>
      <c r="V38" s="1171"/>
      <c r="W38" s="831"/>
      <c r="X38" s="1172">
        <v>0.04</v>
      </c>
      <c r="Y38" s="945" t="s">
        <v>1857</v>
      </c>
      <c r="Z38" s="1173">
        <v>4.7E-2</v>
      </c>
      <c r="AA38" s="1174" t="s">
        <v>1837</v>
      </c>
      <c r="AB38" s="813"/>
      <c r="AC38" s="663"/>
      <c r="AD38" s="663"/>
      <c r="AE38" s="663"/>
    </row>
    <row r="39" spans="1:31" s="51" customFormat="1">
      <c r="A39" s="826" t="s">
        <v>1464</v>
      </c>
      <c r="B39" s="1165">
        <v>0.105</v>
      </c>
      <c r="C39" s="827" t="s">
        <v>1834</v>
      </c>
      <c r="D39" s="1166">
        <v>0.1</v>
      </c>
      <c r="E39" s="828" t="s">
        <v>1834</v>
      </c>
      <c r="F39" s="1165">
        <v>0.1</v>
      </c>
      <c r="G39" s="827" t="s">
        <v>1835</v>
      </c>
      <c r="H39" s="1166">
        <v>0.104</v>
      </c>
      <c r="I39" s="828" t="s">
        <v>1834</v>
      </c>
      <c r="J39" s="1167">
        <v>0.111</v>
      </c>
      <c r="K39" s="827" t="s">
        <v>1835</v>
      </c>
      <c r="L39" s="1168">
        <v>9.8000000000000004E-2</v>
      </c>
      <c r="M39" s="828" t="s">
        <v>1834</v>
      </c>
      <c r="N39" s="1165">
        <v>9.8000000000000004E-2</v>
      </c>
      <c r="O39" s="827" t="s">
        <v>1836</v>
      </c>
      <c r="P39" s="1166">
        <v>9.4E-2</v>
      </c>
      <c r="Q39" s="828" t="s">
        <v>1836</v>
      </c>
      <c r="R39" s="1169">
        <v>0.09</v>
      </c>
      <c r="S39" s="827" t="s">
        <v>1834</v>
      </c>
      <c r="T39" s="1170">
        <v>9.5000000000000001E-2</v>
      </c>
      <c r="U39" s="828" t="s">
        <v>1836</v>
      </c>
      <c r="V39" s="1175"/>
      <c r="W39" s="831"/>
      <c r="X39" s="1172">
        <v>9.8000000000000004E-2</v>
      </c>
      <c r="Y39" s="945" t="s">
        <v>1834</v>
      </c>
      <c r="Z39" s="1173">
        <v>9.2999999999999999E-2</v>
      </c>
      <c r="AA39" s="1174" t="s">
        <v>1836</v>
      </c>
      <c r="AB39" s="663"/>
      <c r="AC39" s="663"/>
      <c r="AD39" s="663"/>
      <c r="AE39" s="663"/>
    </row>
    <row r="40" spans="1:31" s="51" customFormat="1">
      <c r="A40" s="826" t="s">
        <v>1465</v>
      </c>
      <c r="B40" s="1165">
        <v>2.1999999999999999E-2</v>
      </c>
      <c r="C40" s="827" t="s">
        <v>1858</v>
      </c>
      <c r="D40" s="1166">
        <v>1.7999999999999999E-2</v>
      </c>
      <c r="E40" s="828" t="s">
        <v>1886</v>
      </c>
      <c r="F40" s="1165">
        <v>2.1000000000000001E-2</v>
      </c>
      <c r="G40" s="827" t="s">
        <v>1857</v>
      </c>
      <c r="H40" s="1166">
        <v>2.3E-2</v>
      </c>
      <c r="I40" s="828" t="s">
        <v>1857</v>
      </c>
      <c r="J40" s="1167">
        <v>2.1999999999999999E-2</v>
      </c>
      <c r="K40" s="827" t="s">
        <v>1886</v>
      </c>
      <c r="L40" s="1168">
        <v>1.7000000000000001E-2</v>
      </c>
      <c r="M40" s="828" t="s">
        <v>1886</v>
      </c>
      <c r="N40" s="1165">
        <v>2.1999999999999999E-2</v>
      </c>
      <c r="O40" s="827" t="s">
        <v>1857</v>
      </c>
      <c r="P40" s="1166">
        <v>1.9E-2</v>
      </c>
      <c r="Q40" s="828" t="s">
        <v>1858</v>
      </c>
      <c r="R40" s="1169">
        <v>1.4999999999999999E-2</v>
      </c>
      <c r="S40" s="827" t="s">
        <v>1886</v>
      </c>
      <c r="T40" s="1170">
        <v>2.1000000000000001E-2</v>
      </c>
      <c r="U40" s="828" t="s">
        <v>1857</v>
      </c>
      <c r="V40" s="1175"/>
      <c r="W40" s="831"/>
      <c r="X40" s="1172">
        <v>1.6E-2</v>
      </c>
      <c r="Y40" s="945" t="s">
        <v>1886</v>
      </c>
      <c r="Z40" s="1173">
        <v>1.7000000000000001E-2</v>
      </c>
      <c r="AA40" s="1174" t="s">
        <v>1886</v>
      </c>
      <c r="AB40" s="663"/>
      <c r="AC40" s="663"/>
      <c r="AD40" s="663"/>
      <c r="AE40" s="663"/>
    </row>
    <row r="41" spans="1:31" s="51" customFormat="1">
      <c r="A41" s="826" t="s">
        <v>1466</v>
      </c>
      <c r="B41" s="1165">
        <v>0.436</v>
      </c>
      <c r="C41" s="827" t="s">
        <v>1887</v>
      </c>
      <c r="D41" s="1166">
        <v>0.439</v>
      </c>
      <c r="E41" s="828" t="s">
        <v>1809</v>
      </c>
      <c r="F41" s="1165">
        <v>0.45200000000000001</v>
      </c>
      <c r="G41" s="827" t="s">
        <v>1809</v>
      </c>
      <c r="H41" s="1166">
        <v>0.44700000000000001</v>
      </c>
      <c r="I41" s="828" t="s">
        <v>1810</v>
      </c>
      <c r="J41" s="1167">
        <v>0.44</v>
      </c>
      <c r="K41" s="827" t="s">
        <v>1809</v>
      </c>
      <c r="L41" s="1168">
        <v>0.45300000000000001</v>
      </c>
      <c r="M41" s="828" t="s">
        <v>1813</v>
      </c>
      <c r="N41" s="1165">
        <v>0.45300000000000001</v>
      </c>
      <c r="O41" s="827" t="s">
        <v>1813</v>
      </c>
      <c r="P41" s="1166">
        <v>0.435</v>
      </c>
      <c r="Q41" s="828" t="s">
        <v>1809</v>
      </c>
      <c r="R41" s="1169">
        <v>0.45299999999999996</v>
      </c>
      <c r="S41" s="827" t="s">
        <v>1813</v>
      </c>
      <c r="T41" s="1170">
        <v>0.47</v>
      </c>
      <c r="U41" s="828" t="s">
        <v>1813</v>
      </c>
      <c r="V41" s="1175"/>
      <c r="W41" s="831"/>
      <c r="X41" s="1172">
        <v>0.44700000000000001</v>
      </c>
      <c r="Y41" s="945" t="s">
        <v>1810</v>
      </c>
      <c r="Z41" s="1173">
        <v>0.44900000000000001</v>
      </c>
      <c r="AA41" s="1174" t="s">
        <v>1887</v>
      </c>
      <c r="AB41" s="663"/>
      <c r="AC41" s="663"/>
      <c r="AD41" s="663"/>
      <c r="AE41" s="663"/>
    </row>
    <row r="42" spans="1:31" s="51" customFormat="1">
      <c r="A42" s="832"/>
      <c r="B42" s="1176" t="s">
        <v>491</v>
      </c>
      <c r="C42" s="827"/>
      <c r="D42" s="1177" t="s">
        <v>491</v>
      </c>
      <c r="E42" s="828"/>
      <c r="F42" s="1176" t="s">
        <v>491</v>
      </c>
      <c r="G42" s="827"/>
      <c r="H42" s="1177" t="s">
        <v>491</v>
      </c>
      <c r="I42" s="828"/>
      <c r="J42" s="1178" t="s">
        <v>491</v>
      </c>
      <c r="K42" s="827"/>
      <c r="L42" s="1179" t="s">
        <v>491</v>
      </c>
      <c r="M42" s="828"/>
      <c r="N42" s="1176" t="s">
        <v>491</v>
      </c>
      <c r="O42" s="827"/>
      <c r="P42" s="1177"/>
      <c r="Q42" s="828"/>
      <c r="R42" s="1180"/>
      <c r="S42" s="827"/>
      <c r="T42" s="1181"/>
      <c r="U42" s="828"/>
      <c r="V42" s="1182"/>
      <c r="W42" s="831"/>
      <c r="X42" s="1183"/>
      <c r="Y42" s="945"/>
      <c r="Z42" s="1184"/>
      <c r="AA42" s="1174"/>
      <c r="AB42" s="663"/>
      <c r="AC42" s="663"/>
      <c r="AD42" s="663"/>
      <c r="AE42" s="663"/>
    </row>
    <row r="43" spans="1:31" s="51" customFormat="1" ht="13.8" thickBot="1">
      <c r="A43" s="917" t="s">
        <v>494</v>
      </c>
      <c r="B43" s="1150">
        <v>173432</v>
      </c>
      <c r="C43" s="794" t="s">
        <v>1926</v>
      </c>
      <c r="D43" s="1151">
        <v>175926</v>
      </c>
      <c r="E43" s="793" t="s">
        <v>1927</v>
      </c>
      <c r="F43" s="1150">
        <v>187027</v>
      </c>
      <c r="G43" s="794" t="s">
        <v>1928</v>
      </c>
      <c r="H43" s="1151">
        <v>194906</v>
      </c>
      <c r="I43" s="793" t="s">
        <v>1929</v>
      </c>
      <c r="J43" s="1152">
        <v>197616</v>
      </c>
      <c r="K43" s="794" t="s">
        <v>1930</v>
      </c>
      <c r="L43" s="1153">
        <v>203218</v>
      </c>
      <c r="M43" s="793" t="s">
        <v>1931</v>
      </c>
      <c r="N43" s="1150">
        <v>212140</v>
      </c>
      <c r="O43" s="794" t="s">
        <v>1823</v>
      </c>
      <c r="P43" s="1151">
        <v>226225</v>
      </c>
      <c r="Q43" s="793" t="s">
        <v>1932</v>
      </c>
      <c r="R43" s="814">
        <v>229345</v>
      </c>
      <c r="S43" s="794" t="s">
        <v>1933</v>
      </c>
      <c r="T43" s="815">
        <v>217766</v>
      </c>
      <c r="U43" s="793" t="s">
        <v>1934</v>
      </c>
      <c r="V43" s="836"/>
      <c r="W43" s="924"/>
      <c r="X43" s="797">
        <v>248604</v>
      </c>
      <c r="Y43" s="952" t="s">
        <v>1935</v>
      </c>
      <c r="Z43" s="953">
        <v>266961</v>
      </c>
      <c r="AA43" s="954" t="s">
        <v>2022</v>
      </c>
      <c r="AB43" s="663"/>
      <c r="AC43" s="663"/>
      <c r="AD43" s="663"/>
      <c r="AE43" s="663"/>
    </row>
    <row r="44" spans="1:31" s="51" customFormat="1">
      <c r="A44" s="800" t="s">
        <v>1462</v>
      </c>
      <c r="B44" s="1157">
        <v>0.39600000000000002</v>
      </c>
      <c r="C44" s="804" t="s">
        <v>1881</v>
      </c>
      <c r="D44" s="1158">
        <v>0.40200000000000002</v>
      </c>
      <c r="E44" s="802" t="s">
        <v>1884</v>
      </c>
      <c r="F44" s="1157">
        <v>0.38900000000000001</v>
      </c>
      <c r="G44" s="804" t="s">
        <v>1884</v>
      </c>
      <c r="H44" s="1158">
        <v>0.39800000000000002</v>
      </c>
      <c r="I44" s="802" t="s">
        <v>1883</v>
      </c>
      <c r="J44" s="1159">
        <v>0.38900000000000001</v>
      </c>
      <c r="K44" s="804" t="s">
        <v>1881</v>
      </c>
      <c r="L44" s="1160">
        <v>0.38200000000000001</v>
      </c>
      <c r="M44" s="802" t="s">
        <v>1883</v>
      </c>
      <c r="N44" s="1157">
        <v>0.39100000000000001</v>
      </c>
      <c r="O44" s="804" t="s">
        <v>1884</v>
      </c>
      <c r="P44" s="1158">
        <v>0.41699999999999998</v>
      </c>
      <c r="Q44" s="802" t="s">
        <v>1884</v>
      </c>
      <c r="R44" s="1161">
        <v>0.40399999999999997</v>
      </c>
      <c r="S44" s="804" t="s">
        <v>1883</v>
      </c>
      <c r="T44" s="1162">
        <v>0.38100000000000001</v>
      </c>
      <c r="U44" s="802" t="s">
        <v>1882</v>
      </c>
      <c r="V44" s="1185"/>
      <c r="W44" s="811"/>
      <c r="X44" s="1113">
        <v>0.40899999999999997</v>
      </c>
      <c r="Y44" s="963" t="s">
        <v>1882</v>
      </c>
      <c r="Z44" s="1114">
        <v>0.39400000000000002</v>
      </c>
      <c r="AA44" s="1164" t="s">
        <v>1812</v>
      </c>
      <c r="AB44" s="663"/>
      <c r="AC44" s="663"/>
      <c r="AD44" s="663"/>
      <c r="AE44" s="663"/>
    </row>
    <row r="45" spans="1:31" s="51" customFormat="1">
      <c r="A45" s="826" t="s">
        <v>1463</v>
      </c>
      <c r="B45" s="1165">
        <v>1.6E-2</v>
      </c>
      <c r="C45" s="827" t="s">
        <v>1857</v>
      </c>
      <c r="D45" s="1166">
        <v>1.7000000000000001E-2</v>
      </c>
      <c r="E45" s="828" t="s">
        <v>1857</v>
      </c>
      <c r="F45" s="1165">
        <v>1.7999999999999999E-2</v>
      </c>
      <c r="G45" s="827" t="s">
        <v>1858</v>
      </c>
      <c r="H45" s="1166">
        <v>1.4999999999999999E-2</v>
      </c>
      <c r="I45" s="828" t="s">
        <v>1886</v>
      </c>
      <c r="J45" s="1167">
        <v>1.9E-2</v>
      </c>
      <c r="K45" s="827" t="s">
        <v>1857</v>
      </c>
      <c r="L45" s="1168">
        <v>2.1999999999999999E-2</v>
      </c>
      <c r="M45" s="828" t="s">
        <v>1837</v>
      </c>
      <c r="N45" s="1165">
        <v>0.02</v>
      </c>
      <c r="O45" s="827" t="s">
        <v>1886</v>
      </c>
      <c r="P45" s="1166">
        <v>1.6E-2</v>
      </c>
      <c r="Q45" s="828" t="s">
        <v>1857</v>
      </c>
      <c r="R45" s="1169">
        <v>1.8000000000000002E-2</v>
      </c>
      <c r="S45" s="827" t="s">
        <v>1858</v>
      </c>
      <c r="T45" s="1170">
        <v>2.6000000000000002E-2</v>
      </c>
      <c r="U45" s="828" t="s">
        <v>1837</v>
      </c>
      <c r="V45" s="1175"/>
      <c r="W45" s="831"/>
      <c r="X45" s="1172">
        <v>2.1999999999999999E-2</v>
      </c>
      <c r="Y45" s="945" t="s">
        <v>1837</v>
      </c>
      <c r="Z45" s="1173">
        <v>2.3E-2</v>
      </c>
      <c r="AA45" s="1174" t="s">
        <v>1837</v>
      </c>
      <c r="AB45" s="663"/>
      <c r="AC45" s="663"/>
      <c r="AD45" s="663"/>
      <c r="AE45" s="663"/>
    </row>
    <row r="46" spans="1:31" s="51" customFormat="1">
      <c r="A46" s="826" t="s">
        <v>1464</v>
      </c>
      <c r="B46" s="1165">
        <v>9.4E-2</v>
      </c>
      <c r="C46" s="827" t="s">
        <v>1809</v>
      </c>
      <c r="D46" s="1166">
        <v>8.1000000000000003E-2</v>
      </c>
      <c r="E46" s="828" t="s">
        <v>1835</v>
      </c>
      <c r="F46" s="1165">
        <v>9.2999999999999999E-2</v>
      </c>
      <c r="G46" s="827" t="s">
        <v>1813</v>
      </c>
      <c r="H46" s="1166">
        <v>9.0999999999999998E-2</v>
      </c>
      <c r="I46" s="828" t="s">
        <v>1813</v>
      </c>
      <c r="J46" s="1167">
        <v>0.11</v>
      </c>
      <c r="K46" s="827" t="s">
        <v>1813</v>
      </c>
      <c r="L46" s="1168">
        <v>8.5999999999999993E-2</v>
      </c>
      <c r="M46" s="828" t="s">
        <v>1813</v>
      </c>
      <c r="N46" s="1165">
        <v>0.09</v>
      </c>
      <c r="O46" s="827" t="s">
        <v>1813</v>
      </c>
      <c r="P46" s="1166">
        <v>7.8E-2</v>
      </c>
      <c r="Q46" s="828" t="s">
        <v>1834</v>
      </c>
      <c r="R46" s="1169">
        <v>8.4000000000000005E-2</v>
      </c>
      <c r="S46" s="827" t="s">
        <v>1813</v>
      </c>
      <c r="T46" s="1170">
        <v>7.4999999999999997E-2</v>
      </c>
      <c r="U46" s="828" t="s">
        <v>1835</v>
      </c>
      <c r="V46" s="1175"/>
      <c r="W46" s="831"/>
      <c r="X46" s="1172">
        <v>7.5999999999999998E-2</v>
      </c>
      <c r="Y46" s="945" t="s">
        <v>1811</v>
      </c>
      <c r="Z46" s="1173">
        <v>8.4000000000000005E-2</v>
      </c>
      <c r="AA46" s="1174" t="s">
        <v>1835</v>
      </c>
      <c r="AB46" s="663"/>
      <c r="AC46" s="663"/>
      <c r="AD46" s="663"/>
      <c r="AE46" s="663"/>
    </row>
    <row r="47" spans="1:31" s="51" customFormat="1">
      <c r="A47" s="826" t="s">
        <v>1465</v>
      </c>
      <c r="B47" s="1165">
        <v>1.4E-2</v>
      </c>
      <c r="C47" s="827" t="s">
        <v>1857</v>
      </c>
      <c r="D47" s="1166">
        <v>1.6E-2</v>
      </c>
      <c r="E47" s="828" t="s">
        <v>1857</v>
      </c>
      <c r="F47" s="1165">
        <v>2.1000000000000001E-2</v>
      </c>
      <c r="G47" s="827" t="s">
        <v>1837</v>
      </c>
      <c r="H47" s="1166">
        <v>0.02</v>
      </c>
      <c r="I47" s="828" t="s">
        <v>1837</v>
      </c>
      <c r="J47" s="1167">
        <v>1.4999999999999999E-2</v>
      </c>
      <c r="K47" s="827" t="s">
        <v>1857</v>
      </c>
      <c r="L47" s="1168">
        <v>1.4999999999999999E-2</v>
      </c>
      <c r="M47" s="828" t="s">
        <v>1858</v>
      </c>
      <c r="N47" s="1165">
        <v>2.1000000000000001E-2</v>
      </c>
      <c r="O47" s="827" t="s">
        <v>1836</v>
      </c>
      <c r="P47" s="1166">
        <v>1.7000000000000001E-2</v>
      </c>
      <c r="Q47" s="828" t="s">
        <v>1857</v>
      </c>
      <c r="R47" s="1169">
        <v>1.2E-2</v>
      </c>
      <c r="S47" s="827" t="s">
        <v>1886</v>
      </c>
      <c r="T47" s="1170">
        <v>2.2000000000000002E-2</v>
      </c>
      <c r="U47" s="828" t="s">
        <v>1836</v>
      </c>
      <c r="V47" s="1175"/>
      <c r="W47" s="831"/>
      <c r="X47" s="1172">
        <v>1.2999999999999999E-2</v>
      </c>
      <c r="Y47" s="945" t="s">
        <v>1858</v>
      </c>
      <c r="Z47" s="1173">
        <v>1.4E-2</v>
      </c>
      <c r="AA47" s="1174" t="s">
        <v>1858</v>
      </c>
      <c r="AB47" s="663"/>
      <c r="AC47" s="663"/>
      <c r="AD47" s="663"/>
      <c r="AE47" s="663"/>
    </row>
    <row r="48" spans="1:31" s="51" customFormat="1">
      <c r="A48" s="826" t="s">
        <v>1466</v>
      </c>
      <c r="B48" s="1165">
        <v>0.48</v>
      </c>
      <c r="C48" s="827" t="s">
        <v>1885</v>
      </c>
      <c r="D48" s="1166">
        <v>0.48399999999999999</v>
      </c>
      <c r="E48" s="828" t="s">
        <v>1882</v>
      </c>
      <c r="F48" s="1165">
        <v>0.47899999999999998</v>
      </c>
      <c r="G48" s="827" t="s">
        <v>1883</v>
      </c>
      <c r="H48" s="1166">
        <v>0.47599999999999998</v>
      </c>
      <c r="I48" s="828" t="s">
        <v>1883</v>
      </c>
      <c r="J48" s="1167">
        <v>0.46700000000000003</v>
      </c>
      <c r="K48" s="827" t="s">
        <v>1880</v>
      </c>
      <c r="L48" s="1168">
        <v>0.495</v>
      </c>
      <c r="M48" s="828" t="s">
        <v>1883</v>
      </c>
      <c r="N48" s="1165">
        <v>0.47799999999999998</v>
      </c>
      <c r="O48" s="827" t="s">
        <v>1884</v>
      </c>
      <c r="P48" s="1166">
        <v>0.47199999999999998</v>
      </c>
      <c r="Q48" s="828" t="s">
        <v>1884</v>
      </c>
      <c r="R48" s="1169">
        <v>0.48299999999999998</v>
      </c>
      <c r="S48" s="827" t="s">
        <v>1884</v>
      </c>
      <c r="T48" s="1170">
        <v>0.496</v>
      </c>
      <c r="U48" s="828" t="s">
        <v>1884</v>
      </c>
      <c r="V48" s="1175"/>
      <c r="W48" s="831"/>
      <c r="X48" s="1172">
        <v>0.48</v>
      </c>
      <c r="Y48" s="945" t="s">
        <v>1884</v>
      </c>
      <c r="Z48" s="1173">
        <v>0.48399999999999999</v>
      </c>
      <c r="AA48" s="1174" t="s">
        <v>1880</v>
      </c>
      <c r="AB48" s="663"/>
      <c r="AC48" s="663"/>
      <c r="AD48" s="663"/>
      <c r="AE48" s="663"/>
    </row>
    <row r="49" spans="1:31" s="51" customFormat="1">
      <c r="A49" s="832"/>
      <c r="B49" s="1176" t="s">
        <v>491</v>
      </c>
      <c r="C49" s="827"/>
      <c r="D49" s="1177" t="s">
        <v>491</v>
      </c>
      <c r="E49" s="828"/>
      <c r="F49" s="1176" t="s">
        <v>491</v>
      </c>
      <c r="G49" s="827"/>
      <c r="H49" s="1177" t="s">
        <v>491</v>
      </c>
      <c r="I49" s="828"/>
      <c r="J49" s="1178" t="s">
        <v>491</v>
      </c>
      <c r="K49" s="827"/>
      <c r="L49" s="1179" t="s">
        <v>491</v>
      </c>
      <c r="M49" s="828"/>
      <c r="N49" s="1176" t="s">
        <v>491</v>
      </c>
      <c r="O49" s="827"/>
      <c r="P49" s="1177"/>
      <c r="Q49" s="828"/>
      <c r="R49" s="1180"/>
      <c r="S49" s="827"/>
      <c r="T49" s="1181"/>
      <c r="U49" s="828"/>
      <c r="V49" s="1182"/>
      <c r="W49" s="831"/>
      <c r="X49" s="1183"/>
      <c r="Y49" s="945"/>
      <c r="Z49" s="1184"/>
      <c r="AA49" s="1174"/>
      <c r="AB49" s="663"/>
      <c r="AC49" s="663"/>
      <c r="AD49" s="663"/>
      <c r="AE49" s="663"/>
    </row>
    <row r="50" spans="1:31" s="51" customFormat="1" ht="13.8" thickBot="1">
      <c r="A50" s="917" t="s">
        <v>495</v>
      </c>
      <c r="B50" s="1150">
        <v>179176</v>
      </c>
      <c r="C50" s="794" t="s">
        <v>1936</v>
      </c>
      <c r="D50" s="1151">
        <v>187393</v>
      </c>
      <c r="E50" s="793" t="s">
        <v>1937</v>
      </c>
      <c r="F50" s="1150">
        <v>188888</v>
      </c>
      <c r="G50" s="794" t="s">
        <v>1938</v>
      </c>
      <c r="H50" s="1151">
        <v>206562</v>
      </c>
      <c r="I50" s="793" t="s">
        <v>1939</v>
      </c>
      <c r="J50" s="1152">
        <v>205019</v>
      </c>
      <c r="K50" s="794" t="s">
        <v>1940</v>
      </c>
      <c r="L50" s="1153">
        <v>207772</v>
      </c>
      <c r="M50" s="793" t="s">
        <v>1941</v>
      </c>
      <c r="N50" s="1150">
        <v>212264</v>
      </c>
      <c r="O50" s="794" t="s">
        <v>1942</v>
      </c>
      <c r="P50" s="1151">
        <v>218760</v>
      </c>
      <c r="Q50" s="793" t="s">
        <v>1943</v>
      </c>
      <c r="R50" s="814">
        <v>226422</v>
      </c>
      <c r="S50" s="794" t="s">
        <v>1944</v>
      </c>
      <c r="T50" s="815">
        <v>221797</v>
      </c>
      <c r="U50" s="793" t="s">
        <v>1945</v>
      </c>
      <c r="V50" s="836"/>
      <c r="W50" s="924"/>
      <c r="X50" s="797">
        <v>246699</v>
      </c>
      <c r="Y50" s="952" t="s">
        <v>1946</v>
      </c>
      <c r="Z50" s="953">
        <v>263987</v>
      </c>
      <c r="AA50" s="954" t="s">
        <v>2023</v>
      </c>
      <c r="AB50" s="663"/>
      <c r="AC50" s="663"/>
      <c r="AD50" s="663"/>
      <c r="AE50" s="663"/>
    </row>
    <row r="51" spans="1:31" s="51" customFormat="1">
      <c r="A51" s="800" t="s">
        <v>1462</v>
      </c>
      <c r="B51" s="1157">
        <v>0.39900000000000002</v>
      </c>
      <c r="C51" s="804" t="s">
        <v>1880</v>
      </c>
      <c r="D51" s="1158">
        <v>0.41099999999999998</v>
      </c>
      <c r="E51" s="802" t="s">
        <v>1881</v>
      </c>
      <c r="F51" s="1157">
        <v>0.39300000000000002</v>
      </c>
      <c r="G51" s="804" t="s">
        <v>1882</v>
      </c>
      <c r="H51" s="1158">
        <v>0.376</v>
      </c>
      <c r="I51" s="802" t="s">
        <v>1884</v>
      </c>
      <c r="J51" s="1159">
        <v>0.38100000000000001</v>
      </c>
      <c r="K51" s="804" t="s">
        <v>1884</v>
      </c>
      <c r="L51" s="1160">
        <v>0.40200000000000002</v>
      </c>
      <c r="M51" s="802" t="s">
        <v>1883</v>
      </c>
      <c r="N51" s="1157">
        <v>0.38</v>
      </c>
      <c r="O51" s="804" t="s">
        <v>1812</v>
      </c>
      <c r="P51" s="1158">
        <v>0.40400000000000003</v>
      </c>
      <c r="Q51" s="802" t="s">
        <v>1882</v>
      </c>
      <c r="R51" s="1161">
        <v>0.4</v>
      </c>
      <c r="S51" s="804" t="s">
        <v>1883</v>
      </c>
      <c r="T51" s="1162">
        <v>0.36899999999999999</v>
      </c>
      <c r="U51" s="802" t="s">
        <v>1882</v>
      </c>
      <c r="V51" s="1185"/>
      <c r="W51" s="811"/>
      <c r="X51" s="1113">
        <v>0.39</v>
      </c>
      <c r="Y51" s="963" t="s">
        <v>1812</v>
      </c>
      <c r="Z51" s="1114">
        <v>0.39200000000000002</v>
      </c>
      <c r="AA51" s="1164" t="s">
        <v>1812</v>
      </c>
      <c r="AB51" s="663"/>
      <c r="AC51" s="663"/>
      <c r="AD51" s="663"/>
      <c r="AE51" s="663"/>
    </row>
    <row r="52" spans="1:31" s="51" customFormat="1">
      <c r="A52" s="826" t="s">
        <v>1463</v>
      </c>
      <c r="B52" s="1165">
        <v>6.0999999999999999E-2</v>
      </c>
      <c r="C52" s="827" t="s">
        <v>1835</v>
      </c>
      <c r="D52" s="1166">
        <v>5.2999999999999999E-2</v>
      </c>
      <c r="E52" s="828" t="s">
        <v>1835</v>
      </c>
      <c r="F52" s="1165">
        <v>5.2999999999999999E-2</v>
      </c>
      <c r="G52" s="827" t="s">
        <v>1836</v>
      </c>
      <c r="H52" s="1166">
        <v>6.4000000000000001E-2</v>
      </c>
      <c r="I52" s="828" t="s">
        <v>1834</v>
      </c>
      <c r="J52" s="1167">
        <v>6.5000000000000002E-2</v>
      </c>
      <c r="K52" s="827" t="s">
        <v>1834</v>
      </c>
      <c r="L52" s="1168">
        <v>5.8000000000000003E-2</v>
      </c>
      <c r="M52" s="828" t="s">
        <v>1836</v>
      </c>
      <c r="N52" s="1165">
        <v>6.2E-2</v>
      </c>
      <c r="O52" s="827" t="s">
        <v>1836</v>
      </c>
      <c r="P52" s="1166">
        <v>6.6000000000000003E-2</v>
      </c>
      <c r="Q52" s="828" t="s">
        <v>1834</v>
      </c>
      <c r="R52" s="1169">
        <v>6.0999999999999999E-2</v>
      </c>
      <c r="S52" s="827" t="s">
        <v>1834</v>
      </c>
      <c r="T52" s="1170">
        <v>5.2999999999999999E-2</v>
      </c>
      <c r="U52" s="828" t="s">
        <v>1811</v>
      </c>
      <c r="V52" s="1175"/>
      <c r="W52" s="831"/>
      <c r="X52" s="1172">
        <v>5.8000000000000003E-2</v>
      </c>
      <c r="Y52" s="945" t="s">
        <v>1836</v>
      </c>
      <c r="Z52" s="1173">
        <v>7.0999999999999994E-2</v>
      </c>
      <c r="AA52" s="1174" t="s">
        <v>1811</v>
      </c>
      <c r="AB52" s="663"/>
      <c r="AC52" s="663"/>
      <c r="AD52" s="663"/>
      <c r="AE52" s="663"/>
    </row>
    <row r="53" spans="1:31" s="51" customFormat="1">
      <c r="A53" s="826" t="s">
        <v>1464</v>
      </c>
      <c r="B53" s="1165">
        <v>0.11600000000000001</v>
      </c>
      <c r="C53" s="827" t="s">
        <v>1813</v>
      </c>
      <c r="D53" s="1166">
        <v>0.11799999999999999</v>
      </c>
      <c r="E53" s="828" t="s">
        <v>1809</v>
      </c>
      <c r="F53" s="1165">
        <v>0.107</v>
      </c>
      <c r="G53" s="827" t="s">
        <v>1813</v>
      </c>
      <c r="H53" s="1166">
        <v>0.11600000000000001</v>
      </c>
      <c r="I53" s="828" t="s">
        <v>1810</v>
      </c>
      <c r="J53" s="1167">
        <v>0.112</v>
      </c>
      <c r="K53" s="827" t="s">
        <v>1813</v>
      </c>
      <c r="L53" s="1168">
        <v>0.11</v>
      </c>
      <c r="M53" s="828" t="s">
        <v>1810</v>
      </c>
      <c r="N53" s="1165">
        <v>0.106</v>
      </c>
      <c r="O53" s="827" t="s">
        <v>1811</v>
      </c>
      <c r="P53" s="1166">
        <v>0.111</v>
      </c>
      <c r="Q53" s="828" t="s">
        <v>1811</v>
      </c>
      <c r="R53" s="1169">
        <v>9.6000000000000002E-2</v>
      </c>
      <c r="S53" s="827" t="s">
        <v>1810</v>
      </c>
      <c r="T53" s="1170">
        <v>0.115</v>
      </c>
      <c r="U53" s="828" t="s">
        <v>1810</v>
      </c>
      <c r="V53" s="1175"/>
      <c r="W53" s="831"/>
      <c r="X53" s="1172">
        <v>0.12</v>
      </c>
      <c r="Y53" s="945" t="s">
        <v>1810</v>
      </c>
      <c r="Z53" s="1173">
        <v>0.10299999999999999</v>
      </c>
      <c r="AA53" s="1174" t="s">
        <v>1810</v>
      </c>
      <c r="AB53" s="663"/>
      <c r="AC53" s="663"/>
      <c r="AD53" s="663"/>
      <c r="AE53" s="663"/>
    </row>
    <row r="54" spans="1:31" s="51" customFormat="1">
      <c r="A54" s="826" t="s">
        <v>1465</v>
      </c>
      <c r="B54" s="1165">
        <v>0.03</v>
      </c>
      <c r="C54" s="827" t="s">
        <v>1836</v>
      </c>
      <c r="D54" s="1166">
        <v>2.1000000000000001E-2</v>
      </c>
      <c r="E54" s="828" t="s">
        <v>1858</v>
      </c>
      <c r="F54" s="1165">
        <v>0.02</v>
      </c>
      <c r="G54" s="827" t="s">
        <v>1837</v>
      </c>
      <c r="H54" s="1166">
        <v>2.5000000000000001E-2</v>
      </c>
      <c r="I54" s="828" t="s">
        <v>1837</v>
      </c>
      <c r="J54" s="1167">
        <v>2.8000000000000001E-2</v>
      </c>
      <c r="K54" s="827" t="s">
        <v>1857</v>
      </c>
      <c r="L54" s="1168">
        <v>0.02</v>
      </c>
      <c r="M54" s="828" t="s">
        <v>1857</v>
      </c>
      <c r="N54" s="1165">
        <v>2.4E-2</v>
      </c>
      <c r="O54" s="827" t="s">
        <v>1857</v>
      </c>
      <c r="P54" s="1166">
        <v>2.1999999999999999E-2</v>
      </c>
      <c r="Q54" s="828" t="s">
        <v>1857</v>
      </c>
      <c r="R54" s="1169">
        <v>1.9E-2</v>
      </c>
      <c r="S54" s="827" t="s">
        <v>1837</v>
      </c>
      <c r="T54" s="1170">
        <v>2.1000000000000001E-2</v>
      </c>
      <c r="U54" s="828" t="s">
        <v>1837</v>
      </c>
      <c r="V54" s="1175"/>
      <c r="W54" s="831"/>
      <c r="X54" s="1172">
        <v>1.9E-2</v>
      </c>
      <c r="Y54" s="945" t="s">
        <v>1857</v>
      </c>
      <c r="Z54" s="1173">
        <v>0.02</v>
      </c>
      <c r="AA54" s="1174" t="s">
        <v>1857</v>
      </c>
      <c r="AB54" s="663"/>
      <c r="AC54" s="663"/>
      <c r="AD54" s="663"/>
      <c r="AE54" s="663"/>
    </row>
    <row r="55" spans="1:31" s="51" customFormat="1">
      <c r="A55" s="826" t="s">
        <v>1466</v>
      </c>
      <c r="B55" s="1165">
        <v>0.39400000000000002</v>
      </c>
      <c r="C55" s="827" t="s">
        <v>1883</v>
      </c>
      <c r="D55" s="1166">
        <v>0.39700000000000002</v>
      </c>
      <c r="E55" s="828" t="s">
        <v>1880</v>
      </c>
      <c r="F55" s="1165">
        <v>0.42599999999999999</v>
      </c>
      <c r="G55" s="827" t="s">
        <v>1884</v>
      </c>
      <c r="H55" s="1166">
        <v>0.41899999999999998</v>
      </c>
      <c r="I55" s="828" t="s">
        <v>1882</v>
      </c>
      <c r="J55" s="1167">
        <v>0.41399999999999998</v>
      </c>
      <c r="K55" s="827" t="s">
        <v>1884</v>
      </c>
      <c r="L55" s="1168">
        <v>0.41099999999999998</v>
      </c>
      <c r="M55" s="828" t="s">
        <v>1884</v>
      </c>
      <c r="N55" s="1165">
        <v>0.42799999999999999</v>
      </c>
      <c r="O55" s="827" t="s">
        <v>1883</v>
      </c>
      <c r="P55" s="1166">
        <v>0.39800000000000002</v>
      </c>
      <c r="Q55" s="828" t="s">
        <v>1884</v>
      </c>
      <c r="R55" s="1169">
        <v>0.42399999999999999</v>
      </c>
      <c r="S55" s="827" t="s">
        <v>1884</v>
      </c>
      <c r="T55" s="1170">
        <v>0.44400000000000001</v>
      </c>
      <c r="U55" s="828" t="s">
        <v>1883</v>
      </c>
      <c r="V55" s="1175"/>
      <c r="W55" s="831"/>
      <c r="X55" s="1172">
        <v>0.41399999999999998</v>
      </c>
      <c r="Y55" s="945" t="s">
        <v>1882</v>
      </c>
      <c r="Z55" s="1173">
        <v>0.41399999999999998</v>
      </c>
      <c r="AA55" s="1174" t="s">
        <v>1883</v>
      </c>
      <c r="AB55" s="663"/>
      <c r="AC55" s="663"/>
      <c r="AD55" s="663"/>
      <c r="AE55" s="663"/>
    </row>
    <row r="56" spans="1:31" s="17" customFormat="1" ht="13.8">
      <c r="A56" s="2471" t="s">
        <v>1797</v>
      </c>
      <c r="B56" s="2472"/>
      <c r="C56" s="2472"/>
      <c r="D56" s="2472"/>
      <c r="E56" s="2472"/>
      <c r="F56" s="2472"/>
      <c r="G56" s="2472"/>
      <c r="H56" s="2472"/>
      <c r="I56" s="2472"/>
      <c r="J56" s="2472"/>
      <c r="K56" s="2472"/>
      <c r="L56" s="2472"/>
      <c r="M56" s="2472"/>
      <c r="N56" s="2472"/>
      <c r="O56" s="2472"/>
      <c r="P56" s="2472"/>
      <c r="Q56" s="2472"/>
      <c r="R56" s="2472"/>
      <c r="S56" s="2472"/>
      <c r="T56" s="2472"/>
      <c r="U56" s="2472"/>
      <c r="V56" s="2472"/>
      <c r="W56" s="2472"/>
      <c r="X56" s="2472"/>
      <c r="Y56" s="2472"/>
      <c r="Z56" s="2472"/>
      <c r="AA56" s="2473"/>
    </row>
    <row r="57" spans="1:31" s="17" customFormat="1" ht="13.8">
      <c r="A57" s="791"/>
      <c r="B57" s="791"/>
      <c r="C57" s="791"/>
      <c r="D57" s="791"/>
      <c r="E57" s="791"/>
      <c r="F57" s="791"/>
      <c r="G57" s="791"/>
      <c r="H57" s="791"/>
      <c r="I57" s="791"/>
      <c r="J57" s="791"/>
      <c r="K57" s="791"/>
      <c r="L57" s="791"/>
      <c r="M57" s="791"/>
      <c r="N57" s="791"/>
      <c r="O57" s="791"/>
      <c r="P57" s="791"/>
      <c r="Q57" s="791"/>
    </row>
    <row r="58" spans="1:31" s="17" customFormat="1" ht="13.8">
      <c r="A58" s="2292" t="s">
        <v>2027</v>
      </c>
      <c r="B58" s="2292"/>
      <c r="C58" s="2292"/>
      <c r="D58" s="2292"/>
      <c r="E58" s="2292"/>
      <c r="F58" s="2292"/>
      <c r="G58" s="2292"/>
      <c r="H58" s="2292"/>
      <c r="I58" s="2292"/>
      <c r="J58" s="2292"/>
      <c r="K58" s="2292"/>
      <c r="L58" s="2292"/>
      <c r="M58" s="2292"/>
      <c r="N58" s="2292"/>
      <c r="O58" s="2292"/>
      <c r="P58" s="2292"/>
      <c r="Q58" s="2292"/>
      <c r="R58" s="2292"/>
      <c r="S58" s="2292"/>
    </row>
    <row r="59" spans="1:31" s="17" customFormat="1" ht="13.8">
      <c r="A59" s="791"/>
      <c r="B59" s="791"/>
      <c r="C59" s="791"/>
      <c r="D59" s="791"/>
      <c r="E59" s="791"/>
      <c r="F59" s="791"/>
      <c r="G59" s="791"/>
      <c r="H59" s="791"/>
      <c r="I59" s="791"/>
      <c r="J59" s="791"/>
      <c r="K59" s="791"/>
      <c r="L59" s="791"/>
      <c r="M59" s="791"/>
      <c r="N59" s="791"/>
      <c r="O59" s="791"/>
      <c r="P59" s="791"/>
      <c r="Q59" s="791"/>
    </row>
    <row r="60" spans="1:31" s="17" customFormat="1" ht="13.8">
      <c r="A60" s="791"/>
      <c r="B60" s="791"/>
      <c r="C60" s="791"/>
      <c r="D60" s="791"/>
      <c r="E60" s="791"/>
      <c r="F60" s="791"/>
      <c r="G60" s="791"/>
      <c r="H60" s="791"/>
      <c r="I60" s="791"/>
      <c r="J60" s="791"/>
      <c r="K60" s="791"/>
      <c r="L60" s="791"/>
      <c r="M60" s="791"/>
      <c r="N60" s="791"/>
      <c r="O60" s="791"/>
      <c r="P60" s="791"/>
      <c r="Q60" s="791"/>
    </row>
    <row r="61" spans="1:31" s="51" customFormat="1" ht="18" customHeight="1">
      <c r="A61" s="2430" t="s">
        <v>433</v>
      </c>
      <c r="B61" s="2297" t="s">
        <v>190</v>
      </c>
      <c r="C61" s="2298"/>
      <c r="D61" s="2298"/>
      <c r="E61" s="2298"/>
      <c r="F61" s="2298"/>
      <c r="G61" s="2298"/>
      <c r="H61" s="2298"/>
      <c r="I61" s="2298"/>
      <c r="J61" s="2298"/>
      <c r="K61" s="2298"/>
      <c r="L61" s="2298"/>
      <c r="M61" s="2298"/>
      <c r="N61" s="2298"/>
      <c r="O61" s="2298"/>
      <c r="P61" s="2298"/>
      <c r="Q61" s="2298"/>
      <c r="R61" s="2298"/>
      <c r="S61" s="2298"/>
      <c r="T61" s="2298"/>
      <c r="U61" s="2298"/>
      <c r="V61" s="2298"/>
      <c r="W61" s="2298"/>
      <c r="X61" s="2298"/>
      <c r="Y61" s="2298"/>
      <c r="Z61" s="2298"/>
      <c r="AA61" s="2298"/>
    </row>
    <row r="62" spans="1:31" s="51" customFormat="1" ht="18" customHeight="1">
      <c r="A62" s="2431"/>
      <c r="B62" s="2417" t="s">
        <v>90</v>
      </c>
      <c r="C62" s="2429"/>
      <c r="D62" s="2418" t="s">
        <v>90</v>
      </c>
      <c r="E62" s="2429"/>
      <c r="F62" s="2418" t="s">
        <v>90</v>
      </c>
      <c r="G62" s="2429"/>
      <c r="H62" s="2418" t="s">
        <v>90</v>
      </c>
      <c r="I62" s="2429"/>
      <c r="J62" s="2418" t="s">
        <v>90</v>
      </c>
      <c r="K62" s="2429"/>
      <c r="L62" s="2418" t="s">
        <v>90</v>
      </c>
      <c r="M62" s="2429"/>
      <c r="N62" s="2418" t="s">
        <v>90</v>
      </c>
      <c r="O62" s="2429"/>
      <c r="P62" s="2418" t="s">
        <v>90</v>
      </c>
      <c r="Q62" s="2429"/>
      <c r="R62" s="2418" t="s">
        <v>90</v>
      </c>
      <c r="S62" s="2423"/>
      <c r="T62" s="2417" t="s">
        <v>90</v>
      </c>
      <c r="U62" s="2423"/>
      <c r="V62" s="2417" t="s">
        <v>90</v>
      </c>
      <c r="W62" s="2423"/>
      <c r="X62" s="2417" t="s">
        <v>90</v>
      </c>
      <c r="Y62" s="2423"/>
      <c r="Z62" s="2417" t="s">
        <v>90</v>
      </c>
      <c r="AA62" s="2423"/>
      <c r="AB62" s="206"/>
    </row>
    <row r="63" spans="1:31" s="51" customFormat="1" ht="18" customHeight="1">
      <c r="A63" s="2431"/>
      <c r="B63" s="2417">
        <v>2010</v>
      </c>
      <c r="C63" s="2429"/>
      <c r="D63" s="2418">
        <v>2011</v>
      </c>
      <c r="E63" s="2429"/>
      <c r="F63" s="2418">
        <v>2012</v>
      </c>
      <c r="G63" s="2429"/>
      <c r="H63" s="2418">
        <v>2013</v>
      </c>
      <c r="I63" s="2429"/>
      <c r="J63" s="2418">
        <v>2014</v>
      </c>
      <c r="K63" s="2429"/>
      <c r="L63" s="2418">
        <v>2015</v>
      </c>
      <c r="M63" s="2429"/>
      <c r="N63" s="2418">
        <v>2016</v>
      </c>
      <c r="O63" s="2429"/>
      <c r="P63" s="2418">
        <v>2017</v>
      </c>
      <c r="Q63" s="2429"/>
      <c r="R63" s="2418">
        <v>2018</v>
      </c>
      <c r="S63" s="2423"/>
      <c r="T63" s="2417">
        <v>2019</v>
      </c>
      <c r="U63" s="2423"/>
      <c r="V63" s="2417" t="s">
        <v>1796</v>
      </c>
      <c r="W63" s="2423"/>
      <c r="X63" s="2417">
        <v>2021</v>
      </c>
      <c r="Y63" s="2423"/>
      <c r="Z63" s="2417">
        <v>2022</v>
      </c>
      <c r="AA63" s="2423"/>
      <c r="AB63" s="206"/>
    </row>
    <row r="64" spans="1:31" s="50" customFormat="1" ht="30">
      <c r="A64" s="2432"/>
      <c r="B64" s="46" t="s">
        <v>97</v>
      </c>
      <c r="C64" s="47" t="s">
        <v>98</v>
      </c>
      <c r="D64" s="48" t="s">
        <v>97</v>
      </c>
      <c r="E64" s="47" t="s">
        <v>98</v>
      </c>
      <c r="F64" s="48" t="s">
        <v>97</v>
      </c>
      <c r="G64" s="47" t="s">
        <v>98</v>
      </c>
      <c r="H64" s="48" t="s">
        <v>97</v>
      </c>
      <c r="I64" s="47" t="s">
        <v>98</v>
      </c>
      <c r="J64" s="48" t="s">
        <v>97</v>
      </c>
      <c r="K64" s="47" t="s">
        <v>98</v>
      </c>
      <c r="L64" s="48" t="s">
        <v>97</v>
      </c>
      <c r="M64" s="47" t="s">
        <v>98</v>
      </c>
      <c r="N64" s="48" t="s">
        <v>97</v>
      </c>
      <c r="O64" s="47" t="s">
        <v>98</v>
      </c>
      <c r="P64" s="48" t="s">
        <v>97</v>
      </c>
      <c r="Q64" s="47" t="s">
        <v>98</v>
      </c>
      <c r="R64" s="48" t="s">
        <v>97</v>
      </c>
      <c r="S64" s="49" t="s">
        <v>98</v>
      </c>
      <c r="T64" s="46" t="s">
        <v>97</v>
      </c>
      <c r="U64" s="49" t="s">
        <v>98</v>
      </c>
      <c r="V64" s="816" t="s">
        <v>97</v>
      </c>
      <c r="W64" s="817" t="s">
        <v>98</v>
      </c>
      <c r="X64" s="816" t="s">
        <v>97</v>
      </c>
      <c r="Y64" s="817" t="s">
        <v>98</v>
      </c>
      <c r="Z64" s="816" t="s">
        <v>97</v>
      </c>
      <c r="AA64" s="817" t="s">
        <v>98</v>
      </c>
      <c r="AB64" s="662"/>
    </row>
    <row r="65" spans="1:31" s="51" customFormat="1" ht="16.2" thickBot="1">
      <c r="A65" s="917" t="s">
        <v>493</v>
      </c>
      <c r="B65" s="1186">
        <v>1111069</v>
      </c>
      <c r="C65" s="794" t="s">
        <v>1947</v>
      </c>
      <c r="D65" s="1187">
        <v>1121353</v>
      </c>
      <c r="E65" s="793" t="s">
        <v>1948</v>
      </c>
      <c r="F65" s="1188">
        <v>1137619</v>
      </c>
      <c r="G65" s="794" t="s">
        <v>1846</v>
      </c>
      <c r="H65" s="1189">
        <v>1145298</v>
      </c>
      <c r="I65" s="793" t="s">
        <v>1949</v>
      </c>
      <c r="J65" s="1190">
        <v>1158752</v>
      </c>
      <c r="K65" s="794" t="s">
        <v>1853</v>
      </c>
      <c r="L65" s="1191">
        <v>1168301</v>
      </c>
      <c r="M65" s="793" t="s">
        <v>1950</v>
      </c>
      <c r="N65" s="1186">
        <v>1168033</v>
      </c>
      <c r="O65" s="794" t="s">
        <v>1951</v>
      </c>
      <c r="P65" s="1187">
        <v>1167820</v>
      </c>
      <c r="Q65" s="793" t="s">
        <v>1846</v>
      </c>
      <c r="R65" s="814">
        <v>1164044</v>
      </c>
      <c r="S65" s="794" t="s">
        <v>1952</v>
      </c>
      <c r="T65" s="796">
        <v>1163465</v>
      </c>
      <c r="U65" s="793" t="s">
        <v>1953</v>
      </c>
      <c r="V65" s="824"/>
      <c r="W65" s="924"/>
      <c r="X65" s="966">
        <v>1184801</v>
      </c>
      <c r="Y65" s="967" t="s">
        <v>1954</v>
      </c>
      <c r="Z65" s="968">
        <v>1190764</v>
      </c>
      <c r="AA65" s="954" t="s">
        <v>2024</v>
      </c>
      <c r="AB65" s="799"/>
      <c r="AC65" s="663"/>
      <c r="AD65" s="663"/>
      <c r="AE65" s="663"/>
    </row>
    <row r="66" spans="1:31" s="51" customFormat="1">
      <c r="A66" s="800" t="s">
        <v>1462</v>
      </c>
      <c r="B66" s="1192">
        <v>0.48799999999999999</v>
      </c>
      <c r="C66" s="804" t="s">
        <v>1835</v>
      </c>
      <c r="D66" s="1193">
        <v>0.505</v>
      </c>
      <c r="E66" s="802" t="s">
        <v>1835</v>
      </c>
      <c r="F66" s="1194">
        <v>0.495</v>
      </c>
      <c r="G66" s="804" t="s">
        <v>1835</v>
      </c>
      <c r="H66" s="1195">
        <v>0.501</v>
      </c>
      <c r="I66" s="802" t="s">
        <v>1835</v>
      </c>
      <c r="J66" s="1196">
        <v>0.49299999999999999</v>
      </c>
      <c r="K66" s="804" t="s">
        <v>1834</v>
      </c>
      <c r="L66" s="1107">
        <v>0.49299999999999999</v>
      </c>
      <c r="M66" s="802" t="s">
        <v>1835</v>
      </c>
      <c r="N66" s="1110">
        <v>0.49299999999999999</v>
      </c>
      <c r="O66" s="804" t="s">
        <v>1835</v>
      </c>
      <c r="P66" s="1111">
        <v>0.49299999999999999</v>
      </c>
      <c r="Q66" s="802" t="s">
        <v>1834</v>
      </c>
      <c r="R66" s="1197">
        <v>0.496</v>
      </c>
      <c r="S66" s="804" t="s">
        <v>1835</v>
      </c>
      <c r="T66" s="837">
        <v>0.49</v>
      </c>
      <c r="U66" s="802" t="s">
        <v>1835</v>
      </c>
      <c r="V66" s="1163"/>
      <c r="W66" s="811"/>
      <c r="X66" s="1113">
        <v>0.5</v>
      </c>
      <c r="Y66" s="963" t="s">
        <v>1811</v>
      </c>
      <c r="Z66" s="1114">
        <v>0.48699999999999999</v>
      </c>
      <c r="AA66" s="1164" t="s">
        <v>1835</v>
      </c>
      <c r="AB66" s="813"/>
      <c r="AC66" s="663"/>
      <c r="AD66" s="663"/>
      <c r="AE66" s="663"/>
    </row>
    <row r="67" spans="1:31" s="667" customFormat="1" ht="14.25" customHeight="1">
      <c r="A67" s="826" t="s">
        <v>1463</v>
      </c>
      <c r="B67" s="1198">
        <v>6.4000000000000001E-2</v>
      </c>
      <c r="C67" s="827" t="s">
        <v>1886</v>
      </c>
      <c r="D67" s="1199">
        <v>6.2E-2</v>
      </c>
      <c r="E67" s="828" t="s">
        <v>1886</v>
      </c>
      <c r="F67" s="1200">
        <v>6.2E-2</v>
      </c>
      <c r="G67" s="827" t="s">
        <v>1886</v>
      </c>
      <c r="H67" s="1201">
        <v>5.8999999999999997E-2</v>
      </c>
      <c r="I67" s="828" t="s">
        <v>1955</v>
      </c>
      <c r="J67" s="1202">
        <v>6.5000000000000002E-2</v>
      </c>
      <c r="K67" s="827" t="s">
        <v>1886</v>
      </c>
      <c r="L67" s="1203">
        <v>6.2E-2</v>
      </c>
      <c r="M67" s="828" t="s">
        <v>1886</v>
      </c>
      <c r="N67" s="1204">
        <v>6.5000000000000002E-2</v>
      </c>
      <c r="O67" s="827" t="s">
        <v>1886</v>
      </c>
      <c r="P67" s="1205">
        <v>6.3E-2</v>
      </c>
      <c r="Q67" s="828" t="s">
        <v>1886</v>
      </c>
      <c r="R67" s="1206">
        <v>6.2E-2</v>
      </c>
      <c r="S67" s="827" t="s">
        <v>1858</v>
      </c>
      <c r="T67" s="838">
        <v>6.0999999999999999E-2</v>
      </c>
      <c r="U67" s="828" t="s">
        <v>1886</v>
      </c>
      <c r="V67" s="1171"/>
      <c r="W67" s="831"/>
      <c r="X67" s="1172">
        <v>5.7000000000000002E-2</v>
      </c>
      <c r="Y67" s="945" t="s">
        <v>1886</v>
      </c>
      <c r="Z67" s="1173">
        <v>5.8999999999999997E-2</v>
      </c>
      <c r="AA67" s="1174" t="s">
        <v>1886</v>
      </c>
      <c r="AB67" s="813"/>
      <c r="AC67" s="666"/>
      <c r="AD67" s="666"/>
      <c r="AE67" s="666"/>
    </row>
    <row r="68" spans="1:31" s="667" customFormat="1" ht="14.25" customHeight="1">
      <c r="A68" s="826" t="s">
        <v>1464</v>
      </c>
      <c r="B68" s="1198">
        <v>0.10100000000000001</v>
      </c>
      <c r="C68" s="827" t="s">
        <v>1837</v>
      </c>
      <c r="D68" s="1199">
        <v>9.4E-2</v>
      </c>
      <c r="E68" s="828" t="s">
        <v>1857</v>
      </c>
      <c r="F68" s="1200">
        <v>9.5000000000000001E-2</v>
      </c>
      <c r="G68" s="827" t="s">
        <v>1858</v>
      </c>
      <c r="H68" s="1201">
        <v>9.4E-2</v>
      </c>
      <c r="I68" s="828" t="s">
        <v>1858</v>
      </c>
      <c r="J68" s="1202">
        <v>9.6000000000000002E-2</v>
      </c>
      <c r="K68" s="827" t="s">
        <v>1857</v>
      </c>
      <c r="L68" s="1203">
        <v>9.5000000000000001E-2</v>
      </c>
      <c r="M68" s="828" t="s">
        <v>1857</v>
      </c>
      <c r="N68" s="1204">
        <v>9.0999999999999998E-2</v>
      </c>
      <c r="O68" s="827" t="s">
        <v>1858</v>
      </c>
      <c r="P68" s="1205">
        <v>9.7000000000000003E-2</v>
      </c>
      <c r="Q68" s="828" t="s">
        <v>1857</v>
      </c>
      <c r="R68" s="1206">
        <v>0.09</v>
      </c>
      <c r="S68" s="827" t="s">
        <v>1857</v>
      </c>
      <c r="T68" s="838">
        <v>9.1999999999999998E-2</v>
      </c>
      <c r="U68" s="828" t="s">
        <v>1858</v>
      </c>
      <c r="V68" s="1207"/>
      <c r="W68" s="831"/>
      <c r="X68" s="1172">
        <v>9.4E-2</v>
      </c>
      <c r="Y68" s="945" t="s">
        <v>1858</v>
      </c>
      <c r="Z68" s="1173">
        <v>9.8000000000000004E-2</v>
      </c>
      <c r="AA68" s="1174" t="s">
        <v>1858</v>
      </c>
      <c r="AB68" s="666"/>
      <c r="AC68" s="666"/>
      <c r="AD68" s="666"/>
      <c r="AE68" s="666"/>
    </row>
    <row r="69" spans="1:31" s="667" customFormat="1" ht="14.25" customHeight="1">
      <c r="A69" s="826" t="s">
        <v>1465</v>
      </c>
      <c r="B69" s="1198">
        <v>1.4999999999999999E-2</v>
      </c>
      <c r="C69" s="827" t="s">
        <v>1955</v>
      </c>
      <c r="D69" s="1199">
        <v>1.4E-2</v>
      </c>
      <c r="E69" s="828" t="s">
        <v>1955</v>
      </c>
      <c r="F69" s="1200">
        <v>1.4999999999999999E-2</v>
      </c>
      <c r="G69" s="827" t="s">
        <v>1955</v>
      </c>
      <c r="H69" s="1201">
        <v>1.4E-2</v>
      </c>
      <c r="I69" s="828" t="s">
        <v>1955</v>
      </c>
      <c r="J69" s="1202">
        <v>1.2E-2</v>
      </c>
      <c r="K69" s="827" t="s">
        <v>1955</v>
      </c>
      <c r="L69" s="1203">
        <v>1.4E-2</v>
      </c>
      <c r="M69" s="828" t="s">
        <v>1955</v>
      </c>
      <c r="N69" s="1204">
        <v>1.4E-2</v>
      </c>
      <c r="O69" s="827" t="s">
        <v>1955</v>
      </c>
      <c r="P69" s="1205">
        <v>1.0999999999999999E-2</v>
      </c>
      <c r="Q69" s="828" t="s">
        <v>1955</v>
      </c>
      <c r="R69" s="1206">
        <v>1.3000000000000001E-2</v>
      </c>
      <c r="S69" s="827" t="s">
        <v>1956</v>
      </c>
      <c r="T69" s="838">
        <v>1.3000000000000001E-2</v>
      </c>
      <c r="U69" s="828" t="s">
        <v>1955</v>
      </c>
      <c r="V69" s="1207"/>
      <c r="W69" s="831"/>
      <c r="X69" s="1172">
        <v>8.9999999999999993E-3</v>
      </c>
      <c r="Y69" s="945" t="s">
        <v>1956</v>
      </c>
      <c r="Z69" s="1173">
        <v>1.0999999999999999E-2</v>
      </c>
      <c r="AA69" s="1174" t="s">
        <v>1956</v>
      </c>
      <c r="AB69" s="666"/>
      <c r="AC69" s="666"/>
      <c r="AD69" s="666"/>
      <c r="AE69" s="666"/>
    </row>
    <row r="70" spans="1:31" s="667" customFormat="1" ht="14.25" customHeight="1">
      <c r="A70" s="826" t="s">
        <v>1466</v>
      </c>
      <c r="B70" s="1198">
        <v>0.33200000000000002</v>
      </c>
      <c r="C70" s="827" t="s">
        <v>1837</v>
      </c>
      <c r="D70" s="1199">
        <v>0.32500000000000001</v>
      </c>
      <c r="E70" s="828" t="s">
        <v>1836</v>
      </c>
      <c r="F70" s="1200">
        <v>0.33400000000000002</v>
      </c>
      <c r="G70" s="827" t="s">
        <v>1836</v>
      </c>
      <c r="H70" s="1201">
        <v>0.33300000000000002</v>
      </c>
      <c r="I70" s="828" t="s">
        <v>1836</v>
      </c>
      <c r="J70" s="1202">
        <v>0.33500000000000002</v>
      </c>
      <c r="K70" s="827" t="s">
        <v>1836</v>
      </c>
      <c r="L70" s="1203">
        <v>0.33500000000000002</v>
      </c>
      <c r="M70" s="828" t="s">
        <v>1836</v>
      </c>
      <c r="N70" s="1204">
        <v>0.33800000000000002</v>
      </c>
      <c r="O70" s="827" t="s">
        <v>1837</v>
      </c>
      <c r="P70" s="1205">
        <v>0.33600000000000002</v>
      </c>
      <c r="Q70" s="828" t="s">
        <v>1836</v>
      </c>
      <c r="R70" s="1206">
        <v>0.33899999999999997</v>
      </c>
      <c r="S70" s="827" t="s">
        <v>1836</v>
      </c>
      <c r="T70" s="838">
        <v>0.34399999999999997</v>
      </c>
      <c r="U70" s="828" t="s">
        <v>1836</v>
      </c>
      <c r="V70" s="1207"/>
      <c r="W70" s="831"/>
      <c r="X70" s="1172">
        <v>0.34</v>
      </c>
      <c r="Y70" s="945" t="s">
        <v>1834</v>
      </c>
      <c r="Z70" s="1173">
        <v>0.34499999999999997</v>
      </c>
      <c r="AA70" s="1174" t="s">
        <v>1836</v>
      </c>
      <c r="AB70" s="666"/>
      <c r="AC70" s="666"/>
      <c r="AD70" s="666"/>
      <c r="AE70" s="666"/>
    </row>
    <row r="71" spans="1:31" s="667" customFormat="1" ht="14.25" customHeight="1">
      <c r="A71" s="832"/>
      <c r="B71" s="1208" t="s">
        <v>491</v>
      </c>
      <c r="C71" s="827"/>
      <c r="D71" s="1209" t="s">
        <v>491</v>
      </c>
      <c r="E71" s="828"/>
      <c r="F71" s="1210" t="s">
        <v>491</v>
      </c>
      <c r="G71" s="827"/>
      <c r="H71" s="1211" t="s">
        <v>491</v>
      </c>
      <c r="I71" s="828"/>
      <c r="J71" s="1212" t="s">
        <v>491</v>
      </c>
      <c r="K71" s="827"/>
      <c r="L71" s="1213" t="s">
        <v>491</v>
      </c>
      <c r="M71" s="828"/>
      <c r="N71" s="1208" t="s">
        <v>491</v>
      </c>
      <c r="O71" s="827"/>
      <c r="P71" s="1209"/>
      <c r="Q71" s="828"/>
      <c r="R71" s="1180"/>
      <c r="S71" s="827"/>
      <c r="T71" s="834"/>
      <c r="U71" s="828"/>
      <c r="V71" s="1214"/>
      <c r="W71" s="831"/>
      <c r="X71" s="1215"/>
      <c r="Y71" s="945"/>
      <c r="Z71" s="1184"/>
      <c r="AA71" s="1174"/>
      <c r="AB71" s="666"/>
      <c r="AC71" s="666"/>
      <c r="AD71" s="666"/>
      <c r="AE71" s="666"/>
    </row>
    <row r="72" spans="1:31" s="667" customFormat="1" ht="14.25" customHeight="1" thickBot="1">
      <c r="A72" s="917" t="s">
        <v>494</v>
      </c>
      <c r="B72" s="1186">
        <v>554154</v>
      </c>
      <c r="C72" s="794" t="s">
        <v>1957</v>
      </c>
      <c r="D72" s="1187">
        <v>558393</v>
      </c>
      <c r="E72" s="793" t="s">
        <v>1958</v>
      </c>
      <c r="F72" s="1188">
        <v>570172</v>
      </c>
      <c r="G72" s="794" t="s">
        <v>1959</v>
      </c>
      <c r="H72" s="1189">
        <v>576976</v>
      </c>
      <c r="I72" s="793" t="s">
        <v>1960</v>
      </c>
      <c r="J72" s="1190">
        <v>583110</v>
      </c>
      <c r="K72" s="794" t="s">
        <v>1961</v>
      </c>
      <c r="L72" s="1191">
        <v>590393</v>
      </c>
      <c r="M72" s="793" t="s">
        <v>1962</v>
      </c>
      <c r="N72" s="1186">
        <v>583715</v>
      </c>
      <c r="O72" s="794" t="s">
        <v>1963</v>
      </c>
      <c r="P72" s="1187">
        <v>582993</v>
      </c>
      <c r="Q72" s="793" t="s">
        <v>1964</v>
      </c>
      <c r="R72" s="1154">
        <v>579991</v>
      </c>
      <c r="S72" s="794" t="s">
        <v>1965</v>
      </c>
      <c r="T72" s="796">
        <v>578494</v>
      </c>
      <c r="U72" s="793" t="s">
        <v>1966</v>
      </c>
      <c r="V72" s="835"/>
      <c r="W72" s="924"/>
      <c r="X72" s="966">
        <v>592582</v>
      </c>
      <c r="Y72" s="967" t="s">
        <v>1967</v>
      </c>
      <c r="Z72" s="968">
        <v>597433</v>
      </c>
      <c r="AA72" s="954" t="s">
        <v>2025</v>
      </c>
      <c r="AB72" s="666"/>
      <c r="AC72" s="666"/>
      <c r="AD72" s="666"/>
      <c r="AE72" s="666"/>
    </row>
    <row r="73" spans="1:31" s="667" customFormat="1" ht="14.25" customHeight="1">
      <c r="A73" s="800" t="s">
        <v>1462</v>
      </c>
      <c r="B73" s="1192">
        <v>0.49099999999999999</v>
      </c>
      <c r="C73" s="804" t="s">
        <v>1810</v>
      </c>
      <c r="D73" s="1193">
        <v>0.51300000000000001</v>
      </c>
      <c r="E73" s="802" t="s">
        <v>1810</v>
      </c>
      <c r="F73" s="1194">
        <v>0.497</v>
      </c>
      <c r="G73" s="804" t="s">
        <v>1810</v>
      </c>
      <c r="H73" s="1195">
        <v>0.505</v>
      </c>
      <c r="I73" s="802" t="s">
        <v>1811</v>
      </c>
      <c r="J73" s="1196">
        <v>0.503</v>
      </c>
      <c r="K73" s="804" t="s">
        <v>1811</v>
      </c>
      <c r="L73" s="1107">
        <v>0.501</v>
      </c>
      <c r="M73" s="802" t="s">
        <v>1811</v>
      </c>
      <c r="N73" s="1110">
        <v>0.495</v>
      </c>
      <c r="O73" s="804" t="s">
        <v>1810</v>
      </c>
      <c r="P73" s="1111">
        <v>0.497</v>
      </c>
      <c r="Q73" s="802" t="s">
        <v>1811</v>
      </c>
      <c r="R73" s="1161">
        <v>0.5</v>
      </c>
      <c r="S73" s="804" t="s">
        <v>1835</v>
      </c>
      <c r="T73" s="809">
        <v>0.496</v>
      </c>
      <c r="U73" s="802" t="s">
        <v>1810</v>
      </c>
      <c r="V73" s="1112"/>
      <c r="W73" s="811"/>
      <c r="X73" s="1113">
        <v>0.50900000000000001</v>
      </c>
      <c r="Y73" s="963" t="s">
        <v>1810</v>
      </c>
      <c r="Z73" s="1114">
        <v>0.49099999999999999</v>
      </c>
      <c r="AA73" s="1164" t="s">
        <v>1811</v>
      </c>
      <c r="AB73" s="666"/>
      <c r="AC73" s="666"/>
      <c r="AD73" s="666"/>
      <c r="AE73" s="666"/>
    </row>
    <row r="74" spans="1:31" s="667" customFormat="1" ht="14.25" customHeight="1">
      <c r="A74" s="826" t="s">
        <v>1463</v>
      </c>
      <c r="B74" s="1198">
        <v>2.7E-2</v>
      </c>
      <c r="C74" s="827" t="s">
        <v>1858</v>
      </c>
      <c r="D74" s="1199">
        <v>2.4E-2</v>
      </c>
      <c r="E74" s="828" t="s">
        <v>1886</v>
      </c>
      <c r="F74" s="1200">
        <v>2.1000000000000001E-2</v>
      </c>
      <c r="G74" s="827" t="s">
        <v>1886</v>
      </c>
      <c r="H74" s="1201">
        <v>2.5000000000000001E-2</v>
      </c>
      <c r="I74" s="828" t="s">
        <v>1886</v>
      </c>
      <c r="J74" s="1202">
        <v>2.5999999999999999E-2</v>
      </c>
      <c r="K74" s="827" t="s">
        <v>1886</v>
      </c>
      <c r="L74" s="1203">
        <v>2.7E-2</v>
      </c>
      <c r="M74" s="828" t="s">
        <v>1886</v>
      </c>
      <c r="N74" s="1204">
        <v>2.7E-2</v>
      </c>
      <c r="O74" s="827" t="s">
        <v>1886</v>
      </c>
      <c r="P74" s="1205">
        <v>2.5000000000000001E-2</v>
      </c>
      <c r="Q74" s="828" t="s">
        <v>1886</v>
      </c>
      <c r="R74" s="1169">
        <v>2.5000000000000001E-2</v>
      </c>
      <c r="S74" s="827" t="s">
        <v>1886</v>
      </c>
      <c r="T74" s="830">
        <v>2.3E-2</v>
      </c>
      <c r="U74" s="828" t="s">
        <v>1886</v>
      </c>
      <c r="V74" s="1207"/>
      <c r="W74" s="831"/>
      <c r="X74" s="1172">
        <v>2.1999999999999999E-2</v>
      </c>
      <c r="Y74" s="945" t="s">
        <v>1886</v>
      </c>
      <c r="Z74" s="1173">
        <v>2.5000000000000001E-2</v>
      </c>
      <c r="AA74" s="1174" t="s">
        <v>1886</v>
      </c>
      <c r="AB74" s="666"/>
      <c r="AC74" s="666"/>
      <c r="AD74" s="666"/>
      <c r="AE74" s="666"/>
    </row>
    <row r="75" spans="1:31" s="667" customFormat="1" ht="14.25" customHeight="1">
      <c r="A75" s="826" t="s">
        <v>1464</v>
      </c>
      <c r="B75" s="1198">
        <v>9.1999999999999998E-2</v>
      </c>
      <c r="C75" s="827" t="s">
        <v>1836</v>
      </c>
      <c r="D75" s="1199">
        <v>8.3000000000000004E-2</v>
      </c>
      <c r="E75" s="828" t="s">
        <v>1837</v>
      </c>
      <c r="F75" s="1200">
        <v>8.8999999999999996E-2</v>
      </c>
      <c r="G75" s="827" t="s">
        <v>1836</v>
      </c>
      <c r="H75" s="1201">
        <v>8.2000000000000003E-2</v>
      </c>
      <c r="I75" s="828" t="s">
        <v>1837</v>
      </c>
      <c r="J75" s="1202">
        <v>8.3000000000000004E-2</v>
      </c>
      <c r="K75" s="827" t="s">
        <v>1837</v>
      </c>
      <c r="L75" s="1203">
        <v>8.3000000000000004E-2</v>
      </c>
      <c r="M75" s="828" t="s">
        <v>1857</v>
      </c>
      <c r="N75" s="1204">
        <v>8.2000000000000003E-2</v>
      </c>
      <c r="O75" s="827" t="s">
        <v>1837</v>
      </c>
      <c r="P75" s="1205">
        <v>8.3000000000000004E-2</v>
      </c>
      <c r="Q75" s="828" t="s">
        <v>1837</v>
      </c>
      <c r="R75" s="1169">
        <v>0.08</v>
      </c>
      <c r="S75" s="827" t="s">
        <v>1836</v>
      </c>
      <c r="T75" s="830">
        <v>8.1000000000000003E-2</v>
      </c>
      <c r="U75" s="828" t="s">
        <v>1837</v>
      </c>
      <c r="V75" s="1207"/>
      <c r="W75" s="831"/>
      <c r="X75" s="1172">
        <v>7.5999999999999998E-2</v>
      </c>
      <c r="Y75" s="945" t="s">
        <v>1837</v>
      </c>
      <c r="Z75" s="1173">
        <v>8.5999999999999993E-2</v>
      </c>
      <c r="AA75" s="1174" t="s">
        <v>1837</v>
      </c>
      <c r="AB75" s="666"/>
      <c r="AC75" s="666"/>
      <c r="AD75" s="666"/>
      <c r="AE75" s="666"/>
    </row>
    <row r="76" spans="1:31" s="667" customFormat="1" ht="14.25" customHeight="1">
      <c r="A76" s="826" t="s">
        <v>1465</v>
      </c>
      <c r="B76" s="1198">
        <v>1.2E-2</v>
      </c>
      <c r="C76" s="827" t="s">
        <v>1955</v>
      </c>
      <c r="D76" s="1199">
        <v>1.2999999999999999E-2</v>
      </c>
      <c r="E76" s="828" t="s">
        <v>1886</v>
      </c>
      <c r="F76" s="1200">
        <v>1.4999999999999999E-2</v>
      </c>
      <c r="G76" s="827" t="s">
        <v>1886</v>
      </c>
      <c r="H76" s="1201">
        <v>1.2999999999999999E-2</v>
      </c>
      <c r="I76" s="828" t="s">
        <v>1886</v>
      </c>
      <c r="J76" s="1202">
        <v>0.01</v>
      </c>
      <c r="K76" s="827" t="s">
        <v>1955</v>
      </c>
      <c r="L76" s="1203">
        <v>1.2999999999999999E-2</v>
      </c>
      <c r="M76" s="828" t="s">
        <v>1955</v>
      </c>
      <c r="N76" s="1204">
        <v>1.2E-2</v>
      </c>
      <c r="O76" s="827" t="s">
        <v>1886</v>
      </c>
      <c r="P76" s="1205">
        <v>0.01</v>
      </c>
      <c r="Q76" s="828" t="s">
        <v>1955</v>
      </c>
      <c r="R76" s="1169">
        <v>1.1000000000000001E-2</v>
      </c>
      <c r="S76" s="827" t="s">
        <v>1955</v>
      </c>
      <c r="T76" s="830">
        <v>1.3000000000000001E-2</v>
      </c>
      <c r="U76" s="828" t="s">
        <v>1886</v>
      </c>
      <c r="V76" s="1207"/>
      <c r="W76" s="831"/>
      <c r="X76" s="1172">
        <v>7.0000000000000001E-3</v>
      </c>
      <c r="Y76" s="945" t="s">
        <v>1955</v>
      </c>
      <c r="Z76" s="1173">
        <v>0.01</v>
      </c>
      <c r="AA76" s="1174" t="s">
        <v>1955</v>
      </c>
      <c r="AB76" s="666"/>
      <c r="AC76" s="666"/>
      <c r="AD76" s="666"/>
      <c r="AE76" s="666"/>
    </row>
    <row r="77" spans="1:31" s="667" customFormat="1" ht="14.25" customHeight="1">
      <c r="A77" s="826" t="s">
        <v>1466</v>
      </c>
      <c r="B77" s="1198">
        <v>0.378</v>
      </c>
      <c r="C77" s="827" t="s">
        <v>1834</v>
      </c>
      <c r="D77" s="1199">
        <v>0.36699999999999999</v>
      </c>
      <c r="E77" s="828" t="s">
        <v>1835</v>
      </c>
      <c r="F77" s="1200">
        <v>0.377</v>
      </c>
      <c r="G77" s="827" t="s">
        <v>1811</v>
      </c>
      <c r="H77" s="1201">
        <v>0.375</v>
      </c>
      <c r="I77" s="828" t="s">
        <v>1811</v>
      </c>
      <c r="J77" s="1202">
        <v>0.379</v>
      </c>
      <c r="K77" s="827" t="s">
        <v>1835</v>
      </c>
      <c r="L77" s="1203">
        <v>0.377</v>
      </c>
      <c r="M77" s="828" t="s">
        <v>1811</v>
      </c>
      <c r="N77" s="1204">
        <v>0.38300000000000001</v>
      </c>
      <c r="O77" s="827" t="s">
        <v>1811</v>
      </c>
      <c r="P77" s="1205">
        <v>0.38500000000000001</v>
      </c>
      <c r="Q77" s="828" t="s">
        <v>1811</v>
      </c>
      <c r="R77" s="1169">
        <v>0.38400000000000001</v>
      </c>
      <c r="S77" s="827" t="s">
        <v>1834</v>
      </c>
      <c r="T77" s="830">
        <v>0.38700000000000001</v>
      </c>
      <c r="U77" s="828" t="s">
        <v>1835</v>
      </c>
      <c r="V77" s="1207"/>
      <c r="W77" s="831"/>
      <c r="X77" s="1172">
        <v>0.38500000000000001</v>
      </c>
      <c r="Y77" s="945" t="s">
        <v>1835</v>
      </c>
      <c r="Z77" s="1173">
        <v>0.38800000000000001</v>
      </c>
      <c r="AA77" s="1174" t="s">
        <v>1835</v>
      </c>
      <c r="AB77" s="666"/>
      <c r="AC77" s="666"/>
      <c r="AD77" s="666"/>
      <c r="AE77" s="666"/>
    </row>
    <row r="78" spans="1:31" s="667" customFormat="1" ht="14.25" customHeight="1">
      <c r="A78" s="832"/>
      <c r="B78" s="1208" t="s">
        <v>491</v>
      </c>
      <c r="C78" s="827"/>
      <c r="D78" s="1209" t="s">
        <v>491</v>
      </c>
      <c r="E78" s="828"/>
      <c r="F78" s="1210" t="s">
        <v>491</v>
      </c>
      <c r="G78" s="827"/>
      <c r="H78" s="1211" t="s">
        <v>491</v>
      </c>
      <c r="I78" s="828"/>
      <c r="J78" s="1212" t="s">
        <v>491</v>
      </c>
      <c r="K78" s="827"/>
      <c r="L78" s="1213" t="s">
        <v>491</v>
      </c>
      <c r="M78" s="828"/>
      <c r="N78" s="1208" t="s">
        <v>491</v>
      </c>
      <c r="O78" s="827"/>
      <c r="P78" s="1209"/>
      <c r="Q78" s="828"/>
      <c r="R78" s="1180"/>
      <c r="S78" s="827"/>
      <c r="T78" s="834"/>
      <c r="U78" s="828"/>
      <c r="V78" s="1214"/>
      <c r="W78" s="831"/>
      <c r="X78" s="1215"/>
      <c r="Y78" s="945"/>
      <c r="Z78" s="1184"/>
      <c r="AA78" s="1174"/>
      <c r="AB78" s="666"/>
      <c r="AC78" s="666"/>
      <c r="AD78" s="666"/>
      <c r="AE78" s="666"/>
    </row>
    <row r="79" spans="1:31" s="667" customFormat="1" ht="14.25" customHeight="1" thickBot="1">
      <c r="A79" s="917" t="s">
        <v>495</v>
      </c>
      <c r="B79" s="1186">
        <v>556915</v>
      </c>
      <c r="C79" s="794" t="s">
        <v>1968</v>
      </c>
      <c r="D79" s="1187">
        <v>562960</v>
      </c>
      <c r="E79" s="793" t="s">
        <v>1969</v>
      </c>
      <c r="F79" s="1188">
        <v>567447</v>
      </c>
      <c r="G79" s="794" t="s">
        <v>1970</v>
      </c>
      <c r="H79" s="1189">
        <v>568322</v>
      </c>
      <c r="I79" s="793" t="s">
        <v>1971</v>
      </c>
      <c r="J79" s="1190">
        <v>575642</v>
      </c>
      <c r="K79" s="794" t="s">
        <v>1972</v>
      </c>
      <c r="L79" s="1191">
        <v>577908</v>
      </c>
      <c r="M79" s="793" t="s">
        <v>1973</v>
      </c>
      <c r="N79" s="1186">
        <v>584318</v>
      </c>
      <c r="O79" s="794" t="s">
        <v>1974</v>
      </c>
      <c r="P79" s="1187">
        <v>584827</v>
      </c>
      <c r="Q79" s="793" t="s">
        <v>1975</v>
      </c>
      <c r="R79" s="1154">
        <v>584053</v>
      </c>
      <c r="S79" s="794" t="s">
        <v>1976</v>
      </c>
      <c r="T79" s="796">
        <v>584971</v>
      </c>
      <c r="U79" s="793" t="s">
        <v>1977</v>
      </c>
      <c r="V79" s="835"/>
      <c r="W79" s="924"/>
      <c r="X79" s="966">
        <v>592219</v>
      </c>
      <c r="Y79" s="967" t="s">
        <v>1953</v>
      </c>
      <c r="Z79" s="968">
        <v>593331</v>
      </c>
      <c r="AA79" s="954" t="s">
        <v>2026</v>
      </c>
      <c r="AB79" s="666"/>
      <c r="AC79" s="666"/>
      <c r="AD79" s="666"/>
      <c r="AE79" s="666"/>
    </row>
    <row r="80" spans="1:31" s="667" customFormat="1" ht="14.25" customHeight="1">
      <c r="A80" s="800" t="s">
        <v>1462</v>
      </c>
      <c r="B80" s="1110">
        <v>0.48499999999999999</v>
      </c>
      <c r="C80" s="804" t="s">
        <v>1811</v>
      </c>
      <c r="D80" s="1111">
        <v>0.497</v>
      </c>
      <c r="E80" s="802" t="s">
        <v>1810</v>
      </c>
      <c r="F80" s="1106">
        <v>0.49199999999999999</v>
      </c>
      <c r="G80" s="804" t="s">
        <v>1811</v>
      </c>
      <c r="H80" s="1216">
        <v>0.497</v>
      </c>
      <c r="I80" s="802" t="s">
        <v>1810</v>
      </c>
      <c r="J80" s="1108">
        <v>0.48299999999999998</v>
      </c>
      <c r="K80" s="804" t="s">
        <v>1834</v>
      </c>
      <c r="L80" s="1107">
        <v>0.48499999999999999</v>
      </c>
      <c r="M80" s="802" t="s">
        <v>1811</v>
      </c>
      <c r="N80" s="1110">
        <v>0.49099999999999999</v>
      </c>
      <c r="O80" s="804" t="s">
        <v>1811</v>
      </c>
      <c r="P80" s="1111">
        <v>0.49</v>
      </c>
      <c r="Q80" s="802" t="s">
        <v>1811</v>
      </c>
      <c r="R80" s="1161">
        <v>0.49200000000000005</v>
      </c>
      <c r="S80" s="804" t="s">
        <v>1813</v>
      </c>
      <c r="T80" s="809">
        <v>0.48499999999999999</v>
      </c>
      <c r="U80" s="802" t="s">
        <v>1811</v>
      </c>
      <c r="V80" s="1112"/>
      <c r="W80" s="811"/>
      <c r="X80" s="1113">
        <v>0.49</v>
      </c>
      <c r="Y80" s="963" t="s">
        <v>1810</v>
      </c>
      <c r="Z80" s="1114">
        <v>0.48299999999999998</v>
      </c>
      <c r="AA80" s="1164" t="s">
        <v>1810</v>
      </c>
      <c r="AB80" s="666"/>
      <c r="AC80" s="666"/>
      <c r="AD80" s="666"/>
      <c r="AE80" s="666"/>
    </row>
    <row r="81" spans="1:31" s="667" customFormat="1" ht="14.25" customHeight="1">
      <c r="A81" s="826" t="s">
        <v>1463</v>
      </c>
      <c r="B81" s="1204">
        <v>0.10100000000000001</v>
      </c>
      <c r="C81" s="827" t="s">
        <v>1857</v>
      </c>
      <c r="D81" s="1205">
        <v>0.1</v>
      </c>
      <c r="E81" s="828" t="s">
        <v>1857</v>
      </c>
      <c r="F81" s="1217">
        <v>0.10199999999999999</v>
      </c>
      <c r="G81" s="827" t="s">
        <v>1857</v>
      </c>
      <c r="H81" s="1218">
        <v>9.2999999999999999E-2</v>
      </c>
      <c r="I81" s="828" t="s">
        <v>1858</v>
      </c>
      <c r="J81" s="1219">
        <v>0.104</v>
      </c>
      <c r="K81" s="827" t="s">
        <v>1857</v>
      </c>
      <c r="L81" s="1203">
        <v>9.9000000000000005E-2</v>
      </c>
      <c r="M81" s="828" t="s">
        <v>1857</v>
      </c>
      <c r="N81" s="1204">
        <v>0.10199999999999999</v>
      </c>
      <c r="O81" s="827" t="s">
        <v>1857</v>
      </c>
      <c r="P81" s="1205">
        <v>0.10100000000000001</v>
      </c>
      <c r="Q81" s="828" t="s">
        <v>1837</v>
      </c>
      <c r="R81" s="1169">
        <v>0.1</v>
      </c>
      <c r="S81" s="827" t="s">
        <v>1837</v>
      </c>
      <c r="T81" s="830">
        <v>9.6999999999999989E-2</v>
      </c>
      <c r="U81" s="828" t="s">
        <v>1857</v>
      </c>
      <c r="V81" s="1207"/>
      <c r="W81" s="831"/>
      <c r="X81" s="1172">
        <v>9.0999999999999998E-2</v>
      </c>
      <c r="Y81" s="945" t="s">
        <v>1857</v>
      </c>
      <c r="Z81" s="1173">
        <v>9.4E-2</v>
      </c>
      <c r="AA81" s="1174" t="s">
        <v>1857</v>
      </c>
      <c r="AB81" s="666"/>
      <c r="AC81" s="666"/>
      <c r="AD81" s="666"/>
      <c r="AE81" s="666"/>
    </row>
    <row r="82" spans="1:31" s="667" customFormat="1" ht="14.25" customHeight="1">
      <c r="A82" s="826" t="s">
        <v>1464</v>
      </c>
      <c r="B82" s="1204">
        <v>0.11</v>
      </c>
      <c r="C82" s="827" t="s">
        <v>1836</v>
      </c>
      <c r="D82" s="1205">
        <v>0.104</v>
      </c>
      <c r="E82" s="828" t="s">
        <v>1836</v>
      </c>
      <c r="F82" s="1217">
        <v>0.10100000000000001</v>
      </c>
      <c r="G82" s="827" t="s">
        <v>1837</v>
      </c>
      <c r="H82" s="1218">
        <v>0.105</v>
      </c>
      <c r="I82" s="828" t="s">
        <v>1837</v>
      </c>
      <c r="J82" s="1219">
        <v>0.11</v>
      </c>
      <c r="K82" s="827" t="s">
        <v>1836</v>
      </c>
      <c r="L82" s="1203">
        <v>0.108</v>
      </c>
      <c r="M82" s="828" t="s">
        <v>1834</v>
      </c>
      <c r="N82" s="1204">
        <v>9.9000000000000005E-2</v>
      </c>
      <c r="O82" s="827" t="s">
        <v>1837</v>
      </c>
      <c r="P82" s="1205">
        <v>0.11</v>
      </c>
      <c r="Q82" s="828" t="s">
        <v>1837</v>
      </c>
      <c r="R82" s="1169">
        <v>0.1</v>
      </c>
      <c r="S82" s="827" t="s">
        <v>1837</v>
      </c>
      <c r="T82" s="830">
        <v>0.10300000000000001</v>
      </c>
      <c r="U82" s="828" t="s">
        <v>1837</v>
      </c>
      <c r="V82" s="1207"/>
      <c r="W82" s="831"/>
      <c r="X82" s="1172">
        <v>0.113</v>
      </c>
      <c r="Y82" s="945" t="s">
        <v>1837</v>
      </c>
      <c r="Z82" s="1173">
        <v>0.109</v>
      </c>
      <c r="AA82" s="1174" t="s">
        <v>1836</v>
      </c>
      <c r="AB82" s="666"/>
      <c r="AC82" s="666"/>
      <c r="AD82" s="666"/>
      <c r="AE82" s="666"/>
    </row>
    <row r="83" spans="1:31" s="667" customFormat="1" ht="14.25" customHeight="1">
      <c r="A83" s="826" t="s">
        <v>1465</v>
      </c>
      <c r="B83" s="1204">
        <v>1.7999999999999999E-2</v>
      </c>
      <c r="C83" s="827" t="s">
        <v>1858</v>
      </c>
      <c r="D83" s="1205">
        <v>1.4999999999999999E-2</v>
      </c>
      <c r="E83" s="828" t="s">
        <v>1886</v>
      </c>
      <c r="F83" s="1217">
        <v>1.4E-2</v>
      </c>
      <c r="G83" s="827" t="s">
        <v>1955</v>
      </c>
      <c r="H83" s="1218">
        <v>1.6E-2</v>
      </c>
      <c r="I83" s="828" t="s">
        <v>1886</v>
      </c>
      <c r="J83" s="1219">
        <v>1.2999999999999999E-2</v>
      </c>
      <c r="K83" s="827" t="s">
        <v>1955</v>
      </c>
      <c r="L83" s="1203">
        <v>1.4999999999999999E-2</v>
      </c>
      <c r="M83" s="828" t="s">
        <v>1886</v>
      </c>
      <c r="N83" s="1204">
        <v>1.4999999999999999E-2</v>
      </c>
      <c r="O83" s="827" t="s">
        <v>1886</v>
      </c>
      <c r="P83" s="1205">
        <v>1.2999999999999999E-2</v>
      </c>
      <c r="Q83" s="828" t="s">
        <v>1955</v>
      </c>
      <c r="R83" s="1169">
        <v>1.4999999999999999E-2</v>
      </c>
      <c r="S83" s="827" t="s">
        <v>1955</v>
      </c>
      <c r="T83" s="830">
        <v>1.3000000000000001E-2</v>
      </c>
      <c r="U83" s="828" t="s">
        <v>1955</v>
      </c>
      <c r="V83" s="1207"/>
      <c r="W83" s="831"/>
      <c r="X83" s="1172">
        <v>1.0999999999999999E-2</v>
      </c>
      <c r="Y83" s="945" t="s">
        <v>1955</v>
      </c>
      <c r="Z83" s="1173">
        <v>1.0999999999999999E-2</v>
      </c>
      <c r="AA83" s="1174" t="s">
        <v>1955</v>
      </c>
      <c r="AB83" s="666"/>
      <c r="AC83" s="666"/>
      <c r="AD83" s="666"/>
      <c r="AE83" s="666"/>
    </row>
    <row r="84" spans="1:31" s="667" customFormat="1" ht="14.25" customHeight="1">
      <c r="A84" s="826" t="s">
        <v>1466</v>
      </c>
      <c r="B84" s="1204">
        <v>0.28699999999999998</v>
      </c>
      <c r="C84" s="827" t="s">
        <v>1834</v>
      </c>
      <c r="D84" s="1205">
        <v>0.28299999999999997</v>
      </c>
      <c r="E84" s="828" t="s">
        <v>1835</v>
      </c>
      <c r="F84" s="1217">
        <v>0.29099999999999998</v>
      </c>
      <c r="G84" s="827" t="s">
        <v>1837</v>
      </c>
      <c r="H84" s="1218">
        <v>0.28899999999999998</v>
      </c>
      <c r="I84" s="828" t="s">
        <v>1835</v>
      </c>
      <c r="J84" s="1219">
        <v>0.28999999999999998</v>
      </c>
      <c r="K84" s="827" t="s">
        <v>1834</v>
      </c>
      <c r="L84" s="1203">
        <v>0.29299999999999998</v>
      </c>
      <c r="M84" s="828" t="s">
        <v>1835</v>
      </c>
      <c r="N84" s="1204">
        <v>0.29199999999999998</v>
      </c>
      <c r="O84" s="827" t="s">
        <v>1834</v>
      </c>
      <c r="P84" s="1205">
        <v>0.28699999999999998</v>
      </c>
      <c r="Q84" s="828" t="s">
        <v>1836</v>
      </c>
      <c r="R84" s="1169">
        <v>0.29399999999999998</v>
      </c>
      <c r="S84" s="827" t="s">
        <v>1835</v>
      </c>
      <c r="T84" s="830">
        <v>0.30199999999999999</v>
      </c>
      <c r="U84" s="828" t="s">
        <v>1835</v>
      </c>
      <c r="V84" s="1207"/>
      <c r="W84" s="831"/>
      <c r="X84" s="1172">
        <v>0.29499999999999998</v>
      </c>
      <c r="Y84" s="945" t="s">
        <v>1811</v>
      </c>
      <c r="Z84" s="1173">
        <v>0.30199999999999999</v>
      </c>
      <c r="AA84" s="1174" t="s">
        <v>1834</v>
      </c>
      <c r="AB84" s="666"/>
      <c r="AC84" s="666"/>
      <c r="AD84" s="666"/>
      <c r="AE84" s="666"/>
    </row>
    <row r="85" spans="1:31">
      <c r="A85" s="2471" t="s">
        <v>1797</v>
      </c>
      <c r="B85" s="2472"/>
      <c r="C85" s="2472"/>
      <c r="D85" s="2472"/>
      <c r="E85" s="2472"/>
      <c r="F85" s="2472"/>
      <c r="G85" s="2472"/>
      <c r="H85" s="2472"/>
      <c r="I85" s="2472"/>
      <c r="J85" s="2472"/>
      <c r="K85" s="2472"/>
      <c r="L85" s="2472"/>
      <c r="M85" s="2472"/>
      <c r="N85" s="2472"/>
      <c r="O85" s="2472"/>
      <c r="P85" s="2472"/>
      <c r="Q85" s="2472"/>
      <c r="R85" s="2472"/>
      <c r="S85" s="2472"/>
      <c r="T85" s="2472"/>
      <c r="U85" s="2472"/>
      <c r="V85" s="2472"/>
      <c r="W85" s="2472"/>
      <c r="X85" s="2472"/>
      <c r="Y85" s="2472"/>
      <c r="Z85" s="2472"/>
      <c r="AA85" s="2473"/>
      <c r="AB85"/>
      <c r="AC85"/>
      <c r="AD85"/>
      <c r="AE85"/>
    </row>
    <row r="86" spans="1:31">
      <c r="V86"/>
      <c r="W86"/>
      <c r="X86"/>
      <c r="Y86"/>
      <c r="Z86"/>
      <c r="AA86"/>
      <c r="AB86"/>
      <c r="AC86"/>
      <c r="AD86"/>
      <c r="AE86"/>
    </row>
    <row r="87" spans="1:31" ht="14.25" customHeight="1">
      <c r="A87" s="2292" t="s">
        <v>2027</v>
      </c>
      <c r="B87" s="2292"/>
      <c r="C87" s="2292"/>
      <c r="D87" s="2292"/>
      <c r="E87" s="2292"/>
      <c r="F87" s="2292"/>
      <c r="G87" s="2292"/>
      <c r="H87" s="2292"/>
      <c r="I87" s="2292"/>
      <c r="J87" s="2292"/>
      <c r="K87" s="2292"/>
      <c r="L87" s="2292"/>
      <c r="M87" s="2292"/>
      <c r="N87" s="2292"/>
      <c r="O87" s="2292"/>
      <c r="P87" s="2292"/>
      <c r="Q87" s="2292"/>
      <c r="R87" s="2292"/>
      <c r="S87" s="2292"/>
      <c r="T87" s="2292"/>
      <c r="U87" s="2292"/>
      <c r="V87" s="2292"/>
      <c r="W87" s="2292"/>
      <c r="X87"/>
      <c r="Y87"/>
      <c r="Z87"/>
      <c r="AA87"/>
      <c r="AB87"/>
      <c r="AC87"/>
      <c r="AD87"/>
      <c r="AE87"/>
    </row>
    <row r="88" spans="1:31">
      <c r="V88"/>
      <c r="W88"/>
      <c r="X88"/>
      <c r="Y88"/>
      <c r="Z88"/>
      <c r="AA88"/>
      <c r="AB88"/>
      <c r="AC88"/>
      <c r="AD88"/>
      <c r="AE88"/>
    </row>
  </sheetData>
  <mergeCells count="91">
    <mergeCell ref="A85:AA85"/>
    <mergeCell ref="Z34:AA34"/>
    <mergeCell ref="A56:AA56"/>
    <mergeCell ref="B61:AA61"/>
    <mergeCell ref="Z62:AA62"/>
    <mergeCell ref="Z63:AA63"/>
    <mergeCell ref="B34:C34"/>
    <mergeCell ref="D34:E34"/>
    <mergeCell ref="F34:G34"/>
    <mergeCell ref="H34:I34"/>
    <mergeCell ref="J34:K34"/>
    <mergeCell ref="L34:M34"/>
    <mergeCell ref="N34:O34"/>
    <mergeCell ref="P34:Q34"/>
    <mergeCell ref="R34:S34"/>
    <mergeCell ref="T34:U34"/>
    <mergeCell ref="A1:AA1"/>
    <mergeCell ref="B3:AA3"/>
    <mergeCell ref="Z4:AA4"/>
    <mergeCell ref="Z5:AA5"/>
    <mergeCell ref="A27:AA27"/>
    <mergeCell ref="L4:M4"/>
    <mergeCell ref="N4:O4"/>
    <mergeCell ref="P4:Q4"/>
    <mergeCell ref="H4:I4"/>
    <mergeCell ref="J4:K4"/>
    <mergeCell ref="A3:A6"/>
    <mergeCell ref="L5:M5"/>
    <mergeCell ref="N5:O5"/>
    <mergeCell ref="P5:Q5"/>
    <mergeCell ref="F5:G5"/>
    <mergeCell ref="H5:I5"/>
    <mergeCell ref="A29:W29"/>
    <mergeCell ref="A32:A35"/>
    <mergeCell ref="V33:W33"/>
    <mergeCell ref="H33:I33"/>
    <mergeCell ref="J33:K33"/>
    <mergeCell ref="J5:K5"/>
    <mergeCell ref="B32:AA32"/>
    <mergeCell ref="Z33:AA33"/>
    <mergeCell ref="V4:W4"/>
    <mergeCell ref="X4:Y4"/>
    <mergeCell ref="V5:W5"/>
    <mergeCell ref="X5:Y5"/>
    <mergeCell ref="R5:S5"/>
    <mergeCell ref="T4:U4"/>
    <mergeCell ref="T5:U5"/>
    <mergeCell ref="R4:S4"/>
    <mergeCell ref="B5:C5"/>
    <mergeCell ref="D5:E5"/>
    <mergeCell ref="B4:C4"/>
    <mergeCell ref="D4:E4"/>
    <mergeCell ref="F4:G4"/>
    <mergeCell ref="X33:Y33"/>
    <mergeCell ref="V34:W34"/>
    <mergeCell ref="X34:Y34"/>
    <mergeCell ref="B33:C33"/>
    <mergeCell ref="D33:E33"/>
    <mergeCell ref="F33:G33"/>
    <mergeCell ref="T33:U33"/>
    <mergeCell ref="R33:S33"/>
    <mergeCell ref="P33:Q33"/>
    <mergeCell ref="L33:M33"/>
    <mergeCell ref="N33:O33"/>
    <mergeCell ref="A58:S58"/>
    <mergeCell ref="A61:A64"/>
    <mergeCell ref="B62:C62"/>
    <mergeCell ref="D62:E62"/>
    <mergeCell ref="F62:G62"/>
    <mergeCell ref="H62:I62"/>
    <mergeCell ref="J62:K62"/>
    <mergeCell ref="L62:M62"/>
    <mergeCell ref="N62:O62"/>
    <mergeCell ref="P62:Q62"/>
    <mergeCell ref="R62:S62"/>
    <mergeCell ref="T62:U62"/>
    <mergeCell ref="A87:W87"/>
    <mergeCell ref="V62:W62"/>
    <mergeCell ref="X62:Y62"/>
    <mergeCell ref="B63:C63"/>
    <mergeCell ref="D63:E63"/>
    <mergeCell ref="F63:G63"/>
    <mergeCell ref="H63:I63"/>
    <mergeCell ref="J63:K63"/>
    <mergeCell ref="L63:M63"/>
    <mergeCell ref="N63:O63"/>
    <mergeCell ref="P63:Q63"/>
    <mergeCell ref="R63:S63"/>
    <mergeCell ref="T63:U63"/>
    <mergeCell ref="V63:W63"/>
    <mergeCell ref="X63:Y63"/>
  </mergeCells>
  <printOptions horizontalCentered="1"/>
  <pageMargins left="1" right="1" top="1" bottom="1" header="0.5" footer="0.5"/>
  <pageSetup orientation="portrait" horizontalDpi="300" verticalDpi="300" r:id="rId1"/>
  <headerFooter alignWithMargins="0">
    <oddFooter>&amp;L&amp;"Arial,Italic"&amp;9      The State of Hawaii Data Book 2015&amp;R&amp;9      http://dbedt.hawaii.gov/</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topLeftCell="A31" zoomScaleNormal="100" workbookViewId="0">
      <selection activeCell="D49" sqref="D49"/>
    </sheetView>
  </sheetViews>
  <sheetFormatPr defaultColWidth="9.6640625" defaultRowHeight="12.75" customHeight="1"/>
  <cols>
    <col min="1" max="1" width="23.109375" style="1869" customWidth="1"/>
    <col min="2" max="14" width="11.77734375" style="1869" customWidth="1"/>
    <col min="15" max="16384" width="9.6640625" style="1869"/>
  </cols>
  <sheetData>
    <row r="1" spans="1:15" ht="24.6">
      <c r="A1" s="2028" t="s">
        <v>2723</v>
      </c>
      <c r="B1" s="2028"/>
      <c r="C1" s="2028"/>
      <c r="D1" s="2028"/>
      <c r="E1" s="2028"/>
      <c r="F1" s="2028"/>
      <c r="G1" s="2028"/>
      <c r="H1" s="2028"/>
      <c r="I1" s="2028"/>
      <c r="J1" s="2028"/>
      <c r="K1" s="2028"/>
      <c r="L1" s="2028"/>
      <c r="M1" s="2028"/>
      <c r="N1" s="2028"/>
      <c r="O1" s="1931"/>
    </row>
    <row r="2" spans="1:15" ht="13.8">
      <c r="A2" s="1932"/>
      <c r="B2" s="1932"/>
      <c r="C2" s="1932"/>
      <c r="D2" s="1932"/>
      <c r="E2" s="1932"/>
      <c r="F2" s="1932"/>
      <c r="G2" s="1933"/>
      <c r="H2" s="1933"/>
      <c r="I2" s="1933"/>
      <c r="J2" s="1933"/>
      <c r="K2" s="1933"/>
      <c r="L2" s="1933"/>
      <c r="M2" s="1933"/>
    </row>
    <row r="3" spans="1:15" s="1934" customFormat="1" ht="20.399999999999999">
      <c r="A3" s="2026" t="s">
        <v>32</v>
      </c>
      <c r="B3" s="2029" t="s">
        <v>217</v>
      </c>
      <c r="C3" s="2030"/>
      <c r="D3" s="2030"/>
      <c r="E3" s="2030"/>
      <c r="F3" s="2030"/>
      <c r="G3" s="2030"/>
      <c r="H3" s="2030"/>
      <c r="I3" s="2030"/>
      <c r="J3" s="2030"/>
      <c r="K3" s="2030"/>
      <c r="L3" s="2030"/>
      <c r="M3" s="2030"/>
      <c r="N3" s="2030"/>
      <c r="O3" s="1305"/>
    </row>
    <row r="4" spans="1:15" s="1934" customFormat="1" ht="20.399999999999999">
      <c r="A4" s="2027"/>
      <c r="B4" s="75">
        <v>1900</v>
      </c>
      <c r="C4" s="76">
        <v>1910</v>
      </c>
      <c r="D4" s="76">
        <v>1920</v>
      </c>
      <c r="E4" s="76">
        <v>1930</v>
      </c>
      <c r="F4" s="76">
        <v>1940</v>
      </c>
      <c r="G4" s="77">
        <v>1950</v>
      </c>
      <c r="H4" s="77">
        <v>1960</v>
      </c>
      <c r="I4" s="77">
        <v>1970</v>
      </c>
      <c r="J4" s="77">
        <v>1980</v>
      </c>
      <c r="K4" s="77">
        <v>1990</v>
      </c>
      <c r="L4" s="77">
        <v>2000</v>
      </c>
      <c r="M4" s="77">
        <v>2010</v>
      </c>
      <c r="N4" s="78">
        <v>2020</v>
      </c>
      <c r="O4" s="1305"/>
    </row>
    <row r="5" spans="1:15" s="1934" customFormat="1" ht="14.4" thickBot="1">
      <c r="A5" s="1935" t="s">
        <v>33</v>
      </c>
      <c r="B5" s="1936">
        <v>154001</v>
      </c>
      <c r="C5" s="1936">
        <v>191874</v>
      </c>
      <c r="D5" s="1936">
        <v>255881</v>
      </c>
      <c r="E5" s="1936">
        <v>368300</v>
      </c>
      <c r="F5" s="1936">
        <v>422770</v>
      </c>
      <c r="G5" s="1937">
        <v>499794</v>
      </c>
      <c r="H5" s="1937">
        <v>632772</v>
      </c>
      <c r="I5" s="1937">
        <v>769913</v>
      </c>
      <c r="J5" s="1937">
        <v>964691</v>
      </c>
      <c r="K5" s="1938">
        <v>1108229</v>
      </c>
      <c r="L5" s="1938">
        <v>1211537</v>
      </c>
      <c r="M5" s="1938">
        <v>1360301</v>
      </c>
      <c r="N5" s="1938">
        <v>1455271</v>
      </c>
      <c r="O5" s="1869"/>
    </row>
    <row r="6" spans="1:15" s="1934" customFormat="1" ht="13.8">
      <c r="A6" s="1939"/>
      <c r="B6" s="1940"/>
      <c r="C6" s="1941"/>
      <c r="D6" s="1941"/>
      <c r="E6" s="1941"/>
      <c r="F6" s="1941"/>
      <c r="G6" s="1942"/>
      <c r="H6" s="1942"/>
      <c r="I6" s="1942"/>
      <c r="J6" s="1942"/>
      <c r="K6" s="1942"/>
      <c r="L6" s="1943"/>
      <c r="M6" s="1943"/>
      <c r="N6" s="1944"/>
      <c r="O6" s="1869"/>
    </row>
    <row r="7" spans="1:15" s="1934" customFormat="1" ht="14.4" thickBot="1">
      <c r="A7" s="1945" t="s">
        <v>34</v>
      </c>
      <c r="B7" s="1946">
        <v>46843</v>
      </c>
      <c r="C7" s="1947">
        <v>55382</v>
      </c>
      <c r="D7" s="1947">
        <v>64895</v>
      </c>
      <c r="E7" s="1947">
        <v>73325</v>
      </c>
      <c r="F7" s="1947">
        <v>73276</v>
      </c>
      <c r="G7" s="1948">
        <v>68350</v>
      </c>
      <c r="H7" s="1948">
        <v>61332</v>
      </c>
      <c r="I7" s="1948">
        <v>63468</v>
      </c>
      <c r="J7" s="1948">
        <v>92053</v>
      </c>
      <c r="K7" s="1949">
        <v>120317</v>
      </c>
      <c r="L7" s="1949">
        <v>148677</v>
      </c>
      <c r="M7" s="1949">
        <v>185079</v>
      </c>
      <c r="N7" s="1949">
        <v>200629</v>
      </c>
      <c r="O7" s="1869"/>
    </row>
    <row r="8" spans="1:15" s="1934" customFormat="1" ht="13.8">
      <c r="A8" s="1950" t="s">
        <v>35</v>
      </c>
      <c r="B8" s="1940">
        <v>5128</v>
      </c>
      <c r="C8" s="1941">
        <v>6834</v>
      </c>
      <c r="D8" s="1941">
        <v>7282</v>
      </c>
      <c r="E8" s="1941">
        <v>8284</v>
      </c>
      <c r="F8" s="1941">
        <v>7733</v>
      </c>
      <c r="G8" s="1942">
        <v>6747</v>
      </c>
      <c r="H8" s="1942">
        <v>5030</v>
      </c>
      <c r="I8" s="1942">
        <v>5154</v>
      </c>
      <c r="J8" s="1942">
        <v>11751</v>
      </c>
      <c r="K8" s="1951">
        <v>20781</v>
      </c>
      <c r="L8" s="1951">
        <v>31335</v>
      </c>
      <c r="M8" s="1951">
        <v>45326</v>
      </c>
      <c r="N8" s="1951">
        <v>51704</v>
      </c>
      <c r="O8" s="1869"/>
    </row>
    <row r="9" spans="1:15" s="1934" customFormat="1" ht="13.8">
      <c r="A9" s="1952" t="s">
        <v>36</v>
      </c>
      <c r="B9" s="2025">
        <v>19785</v>
      </c>
      <c r="C9" s="1954">
        <v>18468</v>
      </c>
      <c r="D9" s="1954">
        <v>23828</v>
      </c>
      <c r="E9" s="1954">
        <v>29572</v>
      </c>
      <c r="F9" s="1954">
        <v>32588</v>
      </c>
      <c r="G9" s="1955">
        <v>34448</v>
      </c>
      <c r="H9" s="1955">
        <v>31553</v>
      </c>
      <c r="I9" s="1955">
        <v>33915</v>
      </c>
      <c r="J9" s="1955">
        <v>42278</v>
      </c>
      <c r="K9" s="1956">
        <v>44639</v>
      </c>
      <c r="L9" s="1956">
        <v>47386</v>
      </c>
      <c r="M9" s="1956">
        <v>50927</v>
      </c>
      <c r="N9" s="1956">
        <v>51551</v>
      </c>
      <c r="O9" s="1869"/>
    </row>
    <row r="10" spans="1:15" s="1934" customFormat="1" ht="13.8">
      <c r="A10" s="1952" t="s">
        <v>37</v>
      </c>
      <c r="B10" s="2025"/>
      <c r="C10" s="1954">
        <v>4077</v>
      </c>
      <c r="D10" s="1954">
        <v>5644</v>
      </c>
      <c r="E10" s="1954">
        <v>5028</v>
      </c>
      <c r="F10" s="1954">
        <v>4468</v>
      </c>
      <c r="G10" s="1955">
        <v>3505</v>
      </c>
      <c r="H10" s="1955">
        <v>2493</v>
      </c>
      <c r="I10" s="1955">
        <v>1881</v>
      </c>
      <c r="J10" s="1955">
        <v>1679</v>
      </c>
      <c r="K10" s="1956">
        <v>1541</v>
      </c>
      <c r="L10" s="1956">
        <v>1720</v>
      </c>
      <c r="M10" s="1956">
        <v>2041</v>
      </c>
      <c r="N10" s="1956">
        <v>2114</v>
      </c>
      <c r="O10" s="1869"/>
    </row>
    <row r="11" spans="1:15" s="1934" customFormat="1" ht="13.8">
      <c r="A11" s="1952" t="s">
        <v>38</v>
      </c>
      <c r="B11" s="1953">
        <v>6919</v>
      </c>
      <c r="C11" s="1954">
        <v>9037</v>
      </c>
      <c r="D11" s="1954">
        <v>9122</v>
      </c>
      <c r="E11" s="1954">
        <v>8864</v>
      </c>
      <c r="F11" s="1954">
        <v>8244</v>
      </c>
      <c r="G11" s="1955">
        <v>6056</v>
      </c>
      <c r="H11" s="1955">
        <v>5221</v>
      </c>
      <c r="I11" s="1955">
        <v>4648</v>
      </c>
      <c r="J11" s="1955">
        <v>5128</v>
      </c>
      <c r="K11" s="1956">
        <v>5545</v>
      </c>
      <c r="L11" s="1956">
        <v>6108</v>
      </c>
      <c r="M11" s="1956">
        <v>6513</v>
      </c>
      <c r="N11" s="1956">
        <v>6890</v>
      </c>
      <c r="O11" s="1869"/>
    </row>
    <row r="12" spans="1:15" s="1934" customFormat="1" ht="13.8">
      <c r="A12" s="1952" t="s">
        <v>39</v>
      </c>
      <c r="B12" s="1953">
        <v>4366</v>
      </c>
      <c r="C12" s="1954">
        <v>5398</v>
      </c>
      <c r="D12" s="1954">
        <v>6275</v>
      </c>
      <c r="E12" s="1954">
        <v>6171</v>
      </c>
      <c r="F12" s="1954">
        <v>5362</v>
      </c>
      <c r="G12" s="1955">
        <v>4456</v>
      </c>
      <c r="H12" s="1955">
        <v>3386</v>
      </c>
      <c r="I12" s="1955">
        <v>3326</v>
      </c>
      <c r="J12" s="1955">
        <v>3249</v>
      </c>
      <c r="K12" s="1956">
        <v>4291</v>
      </c>
      <c r="L12" s="1956">
        <v>6038</v>
      </c>
      <c r="M12" s="1956">
        <v>6322</v>
      </c>
      <c r="N12" s="1956">
        <v>6979</v>
      </c>
      <c r="O12" s="1869"/>
    </row>
    <row r="13" spans="1:15" s="1934" customFormat="1" ht="13.8">
      <c r="A13" s="1952" t="s">
        <v>40</v>
      </c>
      <c r="B13" s="1953">
        <v>600</v>
      </c>
      <c r="C13" s="1954">
        <v>922</v>
      </c>
      <c r="D13" s="1954">
        <v>1304</v>
      </c>
      <c r="E13" s="1954">
        <v>1250</v>
      </c>
      <c r="F13" s="1954">
        <v>1352</v>
      </c>
      <c r="G13" s="1955">
        <v>1505</v>
      </c>
      <c r="H13" s="1955">
        <v>1538</v>
      </c>
      <c r="I13" s="1955">
        <v>2310</v>
      </c>
      <c r="J13" s="1955">
        <v>4607</v>
      </c>
      <c r="K13" s="1956">
        <v>9140</v>
      </c>
      <c r="L13" s="1956">
        <v>13131</v>
      </c>
      <c r="M13" s="1956">
        <v>17627</v>
      </c>
      <c r="N13" s="1956">
        <v>19310</v>
      </c>
      <c r="O13" s="1869"/>
    </row>
    <row r="14" spans="1:15" s="1934" customFormat="1" ht="13.8">
      <c r="A14" s="1952" t="s">
        <v>41</v>
      </c>
      <c r="B14" s="1953">
        <v>3819</v>
      </c>
      <c r="C14" s="1954">
        <v>3377</v>
      </c>
      <c r="D14" s="1954">
        <v>3709</v>
      </c>
      <c r="E14" s="1954">
        <v>4728</v>
      </c>
      <c r="F14" s="1954">
        <v>3924</v>
      </c>
      <c r="G14" s="1955">
        <v>3607</v>
      </c>
      <c r="H14" s="1955">
        <v>4451</v>
      </c>
      <c r="I14" s="1955">
        <v>4832</v>
      </c>
      <c r="J14" s="1955">
        <v>13748</v>
      </c>
      <c r="K14" s="1956">
        <v>22284</v>
      </c>
      <c r="L14" s="1956">
        <v>28543</v>
      </c>
      <c r="M14" s="1956">
        <v>37875</v>
      </c>
      <c r="N14" s="1956">
        <v>43313</v>
      </c>
      <c r="O14" s="1869"/>
    </row>
    <row r="15" spans="1:15" s="1934" customFormat="1" ht="13.8">
      <c r="A15" s="1952" t="s">
        <v>42</v>
      </c>
      <c r="B15" s="1953">
        <v>2372</v>
      </c>
      <c r="C15" s="1954">
        <v>3191</v>
      </c>
      <c r="D15" s="1954">
        <v>3703</v>
      </c>
      <c r="E15" s="1954">
        <v>4677</v>
      </c>
      <c r="F15" s="1954">
        <v>4024</v>
      </c>
      <c r="G15" s="1955">
        <v>3723</v>
      </c>
      <c r="H15" s="1955">
        <v>4292</v>
      </c>
      <c r="I15" s="1955">
        <v>4004</v>
      </c>
      <c r="J15" s="1955">
        <v>5914</v>
      </c>
      <c r="K15" s="1956">
        <v>7658</v>
      </c>
      <c r="L15" s="1956">
        <v>8589</v>
      </c>
      <c r="M15" s="1956">
        <v>9997</v>
      </c>
      <c r="N15" s="1956">
        <v>9789</v>
      </c>
      <c r="O15" s="1869"/>
    </row>
    <row r="16" spans="1:15" s="1934" customFormat="1" ht="13.8">
      <c r="A16" s="1952" t="s">
        <v>43</v>
      </c>
      <c r="B16" s="1953">
        <v>3854</v>
      </c>
      <c r="C16" s="1954">
        <v>4078</v>
      </c>
      <c r="D16" s="1954">
        <v>4028</v>
      </c>
      <c r="E16" s="1954">
        <v>4751</v>
      </c>
      <c r="F16" s="1954">
        <v>5581</v>
      </c>
      <c r="G16" s="1955">
        <v>4303</v>
      </c>
      <c r="H16" s="1955">
        <v>3368</v>
      </c>
      <c r="I16" s="1955">
        <v>3398</v>
      </c>
      <c r="J16" s="1955">
        <v>3699</v>
      </c>
      <c r="K16" s="1956">
        <v>4438</v>
      </c>
      <c r="L16" s="1956">
        <v>5827</v>
      </c>
      <c r="M16" s="1956">
        <v>8451</v>
      </c>
      <c r="N16" s="1956">
        <v>8979</v>
      </c>
      <c r="O16" s="1869"/>
    </row>
    <row r="17" spans="1:15" s="1934" customFormat="1" ht="13.8">
      <c r="A17" s="1957"/>
      <c r="B17" s="1953"/>
      <c r="C17" s="1954"/>
      <c r="D17" s="1954"/>
      <c r="E17" s="1954"/>
      <c r="F17" s="1954"/>
      <c r="G17" s="1955"/>
      <c r="H17" s="1955"/>
      <c r="I17" s="1955"/>
      <c r="J17" s="1955"/>
      <c r="K17" s="1955"/>
      <c r="L17" s="1958"/>
      <c r="M17" s="1955"/>
      <c r="N17" s="1959"/>
      <c r="O17" s="1869"/>
    </row>
    <row r="18" spans="1:15" s="1934" customFormat="1" ht="14.4" thickBot="1">
      <c r="A18" s="1945" t="s">
        <v>44</v>
      </c>
      <c r="B18" s="1946">
        <v>27920</v>
      </c>
      <c r="C18" s="1947">
        <v>29762</v>
      </c>
      <c r="D18" s="1947">
        <v>37385</v>
      </c>
      <c r="E18" s="1947">
        <v>55541</v>
      </c>
      <c r="F18" s="1947">
        <v>55534</v>
      </c>
      <c r="G18" s="1948">
        <v>48179</v>
      </c>
      <c r="H18" s="1948">
        <v>42576</v>
      </c>
      <c r="I18" s="1948">
        <v>45984</v>
      </c>
      <c r="J18" s="1948">
        <v>70847</v>
      </c>
      <c r="K18" s="1949">
        <v>100504</v>
      </c>
      <c r="L18" s="1949">
        <v>128241</v>
      </c>
      <c r="M18" s="1949">
        <v>154924</v>
      </c>
      <c r="N18" s="1949">
        <v>164836</v>
      </c>
      <c r="O18" s="1869"/>
    </row>
    <row r="19" spans="1:15" s="1934" customFormat="1" ht="13.8">
      <c r="A19" s="1950" t="s">
        <v>45</v>
      </c>
      <c r="B19" s="1940">
        <v>5276</v>
      </c>
      <c r="C19" s="1941">
        <v>3241</v>
      </c>
      <c r="D19" s="1941">
        <v>3100</v>
      </c>
      <c r="E19" s="1941">
        <v>2436</v>
      </c>
      <c r="F19" s="1941">
        <v>2663</v>
      </c>
      <c r="G19" s="1942">
        <v>1495</v>
      </c>
      <c r="H19" s="1942">
        <v>1073</v>
      </c>
      <c r="I19" s="1942">
        <v>969</v>
      </c>
      <c r="J19" s="1942">
        <v>1423</v>
      </c>
      <c r="K19" s="1951">
        <v>1895</v>
      </c>
      <c r="L19" s="1951">
        <v>1855</v>
      </c>
      <c r="M19" s="1951">
        <v>2291</v>
      </c>
      <c r="N19" s="1951">
        <v>2719</v>
      </c>
      <c r="O19" s="1869"/>
    </row>
    <row r="20" spans="1:15" s="1934" customFormat="1" ht="13.8">
      <c r="A20" s="1952" t="s">
        <v>46</v>
      </c>
      <c r="B20" s="1953">
        <v>7236</v>
      </c>
      <c r="C20" s="1954">
        <v>8855</v>
      </c>
      <c r="D20" s="1954">
        <v>10900</v>
      </c>
      <c r="E20" s="1954">
        <v>17021</v>
      </c>
      <c r="F20" s="1954">
        <v>14915</v>
      </c>
      <c r="G20" s="1955">
        <v>12800</v>
      </c>
      <c r="H20" s="1955">
        <v>10409</v>
      </c>
      <c r="I20" s="1955">
        <v>9979</v>
      </c>
      <c r="J20" s="1955">
        <v>19005</v>
      </c>
      <c r="K20" s="1956">
        <v>29207</v>
      </c>
      <c r="L20" s="1956">
        <v>36476</v>
      </c>
      <c r="M20" s="1956">
        <v>41887</v>
      </c>
      <c r="N20" s="1956">
        <v>44437</v>
      </c>
      <c r="O20" s="1869"/>
    </row>
    <row r="21" spans="1:15" s="1934" customFormat="1" ht="13.8">
      <c r="A21" s="1952" t="s">
        <v>47</v>
      </c>
      <c r="B21" s="1953">
        <v>7953</v>
      </c>
      <c r="C21" s="1954">
        <v>11742</v>
      </c>
      <c r="D21" s="1954">
        <v>14941</v>
      </c>
      <c r="E21" s="1954">
        <v>21363</v>
      </c>
      <c r="F21" s="1954">
        <v>21051</v>
      </c>
      <c r="G21" s="1955">
        <v>19835</v>
      </c>
      <c r="H21" s="1955">
        <v>19391</v>
      </c>
      <c r="I21" s="1955">
        <v>22219</v>
      </c>
      <c r="J21" s="1955">
        <v>32111</v>
      </c>
      <c r="K21" s="1956">
        <v>45685</v>
      </c>
      <c r="L21" s="1956">
        <v>61346</v>
      </c>
      <c r="M21" s="1956">
        <v>78110</v>
      </c>
      <c r="N21" s="1956">
        <v>83777</v>
      </c>
      <c r="O21" s="1869"/>
    </row>
    <row r="22" spans="1:15" s="1934" customFormat="1" ht="13.8">
      <c r="A22" s="1952" t="s">
        <v>48</v>
      </c>
      <c r="B22" s="2025">
        <v>4951</v>
      </c>
      <c r="C22" s="1954">
        <v>4787</v>
      </c>
      <c r="D22" s="1954">
        <v>7142</v>
      </c>
      <c r="E22" s="1954">
        <v>7938</v>
      </c>
      <c r="F22" s="1954">
        <v>8291</v>
      </c>
      <c r="G22" s="1955">
        <v>5973</v>
      </c>
      <c r="H22" s="1955">
        <v>4844</v>
      </c>
      <c r="I22" s="1955">
        <v>5524</v>
      </c>
      <c r="J22" s="1955">
        <v>10284</v>
      </c>
      <c r="K22" s="1956">
        <v>14574</v>
      </c>
      <c r="L22" s="1956">
        <v>17967</v>
      </c>
      <c r="M22" s="1956">
        <v>22156</v>
      </c>
      <c r="N22" s="1956">
        <v>23167</v>
      </c>
      <c r="O22" s="1869"/>
    </row>
    <row r="23" spans="1:15" s="1934" customFormat="1" ht="13.8">
      <c r="A23" s="1952" t="s">
        <v>70</v>
      </c>
      <c r="B23" s="2025"/>
      <c r="C23" s="1954">
        <v>131</v>
      </c>
      <c r="D23" s="1954">
        <v>185</v>
      </c>
      <c r="E23" s="1954">
        <v>2356</v>
      </c>
      <c r="F23" s="1954">
        <v>3720</v>
      </c>
      <c r="G23" s="1955">
        <v>3136</v>
      </c>
      <c r="H23" s="1955">
        <v>2115</v>
      </c>
      <c r="I23" s="1955">
        <v>2204</v>
      </c>
      <c r="J23" s="1955">
        <v>2119</v>
      </c>
      <c r="K23" s="1956">
        <v>2426</v>
      </c>
      <c r="L23" s="1956">
        <v>3193</v>
      </c>
      <c r="M23" s="1956">
        <v>3135</v>
      </c>
      <c r="N23" s="1956">
        <v>3367</v>
      </c>
      <c r="O23" s="1869"/>
    </row>
    <row r="24" spans="1:15" s="1934" customFormat="1" ht="13.8">
      <c r="A24" s="1952" t="s">
        <v>49</v>
      </c>
      <c r="B24" s="1960">
        <v>2504</v>
      </c>
      <c r="C24" s="1961">
        <v>1006</v>
      </c>
      <c r="D24" s="1961">
        <v>1117</v>
      </c>
      <c r="E24" s="1961">
        <v>4427</v>
      </c>
      <c r="F24" s="1961">
        <v>4894</v>
      </c>
      <c r="G24" s="1955">
        <v>4940</v>
      </c>
      <c r="H24" s="1955">
        <v>4744</v>
      </c>
      <c r="I24" s="1955">
        <v>5089</v>
      </c>
      <c r="J24" s="1955">
        <v>5905</v>
      </c>
      <c r="K24" s="1956">
        <v>6587</v>
      </c>
      <c r="L24" s="1956">
        <v>7257</v>
      </c>
      <c r="M24" s="1956">
        <v>7255</v>
      </c>
      <c r="N24" s="1956">
        <v>7287</v>
      </c>
      <c r="O24" s="1869"/>
    </row>
    <row r="25" spans="1:15" s="1934" customFormat="1" ht="13.8">
      <c r="A25" s="1962"/>
      <c r="B25" s="1960"/>
      <c r="C25" s="1961"/>
      <c r="D25" s="1961"/>
      <c r="E25" s="1961"/>
      <c r="F25" s="1961"/>
      <c r="G25" s="1955"/>
      <c r="H25" s="1955"/>
      <c r="I25" s="1955"/>
      <c r="J25" s="1955"/>
      <c r="K25" s="1956"/>
      <c r="L25" s="1956"/>
      <c r="M25" s="1956"/>
      <c r="N25" s="1956"/>
      <c r="O25" s="1869"/>
    </row>
    <row r="26" spans="1:15" s="1934" customFormat="1" ht="13.8">
      <c r="A26" s="1963" t="s">
        <v>50</v>
      </c>
      <c r="B26" s="1964" t="s">
        <v>28</v>
      </c>
      <c r="C26" s="1965">
        <v>785</v>
      </c>
      <c r="D26" s="1965">
        <v>667</v>
      </c>
      <c r="E26" s="1965">
        <v>605</v>
      </c>
      <c r="F26" s="1965">
        <v>446</v>
      </c>
      <c r="G26" s="1966">
        <v>340</v>
      </c>
      <c r="H26" s="1966">
        <v>279</v>
      </c>
      <c r="I26" s="1966">
        <v>172</v>
      </c>
      <c r="J26" s="1966">
        <v>144</v>
      </c>
      <c r="K26" s="1966">
        <v>130</v>
      </c>
      <c r="L26" s="1967">
        <v>147</v>
      </c>
      <c r="M26" s="1967">
        <v>90</v>
      </c>
      <c r="N26" s="1968">
        <v>82</v>
      </c>
      <c r="O26" s="1869"/>
    </row>
    <row r="27" spans="1:15" s="1934" customFormat="1" ht="13.8">
      <c r="A27" s="1969"/>
      <c r="B27" s="1953"/>
      <c r="C27" s="1954"/>
      <c r="D27" s="1954"/>
      <c r="E27" s="1954"/>
      <c r="F27" s="1954"/>
      <c r="G27" s="1955"/>
      <c r="H27" s="1955"/>
      <c r="I27" s="1955"/>
      <c r="J27" s="1955"/>
      <c r="K27" s="1955"/>
      <c r="L27" s="1958"/>
      <c r="M27" s="1958"/>
      <c r="N27" s="1959"/>
      <c r="O27" s="1869"/>
    </row>
    <row r="28" spans="1:15" s="1934" customFormat="1" ht="14.4" thickBot="1">
      <c r="A28" s="1945" t="s">
        <v>51</v>
      </c>
      <c r="B28" s="1946">
        <v>58504</v>
      </c>
      <c r="C28" s="1947">
        <v>81993</v>
      </c>
      <c r="D28" s="1947">
        <v>123496</v>
      </c>
      <c r="E28" s="1947">
        <v>202887</v>
      </c>
      <c r="F28" s="1947">
        <v>257696</v>
      </c>
      <c r="G28" s="1948">
        <v>353020</v>
      </c>
      <c r="H28" s="1948">
        <v>500409</v>
      </c>
      <c r="I28" s="1948">
        <v>630528</v>
      </c>
      <c r="J28" s="1948">
        <v>762565</v>
      </c>
      <c r="K28" s="1949">
        <v>836231</v>
      </c>
      <c r="L28" s="1949">
        <v>876156</v>
      </c>
      <c r="M28" s="1949">
        <v>953207</v>
      </c>
      <c r="N28" s="1949">
        <v>1016508</v>
      </c>
      <c r="O28" s="1869"/>
    </row>
    <row r="29" spans="1:15" s="1934" customFormat="1" ht="13.8">
      <c r="A29" s="1950" t="s">
        <v>52</v>
      </c>
      <c r="B29" s="1940">
        <v>39306</v>
      </c>
      <c r="C29" s="1941">
        <v>52183</v>
      </c>
      <c r="D29" s="1941">
        <v>81820</v>
      </c>
      <c r="E29" s="1941">
        <v>137582</v>
      </c>
      <c r="F29" s="1941">
        <v>179358</v>
      </c>
      <c r="G29" s="1942">
        <v>248034</v>
      </c>
      <c r="H29" s="1942">
        <v>294194</v>
      </c>
      <c r="I29" s="1942">
        <v>324871</v>
      </c>
      <c r="J29" s="1942">
        <v>365048</v>
      </c>
      <c r="K29" s="1951">
        <v>377059</v>
      </c>
      <c r="L29" s="1951">
        <v>372279</v>
      </c>
      <c r="M29" s="1951">
        <v>390738</v>
      </c>
      <c r="N29" s="1951">
        <v>405295</v>
      </c>
      <c r="O29" s="1869"/>
    </row>
    <row r="30" spans="1:15" s="1934" customFormat="1" ht="13.8">
      <c r="A30" s="1952" t="s">
        <v>53</v>
      </c>
      <c r="B30" s="1953">
        <v>2844</v>
      </c>
      <c r="C30" s="1954">
        <v>3251</v>
      </c>
      <c r="D30" s="1954">
        <v>4035</v>
      </c>
      <c r="E30" s="1954">
        <v>6385</v>
      </c>
      <c r="F30" s="1954">
        <v>9006</v>
      </c>
      <c r="G30" s="1955">
        <v>20779</v>
      </c>
      <c r="H30" s="1955">
        <v>60238</v>
      </c>
      <c r="I30" s="1955">
        <v>92219</v>
      </c>
      <c r="J30" s="1955">
        <v>109373</v>
      </c>
      <c r="K30" s="1956">
        <v>117694</v>
      </c>
      <c r="L30" s="1956">
        <v>117994</v>
      </c>
      <c r="M30" s="1956">
        <v>115164</v>
      </c>
      <c r="N30" s="1956">
        <v>121275</v>
      </c>
      <c r="O30" s="1869"/>
    </row>
    <row r="31" spans="1:15" s="1934" customFormat="1" ht="13.8">
      <c r="A31" s="1952" t="s">
        <v>54</v>
      </c>
      <c r="B31" s="1953">
        <v>2372</v>
      </c>
      <c r="C31" s="1954">
        <v>3204</v>
      </c>
      <c r="D31" s="1954">
        <v>4490</v>
      </c>
      <c r="E31" s="1954">
        <v>5258</v>
      </c>
      <c r="F31" s="1954">
        <v>4968</v>
      </c>
      <c r="G31" s="1955">
        <v>5223</v>
      </c>
      <c r="H31" s="1955">
        <v>8043</v>
      </c>
      <c r="I31" s="1955">
        <v>10562</v>
      </c>
      <c r="J31" s="1955">
        <v>14195</v>
      </c>
      <c r="K31" s="1956">
        <v>18443</v>
      </c>
      <c r="L31" s="1956">
        <v>18899</v>
      </c>
      <c r="M31" s="1956">
        <v>21406</v>
      </c>
      <c r="N31" s="1956">
        <v>21899</v>
      </c>
      <c r="O31" s="1869"/>
    </row>
    <row r="32" spans="1:15" s="1934" customFormat="1" ht="13.8">
      <c r="A32" s="1952" t="s">
        <v>55</v>
      </c>
      <c r="B32" s="1953">
        <v>3285</v>
      </c>
      <c r="C32" s="1954">
        <v>6083</v>
      </c>
      <c r="D32" s="1954">
        <v>7641</v>
      </c>
      <c r="E32" s="1954">
        <v>8129</v>
      </c>
      <c r="F32" s="1954">
        <v>8397</v>
      </c>
      <c r="G32" s="1955">
        <v>7906</v>
      </c>
      <c r="H32" s="1955">
        <v>8221</v>
      </c>
      <c r="I32" s="1955">
        <v>9171</v>
      </c>
      <c r="J32" s="1955">
        <v>9849</v>
      </c>
      <c r="K32" s="1956">
        <v>11549</v>
      </c>
      <c r="L32" s="1956">
        <v>14027</v>
      </c>
      <c r="M32" s="1956">
        <v>13046</v>
      </c>
      <c r="N32" s="1956">
        <v>13566</v>
      </c>
      <c r="O32" s="1869"/>
    </row>
    <row r="33" spans="1:15" s="1934" customFormat="1" ht="13.8">
      <c r="A33" s="1952" t="s">
        <v>56</v>
      </c>
      <c r="B33" s="1953" t="s">
        <v>28</v>
      </c>
      <c r="C33" s="1954">
        <v>799</v>
      </c>
      <c r="D33" s="1954">
        <v>4302</v>
      </c>
      <c r="E33" s="1954">
        <v>18103</v>
      </c>
      <c r="F33" s="1954">
        <v>22417</v>
      </c>
      <c r="G33" s="1955">
        <v>17363</v>
      </c>
      <c r="H33" s="1955">
        <v>34595</v>
      </c>
      <c r="I33" s="1955">
        <v>37329</v>
      </c>
      <c r="J33" s="1955">
        <v>41562</v>
      </c>
      <c r="K33" s="1956">
        <v>43886</v>
      </c>
      <c r="L33" s="1956">
        <v>38370</v>
      </c>
      <c r="M33" s="1956">
        <v>41216</v>
      </c>
      <c r="N33" s="1956">
        <v>41667</v>
      </c>
      <c r="O33" s="1869"/>
    </row>
    <row r="34" spans="1:15" s="1934" customFormat="1" ht="13.8">
      <c r="A34" s="1952" t="s">
        <v>57</v>
      </c>
      <c r="B34" s="1960">
        <v>1008</v>
      </c>
      <c r="C34" s="1954">
        <v>1846</v>
      </c>
      <c r="D34" s="1954">
        <v>1802</v>
      </c>
      <c r="E34" s="1954">
        <v>1923</v>
      </c>
      <c r="F34" s="1954">
        <v>2948</v>
      </c>
      <c r="G34" s="1955">
        <v>7024</v>
      </c>
      <c r="H34" s="1955">
        <v>16452</v>
      </c>
      <c r="I34" s="1955">
        <v>24077</v>
      </c>
      <c r="J34" s="1955">
        <v>31487</v>
      </c>
      <c r="K34" s="1956">
        <v>37411</v>
      </c>
      <c r="L34" s="1956">
        <v>42259</v>
      </c>
      <c r="M34" s="1956">
        <v>48519</v>
      </c>
      <c r="N34" s="1956">
        <v>51965</v>
      </c>
      <c r="O34" s="1869"/>
    </row>
    <row r="35" spans="1:15" s="1934" customFormat="1" ht="13.8">
      <c r="A35" s="1952" t="s">
        <v>58</v>
      </c>
      <c r="B35" s="1960">
        <v>9689</v>
      </c>
      <c r="C35" s="1954">
        <v>14627</v>
      </c>
      <c r="D35" s="1954">
        <v>19406</v>
      </c>
      <c r="E35" s="1954">
        <v>25507</v>
      </c>
      <c r="F35" s="1954">
        <v>30602</v>
      </c>
      <c r="G35" s="1955">
        <v>46691</v>
      </c>
      <c r="H35" s="1955">
        <v>78666</v>
      </c>
      <c r="I35" s="1955">
        <v>132299</v>
      </c>
      <c r="J35" s="1955">
        <v>191051</v>
      </c>
      <c r="K35" s="1956">
        <v>230189</v>
      </c>
      <c r="L35" s="1956">
        <v>272328</v>
      </c>
      <c r="M35" s="1956">
        <v>323118</v>
      </c>
      <c r="N35" s="1956">
        <v>360841</v>
      </c>
      <c r="O35" s="1869"/>
    </row>
    <row r="36" spans="1:15" s="1934" customFormat="1" ht="13.8">
      <c r="A36" s="1962"/>
      <c r="B36" s="1960"/>
      <c r="C36" s="1954"/>
      <c r="D36" s="1954"/>
      <c r="E36" s="1954"/>
      <c r="F36" s="1954"/>
      <c r="G36" s="1955"/>
      <c r="H36" s="1955"/>
      <c r="I36" s="1955"/>
      <c r="J36" s="1955"/>
      <c r="K36" s="1955"/>
      <c r="L36" s="1958"/>
      <c r="M36" s="1955"/>
      <c r="N36" s="1959"/>
      <c r="O36" s="1869"/>
    </row>
    <row r="37" spans="1:15" s="1934" customFormat="1" ht="14.4" thickBot="1">
      <c r="A37" s="1945" t="s">
        <v>59</v>
      </c>
      <c r="B37" s="1970">
        <v>20734</v>
      </c>
      <c r="C37" s="1947">
        <v>23952</v>
      </c>
      <c r="D37" s="1947">
        <v>29438</v>
      </c>
      <c r="E37" s="1947">
        <v>35942</v>
      </c>
      <c r="F37" s="1947">
        <v>35818</v>
      </c>
      <c r="G37" s="1948">
        <v>29905</v>
      </c>
      <c r="H37" s="1948">
        <v>28176</v>
      </c>
      <c r="I37" s="1948">
        <v>29761</v>
      </c>
      <c r="J37" s="1948">
        <v>39082</v>
      </c>
      <c r="K37" s="1949">
        <v>51177</v>
      </c>
      <c r="L37" s="1949">
        <v>58463</v>
      </c>
      <c r="M37" s="1949">
        <v>67091</v>
      </c>
      <c r="N37" s="1949">
        <v>73298</v>
      </c>
      <c r="O37" s="1869"/>
    </row>
    <row r="38" spans="1:15" s="1934" customFormat="1" ht="13.8">
      <c r="A38" s="1950" t="s">
        <v>60</v>
      </c>
      <c r="B38" s="1971">
        <v>2630</v>
      </c>
      <c r="C38" s="1941">
        <v>2457</v>
      </c>
      <c r="D38" s="1941">
        <v>2549</v>
      </c>
      <c r="E38" s="1941">
        <v>2186</v>
      </c>
      <c r="F38" s="1941">
        <v>2065</v>
      </c>
      <c r="G38" s="1942">
        <v>1619</v>
      </c>
      <c r="H38" s="1942">
        <v>1312</v>
      </c>
      <c r="I38" s="1942">
        <v>1182</v>
      </c>
      <c r="J38" s="1942">
        <v>2668</v>
      </c>
      <c r="K38" s="1951">
        <v>4631</v>
      </c>
      <c r="L38" s="1951">
        <v>6348</v>
      </c>
      <c r="M38" s="1951">
        <v>7828</v>
      </c>
      <c r="N38" s="1951">
        <v>8107</v>
      </c>
      <c r="O38" s="1869"/>
    </row>
    <row r="39" spans="1:15" s="1934" customFormat="1" ht="13.8">
      <c r="A39" s="1952" t="s">
        <v>61</v>
      </c>
      <c r="B39" s="1960">
        <v>3220</v>
      </c>
      <c r="C39" s="1954">
        <v>2580</v>
      </c>
      <c r="D39" s="1954">
        <v>4533</v>
      </c>
      <c r="E39" s="1954">
        <v>7441</v>
      </c>
      <c r="F39" s="1954">
        <v>6512</v>
      </c>
      <c r="G39" s="1955">
        <v>6291</v>
      </c>
      <c r="H39" s="1955">
        <v>6498</v>
      </c>
      <c r="I39" s="1955">
        <v>7393</v>
      </c>
      <c r="J39" s="1955">
        <v>10497</v>
      </c>
      <c r="K39" s="1956">
        <v>15627</v>
      </c>
      <c r="L39" s="1956">
        <v>18525</v>
      </c>
      <c r="M39" s="1956">
        <v>20992</v>
      </c>
      <c r="N39" s="1956">
        <v>22937</v>
      </c>
      <c r="O39" s="1869"/>
    </row>
    <row r="40" spans="1:15" s="1934" customFormat="1" ht="13.8">
      <c r="A40" s="1952" t="s">
        <v>62</v>
      </c>
      <c r="B40" s="1960">
        <v>4434</v>
      </c>
      <c r="C40" s="1954">
        <v>4951</v>
      </c>
      <c r="D40" s="1954">
        <v>6223</v>
      </c>
      <c r="E40" s="1954">
        <v>7515</v>
      </c>
      <c r="F40" s="1954">
        <v>7896</v>
      </c>
      <c r="G40" s="1955">
        <v>6760</v>
      </c>
      <c r="H40" s="1955">
        <v>6297</v>
      </c>
      <c r="I40" s="1955">
        <v>6766</v>
      </c>
      <c r="J40" s="1955">
        <v>8590</v>
      </c>
      <c r="K40" s="1956">
        <v>10663</v>
      </c>
      <c r="L40" s="1956">
        <v>12022</v>
      </c>
      <c r="M40" s="1956">
        <v>14683</v>
      </c>
      <c r="N40" s="1956">
        <v>16937</v>
      </c>
      <c r="O40" s="1869"/>
    </row>
    <row r="41" spans="1:15" s="1934" customFormat="1" ht="13.8">
      <c r="A41" s="1952" t="s">
        <v>63</v>
      </c>
      <c r="B41" s="1960">
        <v>4564</v>
      </c>
      <c r="C41" s="1954">
        <v>5769</v>
      </c>
      <c r="D41" s="1954">
        <v>7270</v>
      </c>
      <c r="E41" s="1954">
        <v>8452</v>
      </c>
      <c r="F41" s="1954">
        <v>8493</v>
      </c>
      <c r="G41" s="1955">
        <v>7286</v>
      </c>
      <c r="H41" s="1955">
        <v>7012</v>
      </c>
      <c r="I41" s="1955">
        <v>6851</v>
      </c>
      <c r="J41" s="1955">
        <v>8734</v>
      </c>
      <c r="K41" s="1956">
        <v>11368</v>
      </c>
      <c r="L41" s="1956">
        <v>12845</v>
      </c>
      <c r="M41" s="1956">
        <v>14086</v>
      </c>
      <c r="N41" s="1956">
        <v>15493</v>
      </c>
      <c r="O41" s="1869"/>
    </row>
    <row r="42" spans="1:15" s="1934" customFormat="1" ht="13.8">
      <c r="A42" s="1952" t="s">
        <v>64</v>
      </c>
      <c r="B42" s="1960">
        <v>5886</v>
      </c>
      <c r="C42" s="1954">
        <v>8195</v>
      </c>
      <c r="D42" s="1954">
        <v>8863</v>
      </c>
      <c r="E42" s="1954">
        <v>10348</v>
      </c>
      <c r="F42" s="1954">
        <v>10852</v>
      </c>
      <c r="G42" s="1955">
        <v>7949</v>
      </c>
      <c r="H42" s="1955">
        <v>7057</v>
      </c>
      <c r="I42" s="1955">
        <v>7569</v>
      </c>
      <c r="J42" s="1955">
        <v>8593</v>
      </c>
      <c r="K42" s="1956">
        <v>8888</v>
      </c>
      <c r="L42" s="1956">
        <v>8723</v>
      </c>
      <c r="M42" s="1956">
        <v>9502</v>
      </c>
      <c r="N42" s="1956">
        <v>9824</v>
      </c>
      <c r="O42" s="1869"/>
    </row>
    <row r="43" spans="1:15" ht="13.8">
      <c r="A43" s="2031" t="s">
        <v>65</v>
      </c>
      <c r="B43" s="2032"/>
      <c r="C43" s="2032"/>
      <c r="D43" s="2032"/>
      <c r="E43" s="2032"/>
      <c r="F43" s="2032"/>
      <c r="G43" s="2032"/>
      <c r="H43" s="2032"/>
      <c r="I43" s="2032"/>
      <c r="J43" s="2032"/>
      <c r="K43" s="2032"/>
      <c r="L43" s="2032"/>
      <c r="M43" s="2032"/>
      <c r="N43" s="2033"/>
    </row>
    <row r="44" spans="1:15" ht="13.8">
      <c r="A44" s="1933"/>
      <c r="B44" s="1933"/>
      <c r="C44" s="1933"/>
      <c r="D44" s="1933"/>
      <c r="E44" s="1933"/>
      <c r="F44" s="1933"/>
      <c r="G44" s="1933"/>
      <c r="H44" s="1933"/>
      <c r="I44" s="1933"/>
      <c r="J44" s="1933"/>
      <c r="K44" s="1933"/>
      <c r="L44" s="1933"/>
      <c r="M44" s="1933"/>
    </row>
    <row r="45" spans="1:15" ht="13.8" customHeight="1">
      <c r="A45" s="2034" t="s">
        <v>2731</v>
      </c>
      <c r="B45" s="2034"/>
      <c r="C45" s="2034"/>
      <c r="D45" s="2034"/>
      <c r="E45" s="2034"/>
      <c r="F45" s="2034"/>
      <c r="G45" s="2034"/>
      <c r="H45" s="2034"/>
      <c r="I45" s="2034"/>
      <c r="J45" s="2034"/>
      <c r="K45" s="2034"/>
      <c r="L45" s="2034"/>
      <c r="M45" s="2034"/>
      <c r="N45" s="2034"/>
    </row>
  </sheetData>
  <mergeCells count="7">
    <mergeCell ref="A43:N43"/>
    <mergeCell ref="A45:N45"/>
    <mergeCell ref="B9:B10"/>
    <mergeCell ref="B22:B23"/>
    <mergeCell ref="A3:A4"/>
    <mergeCell ref="A1:N1"/>
    <mergeCell ref="B3:N3"/>
  </mergeCells>
  <printOptions horizontalCentered="1"/>
  <pageMargins left="1" right="1" top="1" bottom="1" header="0.5" footer="0.5"/>
  <pageSetup orientation="portrait" r:id="rId1"/>
  <headerFooter alignWithMargins="0">
    <oddFooter>&amp;L&amp;"Arial,Italic"&amp;9      The State of Hawaii Data Book 2015&amp;R&amp;9http://dbedt.hawaii.gov/</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2"/>
  <sheetViews>
    <sheetView topLeftCell="A25" workbookViewId="0">
      <selection activeCell="A3" sqref="A3:A5"/>
    </sheetView>
  </sheetViews>
  <sheetFormatPr defaultColWidth="8.77734375" defaultRowHeight="12.75" customHeight="1"/>
  <cols>
    <col min="1" max="1" width="34.5546875" style="14" customWidth="1"/>
    <col min="2" max="5" width="14" style="14" customWidth="1"/>
    <col min="6" max="6" width="8.77734375" style="4"/>
    <col min="7" max="7" width="34.5546875" style="14" customWidth="1"/>
    <col min="8" max="11" width="13.5546875" style="14" customWidth="1"/>
    <col min="12" max="12" width="8.77734375" style="14"/>
    <col min="13" max="13" width="9.21875" style="14" customWidth="1"/>
    <col min="14" max="16384" width="8.77734375" style="14"/>
  </cols>
  <sheetData>
    <row r="1" spans="1:11" s="4" customFormat="1" ht="24.6">
      <c r="A1" s="2356" t="s">
        <v>2736</v>
      </c>
      <c r="B1" s="2356"/>
      <c r="C1" s="2356"/>
      <c r="D1" s="2356"/>
      <c r="E1" s="2356"/>
      <c r="F1" s="648"/>
      <c r="G1" s="2356" t="s">
        <v>1979</v>
      </c>
      <c r="H1" s="2356"/>
      <c r="I1" s="2356"/>
      <c r="J1" s="2356"/>
      <c r="K1" s="2356"/>
    </row>
    <row r="2" spans="1:11" ht="13.8">
      <c r="A2" s="8"/>
      <c r="B2" s="8"/>
      <c r="C2" s="8"/>
      <c r="D2" s="8"/>
      <c r="E2" s="8"/>
      <c r="F2" s="18"/>
      <c r="G2" s="8"/>
      <c r="H2" s="8"/>
      <c r="I2" s="8"/>
      <c r="J2" s="8"/>
      <c r="K2" s="8"/>
    </row>
    <row r="3" spans="1:11" ht="18" customHeight="1">
      <c r="A3" s="2357" t="s">
        <v>687</v>
      </c>
      <c r="B3" s="2359" t="s">
        <v>100</v>
      </c>
      <c r="C3" s="2360"/>
      <c r="D3" s="2360"/>
      <c r="E3" s="2361"/>
      <c r="F3" s="206"/>
      <c r="G3" s="2413" t="s">
        <v>687</v>
      </c>
      <c r="H3" s="2419" t="s">
        <v>100</v>
      </c>
      <c r="I3" s="2360"/>
      <c r="J3" s="2360"/>
      <c r="K3" s="2361"/>
    </row>
    <row r="4" spans="1:11" ht="18" customHeight="1">
      <c r="A4" s="2362"/>
      <c r="B4" s="2299" t="s">
        <v>682</v>
      </c>
      <c r="C4" s="2418"/>
      <c r="D4" s="2309" t="s">
        <v>23</v>
      </c>
      <c r="E4" s="2314"/>
      <c r="F4" s="206"/>
      <c r="G4" s="2414"/>
      <c r="H4" s="2309" t="s">
        <v>682</v>
      </c>
      <c r="I4" s="2418"/>
      <c r="J4" s="2309" t="s">
        <v>23</v>
      </c>
      <c r="K4" s="2314"/>
    </row>
    <row r="5" spans="1:11" s="212" customFormat="1" ht="27.6">
      <c r="A5" s="2362"/>
      <c r="B5" s="46" t="s">
        <v>97</v>
      </c>
      <c r="C5" s="52" t="s">
        <v>98</v>
      </c>
      <c r="D5" s="52" t="s">
        <v>97</v>
      </c>
      <c r="E5" s="49" t="s">
        <v>98</v>
      </c>
      <c r="F5" s="211"/>
      <c r="G5" s="2414"/>
      <c r="H5" s="52" t="s">
        <v>97</v>
      </c>
      <c r="I5" s="52" t="s">
        <v>98</v>
      </c>
      <c r="J5" s="52" t="s">
        <v>97</v>
      </c>
      <c r="K5" s="49" t="s">
        <v>98</v>
      </c>
    </row>
    <row r="6" spans="1:11" ht="14.4" thickBot="1">
      <c r="A6" s="308" t="s">
        <v>99</v>
      </c>
      <c r="B6" s="588">
        <v>255421235</v>
      </c>
      <c r="C6" s="740">
        <v>8054</v>
      </c>
      <c r="D6" s="545">
        <v>392730</v>
      </c>
      <c r="E6" s="589">
        <v>5987</v>
      </c>
      <c r="F6" s="18"/>
      <c r="G6" s="308" t="s">
        <v>33</v>
      </c>
      <c r="H6" s="176">
        <v>243073468</v>
      </c>
      <c r="I6" s="176">
        <v>8985</v>
      </c>
      <c r="J6" s="176">
        <v>346020</v>
      </c>
      <c r="K6" s="176">
        <v>5525</v>
      </c>
    </row>
    <row r="7" spans="1:11" ht="13.8">
      <c r="A7" s="323" t="s">
        <v>1665</v>
      </c>
      <c r="B7" s="599">
        <v>124526547</v>
      </c>
      <c r="C7" s="758">
        <v>5895</v>
      </c>
      <c r="D7" s="599">
        <v>191864</v>
      </c>
      <c r="E7" s="759">
        <v>3357</v>
      </c>
      <c r="F7" s="18"/>
      <c r="G7" s="263" t="s">
        <v>1665</v>
      </c>
      <c r="H7" s="176">
        <v>118264295</v>
      </c>
      <c r="I7" s="176">
        <v>7454</v>
      </c>
      <c r="J7" s="176">
        <v>168533</v>
      </c>
      <c r="K7" s="176">
        <v>3569</v>
      </c>
    </row>
    <row r="8" spans="1:11" ht="13.8">
      <c r="A8" s="324" t="s">
        <v>1466</v>
      </c>
      <c r="B8" s="542">
        <v>44876643</v>
      </c>
      <c r="C8" s="743">
        <v>157267</v>
      </c>
      <c r="D8" s="542">
        <v>91111</v>
      </c>
      <c r="E8" s="744">
        <v>2327</v>
      </c>
      <c r="F8" s="18"/>
      <c r="G8" s="324" t="s">
        <v>1466</v>
      </c>
      <c r="H8" s="176">
        <v>40461438</v>
      </c>
      <c r="I8" s="176">
        <v>167327</v>
      </c>
      <c r="J8" s="176">
        <v>76224</v>
      </c>
      <c r="K8" s="176">
        <v>2173</v>
      </c>
    </row>
    <row r="9" spans="1:11" ht="13.8">
      <c r="A9" s="324" t="s">
        <v>1667</v>
      </c>
      <c r="B9" s="542">
        <v>64458619</v>
      </c>
      <c r="C9" s="743">
        <v>224965</v>
      </c>
      <c r="D9" s="542">
        <v>79533</v>
      </c>
      <c r="E9" s="744">
        <v>1912</v>
      </c>
      <c r="F9" s="18"/>
      <c r="G9" s="324" t="s">
        <v>1667</v>
      </c>
      <c r="H9" s="176">
        <v>63883542</v>
      </c>
      <c r="I9" s="176">
        <v>240849</v>
      </c>
      <c r="J9" s="176">
        <v>73428</v>
      </c>
      <c r="K9" s="176">
        <v>2066</v>
      </c>
    </row>
    <row r="10" spans="1:11" ht="13.8">
      <c r="A10" s="325" t="s">
        <v>1668</v>
      </c>
      <c r="B10" s="542">
        <v>58594571</v>
      </c>
      <c r="C10" s="743">
        <v>272097</v>
      </c>
      <c r="D10" s="542">
        <v>69567</v>
      </c>
      <c r="E10" s="744">
        <v>1708</v>
      </c>
      <c r="F10" s="18"/>
      <c r="G10" s="325" t="s">
        <v>1668</v>
      </c>
      <c r="H10" s="176">
        <v>58317321</v>
      </c>
      <c r="I10" s="176">
        <v>294818</v>
      </c>
      <c r="J10" s="176">
        <v>64924</v>
      </c>
      <c r="K10" s="176">
        <v>1929</v>
      </c>
    </row>
    <row r="11" spans="1:11" ht="13.8">
      <c r="A11" s="325" t="s">
        <v>1669</v>
      </c>
      <c r="B11" s="542">
        <v>5864048</v>
      </c>
      <c r="C11" s="743">
        <v>50725</v>
      </c>
      <c r="D11" s="542">
        <v>9966</v>
      </c>
      <c r="E11" s="744">
        <v>712</v>
      </c>
      <c r="F11" s="18"/>
      <c r="G11" s="325" t="s">
        <v>1669</v>
      </c>
      <c r="H11" s="176">
        <v>5566221</v>
      </c>
      <c r="I11" s="176">
        <v>58186</v>
      </c>
      <c r="J11" s="176">
        <v>8504</v>
      </c>
      <c r="K11" s="177">
        <v>703</v>
      </c>
    </row>
    <row r="12" spans="1:11" ht="13.8">
      <c r="A12" s="326" t="s">
        <v>1465</v>
      </c>
      <c r="B12" s="542">
        <v>2241793</v>
      </c>
      <c r="C12" s="743">
        <v>19685</v>
      </c>
      <c r="D12" s="542">
        <v>3263</v>
      </c>
      <c r="E12" s="744">
        <v>423</v>
      </c>
      <c r="F12" s="18"/>
      <c r="G12" s="326" t="s">
        <v>1465</v>
      </c>
      <c r="H12" s="176">
        <v>2137849</v>
      </c>
      <c r="I12" s="176">
        <v>19734</v>
      </c>
      <c r="J12" s="176">
        <v>2693</v>
      </c>
      <c r="K12" s="177">
        <v>364</v>
      </c>
    </row>
    <row r="13" spans="1:11" ht="13.8">
      <c r="A13" s="326" t="s">
        <v>439</v>
      </c>
      <c r="B13" s="542">
        <v>3622255</v>
      </c>
      <c r="C13" s="743">
        <v>34124</v>
      </c>
      <c r="D13" s="542">
        <v>6703</v>
      </c>
      <c r="E13" s="744">
        <v>562</v>
      </c>
      <c r="F13" s="18"/>
      <c r="G13" s="326" t="s">
        <v>439</v>
      </c>
      <c r="H13" s="176">
        <v>3428372</v>
      </c>
      <c r="I13" s="176">
        <v>41484</v>
      </c>
      <c r="J13" s="176">
        <v>5811</v>
      </c>
      <c r="K13" s="177">
        <v>655</v>
      </c>
    </row>
    <row r="14" spans="1:11" ht="13.8">
      <c r="A14" s="324" t="s">
        <v>1463</v>
      </c>
      <c r="B14" s="542">
        <v>3203987</v>
      </c>
      <c r="C14" s="743">
        <v>11078</v>
      </c>
      <c r="D14" s="542">
        <v>3486</v>
      </c>
      <c r="E14" s="744">
        <v>342</v>
      </c>
      <c r="F14" s="18"/>
      <c r="G14" s="324" t="s">
        <v>1463</v>
      </c>
      <c r="H14" s="176">
        <v>2977072</v>
      </c>
      <c r="I14" s="176">
        <v>12238</v>
      </c>
      <c r="J14" s="176">
        <v>3197</v>
      </c>
      <c r="K14" s="177">
        <v>342</v>
      </c>
    </row>
    <row r="15" spans="1:11" ht="13.8">
      <c r="A15" s="324" t="s">
        <v>1464</v>
      </c>
      <c r="B15" s="542">
        <v>11987298</v>
      </c>
      <c r="C15" s="743">
        <v>70356</v>
      </c>
      <c r="D15" s="542">
        <v>17734</v>
      </c>
      <c r="E15" s="744">
        <v>1080</v>
      </c>
      <c r="F15" s="18"/>
      <c r="G15" s="324" t="s">
        <v>1464</v>
      </c>
      <c r="H15" s="176">
        <v>10942243</v>
      </c>
      <c r="I15" s="176">
        <v>79362</v>
      </c>
      <c r="J15" s="176">
        <v>15684</v>
      </c>
      <c r="K15" s="177">
        <v>924</v>
      </c>
    </row>
    <row r="16" spans="1:11" ht="13.8">
      <c r="A16" s="263"/>
      <c r="B16" s="542"/>
      <c r="C16" s="743"/>
      <c r="D16" s="542"/>
      <c r="E16" s="744"/>
      <c r="F16" s="18"/>
      <c r="G16" s="263"/>
      <c r="H16" s="177"/>
      <c r="I16" s="177"/>
      <c r="J16" s="177"/>
      <c r="K16" s="177"/>
    </row>
    <row r="17" spans="1:11" ht="13.8">
      <c r="A17" s="323" t="s">
        <v>1666</v>
      </c>
      <c r="B17" s="600">
        <v>130894688</v>
      </c>
      <c r="C17" s="760">
        <v>6228</v>
      </c>
      <c r="D17" s="600">
        <v>200866</v>
      </c>
      <c r="E17" s="761">
        <v>3683</v>
      </c>
      <c r="F17" s="18"/>
      <c r="G17" s="263" t="s">
        <v>1666</v>
      </c>
      <c r="H17" s="176">
        <v>124809173</v>
      </c>
      <c r="I17" s="176">
        <v>6226</v>
      </c>
      <c r="J17" s="176">
        <v>177487</v>
      </c>
      <c r="K17" s="176">
        <v>3020</v>
      </c>
    </row>
    <row r="18" spans="1:11" ht="13.8">
      <c r="A18" s="324" t="s">
        <v>1466</v>
      </c>
      <c r="B18" s="542">
        <v>38972218</v>
      </c>
      <c r="C18" s="743">
        <v>124060</v>
      </c>
      <c r="D18" s="542">
        <v>82607</v>
      </c>
      <c r="E18" s="744">
        <v>2051</v>
      </c>
      <c r="F18" s="18"/>
      <c r="G18" s="324" t="s">
        <v>1466</v>
      </c>
      <c r="H18" s="176">
        <v>34856779</v>
      </c>
      <c r="I18" s="176">
        <v>131952</v>
      </c>
      <c r="J18" s="176">
        <v>68084</v>
      </c>
      <c r="K18" s="176">
        <v>1646</v>
      </c>
    </row>
    <row r="19" spans="1:11" ht="13.8">
      <c r="A19" s="324" t="s">
        <v>1667</v>
      </c>
      <c r="B19" s="542">
        <v>64054856</v>
      </c>
      <c r="C19" s="743">
        <v>181198</v>
      </c>
      <c r="D19" s="542">
        <v>83922</v>
      </c>
      <c r="E19" s="744">
        <v>2095</v>
      </c>
      <c r="F19" s="18"/>
      <c r="G19" s="324" t="s">
        <v>1667</v>
      </c>
      <c r="H19" s="176">
        <v>63468647</v>
      </c>
      <c r="I19" s="176">
        <v>190715</v>
      </c>
      <c r="J19" s="176">
        <v>79488</v>
      </c>
      <c r="K19" s="176">
        <v>2038</v>
      </c>
    </row>
    <row r="20" spans="1:11" ht="13.8">
      <c r="A20" s="325" t="s">
        <v>1668</v>
      </c>
      <c r="B20" s="542">
        <v>57583716</v>
      </c>
      <c r="C20" s="743">
        <v>229871</v>
      </c>
      <c r="D20" s="542">
        <v>71469</v>
      </c>
      <c r="E20" s="744">
        <v>1972</v>
      </c>
      <c r="F20" s="18"/>
      <c r="G20" s="325" t="s">
        <v>1668</v>
      </c>
      <c r="H20" s="176">
        <v>57518616</v>
      </c>
      <c r="I20" s="176">
        <v>245896</v>
      </c>
      <c r="J20" s="176">
        <v>68815</v>
      </c>
      <c r="K20" s="176">
        <v>1859</v>
      </c>
    </row>
    <row r="21" spans="1:11" ht="13.8">
      <c r="A21" s="325" t="s">
        <v>1669</v>
      </c>
      <c r="B21" s="542">
        <v>6471140</v>
      </c>
      <c r="C21" s="743">
        <v>53295</v>
      </c>
      <c r="D21" s="542">
        <v>12453</v>
      </c>
      <c r="E21" s="744">
        <v>865</v>
      </c>
      <c r="F21" s="18"/>
      <c r="G21" s="325" t="s">
        <v>1669</v>
      </c>
      <c r="H21" s="176">
        <v>5950031</v>
      </c>
      <c r="I21" s="176">
        <v>58498</v>
      </c>
      <c r="J21" s="176">
        <v>10673</v>
      </c>
      <c r="K21" s="177">
        <v>804</v>
      </c>
    </row>
    <row r="22" spans="1:11" ht="13.8">
      <c r="A22" s="326" t="s">
        <v>1465</v>
      </c>
      <c r="B22" s="542">
        <v>3211695</v>
      </c>
      <c r="C22" s="743">
        <v>25613</v>
      </c>
      <c r="D22" s="542">
        <v>4337</v>
      </c>
      <c r="E22" s="744">
        <v>467</v>
      </c>
      <c r="F22" s="18"/>
      <c r="G22" s="326" t="s">
        <v>1465</v>
      </c>
      <c r="H22" s="176">
        <v>3124997</v>
      </c>
      <c r="I22" s="176">
        <v>25166</v>
      </c>
      <c r="J22" s="176">
        <v>4454</v>
      </c>
      <c r="K22" s="177">
        <v>503</v>
      </c>
    </row>
    <row r="23" spans="1:11" ht="13.8">
      <c r="A23" s="326" t="s">
        <v>439</v>
      </c>
      <c r="B23" s="542">
        <v>3259445</v>
      </c>
      <c r="C23" s="743">
        <v>32608</v>
      </c>
      <c r="D23" s="542">
        <v>8116</v>
      </c>
      <c r="E23" s="744">
        <v>648</v>
      </c>
      <c r="F23" s="18"/>
      <c r="G23" s="326" t="s">
        <v>439</v>
      </c>
      <c r="H23" s="176">
        <v>2825034</v>
      </c>
      <c r="I23" s="176">
        <v>36268</v>
      </c>
      <c r="J23" s="176">
        <v>6219</v>
      </c>
      <c r="K23" s="177">
        <v>608</v>
      </c>
    </row>
    <row r="24" spans="1:11" ht="13.8">
      <c r="A24" s="324" t="s">
        <v>1463</v>
      </c>
      <c r="B24" s="542">
        <v>11882385</v>
      </c>
      <c r="C24" s="743">
        <v>20704</v>
      </c>
      <c r="D24" s="542">
        <v>11981</v>
      </c>
      <c r="E24" s="744">
        <v>718</v>
      </c>
      <c r="F24" s="18"/>
      <c r="G24" s="324" t="s">
        <v>1463</v>
      </c>
      <c r="H24" s="176">
        <v>11925452</v>
      </c>
      <c r="I24" s="176">
        <v>24439</v>
      </c>
      <c r="J24" s="176">
        <v>10855</v>
      </c>
      <c r="K24" s="177">
        <v>668</v>
      </c>
    </row>
    <row r="25" spans="1:11" ht="13.8">
      <c r="A25" s="324" t="s">
        <v>1464</v>
      </c>
      <c r="B25" s="542">
        <v>15985229</v>
      </c>
      <c r="C25" s="743">
        <v>65916</v>
      </c>
      <c r="D25" s="542">
        <v>22356</v>
      </c>
      <c r="E25" s="744">
        <v>1058</v>
      </c>
      <c r="F25" s="18"/>
      <c r="G25" s="324" t="s">
        <v>1464</v>
      </c>
      <c r="H25" s="176">
        <v>14558295</v>
      </c>
      <c r="I25" s="176">
        <v>76773</v>
      </c>
      <c r="J25" s="176">
        <v>19060</v>
      </c>
      <c r="K25" s="176">
        <v>1026</v>
      </c>
    </row>
    <row r="26" spans="1:11" ht="13.8">
      <c r="A26" s="8"/>
      <c r="B26" s="8"/>
      <c r="C26" s="8"/>
      <c r="D26" s="8"/>
      <c r="E26" s="8"/>
      <c r="F26" s="18"/>
      <c r="G26" s="8"/>
      <c r="H26" s="8"/>
      <c r="I26" s="8"/>
      <c r="J26" s="8"/>
      <c r="K26" s="8"/>
    </row>
    <row r="27" spans="1:11" ht="27.75" customHeight="1">
      <c r="A27" s="2292" t="s">
        <v>706</v>
      </c>
      <c r="B27" s="2292"/>
      <c r="C27" s="2292"/>
      <c r="D27" s="2292"/>
      <c r="E27" s="2292"/>
      <c r="F27" s="18"/>
      <c r="G27" s="2292" t="s">
        <v>707</v>
      </c>
      <c r="H27" s="2292"/>
      <c r="I27" s="2292"/>
      <c r="J27" s="2292"/>
      <c r="K27" s="2292"/>
    </row>
    <row r="28" spans="1:11" ht="13.8">
      <c r="A28" s="190"/>
      <c r="B28" s="190"/>
      <c r="C28" s="190"/>
      <c r="D28" s="190"/>
      <c r="E28" s="190"/>
      <c r="F28" s="18"/>
      <c r="G28" s="190"/>
      <c r="H28" s="190"/>
      <c r="I28" s="190"/>
      <c r="J28" s="190"/>
      <c r="K28" s="190"/>
    </row>
    <row r="29" spans="1:11" ht="13.8">
      <c r="A29" s="8"/>
      <c r="B29" s="8"/>
      <c r="C29" s="8"/>
      <c r="D29" s="8"/>
      <c r="E29" s="8"/>
      <c r="F29" s="18"/>
      <c r="G29" s="8"/>
      <c r="H29" s="8"/>
      <c r="I29" s="8"/>
      <c r="J29" s="8"/>
      <c r="K29" s="8"/>
    </row>
    <row r="30" spans="1:11" ht="24.6">
      <c r="A30" s="2421" t="s">
        <v>1999</v>
      </c>
      <c r="B30" s="2421"/>
      <c r="C30" s="2421"/>
      <c r="D30" s="2421"/>
      <c r="E30" s="2421"/>
      <c r="F30" s="648"/>
      <c r="G30" s="2412" t="s">
        <v>1980</v>
      </c>
      <c r="H30" s="2412"/>
      <c r="I30" s="2412"/>
      <c r="J30" s="2412"/>
      <c r="K30" s="2412"/>
    </row>
    <row r="31" spans="1:11" ht="13.8">
      <c r="A31" s="8"/>
      <c r="B31" s="8"/>
      <c r="C31" s="8"/>
      <c r="D31" s="8"/>
      <c r="E31" s="8"/>
      <c r="F31" s="18"/>
      <c r="G31" s="8"/>
      <c r="H31" s="8"/>
      <c r="I31" s="8"/>
      <c r="J31" s="8"/>
      <c r="K31" s="8"/>
    </row>
    <row r="32" spans="1:11" ht="18" customHeight="1">
      <c r="A32" s="2357" t="s">
        <v>687</v>
      </c>
      <c r="B32" s="2359" t="s">
        <v>90</v>
      </c>
      <c r="C32" s="2360"/>
      <c r="D32" s="2360"/>
      <c r="E32" s="2361"/>
      <c r="F32" s="206"/>
      <c r="G32" s="2357" t="s">
        <v>687</v>
      </c>
      <c r="H32" s="2419" t="s">
        <v>90</v>
      </c>
      <c r="I32" s="2360"/>
      <c r="J32" s="2360"/>
      <c r="K32" s="2361"/>
    </row>
    <row r="33" spans="1:11" ht="18" customHeight="1">
      <c r="A33" s="2362"/>
      <c r="B33" s="2299" t="s">
        <v>684</v>
      </c>
      <c r="C33" s="2418"/>
      <c r="D33" s="2309" t="s">
        <v>23</v>
      </c>
      <c r="E33" s="2314"/>
      <c r="F33" s="206"/>
      <c r="G33" s="2362"/>
      <c r="H33" s="2309" t="s">
        <v>684</v>
      </c>
      <c r="I33" s="2418"/>
      <c r="J33" s="2309" t="s">
        <v>23</v>
      </c>
      <c r="K33" s="2314"/>
    </row>
    <row r="34" spans="1:11" s="212" customFormat="1" ht="27.6">
      <c r="A34" s="2362"/>
      <c r="B34" s="46" t="s">
        <v>97</v>
      </c>
      <c r="C34" s="52" t="s">
        <v>98</v>
      </c>
      <c r="D34" s="52" t="s">
        <v>97</v>
      </c>
      <c r="E34" s="49" t="s">
        <v>98</v>
      </c>
      <c r="F34" s="211"/>
      <c r="G34" s="2362"/>
      <c r="H34" s="52" t="s">
        <v>97</v>
      </c>
      <c r="I34" s="52" t="s">
        <v>98</v>
      </c>
      <c r="J34" s="52" t="s">
        <v>97</v>
      </c>
      <c r="K34" s="49" t="s">
        <v>98</v>
      </c>
    </row>
    <row r="35" spans="1:11" ht="14.4" thickBot="1">
      <c r="A35" s="308" t="s">
        <v>99</v>
      </c>
      <c r="B35" s="588">
        <v>1146822</v>
      </c>
      <c r="C35" s="740">
        <v>173</v>
      </c>
      <c r="D35" s="545">
        <v>212597</v>
      </c>
      <c r="E35" s="589">
        <v>3765</v>
      </c>
      <c r="F35" s="18"/>
      <c r="G35" s="308" t="s">
        <v>33</v>
      </c>
      <c r="H35" s="176">
        <v>1085378</v>
      </c>
      <c r="I35" s="177">
        <v>104</v>
      </c>
      <c r="J35" s="176">
        <v>191887</v>
      </c>
      <c r="K35" s="176">
        <v>3555</v>
      </c>
    </row>
    <row r="36" spans="1:11" ht="13.8">
      <c r="A36" s="323" t="s">
        <v>1665</v>
      </c>
      <c r="B36" s="599">
        <v>576498</v>
      </c>
      <c r="C36" s="758">
        <v>162</v>
      </c>
      <c r="D36" s="599">
        <v>106126</v>
      </c>
      <c r="E36" s="759">
        <v>2068</v>
      </c>
      <c r="F36" s="18"/>
      <c r="G36" s="263" t="s">
        <v>1665</v>
      </c>
      <c r="H36" s="176">
        <v>540471</v>
      </c>
      <c r="I36" s="177">
        <v>230</v>
      </c>
      <c r="J36" s="176">
        <v>94281</v>
      </c>
      <c r="K36" s="176">
        <v>2018</v>
      </c>
    </row>
    <row r="37" spans="1:11" ht="13.8">
      <c r="A37" s="324" t="s">
        <v>1466</v>
      </c>
      <c r="B37" s="542">
        <v>216015</v>
      </c>
      <c r="C37" s="743">
        <v>2272</v>
      </c>
      <c r="D37" s="542">
        <v>50512</v>
      </c>
      <c r="E37" s="744">
        <v>1432</v>
      </c>
      <c r="F37" s="18"/>
      <c r="G37" s="324" t="s">
        <v>1466</v>
      </c>
      <c r="H37" s="176">
        <v>197206</v>
      </c>
      <c r="I37" s="176">
        <v>2526</v>
      </c>
      <c r="J37" s="176">
        <v>42912</v>
      </c>
      <c r="K37" s="176">
        <v>1383</v>
      </c>
    </row>
    <row r="38" spans="1:11" ht="13.8">
      <c r="A38" s="324" t="s">
        <v>1667</v>
      </c>
      <c r="B38" s="542">
        <v>298211</v>
      </c>
      <c r="C38" s="743">
        <v>2617</v>
      </c>
      <c r="D38" s="542">
        <v>44148</v>
      </c>
      <c r="E38" s="744">
        <v>1231</v>
      </c>
      <c r="F38" s="18"/>
      <c r="G38" s="324" t="s">
        <v>1667</v>
      </c>
      <c r="H38" s="176">
        <v>283942</v>
      </c>
      <c r="I38" s="176">
        <v>2660</v>
      </c>
      <c r="J38" s="176">
        <v>40462</v>
      </c>
      <c r="K38" s="176">
        <v>1183</v>
      </c>
    </row>
    <row r="39" spans="1:11" ht="13.8">
      <c r="A39" s="325" t="s">
        <v>1668</v>
      </c>
      <c r="B39" s="542">
        <v>262605</v>
      </c>
      <c r="C39" s="743">
        <v>2415</v>
      </c>
      <c r="D39" s="542">
        <v>38444</v>
      </c>
      <c r="E39" s="744">
        <v>1136</v>
      </c>
      <c r="F39" s="18"/>
      <c r="G39" s="325" t="s">
        <v>1668</v>
      </c>
      <c r="H39" s="176">
        <v>252152</v>
      </c>
      <c r="I39" s="176">
        <v>2510</v>
      </c>
      <c r="J39" s="176">
        <v>35326</v>
      </c>
      <c r="K39" s="176">
        <v>1149</v>
      </c>
    </row>
    <row r="40" spans="1:11" ht="13.8">
      <c r="A40" s="325" t="s">
        <v>1669</v>
      </c>
      <c r="B40" s="542">
        <v>35606</v>
      </c>
      <c r="C40" s="743">
        <v>1381</v>
      </c>
      <c r="D40" s="542">
        <v>5704</v>
      </c>
      <c r="E40" s="744">
        <v>513</v>
      </c>
      <c r="F40" s="18"/>
      <c r="G40" s="325" t="s">
        <v>1669</v>
      </c>
      <c r="H40" s="176">
        <v>31790</v>
      </c>
      <c r="I40" s="176">
        <v>1991</v>
      </c>
      <c r="J40" s="176">
        <v>5136</v>
      </c>
      <c r="K40" s="177">
        <v>501</v>
      </c>
    </row>
    <row r="41" spans="1:11" ht="13.8">
      <c r="A41" s="326" t="s">
        <v>1465</v>
      </c>
      <c r="B41" s="542">
        <v>6980</v>
      </c>
      <c r="C41" s="743">
        <v>590</v>
      </c>
      <c r="D41" s="542">
        <v>1586</v>
      </c>
      <c r="E41" s="744">
        <v>309</v>
      </c>
      <c r="F41" s="18"/>
      <c r="G41" s="326" t="s">
        <v>1465</v>
      </c>
      <c r="H41" s="176">
        <v>6562</v>
      </c>
      <c r="I41" s="177">
        <v>698</v>
      </c>
      <c r="J41" s="176">
        <v>1434</v>
      </c>
      <c r="K41" s="177">
        <v>279</v>
      </c>
    </row>
    <row r="42" spans="1:11" ht="13.8">
      <c r="A42" s="326" t="s">
        <v>439</v>
      </c>
      <c r="B42" s="542">
        <v>28626</v>
      </c>
      <c r="C42" s="743">
        <v>1329</v>
      </c>
      <c r="D42" s="542">
        <v>4118</v>
      </c>
      <c r="E42" s="744">
        <v>428</v>
      </c>
      <c r="F42" s="18"/>
      <c r="G42" s="326" t="s">
        <v>439</v>
      </c>
      <c r="H42" s="176">
        <v>25228</v>
      </c>
      <c r="I42" s="176">
        <v>1629</v>
      </c>
      <c r="J42" s="176">
        <v>3702</v>
      </c>
      <c r="K42" s="177">
        <v>470</v>
      </c>
    </row>
    <row r="43" spans="1:11" ht="13.8">
      <c r="A43" s="324" t="s">
        <v>1463</v>
      </c>
      <c r="B43" s="542">
        <v>14200</v>
      </c>
      <c r="C43" s="743">
        <v>697</v>
      </c>
      <c r="D43" s="542">
        <v>2183</v>
      </c>
      <c r="E43" s="744">
        <v>265</v>
      </c>
      <c r="F43" s="18"/>
      <c r="G43" s="324" t="s">
        <v>1463</v>
      </c>
      <c r="H43" s="176">
        <v>13064</v>
      </c>
      <c r="I43" s="177">
        <v>853</v>
      </c>
      <c r="J43" s="176">
        <v>2216</v>
      </c>
      <c r="K43" s="177">
        <v>277</v>
      </c>
    </row>
    <row r="44" spans="1:11" ht="13.8">
      <c r="A44" s="324" t="s">
        <v>1464</v>
      </c>
      <c r="B44" s="542">
        <v>48072</v>
      </c>
      <c r="C44" s="743">
        <v>1188</v>
      </c>
      <c r="D44" s="542">
        <v>9283</v>
      </c>
      <c r="E44" s="744">
        <v>784</v>
      </c>
      <c r="F44" s="18"/>
      <c r="G44" s="324" t="s">
        <v>1464</v>
      </c>
      <c r="H44" s="176">
        <v>46259</v>
      </c>
      <c r="I44" s="176">
        <v>1313</v>
      </c>
      <c r="J44" s="176">
        <v>8691</v>
      </c>
      <c r="K44" s="177">
        <v>655</v>
      </c>
    </row>
    <row r="45" spans="1:11" ht="13.8">
      <c r="A45" s="263"/>
      <c r="B45" s="542"/>
      <c r="C45" s="743"/>
      <c r="D45" s="542"/>
      <c r="E45" s="744"/>
      <c r="F45" s="18"/>
      <c r="G45" s="263"/>
      <c r="H45" s="177"/>
      <c r="I45" s="177"/>
      <c r="J45" s="177"/>
      <c r="K45" s="177"/>
    </row>
    <row r="46" spans="1:11" ht="13.8">
      <c r="A46" s="323" t="s">
        <v>1666</v>
      </c>
      <c r="B46" s="600">
        <v>570324</v>
      </c>
      <c r="C46" s="760">
        <v>200</v>
      </c>
      <c r="D46" s="600">
        <v>106471</v>
      </c>
      <c r="E46" s="761">
        <v>2124</v>
      </c>
      <c r="F46" s="18"/>
      <c r="G46" s="263" t="s">
        <v>1666</v>
      </c>
      <c r="H46" s="176">
        <v>544907</v>
      </c>
      <c r="I46" s="177">
        <v>205</v>
      </c>
      <c r="J46" s="176">
        <v>97606</v>
      </c>
      <c r="K46" s="176">
        <v>2089</v>
      </c>
    </row>
    <row r="47" spans="1:11" ht="13.8">
      <c r="A47" s="324" t="s">
        <v>1466</v>
      </c>
      <c r="B47" s="542">
        <v>164369</v>
      </c>
      <c r="C47" s="743">
        <v>2021</v>
      </c>
      <c r="D47" s="542">
        <v>45131</v>
      </c>
      <c r="E47" s="744">
        <v>1340</v>
      </c>
      <c r="F47" s="18"/>
      <c r="G47" s="324" t="s">
        <v>1466</v>
      </c>
      <c r="H47" s="176">
        <v>153069</v>
      </c>
      <c r="I47" s="176">
        <v>1903</v>
      </c>
      <c r="J47" s="176">
        <v>39108</v>
      </c>
      <c r="K47" s="176">
        <v>1399</v>
      </c>
    </row>
    <row r="48" spans="1:11" ht="13.8">
      <c r="A48" s="324" t="s">
        <v>1667</v>
      </c>
      <c r="B48" s="542">
        <v>289503</v>
      </c>
      <c r="C48" s="743">
        <v>2729</v>
      </c>
      <c r="D48" s="542">
        <v>43455</v>
      </c>
      <c r="E48" s="744">
        <v>1241</v>
      </c>
      <c r="F48" s="18"/>
      <c r="G48" s="324" t="s">
        <v>1667</v>
      </c>
      <c r="H48" s="176">
        <v>281206</v>
      </c>
      <c r="I48" s="176">
        <v>2492</v>
      </c>
      <c r="J48" s="176">
        <v>41557</v>
      </c>
      <c r="K48" s="176">
        <v>1293</v>
      </c>
    </row>
    <row r="49" spans="1:11" ht="13.8">
      <c r="A49" s="325" t="s">
        <v>1668</v>
      </c>
      <c r="B49" s="542">
        <v>253919</v>
      </c>
      <c r="C49" s="743">
        <v>2731</v>
      </c>
      <c r="D49" s="542">
        <v>36758</v>
      </c>
      <c r="E49" s="744">
        <v>1157</v>
      </c>
      <c r="F49" s="18"/>
      <c r="G49" s="325" t="s">
        <v>1668</v>
      </c>
      <c r="H49" s="176">
        <v>248799</v>
      </c>
      <c r="I49" s="176">
        <v>2502</v>
      </c>
      <c r="J49" s="176">
        <v>35562</v>
      </c>
      <c r="K49" s="176">
        <v>1234</v>
      </c>
    </row>
    <row r="50" spans="1:11" ht="13.8">
      <c r="A50" s="325" t="s">
        <v>1669</v>
      </c>
      <c r="B50" s="542">
        <v>35584</v>
      </c>
      <c r="C50" s="743">
        <v>1416</v>
      </c>
      <c r="D50" s="542">
        <v>6697</v>
      </c>
      <c r="E50" s="744">
        <v>593</v>
      </c>
      <c r="F50" s="18"/>
      <c r="G50" s="325" t="s">
        <v>1669</v>
      </c>
      <c r="H50" s="176">
        <v>32407</v>
      </c>
      <c r="I50" s="176">
        <v>1299</v>
      </c>
      <c r="J50" s="176">
        <v>5995</v>
      </c>
      <c r="K50" s="177">
        <v>554</v>
      </c>
    </row>
    <row r="51" spans="1:11" ht="13.8">
      <c r="A51" s="326" t="s">
        <v>1465</v>
      </c>
      <c r="B51" s="542">
        <v>8119</v>
      </c>
      <c r="C51" s="743">
        <v>667</v>
      </c>
      <c r="D51" s="542">
        <v>1979</v>
      </c>
      <c r="E51" s="744">
        <v>307</v>
      </c>
      <c r="F51" s="18"/>
      <c r="G51" s="326" t="s">
        <v>1465</v>
      </c>
      <c r="H51" s="176">
        <v>8868</v>
      </c>
      <c r="I51" s="177">
        <v>704</v>
      </c>
      <c r="J51" s="176">
        <v>2330</v>
      </c>
      <c r="K51" s="177">
        <v>356</v>
      </c>
    </row>
    <row r="52" spans="1:11" ht="13.8">
      <c r="A52" s="326" t="s">
        <v>439</v>
      </c>
      <c r="B52" s="542">
        <v>27465</v>
      </c>
      <c r="C52" s="743">
        <v>1119</v>
      </c>
      <c r="D52" s="542">
        <v>4718</v>
      </c>
      <c r="E52" s="744">
        <v>463</v>
      </c>
      <c r="F52" s="18"/>
      <c r="G52" s="326" t="s">
        <v>439</v>
      </c>
      <c r="H52" s="176">
        <v>23539</v>
      </c>
      <c r="I52" s="176">
        <v>1171</v>
      </c>
      <c r="J52" s="176">
        <v>3665</v>
      </c>
      <c r="K52" s="177">
        <v>444</v>
      </c>
    </row>
    <row r="53" spans="1:11" ht="13.8">
      <c r="A53" s="324" t="s">
        <v>1463</v>
      </c>
      <c r="B53" s="542">
        <v>56794</v>
      </c>
      <c r="C53" s="743">
        <v>1168</v>
      </c>
      <c r="D53" s="542">
        <v>7647</v>
      </c>
      <c r="E53" s="744">
        <v>524</v>
      </c>
      <c r="F53" s="18"/>
      <c r="G53" s="324" t="s">
        <v>1463</v>
      </c>
      <c r="H53" s="176">
        <v>53863</v>
      </c>
      <c r="I53" s="176">
        <v>1189</v>
      </c>
      <c r="J53" s="176">
        <v>7020</v>
      </c>
      <c r="K53" s="177">
        <v>471</v>
      </c>
    </row>
    <row r="54" spans="1:11" ht="13.8">
      <c r="A54" s="324" t="s">
        <v>1464</v>
      </c>
      <c r="B54" s="542">
        <v>59658</v>
      </c>
      <c r="C54" s="743">
        <v>1519</v>
      </c>
      <c r="D54" s="542">
        <v>10238</v>
      </c>
      <c r="E54" s="744">
        <v>567</v>
      </c>
      <c r="F54" s="18"/>
      <c r="G54" s="324" t="s">
        <v>1464</v>
      </c>
      <c r="H54" s="176">
        <v>56769</v>
      </c>
      <c r="I54" s="176">
        <v>1594</v>
      </c>
      <c r="J54" s="176">
        <v>9921</v>
      </c>
      <c r="K54" s="177">
        <v>673</v>
      </c>
    </row>
    <row r="55" spans="1:11" ht="13.8">
      <c r="A55" s="8"/>
      <c r="B55" s="8"/>
      <c r="C55" s="8"/>
      <c r="D55" s="8"/>
      <c r="E55" s="8"/>
      <c r="F55" s="18"/>
      <c r="G55" s="8"/>
      <c r="H55" s="8"/>
      <c r="I55" s="8"/>
      <c r="J55" s="8"/>
      <c r="K55" s="8"/>
    </row>
    <row r="56" spans="1:11" ht="29.25" customHeight="1">
      <c r="A56" s="2292" t="s">
        <v>706</v>
      </c>
      <c r="B56" s="2292"/>
      <c r="C56" s="2292"/>
      <c r="D56" s="2292"/>
      <c r="E56" s="2292"/>
      <c r="F56" s="18"/>
      <c r="G56" s="2292" t="s">
        <v>707</v>
      </c>
      <c r="H56" s="2292"/>
      <c r="I56" s="2292"/>
      <c r="J56" s="2292"/>
      <c r="K56" s="2292"/>
    </row>
    <row r="57" spans="1:11" ht="13.8">
      <c r="A57" s="190"/>
      <c r="B57" s="190"/>
      <c r="C57" s="190"/>
      <c r="D57" s="190"/>
      <c r="E57" s="190"/>
      <c r="F57" s="18"/>
      <c r="G57" s="190"/>
      <c r="H57" s="190"/>
      <c r="I57" s="190"/>
      <c r="J57" s="190"/>
      <c r="K57" s="190"/>
    </row>
    <row r="58" spans="1:11" ht="13.8">
      <c r="A58" s="327"/>
      <c r="B58" s="327"/>
      <c r="C58" s="8"/>
      <c r="D58" s="8"/>
      <c r="E58" s="8"/>
      <c r="F58" s="18"/>
      <c r="G58" s="327"/>
      <c r="H58" s="327"/>
      <c r="I58" s="8"/>
      <c r="J58" s="8"/>
      <c r="K58" s="8"/>
    </row>
    <row r="59" spans="1:11" ht="24.6">
      <c r="A59" s="2421" t="s">
        <v>1998</v>
      </c>
      <c r="B59" s="2421"/>
      <c r="C59" s="2421"/>
      <c r="D59" s="2421"/>
      <c r="E59" s="2421"/>
      <c r="F59" s="648"/>
      <c r="G59" s="2412" t="s">
        <v>1981</v>
      </c>
      <c r="H59" s="2412"/>
      <c r="I59" s="2412"/>
      <c r="J59" s="2412"/>
      <c r="K59" s="2412"/>
    </row>
    <row r="60" spans="1:11" ht="13.8">
      <c r="A60" s="8"/>
      <c r="B60" s="8"/>
      <c r="C60" s="8"/>
      <c r="D60" s="8"/>
      <c r="E60" s="8"/>
      <c r="F60" s="18"/>
      <c r="G60" s="8"/>
      <c r="H60" s="8"/>
      <c r="I60" s="8"/>
      <c r="J60" s="8"/>
      <c r="K60" s="8"/>
    </row>
    <row r="61" spans="1:11" ht="18" customHeight="1">
      <c r="A61" s="2357" t="s">
        <v>687</v>
      </c>
      <c r="B61" s="2370" t="s">
        <v>95</v>
      </c>
      <c r="C61" s="2371"/>
      <c r="D61" s="2371"/>
      <c r="E61" s="2422"/>
      <c r="F61" s="206"/>
      <c r="G61" s="2357" t="s">
        <v>687</v>
      </c>
      <c r="H61" s="2371" t="s">
        <v>95</v>
      </c>
      <c r="I61" s="2371"/>
      <c r="J61" s="2371"/>
      <c r="K61" s="2422"/>
    </row>
    <row r="62" spans="1:11" ht="33" customHeight="1">
      <c r="A62" s="2362"/>
      <c r="B62" s="2417" t="s">
        <v>1456</v>
      </c>
      <c r="C62" s="2416"/>
      <c r="D62" s="2416" t="s">
        <v>23</v>
      </c>
      <c r="E62" s="2423"/>
      <c r="F62" s="211"/>
      <c r="G62" s="2362"/>
      <c r="H62" s="2416" t="s">
        <v>685</v>
      </c>
      <c r="I62" s="2416"/>
      <c r="J62" s="2416" t="s">
        <v>23</v>
      </c>
      <c r="K62" s="2423"/>
    </row>
    <row r="63" spans="1:11" s="212" customFormat="1" ht="27.6">
      <c r="A63" s="2362"/>
      <c r="B63" s="46" t="s">
        <v>97</v>
      </c>
      <c r="C63" s="52" t="s">
        <v>98</v>
      </c>
      <c r="D63" s="52" t="s">
        <v>97</v>
      </c>
      <c r="E63" s="49" t="s">
        <v>98</v>
      </c>
      <c r="F63" s="211"/>
      <c r="G63" s="2362"/>
      <c r="H63" s="52" t="s">
        <v>97</v>
      </c>
      <c r="I63" s="52" t="s">
        <v>98</v>
      </c>
      <c r="J63" s="52" t="s">
        <v>97</v>
      </c>
      <c r="K63" s="49" t="s">
        <v>98</v>
      </c>
    </row>
    <row r="64" spans="1:11" ht="14.4" thickBot="1">
      <c r="A64" s="308" t="s">
        <v>33</v>
      </c>
      <c r="B64" s="588">
        <v>155932</v>
      </c>
      <c r="C64" s="740">
        <v>139</v>
      </c>
      <c r="D64" s="545">
        <v>41068</v>
      </c>
      <c r="E64" s="589">
        <v>1420</v>
      </c>
      <c r="F64" s="18"/>
      <c r="G64" s="308" t="s">
        <v>33</v>
      </c>
      <c r="H64" s="176">
        <v>146494</v>
      </c>
      <c r="I64" s="177">
        <v>72</v>
      </c>
      <c r="J64" s="176">
        <v>34945</v>
      </c>
      <c r="K64" s="176">
        <v>1353</v>
      </c>
    </row>
    <row r="65" spans="1:11" ht="13.8">
      <c r="A65" s="323" t="s">
        <v>1665</v>
      </c>
      <c r="B65" s="599">
        <v>77583</v>
      </c>
      <c r="C65" s="758">
        <v>79</v>
      </c>
      <c r="D65" s="599">
        <v>20645</v>
      </c>
      <c r="E65" s="759">
        <v>805</v>
      </c>
      <c r="F65" s="18"/>
      <c r="G65" s="263" t="s">
        <v>1665</v>
      </c>
      <c r="H65" s="176">
        <v>72857</v>
      </c>
      <c r="I65" s="177">
        <v>47</v>
      </c>
      <c r="J65" s="176">
        <v>16969</v>
      </c>
      <c r="K65" s="177">
        <v>786</v>
      </c>
    </row>
    <row r="66" spans="1:11" ht="13.8">
      <c r="A66" s="324" t="s">
        <v>1466</v>
      </c>
      <c r="B66" s="542">
        <v>28450</v>
      </c>
      <c r="C66" s="743">
        <v>1001</v>
      </c>
      <c r="D66" s="542">
        <v>9349</v>
      </c>
      <c r="E66" s="744">
        <v>625</v>
      </c>
      <c r="F66" s="18"/>
      <c r="G66" s="324" t="s">
        <v>1466</v>
      </c>
      <c r="H66" s="176">
        <v>25847</v>
      </c>
      <c r="I66" s="177">
        <v>740</v>
      </c>
      <c r="J66" s="176">
        <v>7740</v>
      </c>
      <c r="K66" s="177">
        <v>541</v>
      </c>
    </row>
    <row r="67" spans="1:11" ht="13.8">
      <c r="A67" s="324" t="s">
        <v>1667</v>
      </c>
      <c r="B67" s="542">
        <v>39359</v>
      </c>
      <c r="C67" s="743">
        <v>1145</v>
      </c>
      <c r="D67" s="542">
        <v>8941</v>
      </c>
      <c r="E67" s="744">
        <v>606</v>
      </c>
      <c r="F67" s="18"/>
      <c r="G67" s="324" t="s">
        <v>1667</v>
      </c>
      <c r="H67" s="176">
        <v>36918</v>
      </c>
      <c r="I67" s="177">
        <v>970</v>
      </c>
      <c r="J67" s="176">
        <v>7173</v>
      </c>
      <c r="K67" s="177">
        <v>486</v>
      </c>
    </row>
    <row r="68" spans="1:11" ht="13.8">
      <c r="A68" s="325" t="s">
        <v>1668</v>
      </c>
      <c r="B68" s="542">
        <v>34313</v>
      </c>
      <c r="C68" s="743">
        <v>1109</v>
      </c>
      <c r="D68" s="542">
        <v>7755</v>
      </c>
      <c r="E68" s="744">
        <v>570</v>
      </c>
      <c r="F68" s="18"/>
      <c r="G68" s="325" t="s">
        <v>1668</v>
      </c>
      <c r="H68" s="176">
        <v>33287</v>
      </c>
      <c r="I68" s="176">
        <v>1043</v>
      </c>
      <c r="J68" s="176">
        <v>6289</v>
      </c>
      <c r="K68" s="177">
        <v>479</v>
      </c>
    </row>
    <row r="69" spans="1:11" ht="13.8">
      <c r="A69" s="325" t="s">
        <v>1669</v>
      </c>
      <c r="B69" s="542">
        <v>5046</v>
      </c>
      <c r="C69" s="743">
        <v>630</v>
      </c>
      <c r="D69" s="542">
        <v>1186</v>
      </c>
      <c r="E69" s="744">
        <v>262</v>
      </c>
      <c r="F69" s="18"/>
      <c r="G69" s="325" t="s">
        <v>1669</v>
      </c>
      <c r="H69" s="176">
        <v>3631</v>
      </c>
      <c r="I69" s="177">
        <v>443</v>
      </c>
      <c r="J69" s="177">
        <v>884</v>
      </c>
      <c r="K69" s="177">
        <v>219</v>
      </c>
    </row>
    <row r="70" spans="1:11" ht="13.8">
      <c r="A70" s="326" t="s">
        <v>1465</v>
      </c>
      <c r="B70" s="542">
        <v>1764</v>
      </c>
      <c r="C70" s="743">
        <v>392</v>
      </c>
      <c r="D70" s="542">
        <v>502</v>
      </c>
      <c r="E70" s="744">
        <v>193</v>
      </c>
      <c r="F70" s="18"/>
      <c r="G70" s="326" t="s">
        <v>1465</v>
      </c>
      <c r="H70" s="176">
        <v>1308</v>
      </c>
      <c r="I70" s="177">
        <v>295</v>
      </c>
      <c r="J70" s="177">
        <v>347</v>
      </c>
      <c r="K70" s="177">
        <v>124</v>
      </c>
    </row>
    <row r="71" spans="1:11" ht="13.8">
      <c r="A71" s="326" t="s">
        <v>439</v>
      </c>
      <c r="B71" s="542">
        <v>3282</v>
      </c>
      <c r="C71" s="743">
        <v>517</v>
      </c>
      <c r="D71" s="542">
        <v>684</v>
      </c>
      <c r="E71" s="744">
        <v>204</v>
      </c>
      <c r="F71" s="18"/>
      <c r="G71" s="326" t="s">
        <v>439</v>
      </c>
      <c r="H71" s="176">
        <v>2323</v>
      </c>
      <c r="I71" s="177">
        <v>338</v>
      </c>
      <c r="J71" s="177">
        <v>537</v>
      </c>
      <c r="K71" s="177">
        <v>186</v>
      </c>
    </row>
    <row r="72" spans="1:11" ht="13.8">
      <c r="A72" s="324" t="s">
        <v>1463</v>
      </c>
      <c r="B72" s="542">
        <v>1979</v>
      </c>
      <c r="C72" s="743">
        <v>302</v>
      </c>
      <c r="D72" s="542">
        <v>365</v>
      </c>
      <c r="E72" s="744">
        <v>124</v>
      </c>
      <c r="F72" s="18"/>
      <c r="G72" s="324" t="s">
        <v>1463</v>
      </c>
      <c r="H72" s="176">
        <v>2201</v>
      </c>
      <c r="I72" s="177">
        <v>392</v>
      </c>
      <c r="J72" s="177">
        <v>371</v>
      </c>
      <c r="K72" s="177">
        <v>121</v>
      </c>
    </row>
    <row r="73" spans="1:11" ht="13.8">
      <c r="A73" s="324" t="s">
        <v>1464</v>
      </c>
      <c r="B73" s="542">
        <v>7795</v>
      </c>
      <c r="C73" s="743">
        <v>664</v>
      </c>
      <c r="D73" s="542">
        <v>1990</v>
      </c>
      <c r="E73" s="744">
        <v>330</v>
      </c>
      <c r="F73" s="18"/>
      <c r="G73" s="324" t="s">
        <v>1464</v>
      </c>
      <c r="H73" s="176">
        <v>7891</v>
      </c>
      <c r="I73" s="177">
        <v>608</v>
      </c>
      <c r="J73" s="176">
        <v>1685</v>
      </c>
      <c r="K73" s="177">
        <v>312</v>
      </c>
    </row>
    <row r="74" spans="1:11" ht="13.8">
      <c r="A74" s="263"/>
      <c r="B74" s="542"/>
      <c r="C74" s="743"/>
      <c r="D74" s="542"/>
      <c r="E74" s="744"/>
      <c r="F74" s="18"/>
      <c r="G74" s="263"/>
      <c r="H74" s="177"/>
      <c r="I74" s="177"/>
      <c r="J74" s="177"/>
      <c r="K74" s="177"/>
    </row>
    <row r="75" spans="1:11" ht="13.8">
      <c r="A75" s="323" t="s">
        <v>1666</v>
      </c>
      <c r="B75" s="600">
        <v>78349</v>
      </c>
      <c r="C75" s="760">
        <v>154</v>
      </c>
      <c r="D75" s="600">
        <v>20423</v>
      </c>
      <c r="E75" s="761">
        <v>856</v>
      </c>
      <c r="F75" s="18"/>
      <c r="G75" s="263" t="s">
        <v>1666</v>
      </c>
      <c r="H75" s="176">
        <v>73637</v>
      </c>
      <c r="I75" s="177">
        <v>59</v>
      </c>
      <c r="J75" s="176">
        <v>17976</v>
      </c>
      <c r="K75" s="177">
        <v>795</v>
      </c>
    </row>
    <row r="76" spans="1:11" ht="13.8">
      <c r="A76" s="324" t="s">
        <v>1466</v>
      </c>
      <c r="B76" s="542">
        <v>22792</v>
      </c>
      <c r="C76" s="743">
        <v>849</v>
      </c>
      <c r="D76" s="542">
        <v>8657</v>
      </c>
      <c r="E76" s="744">
        <v>619</v>
      </c>
      <c r="F76" s="18"/>
      <c r="G76" s="324" t="s">
        <v>1466</v>
      </c>
      <c r="H76" s="176">
        <v>21201</v>
      </c>
      <c r="I76" s="177">
        <v>758</v>
      </c>
      <c r="J76" s="176">
        <v>7396</v>
      </c>
      <c r="K76" s="177">
        <v>536</v>
      </c>
    </row>
    <row r="77" spans="1:11" ht="13.8">
      <c r="A77" s="324" t="s">
        <v>1667</v>
      </c>
      <c r="B77" s="542">
        <v>38182</v>
      </c>
      <c r="C77" s="743">
        <v>1027</v>
      </c>
      <c r="D77" s="542">
        <v>8307</v>
      </c>
      <c r="E77" s="744">
        <v>621</v>
      </c>
      <c r="F77" s="18"/>
      <c r="G77" s="324" t="s">
        <v>1667</v>
      </c>
      <c r="H77" s="176">
        <v>35725</v>
      </c>
      <c r="I77" s="177">
        <v>940</v>
      </c>
      <c r="J77" s="176">
        <v>7461</v>
      </c>
      <c r="K77" s="177">
        <v>524</v>
      </c>
    </row>
    <row r="78" spans="1:11" ht="13.8">
      <c r="A78" s="325" t="s">
        <v>1668</v>
      </c>
      <c r="B78" s="542">
        <v>33436</v>
      </c>
      <c r="C78" s="743">
        <v>1083</v>
      </c>
      <c r="D78" s="542">
        <v>7084</v>
      </c>
      <c r="E78" s="744">
        <v>557</v>
      </c>
      <c r="F78" s="18"/>
      <c r="G78" s="325" t="s">
        <v>1668</v>
      </c>
      <c r="H78" s="176">
        <v>31893</v>
      </c>
      <c r="I78" s="177">
        <v>987</v>
      </c>
      <c r="J78" s="176">
        <v>6522</v>
      </c>
      <c r="K78" s="177">
        <v>495</v>
      </c>
    </row>
    <row r="79" spans="1:11" ht="13.8">
      <c r="A79" s="325" t="s">
        <v>1669</v>
      </c>
      <c r="B79" s="542">
        <v>4746</v>
      </c>
      <c r="C79" s="743">
        <v>471</v>
      </c>
      <c r="D79" s="542">
        <v>1223</v>
      </c>
      <c r="E79" s="744">
        <v>268</v>
      </c>
      <c r="F79" s="18"/>
      <c r="G79" s="325" t="s">
        <v>1669</v>
      </c>
      <c r="H79" s="176">
        <v>3832</v>
      </c>
      <c r="I79" s="177">
        <v>424</v>
      </c>
      <c r="J79" s="177">
        <v>939</v>
      </c>
      <c r="K79" s="177">
        <v>202</v>
      </c>
    </row>
    <row r="80" spans="1:11" ht="13.8">
      <c r="A80" s="326" t="s">
        <v>1465</v>
      </c>
      <c r="B80" s="542">
        <v>1151</v>
      </c>
      <c r="C80" s="743">
        <v>261</v>
      </c>
      <c r="D80" s="542">
        <v>333</v>
      </c>
      <c r="E80" s="744">
        <v>109</v>
      </c>
      <c r="F80" s="18"/>
      <c r="G80" s="326" t="s">
        <v>1465</v>
      </c>
      <c r="H80" s="176">
        <v>1440</v>
      </c>
      <c r="I80" s="177">
        <v>238</v>
      </c>
      <c r="J80" s="177">
        <v>453</v>
      </c>
      <c r="K80" s="177">
        <v>130</v>
      </c>
    </row>
    <row r="81" spans="1:11" ht="13.8">
      <c r="A81" s="326" t="s">
        <v>439</v>
      </c>
      <c r="B81" s="542">
        <v>3595</v>
      </c>
      <c r="C81" s="743">
        <v>419</v>
      </c>
      <c r="D81" s="542">
        <v>890</v>
      </c>
      <c r="E81" s="744">
        <v>228</v>
      </c>
      <c r="F81" s="18"/>
      <c r="G81" s="326" t="s">
        <v>439</v>
      </c>
      <c r="H81" s="176">
        <v>2392</v>
      </c>
      <c r="I81" s="177">
        <v>354</v>
      </c>
      <c r="J81" s="177">
        <v>486</v>
      </c>
      <c r="K81" s="177">
        <v>166</v>
      </c>
    </row>
    <row r="82" spans="1:11" ht="13.8">
      <c r="A82" s="324" t="s">
        <v>1463</v>
      </c>
      <c r="B82" s="542">
        <v>8125</v>
      </c>
      <c r="C82" s="743">
        <v>529</v>
      </c>
      <c r="D82" s="542">
        <v>1754</v>
      </c>
      <c r="E82" s="744">
        <v>257</v>
      </c>
      <c r="F82" s="18"/>
      <c r="G82" s="324" t="s">
        <v>1463</v>
      </c>
      <c r="H82" s="176">
        <v>7827</v>
      </c>
      <c r="I82" s="177">
        <v>433</v>
      </c>
      <c r="J82" s="176">
        <v>1574</v>
      </c>
      <c r="K82" s="177">
        <v>235</v>
      </c>
    </row>
    <row r="83" spans="1:11" ht="13.8">
      <c r="A83" s="324" t="s">
        <v>1464</v>
      </c>
      <c r="B83" s="542">
        <v>9250</v>
      </c>
      <c r="C83" s="743">
        <v>743</v>
      </c>
      <c r="D83" s="542">
        <v>1705</v>
      </c>
      <c r="E83" s="744">
        <v>319</v>
      </c>
      <c r="F83" s="18"/>
      <c r="G83" s="324" t="s">
        <v>1464</v>
      </c>
      <c r="H83" s="176">
        <v>8884</v>
      </c>
      <c r="I83" s="177">
        <v>553</v>
      </c>
      <c r="J83" s="176">
        <v>1545</v>
      </c>
      <c r="K83" s="177">
        <v>223</v>
      </c>
    </row>
    <row r="84" spans="1:11" ht="13.8">
      <c r="A84" s="8"/>
      <c r="B84" s="8"/>
      <c r="C84" s="8"/>
      <c r="D84" s="8"/>
      <c r="E84" s="8"/>
      <c r="F84" s="18"/>
      <c r="G84" s="8"/>
      <c r="H84" s="8"/>
      <c r="I84" s="8"/>
      <c r="J84" s="8"/>
      <c r="K84" s="8"/>
    </row>
    <row r="85" spans="1:11" ht="29.25" customHeight="1">
      <c r="A85" s="2292" t="s">
        <v>706</v>
      </c>
      <c r="B85" s="2292"/>
      <c r="C85" s="2292"/>
      <c r="D85" s="2292"/>
      <c r="E85" s="2292"/>
      <c r="F85" s="18"/>
      <c r="G85" s="2292" t="s">
        <v>707</v>
      </c>
      <c r="H85" s="2292"/>
      <c r="I85" s="2292"/>
      <c r="J85" s="2292"/>
      <c r="K85" s="2292"/>
    </row>
    <row r="86" spans="1:11" ht="13.8">
      <c r="A86" s="190"/>
      <c r="B86" s="190"/>
      <c r="C86" s="190"/>
      <c r="D86" s="190"/>
      <c r="E86" s="190"/>
      <c r="F86" s="18"/>
      <c r="G86" s="190"/>
      <c r="H86" s="190"/>
      <c r="I86" s="190"/>
      <c r="J86" s="190"/>
      <c r="K86" s="190"/>
    </row>
    <row r="87" spans="1:11" ht="13.8">
      <c r="A87" s="190"/>
      <c r="B87" s="190"/>
      <c r="C87" s="8"/>
      <c r="D87" s="8"/>
      <c r="E87" s="8"/>
      <c r="F87" s="18"/>
      <c r="G87" s="190"/>
      <c r="H87" s="190"/>
      <c r="I87" s="8"/>
      <c r="J87" s="8"/>
      <c r="K87" s="8"/>
    </row>
    <row r="88" spans="1:11" ht="24.6">
      <c r="A88" s="2421" t="s">
        <v>1997</v>
      </c>
      <c r="B88" s="2421"/>
      <c r="C88" s="2421"/>
      <c r="D88" s="2421"/>
      <c r="E88" s="2421"/>
      <c r="F88" s="648"/>
      <c r="G88" s="2412" t="s">
        <v>1982</v>
      </c>
      <c r="H88" s="2412"/>
      <c r="I88" s="2412"/>
      <c r="J88" s="2412"/>
      <c r="K88" s="2412"/>
    </row>
    <row r="89" spans="1:11" ht="13.8">
      <c r="A89" s="8"/>
      <c r="B89" s="8"/>
      <c r="C89" s="8"/>
      <c r="D89" s="8"/>
      <c r="E89" s="8"/>
      <c r="F89" s="18"/>
      <c r="G89" s="8"/>
      <c r="H89" s="8"/>
      <c r="I89" s="8"/>
      <c r="J89" s="8"/>
      <c r="K89" s="8"/>
    </row>
    <row r="90" spans="1:11" ht="18" customHeight="1">
      <c r="A90" s="2357" t="s">
        <v>687</v>
      </c>
      <c r="B90" s="2370" t="s">
        <v>51</v>
      </c>
      <c r="C90" s="2371"/>
      <c r="D90" s="2371"/>
      <c r="E90" s="2422"/>
      <c r="F90" s="206"/>
      <c r="G90" s="2357" t="s">
        <v>687</v>
      </c>
      <c r="H90" s="2371" t="s">
        <v>51</v>
      </c>
      <c r="I90" s="2371"/>
      <c r="J90" s="2371"/>
      <c r="K90" s="2422"/>
    </row>
    <row r="91" spans="1:11" ht="29.25" customHeight="1">
      <c r="A91" s="2362"/>
      <c r="B91" s="2417" t="s">
        <v>1457</v>
      </c>
      <c r="C91" s="2416"/>
      <c r="D91" s="2416" t="s">
        <v>23</v>
      </c>
      <c r="E91" s="2423"/>
      <c r="F91" s="211"/>
      <c r="G91" s="2362"/>
      <c r="H91" s="2416" t="s">
        <v>685</v>
      </c>
      <c r="I91" s="2416"/>
      <c r="J91" s="2416" t="s">
        <v>23</v>
      </c>
      <c r="K91" s="2423"/>
    </row>
    <row r="92" spans="1:11" s="212" customFormat="1" ht="27.6">
      <c r="A92" s="2362"/>
      <c r="B92" s="46" t="s">
        <v>97</v>
      </c>
      <c r="C92" s="52" t="s">
        <v>98</v>
      </c>
      <c r="D92" s="52" t="s">
        <v>97</v>
      </c>
      <c r="E92" s="49" t="s">
        <v>98</v>
      </c>
      <c r="F92" s="211"/>
      <c r="G92" s="2362"/>
      <c r="H92" s="52" t="s">
        <v>97</v>
      </c>
      <c r="I92" s="52" t="s">
        <v>98</v>
      </c>
      <c r="J92" s="52" t="s">
        <v>97</v>
      </c>
      <c r="K92" s="49" t="s">
        <v>98</v>
      </c>
    </row>
    <row r="93" spans="1:11" ht="14.4" thickBot="1">
      <c r="A93" s="308" t="s">
        <v>33</v>
      </c>
      <c r="B93" s="588">
        <v>803556</v>
      </c>
      <c r="C93" s="740" t="s">
        <v>688</v>
      </c>
      <c r="D93" s="545">
        <v>134369</v>
      </c>
      <c r="E93" s="589">
        <v>3087</v>
      </c>
      <c r="F93" s="18"/>
      <c r="G93" s="308" t="s">
        <v>33</v>
      </c>
      <c r="H93" s="176">
        <v>763851</v>
      </c>
      <c r="I93" s="177" t="s">
        <v>688</v>
      </c>
      <c r="J93" s="176">
        <v>120333</v>
      </c>
      <c r="K93" s="176">
        <v>2815</v>
      </c>
    </row>
    <row r="94" spans="1:11" ht="13.8">
      <c r="A94" s="323" t="s">
        <v>1665</v>
      </c>
      <c r="B94" s="599">
        <v>405415</v>
      </c>
      <c r="C94" s="758">
        <v>36</v>
      </c>
      <c r="D94" s="599">
        <v>66953</v>
      </c>
      <c r="E94" s="759">
        <v>1640</v>
      </c>
      <c r="F94" s="18"/>
      <c r="G94" s="263" t="s">
        <v>1665</v>
      </c>
      <c r="H94" s="176">
        <v>380129</v>
      </c>
      <c r="I94" s="177">
        <v>23</v>
      </c>
      <c r="J94" s="176">
        <v>59271</v>
      </c>
      <c r="K94" s="176">
        <v>1627</v>
      </c>
    </row>
    <row r="95" spans="1:11" ht="13.8">
      <c r="A95" s="324" t="s">
        <v>1466</v>
      </c>
      <c r="B95" s="542">
        <v>155081</v>
      </c>
      <c r="C95" s="743">
        <v>1778</v>
      </c>
      <c r="D95" s="542">
        <v>32467</v>
      </c>
      <c r="E95" s="744">
        <v>1240</v>
      </c>
      <c r="F95" s="18"/>
      <c r="G95" s="324" t="s">
        <v>1466</v>
      </c>
      <c r="H95" s="176">
        <v>140980</v>
      </c>
      <c r="I95" s="176">
        <v>2248</v>
      </c>
      <c r="J95" s="176">
        <v>26999</v>
      </c>
      <c r="K95" s="176">
        <v>1148</v>
      </c>
    </row>
    <row r="96" spans="1:11" ht="13.8">
      <c r="A96" s="324" t="s">
        <v>1667</v>
      </c>
      <c r="B96" s="542">
        <v>209645</v>
      </c>
      <c r="C96" s="743">
        <v>2019</v>
      </c>
      <c r="D96" s="542">
        <v>27506</v>
      </c>
      <c r="E96" s="744">
        <v>857</v>
      </c>
      <c r="F96" s="18"/>
      <c r="G96" s="324" t="s">
        <v>1667</v>
      </c>
      <c r="H96" s="176">
        <v>201160</v>
      </c>
      <c r="I96" s="176">
        <v>2461</v>
      </c>
      <c r="J96" s="176">
        <v>25452</v>
      </c>
      <c r="K96" s="177">
        <v>986</v>
      </c>
    </row>
    <row r="97" spans="1:11" ht="13.8">
      <c r="A97" s="325" t="s">
        <v>1668</v>
      </c>
      <c r="B97" s="542">
        <v>184648</v>
      </c>
      <c r="C97" s="743">
        <v>1949</v>
      </c>
      <c r="D97" s="542">
        <v>23763</v>
      </c>
      <c r="E97" s="744">
        <v>842</v>
      </c>
      <c r="F97" s="18"/>
      <c r="G97" s="325" t="s">
        <v>1668</v>
      </c>
      <c r="H97" s="176">
        <v>178133</v>
      </c>
      <c r="I97" s="176">
        <v>2186</v>
      </c>
      <c r="J97" s="176">
        <v>22259</v>
      </c>
      <c r="K97" s="177">
        <v>875</v>
      </c>
    </row>
    <row r="98" spans="1:11" ht="13.8">
      <c r="A98" s="325" t="s">
        <v>1669</v>
      </c>
      <c r="B98" s="542">
        <v>24997</v>
      </c>
      <c r="C98" s="743">
        <v>1092</v>
      </c>
      <c r="D98" s="542">
        <v>3743</v>
      </c>
      <c r="E98" s="744">
        <v>425</v>
      </c>
      <c r="F98" s="18"/>
      <c r="G98" s="325" t="s">
        <v>1669</v>
      </c>
      <c r="H98" s="176">
        <v>23027</v>
      </c>
      <c r="I98" s="176">
        <v>1720</v>
      </c>
      <c r="J98" s="176">
        <v>3193</v>
      </c>
      <c r="K98" s="177">
        <v>406</v>
      </c>
    </row>
    <row r="99" spans="1:11" ht="13.8">
      <c r="A99" s="326" t="s">
        <v>1465</v>
      </c>
      <c r="B99" s="542">
        <v>4361</v>
      </c>
      <c r="C99" s="743">
        <v>400</v>
      </c>
      <c r="D99" s="542">
        <v>919</v>
      </c>
      <c r="E99" s="744">
        <v>230</v>
      </c>
      <c r="F99" s="18"/>
      <c r="G99" s="326" t="s">
        <v>1465</v>
      </c>
      <c r="H99" s="176">
        <v>4377</v>
      </c>
      <c r="I99" s="177">
        <v>581</v>
      </c>
      <c r="J99" s="177">
        <v>941</v>
      </c>
      <c r="K99" s="177">
        <v>244</v>
      </c>
    </row>
    <row r="100" spans="1:11" ht="13.8">
      <c r="A100" s="326" t="s">
        <v>439</v>
      </c>
      <c r="B100" s="542">
        <v>20636</v>
      </c>
      <c r="C100" s="743">
        <v>1066</v>
      </c>
      <c r="D100" s="542">
        <v>2824</v>
      </c>
      <c r="E100" s="744">
        <v>358</v>
      </c>
      <c r="F100" s="18"/>
      <c r="G100" s="326" t="s">
        <v>439</v>
      </c>
      <c r="H100" s="176">
        <v>18650</v>
      </c>
      <c r="I100" s="176">
        <v>1472</v>
      </c>
      <c r="J100" s="176">
        <v>2252</v>
      </c>
      <c r="K100" s="177">
        <v>341</v>
      </c>
    </row>
    <row r="101" spans="1:11" ht="13.8">
      <c r="A101" s="324" t="s">
        <v>1463</v>
      </c>
      <c r="B101" s="542">
        <v>9669</v>
      </c>
      <c r="C101" s="743">
        <v>525</v>
      </c>
      <c r="D101" s="542">
        <v>1347</v>
      </c>
      <c r="E101" s="744">
        <v>193</v>
      </c>
      <c r="F101" s="18"/>
      <c r="G101" s="324" t="s">
        <v>1463</v>
      </c>
      <c r="H101" s="176">
        <v>8675</v>
      </c>
      <c r="I101" s="177">
        <v>562</v>
      </c>
      <c r="J101" s="176">
        <v>1537</v>
      </c>
      <c r="K101" s="177">
        <v>232</v>
      </c>
    </row>
    <row r="102" spans="1:11" ht="13.8">
      <c r="A102" s="324" t="s">
        <v>1464</v>
      </c>
      <c r="B102" s="542">
        <v>31020</v>
      </c>
      <c r="C102" s="743">
        <v>946</v>
      </c>
      <c r="D102" s="542">
        <v>5633</v>
      </c>
      <c r="E102" s="744">
        <v>606</v>
      </c>
      <c r="F102" s="18"/>
      <c r="G102" s="324" t="s">
        <v>1464</v>
      </c>
      <c r="H102" s="176">
        <v>29314</v>
      </c>
      <c r="I102" s="176">
        <v>1039</v>
      </c>
      <c r="J102" s="176">
        <v>5283</v>
      </c>
      <c r="K102" s="177">
        <v>433</v>
      </c>
    </row>
    <row r="103" spans="1:11" ht="13.8">
      <c r="A103" s="263"/>
      <c r="B103" s="542"/>
      <c r="C103" s="743"/>
      <c r="D103" s="542"/>
      <c r="E103" s="744"/>
      <c r="F103" s="18"/>
      <c r="G103" s="263"/>
      <c r="H103" s="177"/>
      <c r="I103" s="177"/>
      <c r="J103" s="177"/>
      <c r="K103" s="177"/>
    </row>
    <row r="104" spans="1:11" ht="13.8">
      <c r="A104" s="323" t="s">
        <v>1666</v>
      </c>
      <c r="B104" s="600">
        <v>398141</v>
      </c>
      <c r="C104" s="760">
        <v>37</v>
      </c>
      <c r="D104" s="600">
        <v>67416</v>
      </c>
      <c r="E104" s="761">
        <v>1773</v>
      </c>
      <c r="F104" s="18"/>
      <c r="G104" s="263" t="s">
        <v>1666</v>
      </c>
      <c r="H104" s="176">
        <v>383722</v>
      </c>
      <c r="I104" s="177">
        <v>25</v>
      </c>
      <c r="J104" s="176">
        <v>61062</v>
      </c>
      <c r="K104" s="176">
        <v>1683</v>
      </c>
    </row>
    <row r="105" spans="1:11" ht="13.8">
      <c r="A105" s="324" t="s">
        <v>1466</v>
      </c>
      <c r="B105" s="542">
        <v>116345</v>
      </c>
      <c r="C105" s="743">
        <v>1591</v>
      </c>
      <c r="D105" s="542">
        <v>28748</v>
      </c>
      <c r="E105" s="744">
        <v>1235</v>
      </c>
      <c r="F105" s="18"/>
      <c r="G105" s="324" t="s">
        <v>1466</v>
      </c>
      <c r="H105" s="176">
        <v>108336</v>
      </c>
      <c r="I105" s="176">
        <v>1424</v>
      </c>
      <c r="J105" s="176">
        <v>24445</v>
      </c>
      <c r="K105" s="176">
        <v>1165</v>
      </c>
    </row>
    <row r="106" spans="1:11" ht="13.8">
      <c r="A106" s="324" t="s">
        <v>1667</v>
      </c>
      <c r="B106" s="542">
        <v>203386</v>
      </c>
      <c r="C106" s="743">
        <v>2105</v>
      </c>
      <c r="D106" s="542">
        <v>27562</v>
      </c>
      <c r="E106" s="744">
        <v>858</v>
      </c>
      <c r="F106" s="18"/>
      <c r="G106" s="324" t="s">
        <v>1667</v>
      </c>
      <c r="H106" s="176">
        <v>199616</v>
      </c>
      <c r="I106" s="176">
        <v>1989</v>
      </c>
      <c r="J106" s="176">
        <v>26120</v>
      </c>
      <c r="K106" s="177">
        <v>925</v>
      </c>
    </row>
    <row r="107" spans="1:11" ht="13.8">
      <c r="A107" s="325" t="s">
        <v>1668</v>
      </c>
      <c r="B107" s="542">
        <v>178119</v>
      </c>
      <c r="C107" s="743">
        <v>2057</v>
      </c>
      <c r="D107" s="542">
        <v>22976</v>
      </c>
      <c r="E107" s="744">
        <v>771</v>
      </c>
      <c r="F107" s="18"/>
      <c r="G107" s="325" t="s">
        <v>1668</v>
      </c>
      <c r="H107" s="176">
        <v>176186</v>
      </c>
      <c r="I107" s="176">
        <v>1984</v>
      </c>
      <c r="J107" s="176">
        <v>22371</v>
      </c>
      <c r="K107" s="177">
        <v>879</v>
      </c>
    </row>
    <row r="108" spans="1:11" ht="13.8">
      <c r="A108" s="325" t="s">
        <v>1669</v>
      </c>
      <c r="B108" s="542">
        <v>25267</v>
      </c>
      <c r="C108" s="743">
        <v>1188</v>
      </c>
      <c r="D108" s="542">
        <v>4586</v>
      </c>
      <c r="E108" s="744">
        <v>520</v>
      </c>
      <c r="F108" s="18"/>
      <c r="G108" s="325" t="s">
        <v>1669</v>
      </c>
      <c r="H108" s="176">
        <v>23430</v>
      </c>
      <c r="I108" s="176">
        <v>1097</v>
      </c>
      <c r="J108" s="176">
        <v>3749</v>
      </c>
      <c r="K108" s="177">
        <v>441</v>
      </c>
    </row>
    <row r="109" spans="1:11" ht="13.8">
      <c r="A109" s="326" t="s">
        <v>1465</v>
      </c>
      <c r="B109" s="542">
        <v>5629</v>
      </c>
      <c r="C109" s="743">
        <v>537</v>
      </c>
      <c r="D109" s="542">
        <v>1455</v>
      </c>
      <c r="E109" s="744">
        <v>287</v>
      </c>
      <c r="F109" s="18"/>
      <c r="G109" s="326" t="s">
        <v>1465</v>
      </c>
      <c r="H109" s="176">
        <v>5985</v>
      </c>
      <c r="I109" s="177">
        <v>578</v>
      </c>
      <c r="J109" s="176">
        <v>1438</v>
      </c>
      <c r="K109" s="177">
        <v>270</v>
      </c>
    </row>
    <row r="110" spans="1:11" ht="13.8">
      <c r="A110" s="326" t="s">
        <v>439</v>
      </c>
      <c r="B110" s="542">
        <v>19638</v>
      </c>
      <c r="C110" s="743">
        <v>973</v>
      </c>
      <c r="D110" s="542">
        <v>3131</v>
      </c>
      <c r="E110" s="744">
        <v>389</v>
      </c>
      <c r="F110" s="18"/>
      <c r="G110" s="326" t="s">
        <v>439</v>
      </c>
      <c r="H110" s="176">
        <v>17445</v>
      </c>
      <c r="I110" s="177">
        <v>989</v>
      </c>
      <c r="J110" s="176">
        <v>2311</v>
      </c>
      <c r="K110" s="177">
        <v>350</v>
      </c>
    </row>
    <row r="111" spans="1:11" ht="13.8">
      <c r="A111" s="324" t="s">
        <v>1463</v>
      </c>
      <c r="B111" s="542">
        <v>39733</v>
      </c>
      <c r="C111" s="743">
        <v>888</v>
      </c>
      <c r="D111" s="542">
        <v>4486</v>
      </c>
      <c r="E111" s="744">
        <v>355</v>
      </c>
      <c r="F111" s="18"/>
      <c r="G111" s="324" t="s">
        <v>1463</v>
      </c>
      <c r="H111" s="176">
        <v>38104</v>
      </c>
      <c r="I111" s="177">
        <v>970</v>
      </c>
      <c r="J111" s="176">
        <v>4291</v>
      </c>
      <c r="K111" s="177">
        <v>370</v>
      </c>
    </row>
    <row r="112" spans="1:11" ht="13.8">
      <c r="A112" s="324" t="s">
        <v>1464</v>
      </c>
      <c r="B112" s="542">
        <v>38677</v>
      </c>
      <c r="C112" s="743">
        <v>1069</v>
      </c>
      <c r="D112" s="542">
        <v>6620</v>
      </c>
      <c r="E112" s="744">
        <v>463</v>
      </c>
      <c r="F112" s="18"/>
      <c r="G112" s="324" t="s">
        <v>1464</v>
      </c>
      <c r="H112" s="176">
        <v>37666</v>
      </c>
      <c r="I112" s="176">
        <v>1191</v>
      </c>
      <c r="J112" s="176">
        <v>6206</v>
      </c>
      <c r="K112" s="177">
        <v>529</v>
      </c>
    </row>
    <row r="113" spans="1:11" ht="13.8">
      <c r="A113" s="8"/>
      <c r="B113" s="8"/>
      <c r="C113" s="8"/>
      <c r="D113" s="8"/>
      <c r="E113" s="8"/>
      <c r="F113" s="18"/>
      <c r="G113" s="8"/>
      <c r="H113" s="8"/>
      <c r="I113" s="8"/>
      <c r="J113" s="8"/>
      <c r="K113" s="8"/>
    </row>
    <row r="114" spans="1:11" ht="31.5" customHeight="1">
      <c r="A114" s="2292" t="s">
        <v>706</v>
      </c>
      <c r="B114" s="2292"/>
      <c r="C114" s="2292"/>
      <c r="D114" s="2292"/>
      <c r="E114" s="2292"/>
      <c r="F114" s="18"/>
      <c r="G114" s="2292" t="s">
        <v>707</v>
      </c>
      <c r="H114" s="2292"/>
      <c r="I114" s="2292"/>
      <c r="J114" s="2292"/>
      <c r="K114" s="2292"/>
    </row>
    <row r="115" spans="1:11" ht="13.8">
      <c r="A115" s="190"/>
      <c r="B115" s="190"/>
      <c r="C115" s="190"/>
      <c r="D115" s="190"/>
      <c r="E115" s="190"/>
      <c r="F115" s="18"/>
      <c r="G115" s="190"/>
      <c r="H115" s="190"/>
      <c r="I115" s="190"/>
      <c r="J115" s="190"/>
      <c r="K115" s="190"/>
    </row>
    <row r="116" spans="1:11" ht="13.8">
      <c r="A116" s="8"/>
      <c r="B116" s="8"/>
      <c r="C116" s="8"/>
      <c r="D116" s="8"/>
      <c r="E116" s="8"/>
      <c r="F116" s="18"/>
      <c r="G116" s="8"/>
      <c r="H116" s="8"/>
      <c r="I116" s="8"/>
      <c r="J116" s="8"/>
      <c r="K116" s="8"/>
    </row>
    <row r="117" spans="1:11" ht="24.6">
      <c r="A117" s="2421" t="s">
        <v>1996</v>
      </c>
      <c r="B117" s="2421"/>
      <c r="C117" s="2421"/>
      <c r="D117" s="2421"/>
      <c r="E117" s="2421"/>
      <c r="F117" s="648"/>
      <c r="G117" s="2412" t="s">
        <v>1983</v>
      </c>
      <c r="H117" s="2412"/>
      <c r="I117" s="2412"/>
      <c r="J117" s="2412"/>
      <c r="K117" s="2412"/>
    </row>
    <row r="118" spans="1:11" ht="13.8">
      <c r="A118" s="8"/>
      <c r="B118" s="8"/>
      <c r="C118" s="8"/>
      <c r="D118" s="8"/>
      <c r="E118" s="8"/>
      <c r="F118" s="18"/>
      <c r="G118" s="8"/>
      <c r="H118" s="8"/>
      <c r="I118" s="8"/>
      <c r="J118" s="8"/>
      <c r="K118" s="8"/>
    </row>
    <row r="119" spans="1:11" ht="18" customHeight="1">
      <c r="A119" s="2357" t="s">
        <v>687</v>
      </c>
      <c r="B119" s="2370" t="s">
        <v>96</v>
      </c>
      <c r="C119" s="2371"/>
      <c r="D119" s="2371"/>
      <c r="E119" s="2422"/>
      <c r="F119" s="206"/>
      <c r="G119" s="2357" t="s">
        <v>687</v>
      </c>
      <c r="H119" s="2371" t="s">
        <v>96</v>
      </c>
      <c r="I119" s="2371"/>
      <c r="J119" s="2371"/>
      <c r="K119" s="2422"/>
    </row>
    <row r="120" spans="1:11" ht="30" customHeight="1">
      <c r="A120" s="2362"/>
      <c r="B120" s="2417" t="s">
        <v>1458</v>
      </c>
      <c r="C120" s="2416"/>
      <c r="D120" s="2416" t="s">
        <v>23</v>
      </c>
      <c r="E120" s="2423"/>
      <c r="F120" s="211"/>
      <c r="G120" s="2362"/>
      <c r="H120" s="2416" t="s">
        <v>685</v>
      </c>
      <c r="I120" s="2416"/>
      <c r="J120" s="2416" t="s">
        <v>23</v>
      </c>
      <c r="K120" s="2423"/>
    </row>
    <row r="121" spans="1:11" s="212" customFormat="1" ht="27.6">
      <c r="A121" s="2362"/>
      <c r="B121" s="46" t="s">
        <v>97</v>
      </c>
      <c r="C121" s="52" t="s">
        <v>98</v>
      </c>
      <c r="D121" s="52" t="s">
        <v>97</v>
      </c>
      <c r="E121" s="49" t="s">
        <v>98</v>
      </c>
      <c r="F121" s="211"/>
      <c r="G121" s="2362"/>
      <c r="H121" s="52" t="s">
        <v>97</v>
      </c>
      <c r="I121" s="52" t="s">
        <v>98</v>
      </c>
      <c r="J121" s="52" t="s">
        <v>97</v>
      </c>
      <c r="K121" s="49" t="s">
        <v>98</v>
      </c>
    </row>
    <row r="122" spans="1:11" ht="14.4" thickBot="1">
      <c r="A122" s="308" t="s">
        <v>33</v>
      </c>
      <c r="B122" s="588">
        <v>56631</v>
      </c>
      <c r="C122" s="740">
        <v>62</v>
      </c>
      <c r="D122" s="545">
        <v>9936</v>
      </c>
      <c r="E122" s="589">
        <v>570</v>
      </c>
      <c r="F122" s="18"/>
      <c r="G122" s="308" t="s">
        <v>33</v>
      </c>
      <c r="H122" s="176">
        <v>53250</v>
      </c>
      <c r="I122" s="177">
        <v>78</v>
      </c>
      <c r="J122" s="176">
        <v>9620</v>
      </c>
      <c r="K122" s="177">
        <v>500</v>
      </c>
    </row>
    <row r="123" spans="1:11" ht="13.8">
      <c r="A123" s="323" t="s">
        <v>1665</v>
      </c>
      <c r="B123" s="599">
        <v>28185</v>
      </c>
      <c r="C123" s="758">
        <v>120</v>
      </c>
      <c r="D123" s="599">
        <v>5182</v>
      </c>
      <c r="E123" s="759">
        <v>297</v>
      </c>
      <c r="F123" s="18"/>
      <c r="G123" s="263" t="s">
        <v>1665</v>
      </c>
      <c r="H123" s="176">
        <v>26532</v>
      </c>
      <c r="I123" s="177">
        <v>120</v>
      </c>
      <c r="J123" s="176">
        <v>4649</v>
      </c>
      <c r="K123" s="177">
        <v>285</v>
      </c>
    </row>
    <row r="124" spans="1:11" ht="13.8">
      <c r="A124" s="324" t="s">
        <v>1466</v>
      </c>
      <c r="B124" s="542">
        <v>9841</v>
      </c>
      <c r="C124" s="743">
        <v>491</v>
      </c>
      <c r="D124" s="542">
        <v>2507</v>
      </c>
      <c r="E124" s="744">
        <v>260</v>
      </c>
      <c r="F124" s="18"/>
      <c r="G124" s="324" t="s">
        <v>1466</v>
      </c>
      <c r="H124" s="176">
        <v>8501</v>
      </c>
      <c r="I124" s="177">
        <v>369</v>
      </c>
      <c r="J124" s="176">
        <v>1730</v>
      </c>
      <c r="K124" s="177">
        <v>225</v>
      </c>
    </row>
    <row r="125" spans="1:11" ht="13.8">
      <c r="A125" s="324" t="s">
        <v>1667</v>
      </c>
      <c r="B125" s="542">
        <v>14960</v>
      </c>
      <c r="C125" s="743">
        <v>589</v>
      </c>
      <c r="D125" s="542">
        <v>2218</v>
      </c>
      <c r="E125" s="744">
        <v>241</v>
      </c>
      <c r="F125" s="18"/>
      <c r="G125" s="324" t="s">
        <v>1667</v>
      </c>
      <c r="H125" s="176">
        <v>14449</v>
      </c>
      <c r="I125" s="177">
        <v>504</v>
      </c>
      <c r="J125" s="176">
        <v>2377</v>
      </c>
      <c r="K125" s="177">
        <v>267</v>
      </c>
    </row>
    <row r="126" spans="1:11" ht="13.8">
      <c r="A126" s="325" t="s">
        <v>1668</v>
      </c>
      <c r="B126" s="542">
        <v>13255</v>
      </c>
      <c r="C126" s="743">
        <v>621</v>
      </c>
      <c r="D126" s="542">
        <v>1947</v>
      </c>
      <c r="E126" s="744">
        <v>217</v>
      </c>
      <c r="F126" s="18"/>
      <c r="G126" s="325" t="s">
        <v>1668</v>
      </c>
      <c r="H126" s="176">
        <v>12951</v>
      </c>
      <c r="I126" s="177">
        <v>494</v>
      </c>
      <c r="J126" s="176">
        <v>1965</v>
      </c>
      <c r="K126" s="177">
        <v>228</v>
      </c>
    </row>
    <row r="127" spans="1:11" ht="13.8">
      <c r="A127" s="325" t="s">
        <v>1669</v>
      </c>
      <c r="B127" s="542">
        <v>1705</v>
      </c>
      <c r="C127" s="743">
        <v>289</v>
      </c>
      <c r="D127" s="542">
        <v>271</v>
      </c>
      <c r="E127" s="744">
        <v>103</v>
      </c>
      <c r="F127" s="18"/>
      <c r="G127" s="325" t="s">
        <v>1669</v>
      </c>
      <c r="H127" s="176">
        <v>1498</v>
      </c>
      <c r="I127" s="177">
        <v>254</v>
      </c>
      <c r="J127" s="177">
        <v>412</v>
      </c>
      <c r="K127" s="177">
        <v>131</v>
      </c>
    </row>
    <row r="128" spans="1:11" ht="13.8">
      <c r="A128" s="326" t="s">
        <v>1465</v>
      </c>
      <c r="B128" s="542">
        <v>256</v>
      </c>
      <c r="C128" s="743">
        <v>104</v>
      </c>
      <c r="D128" s="542">
        <v>56</v>
      </c>
      <c r="E128" s="744">
        <v>49</v>
      </c>
      <c r="F128" s="18"/>
      <c r="G128" s="326" t="s">
        <v>1465</v>
      </c>
      <c r="H128" s="177">
        <v>365</v>
      </c>
      <c r="I128" s="177">
        <v>149</v>
      </c>
      <c r="J128" s="177">
        <v>59</v>
      </c>
      <c r="K128" s="177">
        <v>47</v>
      </c>
    </row>
    <row r="129" spans="1:11" ht="13.8">
      <c r="A129" s="326" t="s">
        <v>439</v>
      </c>
      <c r="B129" s="542">
        <v>1449</v>
      </c>
      <c r="C129" s="743">
        <v>263</v>
      </c>
      <c r="D129" s="542">
        <v>215</v>
      </c>
      <c r="E129" s="744">
        <v>103</v>
      </c>
      <c r="F129" s="18"/>
      <c r="G129" s="326" t="s">
        <v>439</v>
      </c>
      <c r="H129" s="176">
        <v>1133</v>
      </c>
      <c r="I129" s="177">
        <v>201</v>
      </c>
      <c r="J129" s="177">
        <v>353</v>
      </c>
      <c r="K129" s="177">
        <v>120</v>
      </c>
    </row>
    <row r="130" spans="1:11" ht="13.8">
      <c r="A130" s="324" t="s">
        <v>1463</v>
      </c>
      <c r="B130" s="542">
        <v>1006</v>
      </c>
      <c r="C130" s="743">
        <v>174</v>
      </c>
      <c r="D130" s="542">
        <v>131</v>
      </c>
      <c r="E130" s="744">
        <v>56</v>
      </c>
      <c r="F130" s="18"/>
      <c r="G130" s="324" t="s">
        <v>1463</v>
      </c>
      <c r="H130" s="177">
        <v>870</v>
      </c>
      <c r="I130" s="177">
        <v>189</v>
      </c>
      <c r="J130" s="177">
        <v>155</v>
      </c>
      <c r="K130" s="177">
        <v>79</v>
      </c>
    </row>
    <row r="131" spans="1:11" ht="13.8">
      <c r="A131" s="324" t="s">
        <v>1464</v>
      </c>
      <c r="B131" s="542">
        <v>2378</v>
      </c>
      <c r="C131" s="743">
        <v>300</v>
      </c>
      <c r="D131" s="542">
        <v>326</v>
      </c>
      <c r="E131" s="744">
        <v>126</v>
      </c>
      <c r="F131" s="18"/>
      <c r="G131" s="324" t="s">
        <v>1464</v>
      </c>
      <c r="H131" s="176">
        <v>2712</v>
      </c>
      <c r="I131" s="177">
        <v>331</v>
      </c>
      <c r="J131" s="177">
        <v>387</v>
      </c>
      <c r="K131" s="177">
        <v>135</v>
      </c>
    </row>
    <row r="132" spans="1:11" ht="13.8">
      <c r="A132" s="263"/>
      <c r="B132" s="542"/>
      <c r="C132" s="743"/>
      <c r="D132" s="542"/>
      <c r="E132" s="744"/>
      <c r="F132" s="18"/>
      <c r="G132" s="263"/>
      <c r="H132" s="177"/>
      <c r="I132" s="177"/>
      <c r="J132" s="177"/>
      <c r="K132" s="177"/>
    </row>
    <row r="133" spans="1:11" ht="13.8">
      <c r="A133" s="323" t="s">
        <v>1666</v>
      </c>
      <c r="B133" s="600">
        <v>28446</v>
      </c>
      <c r="C133" s="760">
        <v>103</v>
      </c>
      <c r="D133" s="600">
        <v>4754</v>
      </c>
      <c r="E133" s="761">
        <v>368</v>
      </c>
      <c r="F133" s="18"/>
      <c r="G133" s="263" t="s">
        <v>1666</v>
      </c>
      <c r="H133" s="176">
        <v>26718</v>
      </c>
      <c r="I133" s="177">
        <v>122</v>
      </c>
      <c r="J133" s="176">
        <v>4971</v>
      </c>
      <c r="K133" s="177">
        <v>327</v>
      </c>
    </row>
    <row r="134" spans="1:11" ht="13.8">
      <c r="A134" s="324" t="s">
        <v>1466</v>
      </c>
      <c r="B134" s="542">
        <v>7481</v>
      </c>
      <c r="C134" s="743">
        <v>333</v>
      </c>
      <c r="D134" s="542">
        <v>1905</v>
      </c>
      <c r="E134" s="744">
        <v>262</v>
      </c>
      <c r="F134" s="18"/>
      <c r="G134" s="324" t="s">
        <v>1466</v>
      </c>
      <c r="H134" s="176">
        <v>6977</v>
      </c>
      <c r="I134" s="177">
        <v>360</v>
      </c>
      <c r="J134" s="176">
        <v>1779</v>
      </c>
      <c r="K134" s="177">
        <v>253</v>
      </c>
    </row>
    <row r="135" spans="1:11" ht="13.8">
      <c r="A135" s="324" t="s">
        <v>1667</v>
      </c>
      <c r="B135" s="542">
        <v>14989</v>
      </c>
      <c r="C135" s="743">
        <v>495</v>
      </c>
      <c r="D135" s="542">
        <v>2128</v>
      </c>
      <c r="E135" s="744">
        <v>211</v>
      </c>
      <c r="F135" s="18"/>
      <c r="G135" s="324" t="s">
        <v>1667</v>
      </c>
      <c r="H135" s="176">
        <v>14142</v>
      </c>
      <c r="I135" s="177">
        <v>526</v>
      </c>
      <c r="J135" s="176">
        <v>2313</v>
      </c>
      <c r="K135" s="177">
        <v>309</v>
      </c>
    </row>
    <row r="136" spans="1:11" ht="13.8">
      <c r="A136" s="325" t="s">
        <v>1668</v>
      </c>
      <c r="B136" s="542">
        <v>13391</v>
      </c>
      <c r="C136" s="743">
        <v>602</v>
      </c>
      <c r="D136" s="542">
        <v>1882</v>
      </c>
      <c r="E136" s="744">
        <v>221</v>
      </c>
      <c r="F136" s="18"/>
      <c r="G136" s="325" t="s">
        <v>1668</v>
      </c>
      <c r="H136" s="176">
        <v>12581</v>
      </c>
      <c r="I136" s="177">
        <v>509</v>
      </c>
      <c r="J136" s="176">
        <v>1888</v>
      </c>
      <c r="K136" s="177">
        <v>231</v>
      </c>
    </row>
    <row r="137" spans="1:11" ht="13.8">
      <c r="A137" s="325" t="s">
        <v>1669</v>
      </c>
      <c r="B137" s="542">
        <v>1598</v>
      </c>
      <c r="C137" s="743">
        <v>247</v>
      </c>
      <c r="D137" s="542">
        <v>246</v>
      </c>
      <c r="E137" s="744">
        <v>77</v>
      </c>
      <c r="F137" s="18"/>
      <c r="G137" s="325" t="s">
        <v>1669</v>
      </c>
      <c r="H137" s="176">
        <v>1561</v>
      </c>
      <c r="I137" s="177">
        <v>307</v>
      </c>
      <c r="J137" s="177">
        <v>425</v>
      </c>
      <c r="K137" s="177">
        <v>165</v>
      </c>
    </row>
    <row r="138" spans="1:11" ht="13.8">
      <c r="A138" s="326" t="s">
        <v>1465</v>
      </c>
      <c r="B138" s="542">
        <v>352</v>
      </c>
      <c r="C138" s="743">
        <v>121</v>
      </c>
      <c r="D138" s="542">
        <v>47</v>
      </c>
      <c r="E138" s="744">
        <v>38</v>
      </c>
      <c r="F138" s="18"/>
      <c r="G138" s="326" t="s">
        <v>1465</v>
      </c>
      <c r="H138" s="177">
        <v>569</v>
      </c>
      <c r="I138" s="177">
        <v>192</v>
      </c>
      <c r="J138" s="177">
        <v>210</v>
      </c>
      <c r="K138" s="177">
        <v>134</v>
      </c>
    </row>
    <row r="139" spans="1:11" ht="13.8">
      <c r="A139" s="326" t="s">
        <v>439</v>
      </c>
      <c r="B139" s="542">
        <v>1246</v>
      </c>
      <c r="C139" s="743">
        <v>214</v>
      </c>
      <c r="D139" s="542">
        <v>199</v>
      </c>
      <c r="E139" s="744">
        <v>66</v>
      </c>
      <c r="F139" s="18"/>
      <c r="G139" s="326" t="s">
        <v>439</v>
      </c>
      <c r="H139" s="177">
        <v>992</v>
      </c>
      <c r="I139" s="177">
        <v>233</v>
      </c>
      <c r="J139" s="177">
        <v>215</v>
      </c>
      <c r="K139" s="177">
        <v>104</v>
      </c>
    </row>
    <row r="140" spans="1:11" ht="13.8">
      <c r="A140" s="324" t="s">
        <v>1463</v>
      </c>
      <c r="B140" s="542">
        <v>2816</v>
      </c>
      <c r="C140" s="743">
        <v>283</v>
      </c>
      <c r="D140" s="542">
        <v>252</v>
      </c>
      <c r="E140" s="744">
        <v>65</v>
      </c>
      <c r="F140" s="18"/>
      <c r="G140" s="324" t="s">
        <v>1463</v>
      </c>
      <c r="H140" s="176">
        <v>2650</v>
      </c>
      <c r="I140" s="177">
        <v>240</v>
      </c>
      <c r="J140" s="177">
        <v>261</v>
      </c>
      <c r="K140" s="177">
        <v>94</v>
      </c>
    </row>
    <row r="141" spans="1:11" ht="13.8">
      <c r="A141" s="324" t="s">
        <v>1464</v>
      </c>
      <c r="B141" s="542">
        <v>3160</v>
      </c>
      <c r="C141" s="743">
        <v>350</v>
      </c>
      <c r="D141" s="542">
        <v>469</v>
      </c>
      <c r="E141" s="744">
        <v>114</v>
      </c>
      <c r="F141" s="18"/>
      <c r="G141" s="324" t="s">
        <v>1464</v>
      </c>
      <c r="H141" s="176">
        <v>2949</v>
      </c>
      <c r="I141" s="177">
        <v>337</v>
      </c>
      <c r="J141" s="177">
        <v>618</v>
      </c>
      <c r="K141" s="177">
        <v>163</v>
      </c>
    </row>
    <row r="142" spans="1:11" ht="13.8">
      <c r="A142" s="8"/>
      <c r="B142" s="8"/>
      <c r="C142" s="8"/>
      <c r="D142" s="8"/>
      <c r="E142" s="8"/>
      <c r="F142" s="18"/>
      <c r="G142" s="8"/>
      <c r="H142" s="8"/>
      <c r="I142" s="8"/>
      <c r="J142" s="8"/>
      <c r="K142" s="8"/>
    </row>
    <row r="143" spans="1:11" ht="28.5" customHeight="1">
      <c r="A143" s="2292" t="s">
        <v>706</v>
      </c>
      <c r="B143" s="2292"/>
      <c r="C143" s="2292"/>
      <c r="D143" s="2292"/>
      <c r="E143" s="2292"/>
      <c r="F143" s="18"/>
      <c r="G143" s="2292" t="s">
        <v>707</v>
      </c>
      <c r="H143" s="2292"/>
      <c r="I143" s="2292"/>
      <c r="J143" s="2292"/>
      <c r="K143" s="2292"/>
    </row>
    <row r="144" spans="1:11" ht="13.8">
      <c r="A144" s="190"/>
      <c r="B144" s="190"/>
      <c r="C144" s="190"/>
      <c r="D144" s="190"/>
      <c r="E144" s="190"/>
      <c r="F144" s="18"/>
      <c r="G144" s="190"/>
      <c r="H144" s="190"/>
      <c r="I144" s="190"/>
      <c r="J144" s="190"/>
      <c r="K144" s="190"/>
    </row>
    <row r="145" spans="1:11" ht="13.8">
      <c r="A145" s="190"/>
      <c r="B145" s="190"/>
      <c r="C145" s="190"/>
      <c r="D145" s="8"/>
      <c r="E145" s="8"/>
      <c r="F145" s="18"/>
      <c r="G145" s="190"/>
      <c r="H145" s="190"/>
      <c r="I145" s="190"/>
      <c r="J145" s="8"/>
      <c r="K145" s="8"/>
    </row>
    <row r="146" spans="1:11" ht="24.6">
      <c r="A146" s="2421" t="s">
        <v>1995</v>
      </c>
      <c r="B146" s="2421"/>
      <c r="C146" s="2421"/>
      <c r="D146" s="2421"/>
      <c r="E146" s="2421"/>
      <c r="F146" s="648"/>
      <c r="G146" s="2412" t="s">
        <v>1984</v>
      </c>
      <c r="H146" s="2412"/>
      <c r="I146" s="2412"/>
      <c r="J146" s="2412"/>
      <c r="K146" s="2412"/>
    </row>
    <row r="147" spans="1:11" ht="13.8">
      <c r="A147" s="8"/>
      <c r="B147" s="8"/>
      <c r="C147" s="8"/>
      <c r="D147" s="8"/>
      <c r="E147" s="8"/>
      <c r="F147" s="6"/>
      <c r="G147" s="8"/>
      <c r="H147" s="8"/>
      <c r="I147" s="8"/>
      <c r="J147" s="8"/>
      <c r="K147" s="8"/>
    </row>
    <row r="148" spans="1:11" ht="18" customHeight="1">
      <c r="A148" s="2357" t="s">
        <v>687</v>
      </c>
      <c r="B148" s="2370" t="s">
        <v>44</v>
      </c>
      <c r="C148" s="2371"/>
      <c r="D148" s="2371"/>
      <c r="E148" s="2422"/>
      <c r="F148" s="206"/>
      <c r="G148" s="2357" t="s">
        <v>687</v>
      </c>
      <c r="H148" s="2371" t="s">
        <v>44</v>
      </c>
      <c r="I148" s="2371"/>
      <c r="J148" s="2371"/>
      <c r="K148" s="2422"/>
    </row>
    <row r="149" spans="1:11" ht="30" customHeight="1">
      <c r="A149" s="2362"/>
      <c r="B149" s="2417" t="s">
        <v>1459</v>
      </c>
      <c r="C149" s="2416"/>
      <c r="D149" s="2416" t="s">
        <v>23</v>
      </c>
      <c r="E149" s="2423"/>
      <c r="F149" s="211"/>
      <c r="G149" s="2362"/>
      <c r="H149" s="2416" t="s">
        <v>685</v>
      </c>
      <c r="I149" s="2416"/>
      <c r="J149" s="2416" t="s">
        <v>23</v>
      </c>
      <c r="K149" s="2423"/>
    </row>
    <row r="150" spans="1:11" s="212" customFormat="1" ht="27.6">
      <c r="A150" s="2362"/>
      <c r="B150" s="46" t="s">
        <v>97</v>
      </c>
      <c r="C150" s="52" t="s">
        <v>98</v>
      </c>
      <c r="D150" s="52" t="s">
        <v>97</v>
      </c>
      <c r="E150" s="49" t="s">
        <v>98</v>
      </c>
      <c r="F150" s="211"/>
      <c r="G150" s="2362"/>
      <c r="H150" s="52" t="s">
        <v>97</v>
      </c>
      <c r="I150" s="52" t="s">
        <v>98</v>
      </c>
      <c r="J150" s="52" t="s">
        <v>97</v>
      </c>
      <c r="K150" s="49" t="s">
        <v>98</v>
      </c>
    </row>
    <row r="151" spans="1:11" ht="14.4" thickBot="1">
      <c r="A151" s="308" t="s">
        <v>33</v>
      </c>
      <c r="B151" s="588">
        <v>130619</v>
      </c>
      <c r="C151" s="740">
        <v>86</v>
      </c>
      <c r="D151" s="545">
        <v>27201</v>
      </c>
      <c r="E151" s="589">
        <v>1347</v>
      </c>
      <c r="F151" s="18"/>
      <c r="G151" s="308" t="s">
        <v>33</v>
      </c>
      <c r="H151" s="176">
        <v>121709</v>
      </c>
      <c r="I151" s="177">
        <v>41</v>
      </c>
      <c r="J151" s="176">
        <v>26971</v>
      </c>
      <c r="K151" s="176">
        <v>1068</v>
      </c>
    </row>
    <row r="152" spans="1:11" ht="13.8">
      <c r="A152" s="323" t="s">
        <v>1665</v>
      </c>
      <c r="B152" s="599">
        <v>65273</v>
      </c>
      <c r="C152" s="758">
        <v>92</v>
      </c>
      <c r="D152" s="599">
        <v>13335</v>
      </c>
      <c r="E152" s="759">
        <v>840</v>
      </c>
      <c r="F152" s="18"/>
      <c r="G152" s="263" t="s">
        <v>1665</v>
      </c>
      <c r="H152" s="176">
        <v>60912</v>
      </c>
      <c r="I152" s="177">
        <v>159</v>
      </c>
      <c r="J152" s="176">
        <v>13387</v>
      </c>
      <c r="K152" s="177">
        <v>811</v>
      </c>
    </row>
    <row r="153" spans="1:11" ht="13.8">
      <c r="A153" s="324" t="s">
        <v>1466</v>
      </c>
      <c r="B153" s="542">
        <v>22626</v>
      </c>
      <c r="C153" s="743">
        <v>651</v>
      </c>
      <c r="D153" s="542">
        <v>6186</v>
      </c>
      <c r="E153" s="744">
        <v>592</v>
      </c>
      <c r="F153" s="18"/>
      <c r="G153" s="324" t="s">
        <v>1466</v>
      </c>
      <c r="H153" s="176">
        <v>21861</v>
      </c>
      <c r="I153" s="177">
        <v>738</v>
      </c>
      <c r="J153" s="176">
        <v>6443</v>
      </c>
      <c r="K153" s="177">
        <v>608</v>
      </c>
    </row>
    <row r="154" spans="1:11" ht="13.8">
      <c r="A154" s="324" t="s">
        <v>1667</v>
      </c>
      <c r="B154" s="542">
        <v>34230</v>
      </c>
      <c r="C154" s="743">
        <v>785</v>
      </c>
      <c r="D154" s="542">
        <v>5478</v>
      </c>
      <c r="E154" s="744">
        <v>472</v>
      </c>
      <c r="F154" s="18"/>
      <c r="G154" s="324" t="s">
        <v>1667</v>
      </c>
      <c r="H154" s="176">
        <v>31404</v>
      </c>
      <c r="I154" s="177">
        <v>735</v>
      </c>
      <c r="J154" s="176">
        <v>5460</v>
      </c>
      <c r="K154" s="177">
        <v>503</v>
      </c>
    </row>
    <row r="155" spans="1:11" ht="13.8">
      <c r="A155" s="325" t="s">
        <v>1668</v>
      </c>
      <c r="B155" s="542">
        <v>30379</v>
      </c>
      <c r="C155" s="743">
        <v>796</v>
      </c>
      <c r="D155" s="542">
        <v>4974</v>
      </c>
      <c r="E155" s="744">
        <v>442</v>
      </c>
      <c r="F155" s="18"/>
      <c r="G155" s="325" t="s">
        <v>1668</v>
      </c>
      <c r="H155" s="176">
        <v>27774</v>
      </c>
      <c r="I155" s="177">
        <v>779</v>
      </c>
      <c r="J155" s="176">
        <v>4813</v>
      </c>
      <c r="K155" s="177">
        <v>478</v>
      </c>
    </row>
    <row r="156" spans="1:11" ht="13.8">
      <c r="A156" s="325" t="s">
        <v>1669</v>
      </c>
      <c r="B156" s="542">
        <v>3851</v>
      </c>
      <c r="C156" s="743">
        <v>432</v>
      </c>
      <c r="D156" s="542">
        <v>504</v>
      </c>
      <c r="E156" s="744">
        <v>151</v>
      </c>
      <c r="F156" s="18"/>
      <c r="G156" s="325" t="s">
        <v>1669</v>
      </c>
      <c r="H156" s="176">
        <v>3630</v>
      </c>
      <c r="I156" s="177">
        <v>466</v>
      </c>
      <c r="J156" s="177">
        <v>647</v>
      </c>
      <c r="K156" s="177">
        <v>182</v>
      </c>
    </row>
    <row r="157" spans="1:11" ht="13.8">
      <c r="A157" s="326" t="s">
        <v>1465</v>
      </c>
      <c r="B157" s="542">
        <v>597</v>
      </c>
      <c r="C157" s="743">
        <v>157</v>
      </c>
      <c r="D157" s="542">
        <v>109</v>
      </c>
      <c r="E157" s="744">
        <v>70</v>
      </c>
      <c r="F157" s="18"/>
      <c r="G157" s="326" t="s">
        <v>1465</v>
      </c>
      <c r="H157" s="177">
        <v>512</v>
      </c>
      <c r="I157" s="177">
        <v>197</v>
      </c>
      <c r="J157" s="177">
        <v>87</v>
      </c>
      <c r="K157" s="177">
        <v>54</v>
      </c>
    </row>
    <row r="158" spans="1:11" ht="13.8">
      <c r="A158" s="326" t="s">
        <v>439</v>
      </c>
      <c r="B158" s="542">
        <v>3254</v>
      </c>
      <c r="C158" s="743">
        <v>396</v>
      </c>
      <c r="D158" s="542">
        <v>395</v>
      </c>
      <c r="E158" s="744">
        <v>132</v>
      </c>
      <c r="F158" s="18"/>
      <c r="G158" s="326" t="s">
        <v>439</v>
      </c>
      <c r="H158" s="176">
        <v>3118</v>
      </c>
      <c r="I158" s="177">
        <v>434</v>
      </c>
      <c r="J158" s="177">
        <v>560</v>
      </c>
      <c r="K158" s="177">
        <v>177</v>
      </c>
    </row>
    <row r="159" spans="1:11" ht="13.8">
      <c r="A159" s="324" t="s">
        <v>1463</v>
      </c>
      <c r="B159" s="542">
        <v>1546</v>
      </c>
      <c r="C159" s="743">
        <v>263</v>
      </c>
      <c r="D159" s="542">
        <v>340</v>
      </c>
      <c r="E159" s="744">
        <v>140</v>
      </c>
      <c r="F159" s="18"/>
      <c r="G159" s="324" t="s">
        <v>1463</v>
      </c>
      <c r="H159" s="176">
        <v>1313</v>
      </c>
      <c r="I159" s="177">
        <v>242</v>
      </c>
      <c r="J159" s="177">
        <v>148</v>
      </c>
      <c r="K159" s="177">
        <v>47</v>
      </c>
    </row>
    <row r="160" spans="1:11" ht="13.8">
      <c r="A160" s="324" t="s">
        <v>1464</v>
      </c>
      <c r="B160" s="542">
        <v>6871</v>
      </c>
      <c r="C160" s="743">
        <v>507</v>
      </c>
      <c r="D160" s="542">
        <v>1331</v>
      </c>
      <c r="E160" s="744">
        <v>305</v>
      </c>
      <c r="F160" s="18"/>
      <c r="G160" s="324" t="s">
        <v>1464</v>
      </c>
      <c r="H160" s="176">
        <v>6334</v>
      </c>
      <c r="I160" s="177">
        <v>521</v>
      </c>
      <c r="J160" s="176">
        <v>1336</v>
      </c>
      <c r="K160" s="177">
        <v>272</v>
      </c>
    </row>
    <row r="161" spans="1:11" ht="13.8">
      <c r="A161" s="263"/>
      <c r="B161" s="542"/>
      <c r="C161" s="743"/>
      <c r="D161" s="542"/>
      <c r="E161" s="744"/>
      <c r="F161" s="18"/>
      <c r="G161" s="263"/>
      <c r="H161" s="177"/>
      <c r="I161" s="177"/>
      <c r="J161" s="177"/>
      <c r="K161" s="177"/>
    </row>
    <row r="162" spans="1:11" ht="13.8">
      <c r="A162" s="323" t="s">
        <v>1666</v>
      </c>
      <c r="B162" s="600">
        <v>65346</v>
      </c>
      <c r="C162" s="760">
        <v>45</v>
      </c>
      <c r="D162" s="600">
        <v>13866</v>
      </c>
      <c r="E162" s="761">
        <v>749</v>
      </c>
      <c r="F162" s="18"/>
      <c r="G162" s="263" t="s">
        <v>1666</v>
      </c>
      <c r="H162" s="176">
        <v>60797</v>
      </c>
      <c r="I162" s="177">
        <v>151</v>
      </c>
      <c r="J162" s="176">
        <v>13584</v>
      </c>
      <c r="K162" s="177">
        <v>642</v>
      </c>
    </row>
    <row r="163" spans="1:11" ht="13.8">
      <c r="A163" s="324" t="s">
        <v>1466</v>
      </c>
      <c r="B163" s="542">
        <v>17742</v>
      </c>
      <c r="C163" s="743">
        <v>709</v>
      </c>
      <c r="D163" s="542">
        <v>5818</v>
      </c>
      <c r="E163" s="744">
        <v>441</v>
      </c>
      <c r="F163" s="18"/>
      <c r="G163" s="324" t="s">
        <v>1466</v>
      </c>
      <c r="H163" s="176">
        <v>16534</v>
      </c>
      <c r="I163" s="177">
        <v>652</v>
      </c>
      <c r="J163" s="176">
        <v>5475</v>
      </c>
      <c r="K163" s="177">
        <v>474</v>
      </c>
    </row>
    <row r="164" spans="1:11" ht="13.8">
      <c r="A164" s="324" t="s">
        <v>1667</v>
      </c>
      <c r="B164" s="542">
        <v>32933</v>
      </c>
      <c r="C164" s="743">
        <v>871</v>
      </c>
      <c r="D164" s="542">
        <v>5455</v>
      </c>
      <c r="E164" s="744">
        <v>452</v>
      </c>
      <c r="F164" s="18"/>
      <c r="G164" s="324" t="s">
        <v>1667</v>
      </c>
      <c r="H164" s="176">
        <v>31715</v>
      </c>
      <c r="I164" s="177">
        <v>831</v>
      </c>
      <c r="J164" s="176">
        <v>5663</v>
      </c>
      <c r="K164" s="177">
        <v>442</v>
      </c>
    </row>
    <row r="165" spans="1:11" ht="13.8">
      <c r="A165" s="325" t="s">
        <v>1668</v>
      </c>
      <c r="B165" s="542">
        <v>28962</v>
      </c>
      <c r="C165" s="743">
        <v>893</v>
      </c>
      <c r="D165" s="542">
        <v>4813</v>
      </c>
      <c r="E165" s="744">
        <v>443</v>
      </c>
      <c r="F165" s="18"/>
      <c r="G165" s="325" t="s">
        <v>1668</v>
      </c>
      <c r="H165" s="176">
        <v>28131</v>
      </c>
      <c r="I165" s="177">
        <v>991</v>
      </c>
      <c r="J165" s="176">
        <v>4781</v>
      </c>
      <c r="K165" s="177">
        <v>466</v>
      </c>
    </row>
    <row r="166" spans="1:11" ht="13.8">
      <c r="A166" s="325" t="s">
        <v>1669</v>
      </c>
      <c r="B166" s="542">
        <v>3971</v>
      </c>
      <c r="C166" s="743">
        <v>396</v>
      </c>
      <c r="D166" s="542">
        <v>642</v>
      </c>
      <c r="E166" s="744">
        <v>154</v>
      </c>
      <c r="F166" s="18"/>
      <c r="G166" s="325" t="s">
        <v>1669</v>
      </c>
      <c r="H166" s="176">
        <v>3584</v>
      </c>
      <c r="I166" s="177">
        <v>503</v>
      </c>
      <c r="J166" s="177">
        <v>882</v>
      </c>
      <c r="K166" s="177">
        <v>218</v>
      </c>
    </row>
    <row r="167" spans="1:11" ht="13.8">
      <c r="A167" s="326" t="s">
        <v>1465</v>
      </c>
      <c r="B167" s="542">
        <v>987</v>
      </c>
      <c r="C167" s="743">
        <v>212</v>
      </c>
      <c r="D167" s="542">
        <v>144</v>
      </c>
      <c r="E167" s="744">
        <v>71</v>
      </c>
      <c r="F167" s="18"/>
      <c r="G167" s="326" t="s">
        <v>1465</v>
      </c>
      <c r="H167" s="177">
        <v>874</v>
      </c>
      <c r="I167" s="177">
        <v>259</v>
      </c>
      <c r="J167" s="177">
        <v>229</v>
      </c>
      <c r="K167" s="177">
        <v>116</v>
      </c>
    </row>
    <row r="168" spans="1:11" ht="13.8">
      <c r="A168" s="326" t="s">
        <v>439</v>
      </c>
      <c r="B168" s="542">
        <v>2984</v>
      </c>
      <c r="C168" s="743">
        <v>380</v>
      </c>
      <c r="D168" s="542">
        <v>498</v>
      </c>
      <c r="E168" s="744">
        <v>123</v>
      </c>
      <c r="F168" s="18"/>
      <c r="G168" s="326" t="s">
        <v>439</v>
      </c>
      <c r="H168" s="176">
        <v>2710</v>
      </c>
      <c r="I168" s="177">
        <v>448</v>
      </c>
      <c r="J168" s="177">
        <v>653</v>
      </c>
      <c r="K168" s="177">
        <v>194</v>
      </c>
    </row>
    <row r="169" spans="1:11" ht="13.8">
      <c r="A169" s="324" t="s">
        <v>1463</v>
      </c>
      <c r="B169" s="542">
        <v>6108</v>
      </c>
      <c r="C169" s="743">
        <v>350</v>
      </c>
      <c r="D169" s="542">
        <v>1149</v>
      </c>
      <c r="E169" s="744">
        <v>203</v>
      </c>
      <c r="F169" s="18"/>
      <c r="G169" s="324" t="s">
        <v>1463</v>
      </c>
      <c r="H169" s="176">
        <v>5278</v>
      </c>
      <c r="I169" s="177">
        <v>465</v>
      </c>
      <c r="J169" s="177">
        <v>894</v>
      </c>
      <c r="K169" s="177">
        <v>205</v>
      </c>
    </row>
    <row r="170" spans="1:11" ht="13.8">
      <c r="A170" s="324" t="s">
        <v>1464</v>
      </c>
      <c r="B170" s="542">
        <v>8563</v>
      </c>
      <c r="C170" s="743">
        <v>600</v>
      </c>
      <c r="D170" s="542">
        <v>1444</v>
      </c>
      <c r="E170" s="744">
        <v>258</v>
      </c>
      <c r="F170" s="18"/>
      <c r="G170" s="324" t="s">
        <v>1464</v>
      </c>
      <c r="H170" s="176">
        <v>7270</v>
      </c>
      <c r="I170" s="177">
        <v>608</v>
      </c>
      <c r="J170" s="176">
        <v>1552</v>
      </c>
      <c r="K170" s="177">
        <v>284</v>
      </c>
    </row>
    <row r="171" spans="1:11" ht="13.8">
      <c r="A171" s="8"/>
      <c r="B171" s="8"/>
      <c r="C171" s="8"/>
      <c r="D171" s="8"/>
      <c r="E171" s="8"/>
      <c r="F171" s="18"/>
      <c r="G171" s="8"/>
      <c r="H171" s="8"/>
      <c r="I171" s="8"/>
      <c r="J171" s="8"/>
      <c r="K171" s="8"/>
    </row>
    <row r="172" spans="1:11" ht="30" customHeight="1">
      <c r="A172" s="2292" t="s">
        <v>706</v>
      </c>
      <c r="B172" s="2292"/>
      <c r="C172" s="2292"/>
      <c r="D172" s="2292"/>
      <c r="E172" s="2292"/>
      <c r="F172" s="18"/>
      <c r="G172" s="2292" t="s">
        <v>707</v>
      </c>
      <c r="H172" s="2292"/>
      <c r="I172" s="2292"/>
      <c r="J172" s="2292"/>
      <c r="K172" s="2292"/>
    </row>
  </sheetData>
  <mergeCells count="72">
    <mergeCell ref="A172:E172"/>
    <mergeCell ref="A143:E143"/>
    <mergeCell ref="A146:E146"/>
    <mergeCell ref="A148:A150"/>
    <mergeCell ref="B148:E148"/>
    <mergeCell ref="B149:C149"/>
    <mergeCell ref="D149:E149"/>
    <mergeCell ref="A114:E114"/>
    <mergeCell ref="A117:E117"/>
    <mergeCell ref="A119:A121"/>
    <mergeCell ref="B119:E119"/>
    <mergeCell ref="B120:C120"/>
    <mergeCell ref="D120:E120"/>
    <mergeCell ref="A85:E85"/>
    <mergeCell ref="A88:E88"/>
    <mergeCell ref="A90:A92"/>
    <mergeCell ref="B90:E90"/>
    <mergeCell ref="B91:C91"/>
    <mergeCell ref="D91:E91"/>
    <mergeCell ref="A56:E56"/>
    <mergeCell ref="A59:E59"/>
    <mergeCell ref="A61:A63"/>
    <mergeCell ref="B61:E61"/>
    <mergeCell ref="B62:C62"/>
    <mergeCell ref="D62:E62"/>
    <mergeCell ref="A27:E27"/>
    <mergeCell ref="A30:E30"/>
    <mergeCell ref="A32:A34"/>
    <mergeCell ref="B32:E32"/>
    <mergeCell ref="B33:C33"/>
    <mergeCell ref="D33:E33"/>
    <mergeCell ref="A1:E1"/>
    <mergeCell ref="A3:A5"/>
    <mergeCell ref="B3:E3"/>
    <mergeCell ref="B4:C4"/>
    <mergeCell ref="D4:E4"/>
    <mergeCell ref="G56:K56"/>
    <mergeCell ref="G1:K1"/>
    <mergeCell ref="G3:G5"/>
    <mergeCell ref="H3:K3"/>
    <mergeCell ref="H4:I4"/>
    <mergeCell ref="J4:K4"/>
    <mergeCell ref="G27:K27"/>
    <mergeCell ref="G30:K30"/>
    <mergeCell ref="G32:G34"/>
    <mergeCell ref="H32:K32"/>
    <mergeCell ref="H33:I33"/>
    <mergeCell ref="J33:K33"/>
    <mergeCell ref="G114:K114"/>
    <mergeCell ref="G59:K59"/>
    <mergeCell ref="G61:G63"/>
    <mergeCell ref="H61:K61"/>
    <mergeCell ref="H62:I62"/>
    <mergeCell ref="J62:K62"/>
    <mergeCell ref="G85:K85"/>
    <mergeCell ref="G88:K88"/>
    <mergeCell ref="G90:G92"/>
    <mergeCell ref="H90:K90"/>
    <mergeCell ref="H91:I91"/>
    <mergeCell ref="J91:K91"/>
    <mergeCell ref="G172:K172"/>
    <mergeCell ref="G117:K117"/>
    <mergeCell ref="G119:G121"/>
    <mergeCell ref="H119:K119"/>
    <mergeCell ref="H120:I120"/>
    <mergeCell ref="J120:K120"/>
    <mergeCell ref="G143:K143"/>
    <mergeCell ref="G146:K146"/>
    <mergeCell ref="G148:G150"/>
    <mergeCell ref="H148:K148"/>
    <mergeCell ref="H149:I149"/>
    <mergeCell ref="J149:K149"/>
  </mergeCells>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0"/>
  <sheetViews>
    <sheetView zoomScaleNormal="100" workbookViewId="0">
      <selection activeCell="B3" sqref="B3:W3"/>
    </sheetView>
  </sheetViews>
  <sheetFormatPr defaultColWidth="8.77734375" defaultRowHeight="12.75" customHeight="1"/>
  <cols>
    <col min="1" max="1" width="32.109375" style="601" customWidth="1"/>
    <col min="2" max="20" width="10.33203125" style="601" customWidth="1"/>
    <col min="21" max="21" width="10.33203125" style="602" customWidth="1"/>
    <col min="22" max="23" width="10.33203125" style="601" customWidth="1"/>
    <col min="24" max="16384" width="8.77734375" style="601"/>
  </cols>
  <sheetData>
    <row r="1" spans="1:24" ht="25.05" customHeight="1">
      <c r="A1" s="2477" t="s">
        <v>2007</v>
      </c>
      <c r="B1" s="2477"/>
      <c r="C1" s="2477"/>
      <c r="D1" s="2477"/>
      <c r="E1" s="2477"/>
      <c r="F1" s="2477"/>
      <c r="G1" s="2477"/>
      <c r="H1" s="2477"/>
      <c r="I1" s="2477"/>
      <c r="J1" s="2477"/>
      <c r="K1" s="2477"/>
      <c r="L1" s="2477"/>
      <c r="M1" s="2477"/>
      <c r="N1" s="2477"/>
      <c r="O1" s="2477"/>
      <c r="P1" s="2477"/>
      <c r="Q1" s="2477"/>
      <c r="R1" s="2477"/>
      <c r="S1" s="2477"/>
      <c r="T1" s="2477"/>
      <c r="U1" s="2477"/>
      <c r="V1" s="2477"/>
      <c r="W1" s="2477"/>
      <c r="X1" s="790"/>
    </row>
    <row r="2" spans="1:24" ht="13.8">
      <c r="A2" s="603"/>
    </row>
    <row r="3" spans="1:24" ht="18" customHeight="1">
      <c r="A3" s="2475" t="s">
        <v>1727</v>
      </c>
      <c r="B3" s="2478" t="s">
        <v>437</v>
      </c>
      <c r="C3" s="2479"/>
      <c r="D3" s="2479"/>
      <c r="E3" s="2479"/>
      <c r="F3" s="2479"/>
      <c r="G3" s="2479"/>
      <c r="H3" s="2479"/>
      <c r="I3" s="2479"/>
      <c r="J3" s="2479"/>
      <c r="K3" s="2479"/>
      <c r="L3" s="2479"/>
      <c r="M3" s="2479"/>
      <c r="N3" s="2479"/>
      <c r="O3" s="2479"/>
      <c r="P3" s="2479"/>
      <c r="Q3" s="2479"/>
      <c r="R3" s="2479"/>
      <c r="S3" s="2479"/>
      <c r="T3" s="2479"/>
      <c r="U3" s="2479"/>
      <c r="V3" s="2479"/>
      <c r="W3" s="2479"/>
      <c r="X3" s="206"/>
    </row>
    <row r="4" spans="1:24" ht="18" customHeight="1">
      <c r="A4" s="2476"/>
      <c r="B4" s="604">
        <v>2000</v>
      </c>
      <c r="C4" s="605">
        <v>2001</v>
      </c>
      <c r="D4" s="605">
        <v>2002</v>
      </c>
      <c r="E4" s="605">
        <v>2003</v>
      </c>
      <c r="F4" s="605">
        <v>2004</v>
      </c>
      <c r="G4" s="605">
        <v>2005</v>
      </c>
      <c r="H4" s="605">
        <v>2006</v>
      </c>
      <c r="I4" s="605">
        <v>2007</v>
      </c>
      <c r="J4" s="605">
        <v>2008</v>
      </c>
      <c r="K4" s="605">
        <v>2009</v>
      </c>
      <c r="L4" s="605">
        <v>2010</v>
      </c>
      <c r="M4" s="606">
        <v>2011</v>
      </c>
      <c r="N4" s="605">
        <v>2012</v>
      </c>
      <c r="O4" s="605">
        <v>2013</v>
      </c>
      <c r="P4" s="605">
        <v>2014</v>
      </c>
      <c r="Q4" s="605">
        <v>2015</v>
      </c>
      <c r="R4" s="605">
        <v>2016</v>
      </c>
      <c r="S4" s="605">
        <v>2017</v>
      </c>
      <c r="T4" s="605">
        <v>2018</v>
      </c>
      <c r="U4" s="605">
        <v>2019</v>
      </c>
      <c r="V4" s="851">
        <v>2020</v>
      </c>
      <c r="W4" s="852">
        <v>2021</v>
      </c>
      <c r="X4" s="206"/>
    </row>
    <row r="5" spans="1:24" ht="13.8">
      <c r="A5" s="853" t="s">
        <v>76</v>
      </c>
      <c r="B5" s="892">
        <v>2853</v>
      </c>
      <c r="C5" s="892">
        <v>2626</v>
      </c>
      <c r="D5" s="892">
        <v>2786</v>
      </c>
      <c r="E5" s="892">
        <v>2838</v>
      </c>
      <c r="F5" s="892">
        <v>2762</v>
      </c>
      <c r="G5" s="892">
        <v>2685</v>
      </c>
      <c r="H5" s="892">
        <v>3261</v>
      </c>
      <c r="I5" s="892">
        <v>3104</v>
      </c>
      <c r="J5" s="892">
        <v>3380</v>
      </c>
      <c r="K5" s="892">
        <v>3214</v>
      </c>
      <c r="L5" s="892">
        <v>3371</v>
      </c>
      <c r="M5" s="892">
        <v>3483</v>
      </c>
      <c r="N5" s="892">
        <v>3333</v>
      </c>
      <c r="O5" s="892">
        <v>3521</v>
      </c>
      <c r="P5" s="892">
        <v>3504</v>
      </c>
      <c r="Q5" s="892">
        <v>3487</v>
      </c>
      <c r="R5" s="892">
        <v>3382</v>
      </c>
      <c r="S5" s="892">
        <v>3011</v>
      </c>
      <c r="T5" s="892">
        <v>3022</v>
      </c>
      <c r="U5" s="892">
        <v>2928</v>
      </c>
      <c r="V5" s="892">
        <v>2866</v>
      </c>
      <c r="W5" s="892">
        <v>2785</v>
      </c>
      <c r="X5" s="602"/>
    </row>
    <row r="6" spans="1:24" ht="13.8">
      <c r="A6" s="855" t="s">
        <v>23</v>
      </c>
      <c r="B6" s="893">
        <v>6277</v>
      </c>
      <c r="C6" s="893">
        <v>6205</v>
      </c>
      <c r="D6" s="893">
        <v>6465</v>
      </c>
      <c r="E6" s="893">
        <v>6558</v>
      </c>
      <c r="F6" s="893">
        <v>6714</v>
      </c>
      <c r="G6" s="893">
        <v>6787</v>
      </c>
      <c r="H6" s="893">
        <v>7031</v>
      </c>
      <c r="I6" s="893">
        <v>7147</v>
      </c>
      <c r="J6" s="893">
        <v>7251</v>
      </c>
      <c r="K6" s="893">
        <v>7200</v>
      </c>
      <c r="L6" s="893">
        <v>6896</v>
      </c>
      <c r="M6" s="893">
        <v>6863</v>
      </c>
      <c r="N6" s="893">
        <v>6901</v>
      </c>
      <c r="O6" s="893">
        <v>6845</v>
      </c>
      <c r="P6" s="893">
        <v>6451</v>
      </c>
      <c r="Q6" s="893">
        <v>6568</v>
      </c>
      <c r="R6" s="893">
        <v>6326</v>
      </c>
      <c r="S6" s="893">
        <v>6312</v>
      </c>
      <c r="T6" s="893">
        <v>6121</v>
      </c>
      <c r="U6" s="893">
        <v>6025</v>
      </c>
      <c r="V6" s="893">
        <v>5703</v>
      </c>
      <c r="W6" s="893">
        <v>5968</v>
      </c>
      <c r="X6" s="602"/>
    </row>
    <row r="7" spans="1:24" ht="13.8">
      <c r="A7" s="853" t="s">
        <v>77</v>
      </c>
      <c r="B7" s="892">
        <v>705</v>
      </c>
      <c r="C7" s="892">
        <v>596</v>
      </c>
      <c r="D7" s="892">
        <v>591</v>
      </c>
      <c r="E7" s="892">
        <v>567</v>
      </c>
      <c r="F7" s="892">
        <v>643</v>
      </c>
      <c r="G7" s="892">
        <v>563</v>
      </c>
      <c r="H7" s="892">
        <v>639</v>
      </c>
      <c r="I7" s="892">
        <v>601</v>
      </c>
      <c r="J7" s="892">
        <v>615</v>
      </c>
      <c r="K7" s="892">
        <v>557</v>
      </c>
      <c r="L7" s="892">
        <v>732</v>
      </c>
      <c r="M7" s="892">
        <v>682</v>
      </c>
      <c r="N7" s="892">
        <v>732</v>
      </c>
      <c r="O7" s="892">
        <v>717</v>
      </c>
      <c r="P7" s="892">
        <v>725</v>
      </c>
      <c r="Q7" s="892">
        <v>762</v>
      </c>
      <c r="R7" s="892">
        <v>781</v>
      </c>
      <c r="S7" s="892">
        <v>777</v>
      </c>
      <c r="T7" s="892">
        <v>737</v>
      </c>
      <c r="U7" s="892">
        <v>757</v>
      </c>
      <c r="V7" s="892">
        <v>653</v>
      </c>
      <c r="W7" s="892">
        <v>620</v>
      </c>
      <c r="X7" s="602"/>
    </row>
    <row r="8" spans="1:24" ht="13.8">
      <c r="A8" s="855" t="s">
        <v>78</v>
      </c>
      <c r="B8" s="893">
        <v>2994</v>
      </c>
      <c r="C8" s="893">
        <v>2861</v>
      </c>
      <c r="D8" s="893">
        <v>2869</v>
      </c>
      <c r="E8" s="893">
        <v>3056</v>
      </c>
      <c r="F8" s="893">
        <v>2931</v>
      </c>
      <c r="G8" s="893">
        <v>2767</v>
      </c>
      <c r="H8" s="893">
        <v>2843</v>
      </c>
      <c r="I8" s="893">
        <v>2898</v>
      </c>
      <c r="J8" s="893">
        <v>2882</v>
      </c>
      <c r="K8" s="893">
        <v>2767</v>
      </c>
      <c r="L8" s="893">
        <v>2755</v>
      </c>
      <c r="M8" s="893">
        <v>2733</v>
      </c>
      <c r="N8" s="893">
        <v>2797</v>
      </c>
      <c r="O8" s="893">
        <v>2670</v>
      </c>
      <c r="P8" s="893">
        <v>2719</v>
      </c>
      <c r="Q8" s="893">
        <v>2609</v>
      </c>
      <c r="R8" s="893">
        <v>2479</v>
      </c>
      <c r="S8" s="893">
        <v>2561</v>
      </c>
      <c r="T8" s="893">
        <v>2369</v>
      </c>
      <c r="U8" s="893">
        <v>2388</v>
      </c>
      <c r="V8" s="893">
        <v>2264</v>
      </c>
      <c r="W8" s="893">
        <v>2125</v>
      </c>
      <c r="X8" s="602"/>
    </row>
    <row r="9" spans="1:24" ht="13.8">
      <c r="A9" s="853" t="s">
        <v>80</v>
      </c>
      <c r="B9" s="892">
        <v>1916</v>
      </c>
      <c r="C9" s="892">
        <v>1841</v>
      </c>
      <c r="D9" s="892">
        <v>1824</v>
      </c>
      <c r="E9" s="892">
        <v>1814</v>
      </c>
      <c r="F9" s="892">
        <v>1765</v>
      </c>
      <c r="G9" s="892">
        <v>1756</v>
      </c>
      <c r="H9" s="892">
        <v>1719</v>
      </c>
      <c r="I9" s="892">
        <v>1718</v>
      </c>
      <c r="J9" s="892">
        <v>1630</v>
      </c>
      <c r="K9" s="892">
        <v>1569</v>
      </c>
      <c r="L9" s="892">
        <v>1514</v>
      </c>
      <c r="M9" s="892">
        <v>1451</v>
      </c>
      <c r="N9" s="892">
        <v>1421</v>
      </c>
      <c r="O9" s="892">
        <v>1357</v>
      </c>
      <c r="P9" s="892">
        <v>1328</v>
      </c>
      <c r="Q9" s="892">
        <v>1347</v>
      </c>
      <c r="R9" s="892">
        <v>1243</v>
      </c>
      <c r="S9" s="892">
        <v>1211</v>
      </c>
      <c r="T9" s="892">
        <v>1105</v>
      </c>
      <c r="U9" s="892">
        <v>1126</v>
      </c>
      <c r="V9" s="892">
        <v>1000</v>
      </c>
      <c r="W9" s="892">
        <v>1042</v>
      </c>
      <c r="X9" s="602"/>
    </row>
    <row r="10" spans="1:24" ht="13.8">
      <c r="A10" s="855" t="s">
        <v>1728</v>
      </c>
      <c r="B10" s="893">
        <v>732</v>
      </c>
      <c r="C10" s="893">
        <v>831</v>
      </c>
      <c r="D10" s="893">
        <v>760</v>
      </c>
      <c r="E10" s="893">
        <v>796</v>
      </c>
      <c r="F10" s="893">
        <v>772</v>
      </c>
      <c r="G10" s="893">
        <v>675</v>
      </c>
      <c r="H10" s="893">
        <v>802</v>
      </c>
      <c r="I10" s="893">
        <v>731</v>
      </c>
      <c r="J10" s="893">
        <v>760</v>
      </c>
      <c r="K10" s="893">
        <v>714</v>
      </c>
      <c r="L10" s="893">
        <v>833</v>
      </c>
      <c r="M10" s="893">
        <v>882</v>
      </c>
      <c r="N10" s="893">
        <v>772</v>
      </c>
      <c r="O10" s="893">
        <v>887</v>
      </c>
      <c r="P10" s="893">
        <v>886</v>
      </c>
      <c r="Q10" s="893">
        <v>918</v>
      </c>
      <c r="R10" s="893">
        <v>982</v>
      </c>
      <c r="S10" s="893">
        <v>894</v>
      </c>
      <c r="T10" s="893">
        <v>953</v>
      </c>
      <c r="U10" s="893">
        <v>937</v>
      </c>
      <c r="V10" s="893">
        <v>887</v>
      </c>
      <c r="W10" s="893">
        <v>835</v>
      </c>
      <c r="X10" s="602"/>
    </row>
    <row r="11" spans="1:24" ht="13.8">
      <c r="A11" s="853" t="s">
        <v>1729</v>
      </c>
      <c r="B11" s="892">
        <v>207</v>
      </c>
      <c r="C11" s="892">
        <v>215</v>
      </c>
      <c r="D11" s="892">
        <v>183</v>
      </c>
      <c r="E11" s="892">
        <v>213</v>
      </c>
      <c r="F11" s="892">
        <v>247</v>
      </c>
      <c r="G11" s="892">
        <v>266</v>
      </c>
      <c r="H11" s="892">
        <v>274</v>
      </c>
      <c r="I11" s="892">
        <v>323</v>
      </c>
      <c r="J11" s="892">
        <v>322</v>
      </c>
      <c r="K11" s="892">
        <v>302</v>
      </c>
      <c r="L11" s="892">
        <v>291</v>
      </c>
      <c r="M11" s="892">
        <v>288</v>
      </c>
      <c r="N11" s="892">
        <v>289</v>
      </c>
      <c r="O11" s="892">
        <v>275</v>
      </c>
      <c r="P11" s="892">
        <v>302</v>
      </c>
      <c r="Q11" s="892">
        <v>308</v>
      </c>
      <c r="R11" s="892">
        <v>311</v>
      </c>
      <c r="S11" s="892">
        <v>255</v>
      </c>
      <c r="T11" s="892">
        <v>240</v>
      </c>
      <c r="U11" s="892">
        <v>223</v>
      </c>
      <c r="V11" s="892">
        <v>219</v>
      </c>
      <c r="W11" s="892">
        <v>220</v>
      </c>
      <c r="X11" s="602"/>
    </row>
    <row r="12" spans="1:24" ht="13.8">
      <c r="A12" s="855" t="s">
        <v>1730</v>
      </c>
      <c r="B12" s="893">
        <v>611</v>
      </c>
      <c r="C12" s="893">
        <v>559</v>
      </c>
      <c r="D12" s="893">
        <v>555</v>
      </c>
      <c r="E12" s="893">
        <v>635</v>
      </c>
      <c r="F12" s="893">
        <v>629</v>
      </c>
      <c r="G12" s="893">
        <v>602</v>
      </c>
      <c r="H12" s="893">
        <v>609</v>
      </c>
      <c r="I12" s="893">
        <v>689</v>
      </c>
      <c r="J12" s="893">
        <v>622</v>
      </c>
      <c r="K12" s="893">
        <v>627</v>
      </c>
      <c r="L12" s="893">
        <v>599</v>
      </c>
      <c r="M12" s="893">
        <v>653</v>
      </c>
      <c r="N12" s="893">
        <v>677</v>
      </c>
      <c r="O12" s="893">
        <v>615</v>
      </c>
      <c r="P12" s="893">
        <v>626</v>
      </c>
      <c r="Q12" s="893">
        <v>617</v>
      </c>
      <c r="R12" s="893">
        <v>598</v>
      </c>
      <c r="S12" s="893">
        <v>558</v>
      </c>
      <c r="T12" s="893">
        <v>582</v>
      </c>
      <c r="U12" s="893">
        <v>580</v>
      </c>
      <c r="V12" s="893">
        <v>529</v>
      </c>
      <c r="W12" s="893">
        <v>534</v>
      </c>
      <c r="X12" s="602"/>
    </row>
    <row r="13" spans="1:24" ht="13.8">
      <c r="A13" s="853" t="s">
        <v>1731</v>
      </c>
      <c r="B13" s="892">
        <v>1153</v>
      </c>
      <c r="C13" s="892">
        <v>1182</v>
      </c>
      <c r="D13" s="892">
        <v>1237</v>
      </c>
      <c r="E13" s="892">
        <v>1362</v>
      </c>
      <c r="F13" s="892">
        <v>1459</v>
      </c>
      <c r="G13" s="892">
        <v>1494</v>
      </c>
      <c r="H13" s="892">
        <v>1537</v>
      </c>
      <c r="I13" s="892">
        <v>1716</v>
      </c>
      <c r="J13" s="892">
        <v>1746</v>
      </c>
      <c r="K13" s="892">
        <v>1751</v>
      </c>
      <c r="L13" s="892">
        <v>1770</v>
      </c>
      <c r="M13" s="892">
        <v>1722</v>
      </c>
      <c r="N13" s="892">
        <v>1831</v>
      </c>
      <c r="O13" s="892">
        <v>1841</v>
      </c>
      <c r="P13" s="892">
        <v>1755</v>
      </c>
      <c r="Q13" s="892">
        <v>1650</v>
      </c>
      <c r="R13" s="892">
        <v>1743</v>
      </c>
      <c r="S13" s="892">
        <v>1667</v>
      </c>
      <c r="T13" s="892">
        <v>1648</v>
      </c>
      <c r="U13" s="892">
        <v>1654</v>
      </c>
      <c r="V13" s="892">
        <v>1516</v>
      </c>
      <c r="W13" s="892">
        <v>1313</v>
      </c>
      <c r="X13" s="602"/>
    </row>
    <row r="14" spans="1:24" ht="14.4" thickBot="1">
      <c r="A14" s="855" t="s">
        <v>439</v>
      </c>
      <c r="B14" s="894">
        <v>179</v>
      </c>
      <c r="C14" s="895">
        <v>190</v>
      </c>
      <c r="D14" s="895">
        <v>217</v>
      </c>
      <c r="E14" s="895">
        <v>273</v>
      </c>
      <c r="F14" s="895">
        <v>355</v>
      </c>
      <c r="G14" s="895">
        <v>312</v>
      </c>
      <c r="H14" s="895">
        <v>254</v>
      </c>
      <c r="I14" s="895">
        <v>211</v>
      </c>
      <c r="J14" s="895">
        <v>230</v>
      </c>
      <c r="K14" s="895">
        <v>168</v>
      </c>
      <c r="L14" s="895">
        <v>172</v>
      </c>
      <c r="M14" s="895">
        <v>204</v>
      </c>
      <c r="N14" s="895">
        <v>224</v>
      </c>
      <c r="O14" s="895">
        <v>234</v>
      </c>
      <c r="P14" s="895">
        <v>242</v>
      </c>
      <c r="Q14" s="895">
        <v>176</v>
      </c>
      <c r="R14" s="895">
        <v>200</v>
      </c>
      <c r="S14" s="895">
        <v>233</v>
      </c>
      <c r="T14" s="895">
        <v>204</v>
      </c>
      <c r="U14" s="895">
        <v>180</v>
      </c>
      <c r="V14" s="895">
        <v>144</v>
      </c>
      <c r="W14" s="895">
        <v>164</v>
      </c>
      <c r="X14" s="602"/>
    </row>
    <row r="15" spans="1:24" ht="13.8">
      <c r="A15" s="896" t="s">
        <v>438</v>
      </c>
      <c r="B15" s="897">
        <v>17507</v>
      </c>
      <c r="C15" s="897">
        <v>17043</v>
      </c>
      <c r="D15" s="897">
        <v>17446</v>
      </c>
      <c r="E15" s="897">
        <v>18062</v>
      </c>
      <c r="F15" s="897">
        <v>18238</v>
      </c>
      <c r="G15" s="897">
        <v>17881</v>
      </c>
      <c r="H15" s="897">
        <v>18927</v>
      </c>
      <c r="I15" s="897">
        <v>19080</v>
      </c>
      <c r="J15" s="897">
        <v>19417</v>
      </c>
      <c r="K15" s="897">
        <v>18843</v>
      </c>
      <c r="L15" s="897">
        <v>18910</v>
      </c>
      <c r="M15" s="897">
        <v>18911</v>
      </c>
      <c r="N15" s="897">
        <v>18920</v>
      </c>
      <c r="O15" s="897">
        <v>18927</v>
      </c>
      <c r="P15" s="897">
        <v>18511</v>
      </c>
      <c r="Q15" s="897">
        <v>18376</v>
      </c>
      <c r="R15" s="897">
        <v>18003</v>
      </c>
      <c r="S15" s="897">
        <v>17471</v>
      </c>
      <c r="T15" s="897">
        <v>16897</v>
      </c>
      <c r="U15" s="897">
        <v>16746</v>
      </c>
      <c r="V15" s="897">
        <v>15742</v>
      </c>
      <c r="W15" s="897">
        <v>15571</v>
      </c>
      <c r="X15" s="602"/>
    </row>
    <row r="16" spans="1:24" ht="13.8">
      <c r="A16" s="603"/>
      <c r="B16" s="603"/>
      <c r="C16" s="603"/>
      <c r="D16" s="603"/>
      <c r="E16" s="603"/>
      <c r="F16" s="603"/>
      <c r="G16" s="603"/>
      <c r="H16" s="603"/>
      <c r="I16" s="603"/>
      <c r="J16" s="603"/>
      <c r="K16" s="603"/>
      <c r="L16" s="603"/>
      <c r="M16" s="603"/>
    </row>
    <row r="17" spans="1:24" ht="13.8">
      <c r="A17" s="603"/>
      <c r="B17" s="603"/>
      <c r="C17" s="603"/>
      <c r="D17" s="603"/>
      <c r="E17" s="603"/>
      <c r="F17" s="603"/>
      <c r="G17" s="603"/>
      <c r="H17" s="603"/>
      <c r="I17" s="603"/>
      <c r="J17" s="603"/>
      <c r="K17" s="603"/>
      <c r="L17" s="603"/>
      <c r="M17" s="603"/>
    </row>
    <row r="18" spans="1:24" ht="19.5" customHeight="1">
      <c r="A18" s="2475" t="s">
        <v>1726</v>
      </c>
      <c r="B18" s="2478" t="s">
        <v>437</v>
      </c>
      <c r="C18" s="2479"/>
      <c r="D18" s="2479"/>
      <c r="E18" s="2479"/>
      <c r="F18" s="2479"/>
      <c r="G18" s="2479"/>
      <c r="H18" s="2479"/>
      <c r="I18" s="2479"/>
      <c r="J18" s="2479"/>
      <c r="K18" s="2479"/>
      <c r="L18" s="2479"/>
      <c r="M18" s="2479"/>
      <c r="N18" s="2479"/>
      <c r="O18" s="2479"/>
      <c r="P18" s="2479"/>
      <c r="Q18" s="2479"/>
      <c r="R18" s="2479"/>
      <c r="S18" s="2479"/>
      <c r="T18" s="2479"/>
      <c r="U18" s="2479"/>
      <c r="V18" s="2479"/>
      <c r="W18" s="2479"/>
      <c r="X18" s="206"/>
    </row>
    <row r="19" spans="1:24" ht="19.5" customHeight="1">
      <c r="A19" s="2476"/>
      <c r="B19" s="604">
        <v>2000</v>
      </c>
      <c r="C19" s="605">
        <v>2001</v>
      </c>
      <c r="D19" s="605">
        <v>2002</v>
      </c>
      <c r="E19" s="605">
        <v>2003</v>
      </c>
      <c r="F19" s="605">
        <v>2004</v>
      </c>
      <c r="G19" s="605">
        <v>2005</v>
      </c>
      <c r="H19" s="605">
        <v>2006</v>
      </c>
      <c r="I19" s="605">
        <v>2007</v>
      </c>
      <c r="J19" s="605">
        <v>2008</v>
      </c>
      <c r="K19" s="605">
        <v>2009</v>
      </c>
      <c r="L19" s="605">
        <v>2010</v>
      </c>
      <c r="M19" s="606">
        <v>2011</v>
      </c>
      <c r="N19" s="605">
        <v>2012</v>
      </c>
      <c r="O19" s="605">
        <v>2013</v>
      </c>
      <c r="P19" s="605">
        <v>2014</v>
      </c>
      <c r="Q19" s="605">
        <v>2015</v>
      </c>
      <c r="R19" s="605">
        <v>2016</v>
      </c>
      <c r="S19" s="605">
        <v>2017</v>
      </c>
      <c r="T19" s="605">
        <v>2018</v>
      </c>
      <c r="U19" s="605">
        <v>2019</v>
      </c>
      <c r="V19" s="851">
        <v>2020</v>
      </c>
      <c r="W19" s="852">
        <v>2021</v>
      </c>
      <c r="X19" s="206"/>
    </row>
    <row r="20" spans="1:24" ht="13.8">
      <c r="A20" s="898" t="s">
        <v>416</v>
      </c>
      <c r="B20" s="892">
        <v>875</v>
      </c>
      <c r="C20" s="892">
        <v>876</v>
      </c>
      <c r="D20" s="892">
        <v>927</v>
      </c>
      <c r="E20" s="892">
        <v>919</v>
      </c>
      <c r="F20" s="892">
        <v>1012</v>
      </c>
      <c r="G20" s="892">
        <v>1028</v>
      </c>
      <c r="H20" s="892">
        <v>1022</v>
      </c>
      <c r="I20" s="892">
        <v>1033</v>
      </c>
      <c r="J20" s="892">
        <v>1134</v>
      </c>
      <c r="K20" s="892">
        <v>1065</v>
      </c>
      <c r="L20" s="892">
        <v>990</v>
      </c>
      <c r="M20" s="892">
        <v>1073</v>
      </c>
      <c r="N20" s="892">
        <v>1013</v>
      </c>
      <c r="O20" s="892">
        <v>1038</v>
      </c>
      <c r="P20" s="892">
        <v>1026</v>
      </c>
      <c r="Q20" s="892">
        <v>1014</v>
      </c>
      <c r="R20" s="892">
        <v>969</v>
      </c>
      <c r="S20" s="892">
        <v>925</v>
      </c>
      <c r="T20" s="892">
        <v>929</v>
      </c>
      <c r="U20" s="892">
        <v>859</v>
      </c>
      <c r="V20" s="892">
        <v>851</v>
      </c>
      <c r="W20" s="892">
        <v>874</v>
      </c>
      <c r="X20" s="602"/>
    </row>
    <row r="21" spans="1:24" ht="13.8">
      <c r="A21" s="899" t="s">
        <v>138</v>
      </c>
      <c r="B21" s="893">
        <v>237</v>
      </c>
      <c r="C21" s="893">
        <v>239</v>
      </c>
      <c r="D21" s="893">
        <v>255</v>
      </c>
      <c r="E21" s="893">
        <v>242</v>
      </c>
      <c r="F21" s="893">
        <v>295</v>
      </c>
      <c r="G21" s="893">
        <v>239</v>
      </c>
      <c r="H21" s="893">
        <v>302</v>
      </c>
      <c r="I21" s="893">
        <v>288</v>
      </c>
      <c r="J21" s="893">
        <v>316</v>
      </c>
      <c r="K21" s="893">
        <v>315</v>
      </c>
      <c r="L21" s="893">
        <v>292</v>
      </c>
      <c r="M21" s="893">
        <v>290</v>
      </c>
      <c r="N21" s="893">
        <v>274</v>
      </c>
      <c r="O21" s="893">
        <v>293</v>
      </c>
      <c r="P21" s="893">
        <v>272</v>
      </c>
      <c r="Q21" s="893">
        <v>306</v>
      </c>
      <c r="R21" s="893">
        <v>282</v>
      </c>
      <c r="S21" s="893">
        <v>297</v>
      </c>
      <c r="T21" s="893">
        <v>254</v>
      </c>
      <c r="U21" s="893">
        <v>283</v>
      </c>
      <c r="V21" s="893">
        <v>218</v>
      </c>
      <c r="W21" s="893">
        <v>274</v>
      </c>
      <c r="X21" s="602"/>
    </row>
    <row r="22" spans="1:24" ht="13.8">
      <c r="A22" s="898" t="s">
        <v>146</v>
      </c>
      <c r="B22" s="892">
        <v>11</v>
      </c>
      <c r="C22" s="892">
        <v>12</v>
      </c>
      <c r="D22" s="892">
        <v>11</v>
      </c>
      <c r="E22" s="892">
        <v>12</v>
      </c>
      <c r="F22" s="892">
        <v>10</v>
      </c>
      <c r="G22" s="866" t="s">
        <v>1732</v>
      </c>
      <c r="H22" s="892">
        <v>15</v>
      </c>
      <c r="I22" s="892">
        <v>17</v>
      </c>
      <c r="J22" s="892">
        <v>13</v>
      </c>
      <c r="K22" s="866" t="s">
        <v>1732</v>
      </c>
      <c r="L22" s="866" t="s">
        <v>1732</v>
      </c>
      <c r="M22" s="866" t="s">
        <v>1732</v>
      </c>
      <c r="N22" s="866" t="s">
        <v>1732</v>
      </c>
      <c r="O22" s="892">
        <v>13</v>
      </c>
      <c r="P22" s="892">
        <v>14</v>
      </c>
      <c r="Q22" s="892">
        <v>15</v>
      </c>
      <c r="R22" s="866" t="s">
        <v>1732</v>
      </c>
      <c r="S22" s="866" t="s">
        <v>1732</v>
      </c>
      <c r="T22" s="892">
        <v>10</v>
      </c>
      <c r="U22" s="892">
        <v>12</v>
      </c>
      <c r="V22" s="892">
        <v>12</v>
      </c>
      <c r="W22" s="866" t="s">
        <v>1732</v>
      </c>
      <c r="X22" s="602"/>
    </row>
    <row r="23" spans="1:24" ht="13.8">
      <c r="A23" s="899" t="s">
        <v>69</v>
      </c>
      <c r="B23" s="893">
        <v>454</v>
      </c>
      <c r="C23" s="893">
        <v>479</v>
      </c>
      <c r="D23" s="893">
        <v>487</v>
      </c>
      <c r="E23" s="893">
        <v>506</v>
      </c>
      <c r="F23" s="893">
        <v>506</v>
      </c>
      <c r="G23" s="893">
        <v>530</v>
      </c>
      <c r="H23" s="893">
        <v>565</v>
      </c>
      <c r="I23" s="893">
        <v>582</v>
      </c>
      <c r="J23" s="893">
        <v>576</v>
      </c>
      <c r="K23" s="893">
        <v>580</v>
      </c>
      <c r="L23" s="893">
        <v>578</v>
      </c>
      <c r="M23" s="893">
        <v>558</v>
      </c>
      <c r="N23" s="893">
        <v>543</v>
      </c>
      <c r="O23" s="893">
        <v>629</v>
      </c>
      <c r="P23" s="893">
        <v>535</v>
      </c>
      <c r="Q23" s="893">
        <v>529</v>
      </c>
      <c r="R23" s="893">
        <v>523</v>
      </c>
      <c r="S23" s="893">
        <v>525</v>
      </c>
      <c r="T23" s="893">
        <v>516</v>
      </c>
      <c r="U23" s="893">
        <v>480</v>
      </c>
      <c r="V23" s="893">
        <v>457</v>
      </c>
      <c r="W23" s="893">
        <v>483</v>
      </c>
      <c r="X23" s="602"/>
    </row>
    <row r="24" spans="1:24" ht="13.8">
      <c r="A24" s="898" t="s">
        <v>159</v>
      </c>
      <c r="B24" s="892">
        <v>88</v>
      </c>
      <c r="C24" s="892">
        <v>78</v>
      </c>
      <c r="D24" s="892">
        <v>89</v>
      </c>
      <c r="E24" s="892">
        <v>69</v>
      </c>
      <c r="F24" s="892">
        <v>73</v>
      </c>
      <c r="G24" s="892">
        <v>81</v>
      </c>
      <c r="H24" s="892">
        <v>94</v>
      </c>
      <c r="I24" s="892">
        <v>76</v>
      </c>
      <c r="J24" s="892">
        <v>92</v>
      </c>
      <c r="K24" s="892">
        <v>86</v>
      </c>
      <c r="L24" s="892">
        <v>87</v>
      </c>
      <c r="M24" s="892">
        <v>74</v>
      </c>
      <c r="N24" s="892">
        <v>83</v>
      </c>
      <c r="O24" s="892">
        <v>82</v>
      </c>
      <c r="P24" s="892">
        <v>78</v>
      </c>
      <c r="Q24" s="892">
        <v>81</v>
      </c>
      <c r="R24" s="892">
        <v>79</v>
      </c>
      <c r="S24" s="892">
        <v>75</v>
      </c>
      <c r="T24" s="892">
        <v>72</v>
      </c>
      <c r="U24" s="892">
        <v>79</v>
      </c>
      <c r="V24" s="892">
        <v>77</v>
      </c>
      <c r="W24" s="892">
        <v>76</v>
      </c>
      <c r="X24" s="602"/>
    </row>
    <row r="25" spans="1:24" ht="14.4" thickBot="1">
      <c r="A25" s="899" t="s">
        <v>166</v>
      </c>
      <c r="B25" s="894">
        <v>3034</v>
      </c>
      <c r="C25" s="895">
        <v>2904</v>
      </c>
      <c r="D25" s="895">
        <v>2944</v>
      </c>
      <c r="E25" s="895">
        <v>3101</v>
      </c>
      <c r="F25" s="895">
        <v>3110</v>
      </c>
      <c r="G25" s="895">
        <v>3161</v>
      </c>
      <c r="H25" s="895">
        <v>3160</v>
      </c>
      <c r="I25" s="895">
        <v>3264</v>
      </c>
      <c r="J25" s="895">
        <v>3214</v>
      </c>
      <c r="K25" s="895">
        <v>3299</v>
      </c>
      <c r="L25" s="895">
        <v>3126</v>
      </c>
      <c r="M25" s="895">
        <v>3108</v>
      </c>
      <c r="N25" s="895">
        <v>3100</v>
      </c>
      <c r="O25" s="895">
        <v>2997</v>
      </c>
      <c r="P25" s="895">
        <v>2809</v>
      </c>
      <c r="Q25" s="895">
        <v>2870</v>
      </c>
      <c r="R25" s="895">
        <v>2804</v>
      </c>
      <c r="S25" s="895">
        <v>2751</v>
      </c>
      <c r="T25" s="895">
        <v>2685</v>
      </c>
      <c r="U25" s="895">
        <v>2728</v>
      </c>
      <c r="V25" s="895">
        <v>2575</v>
      </c>
      <c r="W25" s="895">
        <v>2674</v>
      </c>
      <c r="X25" s="602"/>
    </row>
    <row r="26" spans="1:24" ht="13.8">
      <c r="A26" s="900" t="s">
        <v>438</v>
      </c>
      <c r="B26" s="901">
        <v>4703</v>
      </c>
      <c r="C26" s="901">
        <v>4616</v>
      </c>
      <c r="D26" s="901">
        <v>4744</v>
      </c>
      <c r="E26" s="901">
        <v>4873</v>
      </c>
      <c r="F26" s="901">
        <v>5029</v>
      </c>
      <c r="G26" s="901">
        <v>5069</v>
      </c>
      <c r="H26" s="901">
        <v>5176</v>
      </c>
      <c r="I26" s="901">
        <v>5282</v>
      </c>
      <c r="J26" s="901">
        <v>5370</v>
      </c>
      <c r="K26" s="901">
        <v>5369</v>
      </c>
      <c r="L26" s="901">
        <v>5106</v>
      </c>
      <c r="M26" s="901">
        <v>5120</v>
      </c>
      <c r="N26" s="901">
        <v>5033</v>
      </c>
      <c r="O26" s="901">
        <v>5066</v>
      </c>
      <c r="P26" s="901">
        <v>4754</v>
      </c>
      <c r="Q26" s="901">
        <v>4817</v>
      </c>
      <c r="R26" s="901">
        <v>4680</v>
      </c>
      <c r="S26" s="901">
        <v>4593</v>
      </c>
      <c r="T26" s="901">
        <v>4481</v>
      </c>
      <c r="U26" s="901">
        <v>4449</v>
      </c>
      <c r="V26" s="901">
        <v>4194</v>
      </c>
      <c r="W26" s="901">
        <v>4382</v>
      </c>
      <c r="X26" s="602"/>
    </row>
    <row r="27" spans="1:24" ht="13.95" customHeight="1">
      <c r="A27" s="2480" t="s">
        <v>1733</v>
      </c>
      <c r="B27" s="2480"/>
      <c r="C27" s="2480"/>
      <c r="D27" s="2480"/>
      <c r="E27" s="2480"/>
      <c r="F27" s="2480"/>
      <c r="G27" s="2480"/>
      <c r="H27" s="2480"/>
      <c r="I27" s="2480"/>
      <c r="J27" s="2480"/>
      <c r="K27" s="2480"/>
      <c r="L27" s="2480"/>
      <c r="M27" s="2480"/>
      <c r="N27" s="2480"/>
      <c r="O27" s="2480"/>
      <c r="P27" s="2480"/>
      <c r="Q27" s="2480"/>
      <c r="R27" s="2480"/>
      <c r="S27" s="2480"/>
      <c r="T27" s="2480"/>
      <c r="U27" s="2480"/>
      <c r="V27" s="2480"/>
      <c r="W27" s="2480"/>
    </row>
    <row r="28" spans="1:24" ht="13.8">
      <c r="A28" s="608"/>
      <c r="B28" s="608"/>
      <c r="C28" s="608"/>
      <c r="D28" s="608"/>
      <c r="E28" s="608"/>
      <c r="F28" s="608"/>
      <c r="G28" s="608"/>
      <c r="H28" s="608"/>
      <c r="I28" s="608"/>
      <c r="J28" s="608"/>
      <c r="K28" s="608"/>
      <c r="L28" s="608"/>
    </row>
    <row r="29" spans="1:24" ht="13.95" customHeight="1">
      <c r="A29" s="2474" t="s">
        <v>1747</v>
      </c>
      <c r="B29" s="2474"/>
      <c r="C29" s="2474"/>
      <c r="D29" s="2474"/>
      <c r="E29" s="2474"/>
      <c r="F29" s="2474"/>
      <c r="G29" s="2474"/>
      <c r="H29" s="2474"/>
      <c r="I29" s="2474"/>
      <c r="J29" s="2474"/>
      <c r="K29" s="2474"/>
      <c r="L29" s="2474"/>
      <c r="M29" s="2474"/>
      <c r="N29" s="2474"/>
      <c r="O29" s="2474"/>
      <c r="P29" s="2474"/>
      <c r="Q29" s="2474"/>
      <c r="R29" s="2474"/>
      <c r="S29" s="2474"/>
      <c r="T29" s="2474"/>
      <c r="U29" s="2474"/>
      <c r="V29" s="2474"/>
    </row>
    <row r="30" spans="1:24" ht="13.8">
      <c r="T30" s="602"/>
    </row>
  </sheetData>
  <mergeCells count="7">
    <mergeCell ref="A29:V29"/>
    <mergeCell ref="A3:A4"/>
    <mergeCell ref="A18:A19"/>
    <mergeCell ref="A1:W1"/>
    <mergeCell ref="B3:W3"/>
    <mergeCell ref="B18:W18"/>
    <mergeCell ref="A27:W27"/>
  </mergeCells>
  <printOptions horizontalCentered="1"/>
  <pageMargins left="1" right="1" top="1" bottom="1" header="0.5" footer="0.5"/>
  <pageSetup orientation="portrait" horizontalDpi="300" verticalDpi="300" r:id="rId1"/>
  <headerFooter alignWithMargins="0">
    <oddFooter>&amp;L&amp;"Arial,Italic"&amp;9      The State of Hawaii Data Book 2015&amp;R&amp;9http://www.hawaii.gov/dbedt/</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4"/>
  <sheetViews>
    <sheetView zoomScaleNormal="100" workbookViewId="0">
      <selection activeCell="G17" sqref="G17"/>
    </sheetView>
  </sheetViews>
  <sheetFormatPr defaultColWidth="11.21875" defaultRowHeight="12.75" customHeight="1"/>
  <cols>
    <col min="1" max="1" width="33.44140625" style="601" customWidth="1"/>
    <col min="2" max="17" width="10.44140625" style="601" customWidth="1"/>
    <col min="18" max="18" width="10.44140625" style="602" customWidth="1"/>
    <col min="19" max="23" width="10.44140625" style="601" customWidth="1"/>
    <col min="24" max="16384" width="11.21875" style="601"/>
  </cols>
  <sheetData>
    <row r="1" spans="1:24" ht="24.6">
      <c r="A1" s="2484" t="s">
        <v>2002</v>
      </c>
      <c r="B1" s="2484"/>
      <c r="C1" s="2484"/>
      <c r="D1" s="2484"/>
      <c r="E1" s="2484"/>
      <c r="F1" s="2484"/>
      <c r="G1" s="2484"/>
      <c r="H1" s="2484"/>
      <c r="I1" s="2484"/>
      <c r="J1" s="2484"/>
      <c r="K1" s="2484"/>
      <c r="L1" s="2484"/>
      <c r="M1" s="2484"/>
      <c r="N1" s="2484"/>
      <c r="O1" s="2484"/>
      <c r="P1" s="2484"/>
      <c r="Q1" s="2484"/>
      <c r="R1" s="2484"/>
      <c r="S1" s="2484"/>
      <c r="T1" s="2484"/>
      <c r="U1" s="2484"/>
      <c r="V1" s="2484"/>
      <c r="W1" s="2484"/>
      <c r="X1" s="790"/>
    </row>
    <row r="2" spans="1:24" ht="13.8">
      <c r="A2" s="609"/>
      <c r="B2" s="603"/>
      <c r="C2" s="603"/>
      <c r="D2" s="603"/>
      <c r="E2" s="603"/>
      <c r="F2" s="603"/>
      <c r="G2" s="603"/>
      <c r="H2" s="603"/>
      <c r="I2" s="603"/>
      <c r="J2" s="603"/>
      <c r="K2" s="603"/>
      <c r="L2" s="603"/>
      <c r="M2" s="603"/>
      <c r="N2" s="610"/>
      <c r="O2" s="610"/>
      <c r="P2" s="610"/>
    </row>
    <row r="3" spans="1:24" ht="17.399999999999999">
      <c r="A3" s="2475" t="s">
        <v>434</v>
      </c>
      <c r="B3" s="2485" t="s">
        <v>442</v>
      </c>
      <c r="C3" s="2486"/>
      <c r="D3" s="2486"/>
      <c r="E3" s="2486"/>
      <c r="F3" s="2486"/>
      <c r="G3" s="2486"/>
      <c r="H3" s="2486"/>
      <c r="I3" s="2486"/>
      <c r="J3" s="2486"/>
      <c r="K3" s="2486"/>
      <c r="L3" s="2486"/>
      <c r="M3" s="2486"/>
      <c r="N3" s="2486"/>
      <c r="O3" s="2486"/>
      <c r="P3" s="2486"/>
      <c r="Q3" s="2486"/>
      <c r="R3" s="2486"/>
      <c r="S3" s="2486"/>
      <c r="T3" s="2486"/>
      <c r="U3" s="2486"/>
      <c r="V3" s="2486"/>
      <c r="W3" s="2486"/>
      <c r="X3" s="206"/>
    </row>
    <row r="4" spans="1:24" ht="17.399999999999999">
      <c r="A4" s="2476"/>
      <c r="B4" s="847">
        <v>2000</v>
      </c>
      <c r="C4" s="849">
        <v>2001</v>
      </c>
      <c r="D4" s="849">
        <v>2002</v>
      </c>
      <c r="E4" s="849">
        <v>2003</v>
      </c>
      <c r="F4" s="849">
        <v>2004</v>
      </c>
      <c r="G4" s="849">
        <v>2005</v>
      </c>
      <c r="H4" s="849">
        <v>2006</v>
      </c>
      <c r="I4" s="849">
        <v>2007</v>
      </c>
      <c r="J4" s="849">
        <v>2008</v>
      </c>
      <c r="K4" s="849">
        <v>2009</v>
      </c>
      <c r="L4" s="849">
        <v>2010</v>
      </c>
      <c r="M4" s="850">
        <v>2011</v>
      </c>
      <c r="N4" s="849">
        <v>2012</v>
      </c>
      <c r="O4" s="849">
        <v>2013</v>
      </c>
      <c r="P4" s="849">
        <v>2014</v>
      </c>
      <c r="Q4" s="849">
        <v>2015</v>
      </c>
      <c r="R4" s="849">
        <v>2016</v>
      </c>
      <c r="S4" s="849">
        <v>2017</v>
      </c>
      <c r="T4" s="849">
        <v>2018</v>
      </c>
      <c r="U4" s="849">
        <v>2019</v>
      </c>
      <c r="V4" s="851">
        <v>2020</v>
      </c>
      <c r="W4" s="852">
        <v>2021</v>
      </c>
      <c r="X4" s="206"/>
    </row>
    <row r="5" spans="1:24" ht="13.2">
      <c r="A5" s="853" t="s">
        <v>93</v>
      </c>
      <c r="B5" s="854">
        <v>2323</v>
      </c>
      <c r="C5" s="854">
        <v>2336</v>
      </c>
      <c r="D5" s="854">
        <v>2412</v>
      </c>
      <c r="E5" s="854">
        <v>2403</v>
      </c>
      <c r="F5" s="854">
        <v>2483</v>
      </c>
      <c r="G5" s="854">
        <v>2559</v>
      </c>
      <c r="H5" s="854">
        <v>2519</v>
      </c>
      <c r="I5" s="854">
        <v>2631</v>
      </c>
      <c r="J5" s="854">
        <v>2534</v>
      </c>
      <c r="K5" s="854">
        <v>2608</v>
      </c>
      <c r="L5" s="854">
        <v>2568</v>
      </c>
      <c r="M5" s="854">
        <v>2663</v>
      </c>
      <c r="N5" s="854">
        <v>2662</v>
      </c>
      <c r="O5" s="854">
        <v>2668</v>
      </c>
      <c r="P5" s="854">
        <v>2989</v>
      </c>
      <c r="Q5" s="854">
        <v>2873</v>
      </c>
      <c r="R5" s="854">
        <v>2811</v>
      </c>
      <c r="S5" s="854">
        <v>2933</v>
      </c>
      <c r="T5" s="854">
        <v>2891</v>
      </c>
      <c r="U5" s="854">
        <v>2926</v>
      </c>
      <c r="V5" s="854">
        <v>2941</v>
      </c>
      <c r="W5" s="854">
        <v>3184</v>
      </c>
    </row>
    <row r="6" spans="1:24" ht="13.2">
      <c r="A6" s="855" t="s">
        <v>23</v>
      </c>
      <c r="B6" s="856">
        <v>1350</v>
      </c>
      <c r="C6" s="856">
        <v>1321</v>
      </c>
      <c r="D6" s="856">
        <v>1437</v>
      </c>
      <c r="E6" s="856">
        <v>1449</v>
      </c>
      <c r="F6" s="856">
        <v>1455</v>
      </c>
      <c r="G6" s="856">
        <v>1531</v>
      </c>
      <c r="H6" s="856">
        <v>1508</v>
      </c>
      <c r="I6" s="856">
        <v>1547</v>
      </c>
      <c r="J6" s="856">
        <v>1529</v>
      </c>
      <c r="K6" s="856">
        <v>1653</v>
      </c>
      <c r="L6" s="856">
        <v>1567</v>
      </c>
      <c r="M6" s="856">
        <v>1600</v>
      </c>
      <c r="N6" s="856">
        <v>1660</v>
      </c>
      <c r="O6" s="856">
        <v>1696</v>
      </c>
      <c r="P6" s="856">
        <v>1729</v>
      </c>
      <c r="Q6" s="856">
        <v>1819</v>
      </c>
      <c r="R6" s="856">
        <v>1885</v>
      </c>
      <c r="S6" s="856">
        <v>1951</v>
      </c>
      <c r="T6" s="856">
        <v>2011</v>
      </c>
      <c r="U6" s="856">
        <v>2080</v>
      </c>
      <c r="V6" s="856">
        <v>2159</v>
      </c>
      <c r="W6" s="856">
        <v>2300</v>
      </c>
    </row>
    <row r="7" spans="1:24" ht="13.2">
      <c r="A7" s="853" t="s">
        <v>77</v>
      </c>
      <c r="B7" s="854">
        <v>528</v>
      </c>
      <c r="C7" s="854">
        <v>512</v>
      </c>
      <c r="D7" s="854">
        <v>541</v>
      </c>
      <c r="E7" s="854">
        <v>594</v>
      </c>
      <c r="F7" s="854">
        <v>604</v>
      </c>
      <c r="G7" s="854">
        <v>552</v>
      </c>
      <c r="H7" s="854">
        <v>576</v>
      </c>
      <c r="I7" s="854">
        <v>570</v>
      </c>
      <c r="J7" s="854">
        <v>579</v>
      </c>
      <c r="K7" s="854">
        <v>602</v>
      </c>
      <c r="L7" s="854">
        <v>596</v>
      </c>
      <c r="M7" s="854">
        <v>620</v>
      </c>
      <c r="N7" s="854">
        <v>600</v>
      </c>
      <c r="O7" s="854">
        <v>604</v>
      </c>
      <c r="P7" s="854">
        <v>614</v>
      </c>
      <c r="Q7" s="854">
        <v>662</v>
      </c>
      <c r="R7" s="854">
        <v>684</v>
      </c>
      <c r="S7" s="854">
        <v>651</v>
      </c>
      <c r="T7" s="854">
        <v>712</v>
      </c>
      <c r="U7" s="854">
        <v>698</v>
      </c>
      <c r="V7" s="854">
        <v>679</v>
      </c>
      <c r="W7" s="854">
        <v>684</v>
      </c>
    </row>
    <row r="8" spans="1:24" ht="13.2">
      <c r="A8" s="855" t="s">
        <v>78</v>
      </c>
      <c r="B8" s="856">
        <v>1158</v>
      </c>
      <c r="C8" s="856">
        <v>1194</v>
      </c>
      <c r="D8" s="856">
        <v>1220</v>
      </c>
      <c r="E8" s="856">
        <v>1245</v>
      </c>
      <c r="F8" s="856">
        <v>1206</v>
      </c>
      <c r="G8" s="856">
        <v>1183</v>
      </c>
      <c r="H8" s="856">
        <v>1244</v>
      </c>
      <c r="I8" s="856">
        <v>1239</v>
      </c>
      <c r="J8" s="856">
        <v>1198</v>
      </c>
      <c r="K8" s="856">
        <v>1213</v>
      </c>
      <c r="L8" s="856">
        <v>1245</v>
      </c>
      <c r="M8" s="856">
        <v>1275</v>
      </c>
      <c r="N8" s="856">
        <v>1379</v>
      </c>
      <c r="O8" s="856">
        <v>1469</v>
      </c>
      <c r="P8" s="856">
        <v>1384</v>
      </c>
      <c r="Q8" s="856">
        <v>1535</v>
      </c>
      <c r="R8" s="856">
        <v>1419</v>
      </c>
      <c r="S8" s="856">
        <v>1604</v>
      </c>
      <c r="T8" s="856">
        <v>1554</v>
      </c>
      <c r="U8" s="856">
        <v>1604</v>
      </c>
      <c r="V8" s="856">
        <v>1710</v>
      </c>
      <c r="W8" s="856">
        <v>1916</v>
      </c>
    </row>
    <row r="9" spans="1:24" ht="13.2">
      <c r="A9" s="853" t="s">
        <v>80</v>
      </c>
      <c r="B9" s="854">
        <v>2471</v>
      </c>
      <c r="C9" s="854">
        <v>2563</v>
      </c>
      <c r="D9" s="854">
        <v>2700</v>
      </c>
      <c r="E9" s="854">
        <v>2744</v>
      </c>
      <c r="F9" s="854">
        <v>2765</v>
      </c>
      <c r="G9" s="854">
        <v>2702</v>
      </c>
      <c r="H9" s="854">
        <v>2914</v>
      </c>
      <c r="I9" s="854">
        <v>2811</v>
      </c>
      <c r="J9" s="854">
        <v>2892</v>
      </c>
      <c r="K9" s="854">
        <v>3000</v>
      </c>
      <c r="L9" s="854">
        <v>2775</v>
      </c>
      <c r="M9" s="854">
        <v>2857</v>
      </c>
      <c r="N9" s="854">
        <v>3051</v>
      </c>
      <c r="O9" s="854">
        <v>3099</v>
      </c>
      <c r="P9" s="854">
        <v>3087</v>
      </c>
      <c r="Q9" s="854">
        <v>3181</v>
      </c>
      <c r="R9" s="854">
        <v>3110</v>
      </c>
      <c r="S9" s="854">
        <v>3150</v>
      </c>
      <c r="T9" s="854">
        <v>3154</v>
      </c>
      <c r="U9" s="854">
        <v>3199</v>
      </c>
      <c r="V9" s="854">
        <v>3073</v>
      </c>
      <c r="W9" s="854">
        <v>3161</v>
      </c>
    </row>
    <row r="10" spans="1:24" ht="13.2">
      <c r="A10" s="855" t="s">
        <v>1728</v>
      </c>
      <c r="B10" s="856">
        <v>71</v>
      </c>
      <c r="C10" s="856">
        <v>61</v>
      </c>
      <c r="D10" s="856">
        <v>73</v>
      </c>
      <c r="E10" s="856">
        <v>76</v>
      </c>
      <c r="F10" s="856">
        <v>81</v>
      </c>
      <c r="G10" s="856">
        <v>81</v>
      </c>
      <c r="H10" s="856">
        <v>87</v>
      </c>
      <c r="I10" s="856">
        <v>91</v>
      </c>
      <c r="J10" s="856">
        <v>81</v>
      </c>
      <c r="K10" s="856">
        <v>94</v>
      </c>
      <c r="L10" s="856">
        <v>84</v>
      </c>
      <c r="M10" s="856">
        <v>72</v>
      </c>
      <c r="N10" s="856">
        <v>93</v>
      </c>
      <c r="O10" s="856">
        <v>109</v>
      </c>
      <c r="P10" s="856">
        <v>88</v>
      </c>
      <c r="Q10" s="856">
        <v>125</v>
      </c>
      <c r="R10" s="856">
        <v>111</v>
      </c>
      <c r="S10" s="856">
        <v>127</v>
      </c>
      <c r="T10" s="856">
        <v>119</v>
      </c>
      <c r="U10" s="856">
        <v>131</v>
      </c>
      <c r="V10" s="856">
        <v>151</v>
      </c>
      <c r="W10" s="856">
        <v>145</v>
      </c>
    </row>
    <row r="11" spans="1:24" ht="13.2">
      <c r="A11" s="857" t="s">
        <v>1729</v>
      </c>
      <c r="B11" s="854">
        <v>0</v>
      </c>
      <c r="C11" s="854">
        <v>0</v>
      </c>
      <c r="D11" s="854">
        <v>0</v>
      </c>
      <c r="E11" s="854">
        <v>0</v>
      </c>
      <c r="F11" s="854">
        <v>0</v>
      </c>
      <c r="G11" s="854">
        <v>0</v>
      </c>
      <c r="H11" s="854">
        <v>0</v>
      </c>
      <c r="I11" s="854">
        <v>0</v>
      </c>
      <c r="J11" s="854">
        <v>0</v>
      </c>
      <c r="K11" s="854">
        <v>0</v>
      </c>
      <c r="L11" s="854">
        <v>0</v>
      </c>
      <c r="M11" s="854">
        <v>0</v>
      </c>
      <c r="N11" s="854">
        <v>0</v>
      </c>
      <c r="O11" s="854">
        <v>0</v>
      </c>
      <c r="P11" s="854">
        <v>0</v>
      </c>
      <c r="Q11" s="854">
        <v>0</v>
      </c>
      <c r="R11" s="854">
        <v>0</v>
      </c>
      <c r="S11" s="854">
        <v>0</v>
      </c>
      <c r="T11" s="854">
        <v>0</v>
      </c>
      <c r="U11" s="854">
        <v>0</v>
      </c>
      <c r="V11" s="854">
        <v>0</v>
      </c>
      <c r="W11" s="854">
        <v>0</v>
      </c>
    </row>
    <row r="12" spans="1:24" ht="13.2">
      <c r="A12" s="858" t="s">
        <v>1730</v>
      </c>
      <c r="B12" s="856">
        <v>203</v>
      </c>
      <c r="C12" s="856">
        <v>200</v>
      </c>
      <c r="D12" s="856">
        <v>181</v>
      </c>
      <c r="E12" s="856">
        <v>237</v>
      </c>
      <c r="F12" s="856">
        <v>218</v>
      </c>
      <c r="G12" s="856">
        <v>238</v>
      </c>
      <c r="H12" s="856">
        <v>239</v>
      </c>
      <c r="I12" s="856">
        <v>240</v>
      </c>
      <c r="J12" s="856">
        <v>272</v>
      </c>
      <c r="K12" s="856">
        <v>251</v>
      </c>
      <c r="L12" s="856">
        <v>280</v>
      </c>
      <c r="M12" s="856">
        <v>258</v>
      </c>
      <c r="N12" s="856">
        <v>281</v>
      </c>
      <c r="O12" s="856">
        <v>280</v>
      </c>
      <c r="P12" s="856">
        <v>305</v>
      </c>
      <c r="Q12" s="856">
        <v>323</v>
      </c>
      <c r="R12" s="856">
        <v>271</v>
      </c>
      <c r="S12" s="856">
        <v>315</v>
      </c>
      <c r="T12" s="856">
        <v>343</v>
      </c>
      <c r="U12" s="856">
        <v>322</v>
      </c>
      <c r="V12" s="856">
        <v>348</v>
      </c>
      <c r="W12" s="856">
        <v>403</v>
      </c>
    </row>
    <row r="13" spans="1:24" ht="13.2">
      <c r="A13" s="857" t="s">
        <v>1731</v>
      </c>
      <c r="B13" s="854">
        <v>208</v>
      </c>
      <c r="C13" s="854">
        <v>234</v>
      </c>
      <c r="D13" s="854">
        <v>238</v>
      </c>
      <c r="E13" s="854">
        <v>222</v>
      </c>
      <c r="F13" s="854">
        <v>261</v>
      </c>
      <c r="G13" s="854">
        <v>262</v>
      </c>
      <c r="H13" s="854">
        <v>290</v>
      </c>
      <c r="I13" s="854">
        <v>284</v>
      </c>
      <c r="J13" s="854">
        <v>281</v>
      </c>
      <c r="K13" s="854">
        <v>298</v>
      </c>
      <c r="L13" s="854">
        <v>324</v>
      </c>
      <c r="M13" s="854">
        <v>346</v>
      </c>
      <c r="N13" s="854">
        <v>325</v>
      </c>
      <c r="O13" s="854">
        <v>338</v>
      </c>
      <c r="P13" s="854">
        <v>370</v>
      </c>
      <c r="Q13" s="854">
        <v>370</v>
      </c>
      <c r="R13" s="854">
        <v>410</v>
      </c>
      <c r="S13" s="854">
        <v>426</v>
      </c>
      <c r="T13" s="854">
        <v>433</v>
      </c>
      <c r="U13" s="854">
        <v>453</v>
      </c>
      <c r="V13" s="854">
        <v>567</v>
      </c>
      <c r="W13" s="854">
        <v>637</v>
      </c>
    </row>
    <row r="14" spans="1:24" ht="13.8" thickBot="1">
      <c r="A14" s="858" t="s">
        <v>439</v>
      </c>
      <c r="B14" s="644">
        <v>123</v>
      </c>
      <c r="C14" s="859">
        <v>116</v>
      </c>
      <c r="D14" s="859">
        <v>108</v>
      </c>
      <c r="E14" s="859">
        <v>131</v>
      </c>
      <c r="F14" s="859">
        <v>92</v>
      </c>
      <c r="G14" s="859">
        <v>112</v>
      </c>
      <c r="H14" s="859">
        <v>139</v>
      </c>
      <c r="I14" s="859">
        <v>126</v>
      </c>
      <c r="J14" s="859">
        <v>128</v>
      </c>
      <c r="K14" s="859">
        <v>140</v>
      </c>
      <c r="L14" s="859">
        <v>119</v>
      </c>
      <c r="M14" s="859">
        <v>144</v>
      </c>
      <c r="N14" s="859">
        <v>157</v>
      </c>
      <c r="O14" s="859">
        <v>130</v>
      </c>
      <c r="P14" s="859">
        <v>140</v>
      </c>
      <c r="Q14" s="859">
        <v>138</v>
      </c>
      <c r="R14" s="859">
        <v>139</v>
      </c>
      <c r="S14" s="859">
        <v>161</v>
      </c>
      <c r="T14" s="859">
        <v>148</v>
      </c>
      <c r="U14" s="859">
        <v>146</v>
      </c>
      <c r="V14" s="859">
        <v>164</v>
      </c>
      <c r="W14" s="859">
        <v>179</v>
      </c>
    </row>
    <row r="15" spans="1:24" ht="13.2">
      <c r="A15" s="860" t="s">
        <v>435</v>
      </c>
      <c r="B15" s="645">
        <v>8485</v>
      </c>
      <c r="C15" s="645">
        <v>8581</v>
      </c>
      <c r="D15" s="645">
        <v>8960</v>
      </c>
      <c r="E15" s="645">
        <v>9153</v>
      </c>
      <c r="F15" s="645">
        <v>9219</v>
      </c>
      <c r="G15" s="645">
        <v>9301</v>
      </c>
      <c r="H15" s="645">
        <v>9602</v>
      </c>
      <c r="I15" s="645">
        <v>9603</v>
      </c>
      <c r="J15" s="645">
        <v>9553</v>
      </c>
      <c r="K15" s="645">
        <v>9934</v>
      </c>
      <c r="L15" s="645">
        <v>9632</v>
      </c>
      <c r="M15" s="645">
        <v>9936</v>
      </c>
      <c r="N15" s="645">
        <v>10332</v>
      </c>
      <c r="O15" s="645">
        <v>10558</v>
      </c>
      <c r="P15" s="645">
        <v>10864</v>
      </c>
      <c r="Q15" s="645">
        <v>11198</v>
      </c>
      <c r="R15" s="645">
        <v>11035</v>
      </c>
      <c r="S15" s="645">
        <v>11500</v>
      </c>
      <c r="T15" s="645">
        <v>11531</v>
      </c>
      <c r="U15" s="645">
        <v>11736</v>
      </c>
      <c r="V15" s="645">
        <v>12027</v>
      </c>
      <c r="W15" s="645">
        <v>12877</v>
      </c>
    </row>
    <row r="16" spans="1:24" ht="13.8">
      <c r="A16" s="609"/>
      <c r="B16" s="603"/>
      <c r="C16" s="603"/>
      <c r="D16" s="603"/>
      <c r="E16" s="603"/>
      <c r="F16" s="603"/>
      <c r="G16" s="603"/>
      <c r="H16" s="603"/>
      <c r="I16" s="603"/>
      <c r="J16" s="603"/>
      <c r="K16" s="603"/>
      <c r="L16" s="603"/>
      <c r="M16" s="603"/>
      <c r="N16" s="610"/>
      <c r="O16" s="610"/>
      <c r="P16" s="610"/>
    </row>
    <row r="17" spans="1:24" ht="13.8">
      <c r="A17" s="609"/>
      <c r="B17" s="603"/>
      <c r="C17" s="603"/>
      <c r="D17" s="603"/>
      <c r="E17" s="603"/>
      <c r="F17" s="603"/>
      <c r="G17" s="603"/>
      <c r="H17" s="603"/>
      <c r="I17" s="603"/>
      <c r="J17" s="603"/>
      <c r="K17" s="603"/>
      <c r="L17" s="603"/>
      <c r="M17" s="603"/>
      <c r="N17" s="610"/>
      <c r="O17" s="610"/>
      <c r="P17" s="610"/>
    </row>
    <row r="18" spans="1:24" ht="13.95" customHeight="1">
      <c r="A18" s="2475" t="s">
        <v>436</v>
      </c>
      <c r="B18" s="2485" t="s">
        <v>442</v>
      </c>
      <c r="C18" s="2486"/>
      <c r="D18" s="2486"/>
      <c r="E18" s="2486"/>
      <c r="F18" s="2486"/>
      <c r="G18" s="2486"/>
      <c r="H18" s="2486"/>
      <c r="I18" s="2486"/>
      <c r="J18" s="2486"/>
      <c r="K18" s="2486"/>
      <c r="L18" s="2486"/>
      <c r="M18" s="2486"/>
      <c r="N18" s="2486"/>
      <c r="O18" s="2486"/>
      <c r="P18" s="2486"/>
      <c r="Q18" s="2486"/>
      <c r="R18" s="2486"/>
      <c r="S18" s="2486"/>
      <c r="T18" s="2486"/>
      <c r="U18" s="2486"/>
      <c r="V18" s="2486"/>
      <c r="W18" s="2486"/>
      <c r="X18" s="206"/>
    </row>
    <row r="19" spans="1:24" ht="17.399999999999999">
      <c r="A19" s="2476"/>
      <c r="B19" s="604">
        <v>2000</v>
      </c>
      <c r="C19" s="605">
        <v>2001</v>
      </c>
      <c r="D19" s="605">
        <v>2002</v>
      </c>
      <c r="E19" s="605">
        <v>2003</v>
      </c>
      <c r="F19" s="605">
        <v>2004</v>
      </c>
      <c r="G19" s="605">
        <v>2005</v>
      </c>
      <c r="H19" s="605">
        <v>2006</v>
      </c>
      <c r="I19" s="605">
        <v>2007</v>
      </c>
      <c r="J19" s="605">
        <v>2008</v>
      </c>
      <c r="K19" s="605">
        <v>2009</v>
      </c>
      <c r="L19" s="605">
        <v>2010</v>
      </c>
      <c r="M19" s="606">
        <v>2011</v>
      </c>
      <c r="N19" s="605">
        <v>2012</v>
      </c>
      <c r="O19" s="605">
        <v>2013</v>
      </c>
      <c r="P19" s="605">
        <v>2014</v>
      </c>
      <c r="Q19" s="605">
        <v>2015</v>
      </c>
      <c r="R19" s="605">
        <v>2016</v>
      </c>
      <c r="S19" s="605">
        <v>2017</v>
      </c>
      <c r="T19" s="605">
        <v>2018</v>
      </c>
      <c r="U19" s="605">
        <v>2019</v>
      </c>
      <c r="V19" s="851">
        <v>2020</v>
      </c>
      <c r="W19" s="852">
        <v>2021</v>
      </c>
      <c r="X19" s="206"/>
    </row>
    <row r="20" spans="1:24" ht="13.8">
      <c r="A20" s="861" t="s">
        <v>68</v>
      </c>
      <c r="B20" s="862">
        <v>219</v>
      </c>
      <c r="C20" s="862">
        <v>232</v>
      </c>
      <c r="D20" s="862">
        <v>228</v>
      </c>
      <c r="E20" s="862">
        <v>263</v>
      </c>
      <c r="F20" s="862">
        <v>250</v>
      </c>
      <c r="G20" s="862">
        <v>261</v>
      </c>
      <c r="H20" s="862">
        <v>274</v>
      </c>
      <c r="I20" s="862">
        <v>285</v>
      </c>
      <c r="J20" s="862">
        <v>290</v>
      </c>
      <c r="K20" s="862">
        <v>302</v>
      </c>
      <c r="L20" s="862">
        <v>259</v>
      </c>
      <c r="M20" s="862">
        <v>284</v>
      </c>
      <c r="N20" s="862">
        <v>261</v>
      </c>
      <c r="O20" s="862">
        <v>309</v>
      </c>
      <c r="P20" s="862">
        <v>299</v>
      </c>
      <c r="Q20" s="862">
        <v>351</v>
      </c>
      <c r="R20" s="862">
        <v>363</v>
      </c>
      <c r="S20" s="862">
        <v>374</v>
      </c>
      <c r="T20" s="862">
        <v>370</v>
      </c>
      <c r="U20" s="862">
        <v>380</v>
      </c>
      <c r="V20" s="862">
        <v>419</v>
      </c>
      <c r="W20" s="862">
        <v>476</v>
      </c>
    </row>
    <row r="21" spans="1:24" ht="13.8">
      <c r="A21" s="863" t="s">
        <v>72</v>
      </c>
      <c r="B21" s="864">
        <v>74</v>
      </c>
      <c r="C21" s="864">
        <v>66</v>
      </c>
      <c r="D21" s="864">
        <v>56</v>
      </c>
      <c r="E21" s="864">
        <v>66</v>
      </c>
      <c r="F21" s="864">
        <v>73</v>
      </c>
      <c r="G21" s="864">
        <v>81</v>
      </c>
      <c r="H21" s="864">
        <v>70</v>
      </c>
      <c r="I21" s="864">
        <v>73</v>
      </c>
      <c r="J21" s="864">
        <v>81</v>
      </c>
      <c r="K21" s="864">
        <v>84</v>
      </c>
      <c r="L21" s="864">
        <v>67</v>
      </c>
      <c r="M21" s="864">
        <v>73</v>
      </c>
      <c r="N21" s="864">
        <v>82</v>
      </c>
      <c r="O21" s="864">
        <v>72</v>
      </c>
      <c r="P21" s="864">
        <v>68</v>
      </c>
      <c r="Q21" s="864">
        <v>88</v>
      </c>
      <c r="R21" s="864">
        <v>90</v>
      </c>
      <c r="S21" s="864">
        <v>98</v>
      </c>
      <c r="T21" s="864">
        <v>99</v>
      </c>
      <c r="U21" s="864">
        <v>110</v>
      </c>
      <c r="V21" s="864">
        <v>97</v>
      </c>
      <c r="W21" s="864">
        <v>98</v>
      </c>
    </row>
    <row r="22" spans="1:24" ht="13.8">
      <c r="A22" s="865" t="s">
        <v>70</v>
      </c>
      <c r="B22" s="866" t="s">
        <v>1732</v>
      </c>
      <c r="C22" s="866" t="s">
        <v>1732</v>
      </c>
      <c r="D22" s="866" t="s">
        <v>1732</v>
      </c>
      <c r="E22" s="866" t="s">
        <v>1732</v>
      </c>
      <c r="F22" s="866" t="s">
        <v>1732</v>
      </c>
      <c r="G22" s="866" t="s">
        <v>1732</v>
      </c>
      <c r="H22" s="866" t="s">
        <v>1732</v>
      </c>
      <c r="I22" s="866" t="s">
        <v>1732</v>
      </c>
      <c r="J22" s="866" t="s">
        <v>1732</v>
      </c>
      <c r="K22" s="866" t="s">
        <v>1732</v>
      </c>
      <c r="L22" s="862" t="s">
        <v>1732</v>
      </c>
      <c r="M22" s="866" t="s">
        <v>1732</v>
      </c>
      <c r="N22" s="866" t="s">
        <v>1732</v>
      </c>
      <c r="O22" s="866" t="s">
        <v>1732</v>
      </c>
      <c r="P22" s="862" t="s">
        <v>1732</v>
      </c>
      <c r="Q22" s="866" t="s">
        <v>1732</v>
      </c>
      <c r="R22" s="866" t="s">
        <v>1732</v>
      </c>
      <c r="S22" s="866" t="s">
        <v>1732</v>
      </c>
      <c r="T22" s="866" t="s">
        <v>1732</v>
      </c>
      <c r="U22" s="866" t="s">
        <v>1732</v>
      </c>
      <c r="V22" s="866" t="s">
        <v>1732</v>
      </c>
      <c r="W22" s="866" t="s">
        <v>1732</v>
      </c>
    </row>
    <row r="23" spans="1:24" ht="13.8">
      <c r="A23" s="612" t="s">
        <v>69</v>
      </c>
      <c r="B23" s="864">
        <v>123</v>
      </c>
      <c r="C23" s="864">
        <v>107</v>
      </c>
      <c r="D23" s="864">
        <v>141</v>
      </c>
      <c r="E23" s="864">
        <v>131</v>
      </c>
      <c r="F23" s="864">
        <v>137</v>
      </c>
      <c r="G23" s="864">
        <v>145</v>
      </c>
      <c r="H23" s="864">
        <v>153</v>
      </c>
      <c r="I23" s="864">
        <v>162</v>
      </c>
      <c r="J23" s="864">
        <v>143</v>
      </c>
      <c r="K23" s="864">
        <v>173</v>
      </c>
      <c r="L23" s="864">
        <v>136</v>
      </c>
      <c r="M23" s="864">
        <v>171</v>
      </c>
      <c r="N23" s="864">
        <v>163</v>
      </c>
      <c r="O23" s="864">
        <v>200</v>
      </c>
      <c r="P23" s="864">
        <v>172</v>
      </c>
      <c r="Q23" s="864">
        <v>165</v>
      </c>
      <c r="R23" s="864">
        <v>147</v>
      </c>
      <c r="S23" s="864">
        <v>200</v>
      </c>
      <c r="T23" s="864">
        <v>199</v>
      </c>
      <c r="U23" s="864">
        <v>221</v>
      </c>
      <c r="V23" s="864">
        <v>208</v>
      </c>
      <c r="W23" s="864">
        <v>211</v>
      </c>
    </row>
    <row r="24" spans="1:24" ht="13.8">
      <c r="A24" s="861" t="s">
        <v>49</v>
      </c>
      <c r="B24" s="862">
        <v>40</v>
      </c>
      <c r="C24" s="862">
        <v>32</v>
      </c>
      <c r="D24" s="862">
        <v>33</v>
      </c>
      <c r="E24" s="862">
        <v>27</v>
      </c>
      <c r="F24" s="862">
        <v>29</v>
      </c>
      <c r="G24" s="862">
        <v>34</v>
      </c>
      <c r="H24" s="862">
        <v>26</v>
      </c>
      <c r="I24" s="862">
        <v>28</v>
      </c>
      <c r="J24" s="862">
        <v>31</v>
      </c>
      <c r="K24" s="862">
        <v>36</v>
      </c>
      <c r="L24" s="862">
        <v>28</v>
      </c>
      <c r="M24" s="862">
        <v>35</v>
      </c>
      <c r="N24" s="862">
        <v>24</v>
      </c>
      <c r="O24" s="862">
        <v>32</v>
      </c>
      <c r="P24" s="862">
        <v>26</v>
      </c>
      <c r="Q24" s="862">
        <v>31</v>
      </c>
      <c r="R24" s="862">
        <v>34</v>
      </c>
      <c r="S24" s="862">
        <v>29</v>
      </c>
      <c r="T24" s="862">
        <v>27</v>
      </c>
      <c r="U24" s="862">
        <v>39</v>
      </c>
      <c r="V24" s="862">
        <v>32</v>
      </c>
      <c r="W24" s="862">
        <v>35</v>
      </c>
    </row>
    <row r="25" spans="1:24" ht="14.4" thickBot="1">
      <c r="A25" s="867" t="s">
        <v>67</v>
      </c>
      <c r="B25" s="611">
        <v>888</v>
      </c>
      <c r="C25" s="868">
        <v>864</v>
      </c>
      <c r="D25" s="868">
        <v>966</v>
      </c>
      <c r="E25" s="868">
        <v>947</v>
      </c>
      <c r="F25" s="868">
        <v>953</v>
      </c>
      <c r="G25" s="868">
        <v>993</v>
      </c>
      <c r="H25" s="868">
        <v>969</v>
      </c>
      <c r="I25" s="868">
        <v>980</v>
      </c>
      <c r="J25" s="868">
        <v>969</v>
      </c>
      <c r="K25" s="868">
        <v>1045</v>
      </c>
      <c r="L25" s="868">
        <v>1060</v>
      </c>
      <c r="M25" s="868">
        <v>1028</v>
      </c>
      <c r="N25" s="868">
        <v>1114</v>
      </c>
      <c r="O25" s="868">
        <v>1074</v>
      </c>
      <c r="P25" s="868">
        <v>1146</v>
      </c>
      <c r="Q25" s="868">
        <v>1147</v>
      </c>
      <c r="R25" s="868">
        <v>1208</v>
      </c>
      <c r="S25" s="868">
        <v>1223</v>
      </c>
      <c r="T25" s="868">
        <v>1285</v>
      </c>
      <c r="U25" s="868">
        <v>1290</v>
      </c>
      <c r="V25" s="868">
        <v>1372</v>
      </c>
      <c r="W25" s="868">
        <v>1441</v>
      </c>
    </row>
    <row r="26" spans="1:24" ht="13.2">
      <c r="A26" s="869" t="s">
        <v>2003</v>
      </c>
      <c r="B26" s="870">
        <v>1345</v>
      </c>
      <c r="C26" s="871">
        <v>1310</v>
      </c>
      <c r="D26" s="871">
        <v>1434</v>
      </c>
      <c r="E26" s="871">
        <v>1440</v>
      </c>
      <c r="F26" s="871">
        <v>1450</v>
      </c>
      <c r="G26" s="871">
        <v>1527</v>
      </c>
      <c r="H26" s="871">
        <v>1503</v>
      </c>
      <c r="I26" s="607">
        <v>1543</v>
      </c>
      <c r="J26" s="870">
        <v>1527</v>
      </c>
      <c r="K26" s="871">
        <v>1652</v>
      </c>
      <c r="L26" s="871">
        <v>1561</v>
      </c>
      <c r="M26" s="872">
        <v>1599</v>
      </c>
      <c r="N26" s="873">
        <v>1654</v>
      </c>
      <c r="O26" s="874">
        <v>1693</v>
      </c>
      <c r="P26" s="870">
        <v>1722</v>
      </c>
      <c r="Q26" s="871">
        <v>1798</v>
      </c>
      <c r="R26" s="607">
        <v>1862</v>
      </c>
      <c r="S26" s="870">
        <v>1942</v>
      </c>
      <c r="T26" s="874">
        <v>2001</v>
      </c>
      <c r="U26" s="870">
        <v>2063</v>
      </c>
      <c r="V26" s="607">
        <v>2147</v>
      </c>
      <c r="W26" s="607">
        <v>2283</v>
      </c>
    </row>
    <row r="27" spans="1:24" ht="13.95" customHeight="1">
      <c r="A27" s="2481" t="s">
        <v>2004</v>
      </c>
      <c r="B27" s="2482"/>
      <c r="C27" s="2482"/>
      <c r="D27" s="2482"/>
      <c r="E27" s="2482"/>
      <c r="F27" s="2482"/>
      <c r="G27" s="2482"/>
      <c r="H27" s="2482"/>
      <c r="I27" s="2482"/>
      <c r="J27" s="2482"/>
      <c r="K27" s="2482"/>
      <c r="L27" s="2482"/>
      <c r="M27" s="2482"/>
      <c r="N27" s="2482"/>
      <c r="O27" s="2482"/>
      <c r="P27" s="2482"/>
      <c r="Q27" s="2482"/>
      <c r="R27" s="2482"/>
      <c r="S27" s="2482"/>
      <c r="T27" s="2482"/>
      <c r="U27" s="2483"/>
    </row>
    <row r="28" spans="1:24" ht="13.8">
      <c r="A28" s="609"/>
      <c r="B28" s="603"/>
      <c r="C28" s="603"/>
      <c r="D28" s="603"/>
      <c r="E28" s="603"/>
      <c r="F28" s="603"/>
      <c r="G28" s="603"/>
      <c r="H28" s="603"/>
      <c r="I28" s="603"/>
      <c r="J28" s="603"/>
      <c r="K28" s="603"/>
      <c r="L28" s="603"/>
      <c r="M28" s="603"/>
      <c r="N28" s="610"/>
      <c r="O28" s="610"/>
      <c r="P28" s="610"/>
    </row>
    <row r="29" spans="1:24" ht="13.95" customHeight="1">
      <c r="A29" s="2474" t="s">
        <v>1748</v>
      </c>
      <c r="B29" s="2474"/>
      <c r="C29" s="2474"/>
      <c r="D29" s="2474"/>
      <c r="E29" s="2474"/>
      <c r="F29" s="2474"/>
      <c r="G29" s="2474"/>
      <c r="H29" s="2474"/>
      <c r="I29" s="2474"/>
      <c r="J29" s="2474"/>
      <c r="K29" s="2474"/>
      <c r="L29" s="2474"/>
      <c r="M29" s="2474"/>
      <c r="N29" s="2474"/>
      <c r="O29" s="2474"/>
      <c r="P29" s="2474"/>
      <c r="Q29" s="2474"/>
      <c r="R29" s="2474"/>
      <c r="S29" s="2474"/>
      <c r="T29" s="2474"/>
      <c r="U29" s="2474"/>
      <c r="V29" s="2474"/>
    </row>
    <row r="30" spans="1:24" ht="13.8">
      <c r="A30" s="613"/>
      <c r="B30" s="610"/>
      <c r="C30" s="610"/>
      <c r="D30" s="610"/>
      <c r="E30" s="610"/>
      <c r="F30" s="610"/>
      <c r="G30" s="610"/>
      <c r="H30" s="610"/>
      <c r="I30" s="610"/>
      <c r="J30" s="610"/>
      <c r="K30" s="610"/>
      <c r="L30" s="610"/>
      <c r="M30" s="610"/>
      <c r="N30" s="610"/>
      <c r="O30" s="610"/>
      <c r="P30" s="610"/>
    </row>
    <row r="31" spans="1:24" ht="13.8"/>
    <row r="32" spans="1:24" ht="13.8"/>
    <row r="33" ht="13.8"/>
    <row r="34" ht="13.8"/>
  </sheetData>
  <mergeCells count="7">
    <mergeCell ref="A29:V29"/>
    <mergeCell ref="A3:A4"/>
    <mergeCell ref="A18:A19"/>
    <mergeCell ref="A27:U27"/>
    <mergeCell ref="A1:W1"/>
    <mergeCell ref="B3:W3"/>
    <mergeCell ref="B18:W18"/>
  </mergeCells>
  <printOptions horizontalCentered="1"/>
  <pageMargins left="1" right="1" top="1" bottom="1" header="0.5" footer="0.5"/>
  <pageSetup orientation="portrait" r:id="rId1"/>
  <headerFooter alignWithMargins="0">
    <oddFooter>&amp;L&amp;"Arial,Italic"&amp;9      The State of Hawaii Data Book 2015&amp;R&amp;9      http://dbedt.hawaii.gov/</oddFoot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zoomScaleNormal="100" workbookViewId="0">
      <selection activeCell="I5" sqref="I5"/>
    </sheetView>
  </sheetViews>
  <sheetFormatPr defaultColWidth="10" defaultRowHeight="12.75" customHeight="1"/>
  <cols>
    <col min="1" max="1" width="13.77734375" style="601" customWidth="1"/>
    <col min="2" max="7" width="12.5546875" style="601" customWidth="1"/>
    <col min="8" max="8" width="10" style="601"/>
    <col min="9" max="9" width="10" style="602"/>
    <col min="10" max="16384" width="10" style="601"/>
  </cols>
  <sheetData>
    <row r="1" spans="1:9" ht="24.6">
      <c r="A1" s="2477" t="s">
        <v>2005</v>
      </c>
      <c r="B1" s="2477"/>
      <c r="C1" s="2477"/>
      <c r="D1" s="2477"/>
      <c r="E1" s="2477"/>
      <c r="F1" s="2477"/>
      <c r="G1" s="2477"/>
      <c r="H1" s="790"/>
    </row>
    <row r="2" spans="1:9" ht="13.8">
      <c r="A2" s="609"/>
      <c r="B2" s="603"/>
      <c r="C2" s="603"/>
      <c r="D2" s="603"/>
      <c r="E2" s="603"/>
      <c r="F2" s="603"/>
      <c r="G2" s="603"/>
    </row>
    <row r="3" spans="1:9" ht="20.399999999999999">
      <c r="A3" s="2475" t="s">
        <v>20</v>
      </c>
      <c r="B3" s="2490" t="s">
        <v>411</v>
      </c>
      <c r="C3" s="2491"/>
      <c r="D3" s="2492"/>
      <c r="E3" s="2490" t="s">
        <v>412</v>
      </c>
      <c r="F3" s="2491"/>
      <c r="G3" s="2493"/>
      <c r="H3" s="357"/>
      <c r="I3" s="206"/>
    </row>
    <row r="4" spans="1:9" ht="32.549999999999997" customHeight="1">
      <c r="A4" s="2488"/>
      <c r="B4" s="2494" t="s">
        <v>90</v>
      </c>
      <c r="C4" s="2496" t="s">
        <v>490</v>
      </c>
      <c r="D4" s="2497"/>
      <c r="E4" s="2498" t="s">
        <v>90</v>
      </c>
      <c r="F4" s="2500" t="s">
        <v>23</v>
      </c>
      <c r="G4" s="2501"/>
      <c r="H4" s="662"/>
      <c r="I4" s="211"/>
    </row>
    <row r="5" spans="1:9" ht="20.399999999999999">
      <c r="A5" s="2489"/>
      <c r="B5" s="2495"/>
      <c r="C5" s="875" t="s">
        <v>25</v>
      </c>
      <c r="D5" s="615" t="s">
        <v>26</v>
      </c>
      <c r="E5" s="2499"/>
      <c r="F5" s="876" t="s">
        <v>25</v>
      </c>
      <c r="G5" s="616" t="s">
        <v>26</v>
      </c>
      <c r="H5" s="357"/>
      <c r="I5" s="206"/>
    </row>
    <row r="6" spans="1:9" ht="13.8">
      <c r="A6" s="853">
        <v>2000</v>
      </c>
      <c r="B6" s="877">
        <v>17639</v>
      </c>
      <c r="C6" s="877">
        <v>6277</v>
      </c>
      <c r="D6" s="878">
        <f>C6/B6</f>
        <v>0.3558591756902319</v>
      </c>
      <c r="E6" s="877">
        <v>8485</v>
      </c>
      <c r="F6" s="877">
        <v>1350</v>
      </c>
      <c r="G6" s="879">
        <f>F6/E6</f>
        <v>0.15910430170889805</v>
      </c>
      <c r="H6" s="602"/>
    </row>
    <row r="7" spans="1:9" ht="13.8">
      <c r="A7" s="855">
        <v>2001</v>
      </c>
      <c r="B7" s="880">
        <v>17129</v>
      </c>
      <c r="C7" s="880">
        <v>6205</v>
      </c>
      <c r="D7" s="881">
        <f t="shared" ref="D7:D27" si="0">C7/B7</f>
        <v>0.3622511530153541</v>
      </c>
      <c r="E7" s="880">
        <v>8581</v>
      </c>
      <c r="F7" s="880">
        <v>1321</v>
      </c>
      <c r="G7" s="882">
        <f t="shared" ref="G7:G27" si="1">F7/E7</f>
        <v>0.15394476168278756</v>
      </c>
      <c r="H7" s="602"/>
    </row>
    <row r="8" spans="1:9" ht="13.8">
      <c r="A8" s="853">
        <v>2002</v>
      </c>
      <c r="B8" s="877">
        <v>17515</v>
      </c>
      <c r="C8" s="877">
        <v>6465</v>
      </c>
      <c r="D8" s="878">
        <f t="shared" si="0"/>
        <v>0.36911218955181274</v>
      </c>
      <c r="E8" s="877">
        <v>8960</v>
      </c>
      <c r="F8" s="877">
        <v>1437</v>
      </c>
      <c r="G8" s="879">
        <f t="shared" si="1"/>
        <v>0.16037946428571428</v>
      </c>
      <c r="H8" s="602"/>
    </row>
    <row r="9" spans="1:9" ht="13.8">
      <c r="A9" s="855">
        <v>2003</v>
      </c>
      <c r="B9" s="880">
        <v>18141</v>
      </c>
      <c r="C9" s="880">
        <v>6558</v>
      </c>
      <c r="D9" s="881">
        <f t="shared" si="0"/>
        <v>0.36150157102695551</v>
      </c>
      <c r="E9" s="880">
        <v>9153</v>
      </c>
      <c r="F9" s="880">
        <v>1449</v>
      </c>
      <c r="G9" s="882">
        <f t="shared" si="1"/>
        <v>0.1583087512291052</v>
      </c>
      <c r="H9" s="602"/>
    </row>
    <row r="10" spans="1:9" ht="13.8">
      <c r="A10" s="853">
        <v>2004</v>
      </c>
      <c r="B10" s="877">
        <v>18296</v>
      </c>
      <c r="C10" s="877">
        <v>6714</v>
      </c>
      <c r="D10" s="878">
        <f t="shared" si="0"/>
        <v>0.36696545693047661</v>
      </c>
      <c r="E10" s="877">
        <v>9219</v>
      </c>
      <c r="F10" s="877">
        <v>1455</v>
      </c>
      <c r="G10" s="879">
        <f t="shared" si="1"/>
        <v>0.15782622844126262</v>
      </c>
      <c r="H10" s="602"/>
    </row>
    <row r="11" spans="1:9" ht="13.8">
      <c r="A11" s="855">
        <v>2005</v>
      </c>
      <c r="B11" s="880">
        <v>17922</v>
      </c>
      <c r="C11" s="880">
        <v>6787</v>
      </c>
      <c r="D11" s="881">
        <f t="shared" si="0"/>
        <v>0.37869657404307555</v>
      </c>
      <c r="E11" s="880">
        <v>9301</v>
      </c>
      <c r="F11" s="880">
        <v>1531</v>
      </c>
      <c r="G11" s="882">
        <f t="shared" si="1"/>
        <v>0.1646059563487797</v>
      </c>
      <c r="H11" s="602"/>
    </row>
    <row r="12" spans="1:9" ht="13.8">
      <c r="A12" s="853">
        <v>2006</v>
      </c>
      <c r="B12" s="877">
        <v>18986</v>
      </c>
      <c r="C12" s="877">
        <v>7031</v>
      </c>
      <c r="D12" s="878">
        <f t="shared" si="0"/>
        <v>0.37032550300221218</v>
      </c>
      <c r="E12" s="877">
        <v>9602</v>
      </c>
      <c r="F12" s="877">
        <v>1508</v>
      </c>
      <c r="G12" s="879">
        <f t="shared" si="1"/>
        <v>0.15705061445532181</v>
      </c>
      <c r="H12" s="602"/>
    </row>
    <row r="13" spans="1:9" ht="13.8">
      <c r="A13" s="855">
        <v>2007</v>
      </c>
      <c r="B13" s="880">
        <v>19152</v>
      </c>
      <c r="C13" s="880">
        <v>7147</v>
      </c>
      <c r="D13" s="881">
        <f t="shared" si="0"/>
        <v>0.37317251461988304</v>
      </c>
      <c r="E13" s="880">
        <v>9603</v>
      </c>
      <c r="F13" s="880">
        <v>1547</v>
      </c>
      <c r="G13" s="882">
        <f t="shared" si="1"/>
        <v>0.1610954909923982</v>
      </c>
      <c r="H13" s="602"/>
    </row>
    <row r="14" spans="1:9" ht="13.8">
      <c r="A14" s="853">
        <v>2008</v>
      </c>
      <c r="B14" s="877">
        <v>19462</v>
      </c>
      <c r="C14" s="877">
        <v>7251</v>
      </c>
      <c r="D14" s="878">
        <f t="shared" si="0"/>
        <v>0.37257219196382696</v>
      </c>
      <c r="E14" s="877">
        <v>9553</v>
      </c>
      <c r="F14" s="877">
        <v>1529</v>
      </c>
      <c r="G14" s="879">
        <f t="shared" si="1"/>
        <v>0.16005443316235737</v>
      </c>
      <c r="H14" s="602"/>
    </row>
    <row r="15" spans="1:9" ht="13.8">
      <c r="A15" s="855">
        <v>2009</v>
      </c>
      <c r="B15" s="880">
        <v>18891</v>
      </c>
      <c r="C15" s="880">
        <v>7200</v>
      </c>
      <c r="D15" s="881">
        <f t="shared" si="0"/>
        <v>0.38113387327298714</v>
      </c>
      <c r="E15" s="880">
        <v>9934</v>
      </c>
      <c r="F15" s="880">
        <v>1653</v>
      </c>
      <c r="G15" s="882">
        <f t="shared" si="1"/>
        <v>0.16639822830682505</v>
      </c>
      <c r="H15" s="602"/>
    </row>
    <row r="16" spans="1:9" ht="13.8">
      <c r="A16" s="853">
        <v>2010</v>
      </c>
      <c r="B16" s="877">
        <v>18948</v>
      </c>
      <c r="C16" s="877">
        <v>6896</v>
      </c>
      <c r="D16" s="878">
        <f t="shared" si="0"/>
        <v>0.36394342410808528</v>
      </c>
      <c r="E16" s="877">
        <v>9632</v>
      </c>
      <c r="F16" s="877">
        <v>1567</v>
      </c>
      <c r="G16" s="879">
        <f t="shared" si="1"/>
        <v>0.16268687707641197</v>
      </c>
      <c r="H16" s="602"/>
    </row>
    <row r="17" spans="1:8" ht="13.8">
      <c r="A17" s="855">
        <v>2011</v>
      </c>
      <c r="B17" s="880">
        <v>18971</v>
      </c>
      <c r="C17" s="880">
        <v>6863</v>
      </c>
      <c r="D17" s="881">
        <f t="shared" si="0"/>
        <v>0.36176269042222342</v>
      </c>
      <c r="E17" s="880">
        <v>9936</v>
      </c>
      <c r="F17" s="880">
        <v>1600</v>
      </c>
      <c r="G17" s="882">
        <f t="shared" si="1"/>
        <v>0.1610305958132045</v>
      </c>
      <c r="H17" s="602"/>
    </row>
    <row r="18" spans="1:8" ht="13.8">
      <c r="A18" s="853">
        <v>2012</v>
      </c>
      <c r="B18" s="877">
        <v>18985</v>
      </c>
      <c r="C18" s="877">
        <v>6901</v>
      </c>
      <c r="D18" s="878">
        <f t="shared" si="0"/>
        <v>0.36349749802475639</v>
      </c>
      <c r="E18" s="877">
        <v>10332</v>
      </c>
      <c r="F18" s="877">
        <v>1660</v>
      </c>
      <c r="G18" s="879">
        <f t="shared" si="1"/>
        <v>0.16066589237320944</v>
      </c>
      <c r="H18" s="602"/>
    </row>
    <row r="19" spans="1:8" ht="13.8">
      <c r="A19" s="855">
        <v>2013</v>
      </c>
      <c r="B19" s="880">
        <v>18979</v>
      </c>
      <c r="C19" s="880">
        <v>6845</v>
      </c>
      <c r="D19" s="881">
        <f t="shared" si="0"/>
        <v>0.36066178407713789</v>
      </c>
      <c r="E19" s="880">
        <v>10558</v>
      </c>
      <c r="F19" s="880">
        <v>1696</v>
      </c>
      <c r="G19" s="882">
        <f t="shared" si="1"/>
        <v>0.16063648418261034</v>
      </c>
      <c r="H19" s="602"/>
    </row>
    <row r="20" spans="1:8" ht="13.8">
      <c r="A20" s="853">
        <v>2014</v>
      </c>
      <c r="B20" s="877">
        <v>18582</v>
      </c>
      <c r="C20" s="877">
        <v>6451</v>
      </c>
      <c r="D20" s="878">
        <f t="shared" si="0"/>
        <v>0.34716392207512647</v>
      </c>
      <c r="E20" s="877">
        <v>10864</v>
      </c>
      <c r="F20" s="877">
        <v>1729</v>
      </c>
      <c r="G20" s="879">
        <f t="shared" si="1"/>
        <v>0.15914948453608246</v>
      </c>
      <c r="H20" s="602"/>
    </row>
    <row r="21" spans="1:8" ht="13.8">
      <c r="A21" s="855">
        <v>2015</v>
      </c>
      <c r="B21" s="880">
        <v>18461</v>
      </c>
      <c r="C21" s="880">
        <v>6568</v>
      </c>
      <c r="D21" s="881">
        <f t="shared" si="0"/>
        <v>0.35577704349710199</v>
      </c>
      <c r="E21" s="880">
        <v>11198</v>
      </c>
      <c r="F21" s="880">
        <v>1819</v>
      </c>
      <c r="G21" s="882">
        <f t="shared" si="1"/>
        <v>0.16243972137881765</v>
      </c>
      <c r="H21" s="602"/>
    </row>
    <row r="22" spans="1:8" ht="13.8">
      <c r="A22" s="853">
        <v>2016</v>
      </c>
      <c r="B22" s="877">
        <v>18067</v>
      </c>
      <c r="C22" s="877">
        <v>6326</v>
      </c>
      <c r="D22" s="878">
        <f t="shared" si="0"/>
        <v>0.35014114130735596</v>
      </c>
      <c r="E22" s="877">
        <v>11035</v>
      </c>
      <c r="F22" s="877">
        <v>1885</v>
      </c>
      <c r="G22" s="879">
        <f t="shared" si="1"/>
        <v>0.17082011780697781</v>
      </c>
      <c r="H22" s="602"/>
    </row>
    <row r="23" spans="1:8" ht="13.8">
      <c r="A23" s="855">
        <v>2017</v>
      </c>
      <c r="B23" s="880">
        <v>17524</v>
      </c>
      <c r="C23" s="880">
        <v>6312</v>
      </c>
      <c r="D23" s="881">
        <f t="shared" si="0"/>
        <v>0.36019173704633645</v>
      </c>
      <c r="E23" s="880">
        <v>11500</v>
      </c>
      <c r="F23" s="880">
        <v>1951</v>
      </c>
      <c r="G23" s="882">
        <f t="shared" si="1"/>
        <v>0.16965217391304349</v>
      </c>
      <c r="H23" s="602"/>
    </row>
    <row r="24" spans="1:8" ht="13.8">
      <c r="A24" s="853">
        <v>2018</v>
      </c>
      <c r="B24" s="877">
        <v>17026</v>
      </c>
      <c r="C24" s="877">
        <v>6121</v>
      </c>
      <c r="D24" s="878">
        <f t="shared" si="0"/>
        <v>0.35950898625631389</v>
      </c>
      <c r="E24" s="877">
        <v>11531</v>
      </c>
      <c r="F24" s="877">
        <v>2011</v>
      </c>
      <c r="G24" s="879">
        <f t="shared" si="1"/>
        <v>0.17439944497441678</v>
      </c>
      <c r="H24" s="602"/>
    </row>
    <row r="25" spans="1:8" ht="13.8">
      <c r="A25" s="883">
        <v>2019</v>
      </c>
      <c r="B25" s="880">
        <v>16835</v>
      </c>
      <c r="C25" s="880">
        <v>6025</v>
      </c>
      <c r="D25" s="884">
        <f t="shared" si="0"/>
        <v>0.35788535788535786</v>
      </c>
      <c r="E25" s="880">
        <v>11736</v>
      </c>
      <c r="F25" s="880">
        <v>2080</v>
      </c>
      <c r="G25" s="885">
        <f t="shared" si="1"/>
        <v>0.17723244717109748</v>
      </c>
    </row>
    <row r="26" spans="1:8" ht="13.8">
      <c r="A26" s="886">
        <v>2020</v>
      </c>
      <c r="B26" s="877">
        <v>15807</v>
      </c>
      <c r="C26" s="877">
        <v>5703</v>
      </c>
      <c r="D26" s="887">
        <f t="shared" si="0"/>
        <v>0.36078952362877204</v>
      </c>
      <c r="E26" s="877">
        <v>12027</v>
      </c>
      <c r="F26" s="877">
        <v>2159</v>
      </c>
      <c r="G26" s="888">
        <f t="shared" si="1"/>
        <v>0.1795127629500291</v>
      </c>
    </row>
    <row r="27" spans="1:8" ht="13.8">
      <c r="A27" s="889">
        <v>2021</v>
      </c>
      <c r="B27" s="890">
        <v>15637</v>
      </c>
      <c r="C27" s="880">
        <v>5968</v>
      </c>
      <c r="D27" s="891">
        <f t="shared" si="0"/>
        <v>0.38165888597557074</v>
      </c>
      <c r="E27" s="890">
        <v>12877</v>
      </c>
      <c r="F27" s="880">
        <v>2300</v>
      </c>
      <c r="G27" s="882">
        <f t="shared" si="1"/>
        <v>0.17861303098547798</v>
      </c>
    </row>
    <row r="28" spans="1:8" ht="13.8">
      <c r="A28" s="617"/>
      <c r="B28" s="643"/>
      <c r="C28" s="603"/>
      <c r="D28" s="603"/>
      <c r="E28" s="603"/>
      <c r="F28" s="603"/>
      <c r="G28" s="603"/>
    </row>
    <row r="29" spans="1:8" ht="30.45" customHeight="1">
      <c r="A29" s="2502" t="s">
        <v>1749</v>
      </c>
      <c r="B29" s="2502"/>
      <c r="C29" s="2502"/>
      <c r="D29" s="2502"/>
      <c r="E29" s="2502"/>
      <c r="F29" s="2502"/>
      <c r="G29" s="2502"/>
    </row>
    <row r="30" spans="1:8" ht="13.8">
      <c r="A30" s="609"/>
      <c r="B30" s="603"/>
      <c r="C30" s="603"/>
      <c r="D30" s="603"/>
      <c r="E30" s="603"/>
      <c r="F30" s="603"/>
      <c r="G30" s="603"/>
    </row>
    <row r="31" spans="1:8" ht="33.450000000000003" customHeight="1">
      <c r="A31" s="2487" t="s">
        <v>2006</v>
      </c>
      <c r="B31" s="2487"/>
      <c r="C31" s="2487"/>
      <c r="D31" s="2487"/>
      <c r="E31" s="2487"/>
      <c r="F31" s="2487"/>
      <c r="G31" s="2487"/>
    </row>
  </sheetData>
  <mergeCells count="10">
    <mergeCell ref="A31:G31"/>
    <mergeCell ref="A1:G1"/>
    <mergeCell ref="A3:A5"/>
    <mergeCell ref="B3:D3"/>
    <mergeCell ref="E3:G3"/>
    <mergeCell ref="B4:B5"/>
    <mergeCell ref="C4:D4"/>
    <mergeCell ref="E4:E5"/>
    <mergeCell ref="F4:G4"/>
    <mergeCell ref="A29:G29"/>
  </mergeCells>
  <printOptions horizontalCentered="1"/>
  <pageMargins left="0.5" right="0.5" top="0.5" bottom="0.5" header="0.3" footer="0.3"/>
  <pageSetup orientation="portrait" horizontalDpi="300" verticalDpi="300" r:id="rId1"/>
  <headerFooter alignWithMargins="0">
    <oddFooter>&amp;L&amp;"Arial,Italic"&amp;9      The State of Hawaii Data Book 2015&amp;R&amp;9http://dbedt.hawaii.gov/</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6"/>
  <sheetViews>
    <sheetView topLeftCell="A4" zoomScaleNormal="100" workbookViewId="0">
      <selection activeCell="A16" sqref="A16:N16"/>
    </sheetView>
  </sheetViews>
  <sheetFormatPr defaultColWidth="9.6640625" defaultRowHeight="13.8"/>
  <cols>
    <col min="1" max="1" width="17" style="17" customWidth="1"/>
    <col min="2" max="14" width="11.77734375" style="17" customWidth="1"/>
    <col min="15" max="16384" width="9.6640625" style="17"/>
  </cols>
  <sheetData>
    <row r="1" spans="1:15" ht="24.6" customHeight="1">
      <c r="A1" s="2039" t="s">
        <v>2724</v>
      </c>
      <c r="B1" s="2039"/>
      <c r="C1" s="2039"/>
      <c r="D1" s="2039"/>
      <c r="E1" s="2039"/>
      <c r="F1" s="2039"/>
      <c r="G1" s="2039"/>
      <c r="H1" s="2039"/>
      <c r="I1" s="2039"/>
      <c r="J1" s="2039"/>
      <c r="K1" s="2039"/>
      <c r="L1" s="2039"/>
      <c r="M1" s="2039"/>
      <c r="N1" s="2039"/>
    </row>
    <row r="2" spans="1:15">
      <c r="A2" s="4"/>
      <c r="B2" s="4"/>
      <c r="C2" s="4"/>
      <c r="D2" s="4"/>
      <c r="E2" s="4"/>
      <c r="F2" s="4"/>
      <c r="G2" s="4"/>
      <c r="H2" s="4"/>
      <c r="I2" s="4"/>
      <c r="J2" s="4"/>
      <c r="K2" s="4"/>
      <c r="L2" s="4"/>
      <c r="M2" s="4"/>
    </row>
    <row r="3" spans="1:15" s="51" customFormat="1" ht="20.399999999999999">
      <c r="A3" s="2037" t="s">
        <v>66</v>
      </c>
      <c r="B3" s="2040" t="s">
        <v>217</v>
      </c>
      <c r="C3" s="2041"/>
      <c r="D3" s="2041"/>
      <c r="E3" s="2041"/>
      <c r="F3" s="2041"/>
      <c r="G3" s="2041"/>
      <c r="H3" s="2041"/>
      <c r="I3" s="2041"/>
      <c r="J3" s="2041"/>
      <c r="K3" s="2041"/>
      <c r="L3" s="2041"/>
      <c r="M3" s="2041"/>
      <c r="N3" s="2041"/>
      <c r="O3" s="357"/>
    </row>
    <row r="4" spans="1:15" s="51" customFormat="1" ht="20.399999999999999">
      <c r="A4" s="2038"/>
      <c r="B4" s="1274">
        <v>1900</v>
      </c>
      <c r="C4" s="79">
        <v>1910</v>
      </c>
      <c r="D4" s="79">
        <v>1920</v>
      </c>
      <c r="E4" s="79">
        <v>1930</v>
      </c>
      <c r="F4" s="79">
        <v>1940</v>
      </c>
      <c r="G4" s="79">
        <v>1950</v>
      </c>
      <c r="H4" s="79">
        <v>1960</v>
      </c>
      <c r="I4" s="79">
        <v>1970</v>
      </c>
      <c r="J4" s="79">
        <v>1980</v>
      </c>
      <c r="K4" s="79">
        <v>1990</v>
      </c>
      <c r="L4" s="79">
        <v>2000</v>
      </c>
      <c r="M4" s="1275">
        <v>2010</v>
      </c>
      <c r="N4" s="80">
        <v>2020</v>
      </c>
      <c r="O4" s="357"/>
    </row>
    <row r="5" spans="1:15" s="51" customFormat="1" ht="15.6">
      <c r="A5" s="1972" t="s">
        <v>2042</v>
      </c>
      <c r="B5" s="1973">
        <v>58504</v>
      </c>
      <c r="C5" s="1974">
        <v>81993</v>
      </c>
      <c r="D5" s="1975">
        <v>123496</v>
      </c>
      <c r="E5" s="1974">
        <v>202887</v>
      </c>
      <c r="F5" s="1975">
        <v>257696</v>
      </c>
      <c r="G5" s="1974">
        <v>353020</v>
      </c>
      <c r="H5" s="1976">
        <v>500409</v>
      </c>
      <c r="I5" s="1977">
        <v>630528</v>
      </c>
      <c r="J5" s="1976">
        <v>762565</v>
      </c>
      <c r="K5" s="1977">
        <v>836231</v>
      </c>
      <c r="L5" s="1976">
        <v>876156</v>
      </c>
      <c r="M5" s="1977">
        <v>953207</v>
      </c>
      <c r="N5" s="1976">
        <v>1016508</v>
      </c>
      <c r="O5" s="1276"/>
    </row>
    <row r="6" spans="1:15" s="51" customFormat="1" ht="15.6">
      <c r="A6" s="1972" t="s">
        <v>68</v>
      </c>
      <c r="B6" s="1978">
        <v>46843</v>
      </c>
      <c r="C6" s="1979">
        <v>55382</v>
      </c>
      <c r="D6" s="1980">
        <v>64895</v>
      </c>
      <c r="E6" s="1979">
        <v>73325</v>
      </c>
      <c r="F6" s="1980">
        <v>73276</v>
      </c>
      <c r="G6" s="1979">
        <v>68350</v>
      </c>
      <c r="H6" s="1976">
        <v>61332</v>
      </c>
      <c r="I6" s="1977">
        <v>63468</v>
      </c>
      <c r="J6" s="1976">
        <v>92053</v>
      </c>
      <c r="K6" s="1977">
        <v>120317</v>
      </c>
      <c r="L6" s="1976">
        <v>148677</v>
      </c>
      <c r="M6" s="1977">
        <v>185079</v>
      </c>
      <c r="N6" s="1976">
        <v>200629</v>
      </c>
      <c r="O6" s="1276"/>
    </row>
    <row r="7" spans="1:15" s="51" customFormat="1" ht="15.6">
      <c r="A7" s="1972" t="s">
        <v>2043</v>
      </c>
      <c r="B7" s="2036">
        <v>25416</v>
      </c>
      <c r="C7" s="1979">
        <v>28623</v>
      </c>
      <c r="D7" s="1980">
        <v>36080</v>
      </c>
      <c r="E7" s="1979">
        <v>48756</v>
      </c>
      <c r="F7" s="1980">
        <v>46919</v>
      </c>
      <c r="G7" s="1979">
        <v>40103</v>
      </c>
      <c r="H7" s="1976">
        <v>35717</v>
      </c>
      <c r="I7" s="1977">
        <v>38691</v>
      </c>
      <c r="J7" s="1976">
        <v>62823</v>
      </c>
      <c r="K7" s="1977">
        <v>91361</v>
      </c>
      <c r="L7" s="1976">
        <v>117644</v>
      </c>
      <c r="M7" s="1977">
        <v>144444</v>
      </c>
      <c r="N7" s="1976">
        <v>154100</v>
      </c>
      <c r="O7" s="1276"/>
    </row>
    <row r="8" spans="1:15" s="51" customFormat="1" ht="15.6">
      <c r="A8" s="1972" t="s">
        <v>70</v>
      </c>
      <c r="B8" s="2036"/>
      <c r="C8" s="1979">
        <v>131</v>
      </c>
      <c r="D8" s="1980">
        <v>185</v>
      </c>
      <c r="E8" s="1979">
        <v>2356</v>
      </c>
      <c r="F8" s="1980">
        <v>3720</v>
      </c>
      <c r="G8" s="1981">
        <v>3136</v>
      </c>
      <c r="H8" s="1976">
        <v>2115</v>
      </c>
      <c r="I8" s="1982">
        <v>2204</v>
      </c>
      <c r="J8" s="1983">
        <v>2119</v>
      </c>
      <c r="K8" s="1982">
        <v>2426</v>
      </c>
      <c r="L8" s="1983">
        <v>3193</v>
      </c>
      <c r="M8" s="1982">
        <v>3135</v>
      </c>
      <c r="N8" s="1983">
        <v>3367</v>
      </c>
      <c r="O8" s="1276"/>
    </row>
    <row r="9" spans="1:15" s="51" customFormat="1" ht="15.6">
      <c r="A9" s="1972" t="s">
        <v>71</v>
      </c>
      <c r="B9" s="1277" t="s">
        <v>27</v>
      </c>
      <c r="C9" s="1979">
        <v>2</v>
      </c>
      <c r="D9" s="1980">
        <v>3</v>
      </c>
      <c r="E9" s="1979">
        <v>2</v>
      </c>
      <c r="F9" s="1980">
        <v>1</v>
      </c>
      <c r="G9" s="1984" t="s">
        <v>27</v>
      </c>
      <c r="H9" s="1985" t="s">
        <v>27</v>
      </c>
      <c r="I9" s="1984" t="s">
        <v>27</v>
      </c>
      <c r="J9" s="1985" t="s">
        <v>27</v>
      </c>
      <c r="K9" s="1984" t="s">
        <v>27</v>
      </c>
      <c r="L9" s="1985" t="s">
        <v>27</v>
      </c>
      <c r="M9" s="1984" t="s">
        <v>27</v>
      </c>
      <c r="N9" s="1985" t="s">
        <v>27</v>
      </c>
      <c r="O9" s="1276"/>
    </row>
    <row r="10" spans="1:15" s="51" customFormat="1" ht="15.6">
      <c r="A10" s="1972" t="s">
        <v>49</v>
      </c>
      <c r="B10" s="1978">
        <v>2504</v>
      </c>
      <c r="C10" s="1979">
        <v>1791</v>
      </c>
      <c r="D10" s="1980">
        <v>1784</v>
      </c>
      <c r="E10" s="1979">
        <v>5032</v>
      </c>
      <c r="F10" s="1980">
        <v>5340</v>
      </c>
      <c r="G10" s="1974">
        <v>5280</v>
      </c>
      <c r="H10" s="1976">
        <v>5023</v>
      </c>
      <c r="I10" s="1986">
        <v>5261</v>
      </c>
      <c r="J10" s="1987">
        <v>6049</v>
      </c>
      <c r="K10" s="1986">
        <v>6717</v>
      </c>
      <c r="L10" s="1987">
        <v>7404</v>
      </c>
      <c r="M10" s="1986">
        <v>7345</v>
      </c>
      <c r="N10" s="1987">
        <v>7369</v>
      </c>
      <c r="O10" s="1276"/>
    </row>
    <row r="11" spans="1:15" s="51" customFormat="1" ht="15.6">
      <c r="A11" s="1972" t="s">
        <v>72</v>
      </c>
      <c r="B11" s="1978">
        <v>20562</v>
      </c>
      <c r="C11" s="1979">
        <v>23744</v>
      </c>
      <c r="D11" s="1980">
        <v>29247</v>
      </c>
      <c r="E11" s="1979">
        <v>35806</v>
      </c>
      <c r="F11" s="1980">
        <v>35636</v>
      </c>
      <c r="G11" s="1979">
        <v>29683</v>
      </c>
      <c r="H11" s="1976">
        <v>27922</v>
      </c>
      <c r="I11" s="1977">
        <v>29524</v>
      </c>
      <c r="J11" s="1976">
        <v>38856</v>
      </c>
      <c r="K11" s="1977">
        <v>50947</v>
      </c>
      <c r="L11" s="1976">
        <v>58303</v>
      </c>
      <c r="M11" s="1977">
        <v>66921</v>
      </c>
      <c r="N11" s="1976">
        <v>73214</v>
      </c>
      <c r="O11" s="1276"/>
    </row>
    <row r="12" spans="1:15" s="51" customFormat="1" ht="16.2" thickBot="1">
      <c r="A12" s="1972" t="s">
        <v>2044</v>
      </c>
      <c r="B12" s="1988">
        <v>172</v>
      </c>
      <c r="C12" s="1989">
        <v>208</v>
      </c>
      <c r="D12" s="1990">
        <v>191</v>
      </c>
      <c r="E12" s="1989">
        <v>136</v>
      </c>
      <c r="F12" s="1990">
        <v>182</v>
      </c>
      <c r="G12" s="1989">
        <v>222</v>
      </c>
      <c r="H12" s="1279">
        <v>254</v>
      </c>
      <c r="I12" s="1991">
        <v>237</v>
      </c>
      <c r="J12" s="1992">
        <v>226</v>
      </c>
      <c r="K12" s="1991">
        <v>230</v>
      </c>
      <c r="L12" s="1992">
        <v>160</v>
      </c>
      <c r="M12" s="1991">
        <v>170</v>
      </c>
      <c r="N12" s="1992">
        <v>84</v>
      </c>
      <c r="O12" s="1276"/>
    </row>
    <row r="13" spans="1:15" s="51" customFormat="1" ht="15.6">
      <c r="A13" s="1993" t="s">
        <v>33</v>
      </c>
      <c r="B13" s="1975">
        <v>154001</v>
      </c>
      <c r="C13" s="1974">
        <v>191874</v>
      </c>
      <c r="D13" s="1975">
        <v>255881</v>
      </c>
      <c r="E13" s="1974">
        <v>368300</v>
      </c>
      <c r="F13" s="1975">
        <v>422770</v>
      </c>
      <c r="G13" s="1974">
        <v>499794</v>
      </c>
      <c r="H13" s="1280">
        <v>632772</v>
      </c>
      <c r="I13" s="1281">
        <v>769913</v>
      </c>
      <c r="J13" s="1280">
        <v>964691</v>
      </c>
      <c r="K13" s="1281">
        <v>1108229</v>
      </c>
      <c r="L13" s="1280">
        <v>1211537</v>
      </c>
      <c r="M13" s="1281">
        <v>1360301</v>
      </c>
      <c r="N13" s="1280">
        <v>1455271</v>
      </c>
      <c r="O13" s="1276"/>
    </row>
    <row r="14" spans="1:15" ht="57.6" customHeight="1">
      <c r="A14" s="2042" t="s">
        <v>2729</v>
      </c>
      <c r="B14" s="2043"/>
      <c r="C14" s="2043"/>
      <c r="D14" s="2043"/>
      <c r="E14" s="2043"/>
      <c r="F14" s="2043"/>
      <c r="G14" s="2043"/>
      <c r="H14" s="2043"/>
      <c r="I14" s="2043"/>
      <c r="J14" s="2043"/>
      <c r="K14" s="2043"/>
      <c r="L14" s="2043"/>
      <c r="M14" s="2043"/>
      <c r="N14" s="2044"/>
    </row>
    <row r="15" spans="1:15">
      <c r="A15" s="4"/>
      <c r="B15" s="4"/>
      <c r="C15" s="4"/>
      <c r="D15" s="4"/>
      <c r="E15" s="4"/>
      <c r="F15" s="4"/>
      <c r="G15" s="4"/>
      <c r="H15" s="4"/>
      <c r="I15" s="4"/>
      <c r="J15" s="4"/>
      <c r="K15" s="4"/>
      <c r="L15" s="4"/>
      <c r="M15" s="4"/>
    </row>
    <row r="16" spans="1:15" ht="30.6" customHeight="1">
      <c r="A16" s="2045" t="s">
        <v>2732</v>
      </c>
      <c r="B16" s="2045"/>
      <c r="C16" s="2045"/>
      <c r="D16" s="2045"/>
      <c r="E16" s="2045"/>
      <c r="F16" s="2045"/>
      <c r="G16" s="2045"/>
      <c r="H16" s="2045"/>
      <c r="I16" s="2045"/>
      <c r="J16" s="2045"/>
      <c r="K16" s="2045"/>
      <c r="L16" s="2045"/>
      <c r="M16" s="2045"/>
      <c r="N16" s="2045"/>
    </row>
    <row r="17" spans="1:13">
      <c r="A17" s="4"/>
      <c r="B17" s="4"/>
      <c r="C17" s="4"/>
      <c r="D17" s="4"/>
      <c r="E17" s="4"/>
      <c r="F17" s="4"/>
      <c r="G17" s="4"/>
      <c r="H17" s="4"/>
      <c r="I17" s="4"/>
      <c r="J17" s="4"/>
      <c r="K17" s="4"/>
      <c r="L17" s="4"/>
      <c r="M17" s="4"/>
    </row>
    <row r="18" spans="1:13">
      <c r="A18" s="2035" t="s">
        <v>440</v>
      </c>
      <c r="B18" s="2035"/>
      <c r="C18" s="2035"/>
      <c r="D18" s="2035"/>
      <c r="E18" s="2035"/>
      <c r="F18" s="2035"/>
      <c r="G18" s="2035"/>
      <c r="H18" s="2035"/>
      <c r="I18" s="2035"/>
      <c r="J18" s="2035"/>
      <c r="K18" s="2035"/>
      <c r="L18" s="2035"/>
      <c r="M18" s="2035"/>
    </row>
    <row r="19" spans="1:13">
      <c r="A19" s="4"/>
      <c r="B19" s="4"/>
      <c r="C19" s="4"/>
      <c r="D19" s="4"/>
      <c r="E19" s="4"/>
      <c r="F19" s="4"/>
      <c r="G19" s="4"/>
      <c r="H19" s="4"/>
      <c r="I19" s="4"/>
      <c r="J19" s="4"/>
      <c r="K19" s="4"/>
      <c r="L19" s="4"/>
      <c r="M19" s="4"/>
    </row>
    <row r="20" spans="1:13">
      <c r="A20" s="4"/>
      <c r="B20" s="4"/>
      <c r="C20" s="4"/>
      <c r="D20" s="4"/>
      <c r="E20" s="4"/>
      <c r="F20" s="4"/>
      <c r="G20" s="4"/>
      <c r="H20" s="4"/>
      <c r="I20" s="4"/>
      <c r="J20" s="4"/>
      <c r="K20" s="4"/>
      <c r="L20" s="4"/>
      <c r="M20" s="4"/>
    </row>
    <row r="21" spans="1:13">
      <c r="A21" s="4"/>
      <c r="B21" s="4"/>
      <c r="C21" s="4"/>
      <c r="D21" s="4"/>
      <c r="E21" s="4"/>
      <c r="F21" s="4"/>
      <c r="G21" s="4"/>
      <c r="H21" s="4"/>
      <c r="I21" s="4"/>
      <c r="J21" s="4"/>
      <c r="K21" s="4"/>
      <c r="L21" s="4"/>
      <c r="M21" s="4"/>
    </row>
    <row r="22" spans="1:13">
      <c r="A22" s="4"/>
      <c r="B22" s="4"/>
      <c r="C22" s="4"/>
      <c r="D22" s="4"/>
      <c r="E22" s="4"/>
      <c r="F22" s="4"/>
      <c r="G22" s="4"/>
      <c r="H22" s="4"/>
      <c r="I22" s="4"/>
      <c r="J22" s="4"/>
      <c r="K22" s="4"/>
      <c r="L22" s="4"/>
      <c r="M22" s="4"/>
    </row>
    <row r="23" spans="1:13">
      <c r="A23" s="4"/>
      <c r="B23" s="4"/>
      <c r="C23" s="4"/>
      <c r="D23" s="4"/>
      <c r="E23" s="4"/>
      <c r="F23" s="4"/>
      <c r="G23" s="4"/>
      <c r="H23" s="4"/>
      <c r="I23" s="4"/>
      <c r="J23" s="4"/>
      <c r="K23" s="4"/>
      <c r="L23" s="4"/>
      <c r="M23" s="4"/>
    </row>
    <row r="24" spans="1:13">
      <c r="A24" s="4"/>
      <c r="B24" s="4"/>
      <c r="C24" s="4"/>
      <c r="D24" s="4"/>
      <c r="E24" s="4"/>
      <c r="F24" s="4"/>
      <c r="G24" s="4"/>
      <c r="H24" s="4"/>
      <c r="I24" s="4"/>
      <c r="J24" s="4"/>
      <c r="K24" s="4"/>
      <c r="L24" s="4"/>
      <c r="M24" s="4"/>
    </row>
    <row r="25" spans="1:13">
      <c r="A25" s="4"/>
      <c r="B25" s="4"/>
      <c r="C25" s="4"/>
      <c r="D25" s="4"/>
      <c r="E25" s="4"/>
      <c r="F25" s="4"/>
      <c r="G25" s="4"/>
      <c r="H25" s="4"/>
      <c r="I25" s="4"/>
      <c r="J25" s="4"/>
      <c r="K25" s="4"/>
      <c r="L25" s="4"/>
      <c r="M25" s="4"/>
    </row>
    <row r="26" spans="1:13">
      <c r="A26" s="4"/>
      <c r="B26" s="4"/>
      <c r="C26" s="4"/>
      <c r="D26" s="4"/>
      <c r="E26" s="4"/>
      <c r="F26" s="4"/>
      <c r="G26" s="4"/>
      <c r="H26" s="4"/>
      <c r="I26" s="4"/>
      <c r="J26" s="4"/>
      <c r="K26" s="4"/>
      <c r="L26" s="4"/>
      <c r="M26" s="4"/>
    </row>
    <row r="27" spans="1:13">
      <c r="A27" s="4"/>
      <c r="B27" s="4"/>
      <c r="C27" s="4"/>
      <c r="D27" s="4"/>
      <c r="E27" s="4"/>
      <c r="F27" s="4"/>
      <c r="G27" s="4"/>
      <c r="H27" s="4"/>
      <c r="I27" s="4"/>
      <c r="J27" s="4"/>
      <c r="K27" s="4"/>
      <c r="L27" s="4"/>
      <c r="M27" s="4"/>
    </row>
    <row r="28" spans="1:13">
      <c r="A28" s="4"/>
      <c r="B28" s="4"/>
      <c r="C28" s="4"/>
      <c r="D28" s="4"/>
      <c r="E28" s="4"/>
      <c r="F28" s="4"/>
      <c r="G28" s="4"/>
      <c r="H28" s="4"/>
      <c r="I28" s="4"/>
      <c r="J28" s="4"/>
      <c r="K28" s="4"/>
      <c r="L28" s="4"/>
      <c r="M28" s="4"/>
    </row>
    <row r="29" spans="1:13">
      <c r="A29" s="4"/>
      <c r="B29" s="4"/>
      <c r="C29" s="4"/>
      <c r="D29" s="4"/>
      <c r="E29" s="4"/>
      <c r="F29" s="4"/>
      <c r="G29" s="4"/>
      <c r="H29" s="4"/>
      <c r="I29" s="4"/>
      <c r="J29" s="4"/>
      <c r="K29" s="4"/>
      <c r="L29" s="4"/>
      <c r="M29" s="4"/>
    </row>
    <row r="30" spans="1:13">
      <c r="A30" s="4"/>
      <c r="B30" s="4"/>
      <c r="C30" s="4"/>
      <c r="D30" s="4"/>
      <c r="E30" s="4"/>
      <c r="F30" s="4"/>
      <c r="G30" s="4"/>
      <c r="H30" s="4"/>
      <c r="I30" s="4"/>
      <c r="J30" s="4"/>
      <c r="K30" s="4"/>
      <c r="L30" s="4"/>
      <c r="M30" s="4"/>
    </row>
    <row r="31" spans="1:13">
      <c r="A31" s="4"/>
      <c r="B31" s="4"/>
      <c r="C31" s="4"/>
      <c r="D31" s="4"/>
      <c r="E31" s="4"/>
      <c r="F31" s="4"/>
      <c r="G31" s="4"/>
      <c r="H31" s="4"/>
      <c r="I31" s="4"/>
      <c r="J31" s="4"/>
      <c r="K31" s="4"/>
      <c r="L31" s="4"/>
      <c r="M31" s="4"/>
    </row>
    <row r="32" spans="1:13">
      <c r="A32" s="4"/>
      <c r="B32" s="4"/>
      <c r="C32" s="4"/>
      <c r="D32" s="4"/>
      <c r="E32" s="4"/>
      <c r="F32" s="4"/>
      <c r="G32" s="4"/>
      <c r="H32" s="4"/>
      <c r="I32" s="4"/>
      <c r="J32" s="4"/>
      <c r="K32" s="4"/>
      <c r="L32" s="4"/>
      <c r="M32" s="4"/>
    </row>
    <row r="33" spans="1:13">
      <c r="A33" s="4"/>
      <c r="B33" s="4"/>
      <c r="C33" s="4"/>
      <c r="D33" s="4"/>
      <c r="E33" s="4"/>
      <c r="F33" s="4"/>
      <c r="G33" s="4"/>
      <c r="H33" s="4"/>
      <c r="I33" s="4"/>
      <c r="J33" s="4"/>
      <c r="K33" s="4"/>
      <c r="L33" s="4"/>
      <c r="M33" s="4"/>
    </row>
    <row r="34" spans="1:13">
      <c r="A34" s="4"/>
      <c r="B34" s="4"/>
      <c r="C34" s="4"/>
      <c r="D34" s="4"/>
      <c r="E34" s="4"/>
      <c r="F34" s="4"/>
      <c r="G34" s="4"/>
      <c r="H34" s="4"/>
      <c r="I34" s="4"/>
      <c r="J34" s="4"/>
      <c r="K34" s="4"/>
      <c r="L34" s="4"/>
      <c r="M34" s="4"/>
    </row>
    <row r="35" spans="1:13">
      <c r="A35" s="4"/>
      <c r="B35" s="4"/>
      <c r="C35" s="4"/>
      <c r="D35" s="4"/>
      <c r="E35" s="4"/>
      <c r="F35" s="4"/>
      <c r="G35" s="4"/>
      <c r="H35" s="4"/>
      <c r="I35" s="4"/>
      <c r="J35" s="4"/>
      <c r="K35" s="4"/>
      <c r="L35" s="4"/>
      <c r="M35" s="4"/>
    </row>
    <row r="36" spans="1:13">
      <c r="A36" s="4"/>
      <c r="B36" s="4"/>
      <c r="C36" s="4"/>
      <c r="D36" s="4"/>
      <c r="E36" s="4"/>
      <c r="F36" s="4"/>
      <c r="G36" s="4"/>
      <c r="H36" s="4"/>
      <c r="I36" s="4"/>
      <c r="J36" s="4"/>
      <c r="K36" s="4"/>
      <c r="L36" s="4"/>
      <c r="M36" s="4"/>
    </row>
    <row r="37" spans="1:13">
      <c r="A37" s="4"/>
      <c r="B37" s="4"/>
      <c r="C37" s="4"/>
      <c r="D37" s="4"/>
      <c r="E37" s="4"/>
      <c r="F37" s="4"/>
      <c r="G37" s="4"/>
      <c r="H37" s="4"/>
      <c r="I37" s="4"/>
      <c r="J37" s="4"/>
      <c r="K37" s="4"/>
      <c r="L37" s="4"/>
      <c r="M37" s="4"/>
    </row>
    <row r="38" spans="1:13">
      <c r="A38" s="4"/>
      <c r="B38" s="4"/>
      <c r="C38" s="4"/>
      <c r="D38" s="4"/>
      <c r="E38" s="4"/>
      <c r="F38" s="4"/>
      <c r="G38" s="4"/>
      <c r="H38" s="4"/>
      <c r="I38" s="4"/>
      <c r="J38" s="4"/>
      <c r="K38" s="4"/>
      <c r="L38" s="4"/>
      <c r="M38" s="4"/>
    </row>
    <row r="39" spans="1:13">
      <c r="A39" s="4"/>
      <c r="B39" s="4"/>
      <c r="C39" s="4"/>
      <c r="D39" s="4"/>
      <c r="E39" s="4"/>
      <c r="F39" s="4"/>
      <c r="G39" s="4"/>
      <c r="H39" s="4"/>
      <c r="I39" s="4"/>
      <c r="J39" s="4"/>
      <c r="K39" s="4"/>
      <c r="L39" s="4"/>
      <c r="M39" s="4"/>
    </row>
    <row r="40" spans="1:13">
      <c r="A40" s="4"/>
      <c r="B40" s="4"/>
      <c r="C40" s="4"/>
      <c r="D40" s="4"/>
      <c r="E40" s="4"/>
      <c r="F40" s="4"/>
      <c r="G40" s="4"/>
      <c r="H40" s="4"/>
      <c r="I40" s="4"/>
      <c r="J40" s="4"/>
      <c r="K40" s="4"/>
      <c r="L40" s="4"/>
      <c r="M40" s="4"/>
    </row>
    <row r="41" spans="1:13">
      <c r="A41" s="4"/>
      <c r="B41" s="4"/>
      <c r="C41" s="4"/>
      <c r="D41" s="4"/>
      <c r="E41" s="4"/>
      <c r="F41" s="4"/>
      <c r="G41" s="4"/>
      <c r="H41" s="4"/>
      <c r="I41" s="4"/>
      <c r="J41" s="4"/>
      <c r="K41" s="4"/>
      <c r="L41" s="4"/>
      <c r="M41" s="4"/>
    </row>
    <row r="42" spans="1:13">
      <c r="A42" s="4"/>
      <c r="B42" s="4"/>
      <c r="C42" s="4"/>
      <c r="D42" s="4"/>
      <c r="E42" s="4"/>
      <c r="F42" s="4"/>
      <c r="G42" s="4"/>
      <c r="H42" s="4"/>
      <c r="I42" s="4"/>
      <c r="J42" s="4"/>
      <c r="K42" s="4"/>
      <c r="L42" s="4"/>
      <c r="M42" s="4"/>
    </row>
    <row r="43" spans="1:13">
      <c r="A43" s="4"/>
      <c r="B43" s="4"/>
      <c r="C43" s="4"/>
      <c r="D43" s="4"/>
      <c r="E43" s="4"/>
      <c r="F43" s="4"/>
      <c r="G43" s="4"/>
      <c r="H43" s="4"/>
      <c r="I43" s="4"/>
      <c r="J43" s="4"/>
      <c r="K43" s="4"/>
      <c r="L43" s="4"/>
      <c r="M43" s="4"/>
    </row>
    <row r="44" spans="1:13">
      <c r="A44" s="4"/>
      <c r="B44" s="4"/>
      <c r="C44" s="4"/>
      <c r="D44" s="4"/>
      <c r="E44" s="4"/>
      <c r="F44" s="4"/>
      <c r="G44" s="4"/>
      <c r="H44" s="4"/>
      <c r="I44" s="4"/>
      <c r="J44" s="4"/>
      <c r="K44" s="4"/>
      <c r="L44" s="4"/>
      <c r="M44" s="4"/>
    </row>
    <row r="45" spans="1:13">
      <c r="A45" s="4"/>
      <c r="B45" s="4"/>
      <c r="C45" s="4"/>
      <c r="D45" s="4"/>
      <c r="E45" s="4"/>
      <c r="F45" s="4"/>
      <c r="G45" s="4"/>
      <c r="H45" s="4"/>
      <c r="I45" s="4"/>
      <c r="J45" s="4"/>
      <c r="K45" s="4"/>
      <c r="L45" s="4"/>
      <c r="M45" s="4"/>
    </row>
    <row r="46" spans="1:13">
      <c r="A46" s="4"/>
      <c r="B46" s="4"/>
      <c r="C46" s="4"/>
      <c r="D46" s="4"/>
      <c r="E46" s="4"/>
      <c r="F46" s="4"/>
      <c r="G46" s="4"/>
      <c r="H46" s="4"/>
      <c r="I46" s="4"/>
      <c r="J46" s="4"/>
      <c r="K46" s="4"/>
      <c r="L46" s="4"/>
      <c r="M46" s="4"/>
    </row>
  </sheetData>
  <mergeCells count="7">
    <mergeCell ref="A18:M18"/>
    <mergeCell ref="B7:B8"/>
    <mergeCell ref="A3:A4"/>
    <mergeCell ref="A1:N1"/>
    <mergeCell ref="B3:N3"/>
    <mergeCell ref="A14:N14"/>
    <mergeCell ref="A16:N16"/>
  </mergeCells>
  <printOptions horizontalCentered="1"/>
  <pageMargins left="1" right="1" top="1" bottom="1" header="0.5" footer="0.5"/>
  <pageSetup orientation="portrait" horizontalDpi="300" verticalDpi="300" r:id="rId1"/>
  <headerFooter alignWithMargins="0">
    <oddFooter>&amp;L&amp;"Arial,Italic"&amp;9      The State of Hawaii Data Book 2015&amp;R&amp;9http://www.hawaii.gov/dbedt/</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7"/>
  <sheetViews>
    <sheetView zoomScaleNormal="100" workbookViewId="0">
      <selection activeCell="A16" sqref="A16:M16"/>
    </sheetView>
  </sheetViews>
  <sheetFormatPr defaultColWidth="8.77734375" defaultRowHeight="12.75" customHeight="1"/>
  <cols>
    <col min="1" max="1" width="26.33203125" style="14" customWidth="1"/>
    <col min="2" max="14" width="11.77734375" style="14" customWidth="1"/>
    <col min="15" max="15" width="8.77734375" style="4"/>
    <col min="16" max="16384" width="8.77734375" style="14"/>
  </cols>
  <sheetData>
    <row r="1" spans="1:15" ht="24.6" customHeight="1">
      <c r="A1" s="2049" t="s">
        <v>2045</v>
      </c>
      <c r="B1" s="2049"/>
      <c r="C1" s="2049"/>
      <c r="D1" s="2049"/>
      <c r="E1" s="2049"/>
      <c r="F1" s="2049"/>
      <c r="G1" s="2049"/>
      <c r="H1" s="2049"/>
      <c r="I1" s="2049"/>
      <c r="J1" s="2049"/>
      <c r="K1" s="2049"/>
      <c r="L1" s="2049"/>
      <c r="M1" s="2049"/>
      <c r="N1" s="2049"/>
    </row>
    <row r="2" spans="1:15" ht="13.8">
      <c r="A2" s="81"/>
      <c r="B2" s="81"/>
      <c r="C2" s="81"/>
      <c r="D2" s="81"/>
      <c r="E2" s="81"/>
      <c r="F2" s="81"/>
      <c r="G2" s="81"/>
      <c r="H2" s="81"/>
      <c r="I2" s="81"/>
      <c r="J2" s="81"/>
      <c r="K2" s="81"/>
      <c r="L2" s="81"/>
      <c r="M2" s="82"/>
    </row>
    <row r="3" spans="1:15" ht="20.399999999999999">
      <c r="A3" s="2047" t="s">
        <v>75</v>
      </c>
      <c r="B3" s="2050" t="s">
        <v>217</v>
      </c>
      <c r="C3" s="2051"/>
      <c r="D3" s="2051"/>
      <c r="E3" s="2051"/>
      <c r="F3" s="2051"/>
      <c r="G3" s="2051"/>
      <c r="H3" s="2051"/>
      <c r="I3" s="2051"/>
      <c r="J3" s="2051"/>
      <c r="K3" s="2051"/>
      <c r="L3" s="2051"/>
      <c r="M3" s="2051"/>
      <c r="N3" s="2052"/>
      <c r="O3" s="357"/>
    </row>
    <row r="4" spans="1:15" ht="20.399999999999999">
      <c r="A4" s="2048"/>
      <c r="B4" s="83">
        <v>1900</v>
      </c>
      <c r="C4" s="84">
        <v>1910</v>
      </c>
      <c r="D4" s="84">
        <v>1920</v>
      </c>
      <c r="E4" s="84">
        <v>1930</v>
      </c>
      <c r="F4" s="84">
        <v>1940</v>
      </c>
      <c r="G4" s="84">
        <v>1950</v>
      </c>
      <c r="H4" s="84">
        <v>1960</v>
      </c>
      <c r="I4" s="84">
        <v>1970</v>
      </c>
      <c r="J4" s="84">
        <v>1980</v>
      </c>
      <c r="K4" s="84">
        <v>1990</v>
      </c>
      <c r="L4" s="84" t="s">
        <v>1736</v>
      </c>
      <c r="M4" s="1282" t="s">
        <v>1737</v>
      </c>
      <c r="N4" s="1283">
        <v>2020</v>
      </c>
      <c r="O4" s="357"/>
    </row>
    <row r="5" spans="1:15" ht="15.6">
      <c r="A5" s="1284" t="s">
        <v>23</v>
      </c>
      <c r="B5" s="1285">
        <v>37656</v>
      </c>
      <c r="C5" s="1286">
        <v>38547</v>
      </c>
      <c r="D5" s="1287">
        <v>41750</v>
      </c>
      <c r="E5" s="1286">
        <v>50860</v>
      </c>
      <c r="F5" s="1287">
        <v>64310</v>
      </c>
      <c r="G5" s="1286">
        <v>86090</v>
      </c>
      <c r="H5" s="1287">
        <v>102403</v>
      </c>
      <c r="I5" s="1286">
        <v>71274</v>
      </c>
      <c r="J5" s="1287">
        <v>115500</v>
      </c>
      <c r="K5" s="1286">
        <v>138742</v>
      </c>
      <c r="L5" s="1287">
        <v>241512</v>
      </c>
      <c r="M5" s="1288">
        <v>289970</v>
      </c>
      <c r="N5" s="1289">
        <v>317497</v>
      </c>
      <c r="O5" s="328"/>
    </row>
    <row r="6" spans="1:15" ht="15.6">
      <c r="A6" s="857" t="s">
        <v>93</v>
      </c>
      <c r="B6" s="1285">
        <v>28819</v>
      </c>
      <c r="C6" s="1290">
        <v>44048</v>
      </c>
      <c r="D6" s="1291">
        <v>54742</v>
      </c>
      <c r="E6" s="1290">
        <v>80373</v>
      </c>
      <c r="F6" s="1291">
        <v>112087</v>
      </c>
      <c r="G6" s="1290">
        <v>124344</v>
      </c>
      <c r="H6" s="1291">
        <v>202230</v>
      </c>
      <c r="I6" s="1290">
        <v>301429</v>
      </c>
      <c r="J6" s="1291">
        <v>318770</v>
      </c>
      <c r="K6" s="1290">
        <v>369616</v>
      </c>
      <c r="L6" s="1292">
        <v>476812</v>
      </c>
      <c r="M6" s="1293">
        <v>564323</v>
      </c>
      <c r="N6" s="1294">
        <v>609215</v>
      </c>
      <c r="O6" s="328"/>
    </row>
    <row r="7" spans="1:15" ht="15.6">
      <c r="A7" s="1295" t="s">
        <v>77</v>
      </c>
      <c r="B7" s="1285">
        <v>25767</v>
      </c>
      <c r="C7" s="1290">
        <v>21674</v>
      </c>
      <c r="D7" s="1291">
        <v>23507</v>
      </c>
      <c r="E7" s="1290">
        <v>27179</v>
      </c>
      <c r="F7" s="1291">
        <v>28774</v>
      </c>
      <c r="G7" s="1290">
        <v>32376</v>
      </c>
      <c r="H7" s="1291">
        <v>38197</v>
      </c>
      <c r="I7" s="1290">
        <v>52375</v>
      </c>
      <c r="J7" s="1291">
        <v>56285</v>
      </c>
      <c r="K7" s="1290">
        <v>68804</v>
      </c>
      <c r="L7" s="1292">
        <v>170439</v>
      </c>
      <c r="M7" s="1293">
        <v>198711</v>
      </c>
      <c r="N7" s="1294">
        <v>214493</v>
      </c>
      <c r="O7" s="328"/>
    </row>
    <row r="8" spans="1:15" ht="15.6">
      <c r="A8" s="1295" t="s">
        <v>78</v>
      </c>
      <c r="B8" s="1296" t="s">
        <v>28</v>
      </c>
      <c r="C8" s="1290">
        <v>2361</v>
      </c>
      <c r="D8" s="1291">
        <v>21031</v>
      </c>
      <c r="E8" s="1290">
        <v>63052</v>
      </c>
      <c r="F8" s="1291">
        <v>52569</v>
      </c>
      <c r="G8" s="1290">
        <v>61062</v>
      </c>
      <c r="H8" s="1291">
        <v>69070</v>
      </c>
      <c r="I8" s="1290">
        <v>95353</v>
      </c>
      <c r="J8" s="1291">
        <v>133940</v>
      </c>
      <c r="K8" s="1290">
        <v>168682</v>
      </c>
      <c r="L8" s="1292">
        <v>277514</v>
      </c>
      <c r="M8" s="1293">
        <v>342095</v>
      </c>
      <c r="N8" s="1294">
        <v>383200</v>
      </c>
      <c r="O8" s="328"/>
    </row>
    <row r="9" spans="1:15" ht="15.6">
      <c r="A9" s="1295" t="s">
        <v>79</v>
      </c>
      <c r="B9" s="1296" t="s">
        <v>28</v>
      </c>
      <c r="C9" s="1290">
        <v>4533</v>
      </c>
      <c r="D9" s="1291">
        <v>4950</v>
      </c>
      <c r="E9" s="1290">
        <v>6461</v>
      </c>
      <c r="F9" s="1291">
        <v>6851</v>
      </c>
      <c r="G9" s="1290">
        <v>7030</v>
      </c>
      <c r="H9" s="1296" t="s">
        <v>28</v>
      </c>
      <c r="I9" s="1290">
        <v>9625</v>
      </c>
      <c r="J9" s="1291">
        <v>17962</v>
      </c>
      <c r="K9" s="1290">
        <v>24454</v>
      </c>
      <c r="L9" s="1292">
        <v>41119</v>
      </c>
      <c r="M9" s="1293">
        <v>48699</v>
      </c>
      <c r="N9" s="1294">
        <v>52696</v>
      </c>
      <c r="O9" s="328"/>
    </row>
    <row r="10" spans="1:15" ht="15.6">
      <c r="A10" s="1295" t="s">
        <v>80</v>
      </c>
      <c r="B10" s="1285">
        <v>61111</v>
      </c>
      <c r="C10" s="1290">
        <v>79675</v>
      </c>
      <c r="D10" s="1291">
        <v>109274</v>
      </c>
      <c r="E10" s="1290">
        <v>139631</v>
      </c>
      <c r="F10" s="1291">
        <v>157905</v>
      </c>
      <c r="G10" s="1290">
        <v>184598</v>
      </c>
      <c r="H10" s="1291">
        <v>203455</v>
      </c>
      <c r="I10" s="1290">
        <v>217669</v>
      </c>
      <c r="J10" s="1291">
        <v>239748</v>
      </c>
      <c r="K10" s="1290">
        <v>247486</v>
      </c>
      <c r="L10" s="1292">
        <v>295875</v>
      </c>
      <c r="M10" s="1293">
        <v>312292</v>
      </c>
      <c r="N10" s="1294">
        <v>312668</v>
      </c>
      <c r="O10" s="328"/>
    </row>
    <row r="11" spans="1:15" ht="15.6">
      <c r="A11" s="1295" t="s">
        <v>81</v>
      </c>
      <c r="B11" s="1285">
        <v>233</v>
      </c>
      <c r="C11" s="1290">
        <v>695</v>
      </c>
      <c r="D11" s="1291">
        <v>348</v>
      </c>
      <c r="E11" s="1290">
        <v>563</v>
      </c>
      <c r="F11" s="1291">
        <v>255</v>
      </c>
      <c r="G11" s="1290">
        <v>2651</v>
      </c>
      <c r="H11" s="1291">
        <v>4943</v>
      </c>
      <c r="I11" s="1290">
        <v>7517</v>
      </c>
      <c r="J11" s="1291">
        <v>17364</v>
      </c>
      <c r="K11" s="1290">
        <v>27195</v>
      </c>
      <c r="L11" s="1292">
        <v>32066</v>
      </c>
      <c r="M11" s="1293">
        <v>38820</v>
      </c>
      <c r="N11" s="1294">
        <v>26041</v>
      </c>
      <c r="O11" s="328"/>
    </row>
    <row r="12" spans="1:15" ht="16.2" thickBot="1">
      <c r="A12" s="1295" t="s">
        <v>82</v>
      </c>
      <c r="B12" s="391">
        <v>415</v>
      </c>
      <c r="C12" s="1297">
        <v>376</v>
      </c>
      <c r="D12" s="1298">
        <v>310</v>
      </c>
      <c r="E12" s="1297">
        <v>217</v>
      </c>
      <c r="F12" s="1298">
        <v>579</v>
      </c>
      <c r="G12" s="1297">
        <v>1618</v>
      </c>
      <c r="H12" s="1298">
        <v>12474</v>
      </c>
      <c r="I12" s="1297">
        <v>13317</v>
      </c>
      <c r="J12" s="1298">
        <v>65122</v>
      </c>
      <c r="K12" s="1297">
        <v>63250</v>
      </c>
      <c r="L12" s="786" t="s">
        <v>27</v>
      </c>
      <c r="M12" s="1297" t="s">
        <v>1793</v>
      </c>
      <c r="N12" s="1299" t="s">
        <v>27</v>
      </c>
      <c r="O12" s="328"/>
    </row>
    <row r="13" spans="1:15" ht="15.6">
      <c r="A13" s="1300" t="s">
        <v>33</v>
      </c>
      <c r="B13" s="1301">
        <v>154001</v>
      </c>
      <c r="C13" s="1302">
        <v>191909</v>
      </c>
      <c r="D13" s="1301">
        <v>255912</v>
      </c>
      <c r="E13" s="1302">
        <v>368336</v>
      </c>
      <c r="F13" s="1301">
        <v>423330</v>
      </c>
      <c r="G13" s="1302">
        <v>499769</v>
      </c>
      <c r="H13" s="1301">
        <v>632772</v>
      </c>
      <c r="I13" s="1302">
        <v>768559</v>
      </c>
      <c r="J13" s="1301">
        <v>964691</v>
      </c>
      <c r="K13" s="1302">
        <v>1108229</v>
      </c>
      <c r="L13" s="1301">
        <v>1211537</v>
      </c>
      <c r="M13" s="1303">
        <v>1360301</v>
      </c>
      <c r="N13" s="1294">
        <v>1455271</v>
      </c>
      <c r="O13" s="328"/>
    </row>
    <row r="14" spans="1:15" ht="31.2" customHeight="1">
      <c r="A14" s="2053" t="s">
        <v>2046</v>
      </c>
      <c r="B14" s="2054"/>
      <c r="C14" s="2054"/>
      <c r="D14" s="2054"/>
      <c r="E14" s="2054"/>
      <c r="F14" s="2054"/>
      <c r="G14" s="2054"/>
      <c r="H14" s="2054"/>
      <c r="I14" s="2054"/>
      <c r="J14" s="2054"/>
      <c r="K14" s="2054"/>
      <c r="L14" s="2054"/>
      <c r="M14" s="2054"/>
      <c r="N14" s="2055"/>
    </row>
    <row r="15" spans="1:15" ht="13.8">
      <c r="A15" s="22"/>
      <c r="B15" s="22"/>
      <c r="C15" s="22"/>
      <c r="D15" s="22"/>
      <c r="E15" s="22"/>
      <c r="F15" s="22"/>
      <c r="G15" s="22"/>
      <c r="H15" s="22"/>
      <c r="I15" s="22"/>
      <c r="J15" s="22"/>
      <c r="K15" s="22"/>
      <c r="L15" s="22"/>
      <c r="M15" s="22"/>
    </row>
    <row r="16" spans="1:15" ht="44.4" customHeight="1">
      <c r="A16" s="2046" t="s">
        <v>2047</v>
      </c>
      <c r="B16" s="2046"/>
      <c r="C16" s="2046"/>
      <c r="D16" s="2046"/>
      <c r="E16" s="2046"/>
      <c r="F16" s="2046"/>
      <c r="G16" s="2046"/>
      <c r="H16" s="2046"/>
      <c r="I16" s="2046"/>
      <c r="J16" s="2046"/>
      <c r="K16" s="2046"/>
      <c r="L16" s="2046"/>
      <c r="M16" s="2046"/>
    </row>
    <row r="17" spans="1:13" ht="13.8">
      <c r="A17" s="22"/>
      <c r="B17" s="22"/>
      <c r="C17" s="22"/>
      <c r="D17" s="22"/>
      <c r="E17" s="22"/>
      <c r="F17" s="22"/>
      <c r="G17" s="22"/>
      <c r="H17" s="22"/>
      <c r="I17" s="22"/>
      <c r="J17" s="22"/>
      <c r="K17" s="22"/>
      <c r="L17" s="22"/>
      <c r="M17" s="22"/>
    </row>
    <row r="18" spans="1:13" ht="13.8">
      <c r="A18" s="22"/>
      <c r="B18" s="22"/>
      <c r="C18" s="22"/>
      <c r="D18" s="22"/>
      <c r="E18" s="22"/>
      <c r="F18" s="22"/>
      <c r="G18" s="22"/>
      <c r="H18" s="22"/>
      <c r="I18" s="22"/>
      <c r="J18" s="22"/>
      <c r="K18" s="22"/>
      <c r="L18" s="22"/>
      <c r="M18" s="22"/>
    </row>
    <row r="19" spans="1:13" ht="13.8">
      <c r="A19" s="22"/>
      <c r="B19" s="22"/>
      <c r="C19" s="22"/>
      <c r="D19" s="22"/>
      <c r="E19" s="22"/>
      <c r="F19" s="22"/>
      <c r="G19" s="22"/>
      <c r="H19" s="22"/>
      <c r="I19" s="22"/>
      <c r="J19" s="22"/>
      <c r="K19" s="22"/>
      <c r="L19" s="22"/>
      <c r="M19" s="22"/>
    </row>
    <row r="20" spans="1:13" ht="13.8">
      <c r="A20" s="22"/>
      <c r="B20" s="22"/>
      <c r="C20" s="22"/>
      <c r="D20" s="22"/>
      <c r="E20" s="22"/>
      <c r="F20" s="22"/>
      <c r="G20" s="22"/>
      <c r="H20" s="22"/>
      <c r="I20" s="22"/>
      <c r="J20" s="22"/>
      <c r="K20" s="22"/>
      <c r="L20" s="22"/>
      <c r="M20" s="22"/>
    </row>
    <row r="21" spans="1:13" ht="13.8">
      <c r="A21" s="22"/>
      <c r="B21" s="22"/>
      <c r="C21" s="22"/>
      <c r="D21" s="22"/>
      <c r="E21" s="22"/>
      <c r="F21" s="22"/>
      <c r="G21" s="22"/>
      <c r="H21" s="22"/>
      <c r="I21" s="22"/>
      <c r="J21" s="22"/>
      <c r="K21" s="22"/>
      <c r="L21" s="22"/>
      <c r="M21" s="22"/>
    </row>
    <row r="22" spans="1:13" ht="13.8">
      <c r="A22" s="22"/>
      <c r="B22" s="22"/>
      <c r="C22" s="22"/>
      <c r="D22" s="22"/>
      <c r="E22" s="22"/>
      <c r="F22" s="22"/>
      <c r="G22" s="22"/>
      <c r="H22" s="22"/>
      <c r="I22" s="22"/>
      <c r="J22" s="22"/>
      <c r="K22" s="22"/>
      <c r="L22" s="22"/>
      <c r="M22" s="22"/>
    </row>
    <row r="23" spans="1:13" ht="13.8">
      <c r="A23" s="22"/>
      <c r="B23" s="22"/>
      <c r="C23" s="22"/>
      <c r="D23" s="22"/>
      <c r="E23" s="22"/>
      <c r="F23" s="22"/>
      <c r="G23" s="22"/>
      <c r="H23" s="22"/>
      <c r="I23" s="22"/>
      <c r="J23" s="22"/>
      <c r="K23" s="22"/>
      <c r="L23" s="22"/>
      <c r="M23" s="22"/>
    </row>
    <row r="24" spans="1:13" ht="13.8">
      <c r="A24" s="22"/>
      <c r="B24" s="22"/>
      <c r="C24" s="22"/>
      <c r="D24" s="22"/>
      <c r="E24" s="22"/>
      <c r="F24" s="22"/>
      <c r="G24" s="22"/>
      <c r="H24" s="22"/>
      <c r="I24" s="22"/>
      <c r="J24" s="22"/>
      <c r="K24" s="22"/>
      <c r="L24" s="22"/>
      <c r="M24" s="22"/>
    </row>
    <row r="25" spans="1:13" ht="13.8">
      <c r="A25" s="22"/>
      <c r="B25" s="22"/>
      <c r="C25" s="22"/>
      <c r="D25" s="22"/>
      <c r="E25" s="22"/>
      <c r="F25" s="22"/>
      <c r="G25" s="22"/>
      <c r="H25" s="22"/>
      <c r="I25" s="22"/>
      <c r="J25" s="22"/>
      <c r="K25" s="22"/>
      <c r="L25" s="22"/>
      <c r="M25" s="22"/>
    </row>
    <row r="26" spans="1:13" ht="13.8">
      <c r="A26" s="22"/>
      <c r="B26" s="22"/>
      <c r="C26" s="22"/>
      <c r="D26" s="22"/>
      <c r="E26" s="22"/>
      <c r="F26" s="22"/>
      <c r="G26" s="22"/>
      <c r="H26" s="22"/>
      <c r="I26" s="22"/>
      <c r="J26" s="22"/>
      <c r="K26" s="22"/>
      <c r="L26" s="22"/>
      <c r="M26" s="22"/>
    </row>
    <row r="27" spans="1:13" ht="13.8">
      <c r="A27" s="22"/>
      <c r="B27" s="22"/>
      <c r="C27" s="22"/>
      <c r="D27" s="22"/>
      <c r="E27" s="22"/>
      <c r="F27" s="22"/>
      <c r="G27" s="22"/>
      <c r="H27" s="22"/>
      <c r="I27" s="22"/>
      <c r="J27" s="22"/>
      <c r="K27" s="22"/>
      <c r="L27" s="22"/>
      <c r="M27" s="22"/>
    </row>
    <row r="28" spans="1:13" ht="13.8">
      <c r="A28" s="22"/>
      <c r="B28" s="22"/>
      <c r="C28" s="22"/>
      <c r="D28" s="22"/>
      <c r="E28" s="22"/>
      <c r="F28" s="22"/>
      <c r="G28" s="22"/>
      <c r="H28" s="22"/>
      <c r="I28" s="22"/>
      <c r="J28" s="22"/>
      <c r="K28" s="22"/>
      <c r="L28" s="22"/>
      <c r="M28" s="22"/>
    </row>
    <row r="29" spans="1:13" ht="13.8">
      <c r="A29" s="22"/>
      <c r="B29" s="22"/>
      <c r="C29" s="22"/>
      <c r="D29" s="22"/>
      <c r="E29" s="22"/>
      <c r="F29" s="22"/>
      <c r="G29" s="22"/>
      <c r="H29" s="22"/>
      <c r="I29" s="22"/>
      <c r="J29" s="22"/>
      <c r="K29" s="22"/>
      <c r="L29" s="22"/>
      <c r="M29" s="22"/>
    </row>
    <row r="30" spans="1:13" ht="13.8">
      <c r="A30" s="22"/>
      <c r="B30" s="22"/>
      <c r="C30" s="22"/>
      <c r="D30" s="22"/>
      <c r="E30" s="22"/>
      <c r="F30" s="22"/>
      <c r="G30" s="22"/>
      <c r="H30" s="22"/>
      <c r="I30" s="22"/>
      <c r="J30" s="22"/>
      <c r="K30" s="22"/>
      <c r="L30" s="22"/>
      <c r="M30" s="22"/>
    </row>
    <row r="31" spans="1:13" ht="13.8">
      <c r="A31" s="22"/>
      <c r="B31" s="22"/>
      <c r="C31" s="22"/>
      <c r="D31" s="22"/>
      <c r="E31" s="22"/>
      <c r="F31" s="22"/>
      <c r="G31" s="22"/>
      <c r="H31" s="22"/>
      <c r="I31" s="22"/>
      <c r="J31" s="22"/>
      <c r="K31" s="22"/>
      <c r="L31" s="22"/>
      <c r="M31" s="22"/>
    </row>
    <row r="32" spans="1:13" ht="13.8">
      <c r="A32" s="22"/>
      <c r="B32" s="22"/>
      <c r="C32" s="22"/>
      <c r="D32" s="22"/>
      <c r="E32" s="22"/>
      <c r="F32" s="22"/>
      <c r="G32" s="22"/>
      <c r="H32" s="22"/>
      <c r="I32" s="22"/>
      <c r="J32" s="22"/>
      <c r="K32" s="22"/>
      <c r="L32" s="22"/>
      <c r="M32" s="22"/>
    </row>
    <row r="33" spans="1:13" ht="13.8">
      <c r="A33" s="22"/>
      <c r="B33" s="22"/>
      <c r="C33" s="22"/>
      <c r="D33" s="22"/>
      <c r="E33" s="22"/>
      <c r="F33" s="22"/>
      <c r="G33" s="22"/>
      <c r="H33" s="22"/>
      <c r="I33" s="22"/>
      <c r="J33" s="22"/>
      <c r="K33" s="22"/>
      <c r="L33" s="22"/>
      <c r="M33" s="22"/>
    </row>
    <row r="34" spans="1:13" ht="13.8">
      <c r="A34" s="22"/>
      <c r="B34" s="22"/>
      <c r="C34" s="22"/>
      <c r="D34" s="22"/>
      <c r="E34" s="22"/>
      <c r="F34" s="22"/>
      <c r="G34" s="22"/>
      <c r="H34" s="22"/>
      <c r="I34" s="22"/>
      <c r="J34" s="22"/>
      <c r="K34" s="22"/>
      <c r="L34" s="22"/>
      <c r="M34" s="22"/>
    </row>
    <row r="35" spans="1:13" ht="13.8">
      <c r="A35" s="22"/>
      <c r="B35" s="22"/>
      <c r="C35" s="22"/>
      <c r="D35" s="22"/>
      <c r="E35" s="22"/>
      <c r="F35" s="22"/>
      <c r="G35" s="22"/>
      <c r="H35" s="22"/>
      <c r="I35" s="22"/>
      <c r="J35" s="22"/>
      <c r="K35" s="22"/>
      <c r="L35" s="22"/>
      <c r="M35" s="22"/>
    </row>
    <row r="36" spans="1:13" ht="13.8">
      <c r="A36" s="22"/>
      <c r="B36" s="22"/>
      <c r="C36" s="22"/>
      <c r="D36" s="22"/>
      <c r="E36" s="22"/>
      <c r="F36" s="22"/>
      <c r="G36" s="22"/>
      <c r="H36" s="22"/>
      <c r="I36" s="22"/>
      <c r="J36" s="22"/>
      <c r="K36" s="22"/>
      <c r="L36" s="22"/>
      <c r="M36" s="22"/>
    </row>
    <row r="37" spans="1:13" ht="13.8">
      <c r="A37" s="22"/>
      <c r="B37" s="22"/>
      <c r="C37" s="22"/>
      <c r="D37" s="22"/>
      <c r="E37" s="22"/>
      <c r="F37" s="22"/>
      <c r="G37" s="22"/>
      <c r="H37" s="22"/>
      <c r="I37" s="22"/>
      <c r="J37" s="22"/>
      <c r="K37" s="22"/>
      <c r="L37" s="22"/>
      <c r="M37" s="22"/>
    </row>
    <row r="38" spans="1:13" ht="13.8">
      <c r="A38" s="22"/>
      <c r="B38" s="22"/>
      <c r="C38" s="22"/>
      <c r="D38" s="22"/>
      <c r="E38" s="22"/>
      <c r="F38" s="22"/>
      <c r="G38" s="22"/>
      <c r="H38" s="22"/>
      <c r="I38" s="22"/>
      <c r="J38" s="22"/>
      <c r="K38" s="22"/>
      <c r="L38" s="22"/>
      <c r="M38" s="22"/>
    </row>
    <row r="39" spans="1:13" ht="13.8">
      <c r="A39" s="22"/>
      <c r="B39" s="22"/>
      <c r="C39" s="22"/>
      <c r="D39" s="22"/>
      <c r="E39" s="22"/>
      <c r="F39" s="22"/>
      <c r="G39" s="22"/>
      <c r="H39" s="22"/>
      <c r="I39" s="22"/>
      <c r="J39" s="22"/>
      <c r="K39" s="22"/>
      <c r="L39" s="22"/>
      <c r="M39" s="22"/>
    </row>
    <row r="40" spans="1:13" ht="13.8">
      <c r="A40" s="22"/>
      <c r="B40" s="22"/>
      <c r="C40" s="22"/>
      <c r="D40" s="22"/>
      <c r="E40" s="22"/>
      <c r="F40" s="22"/>
      <c r="G40" s="22"/>
      <c r="H40" s="22"/>
      <c r="I40" s="22"/>
      <c r="J40" s="22"/>
      <c r="K40" s="22"/>
      <c r="L40" s="22"/>
      <c r="M40" s="22"/>
    </row>
    <row r="41" spans="1:13" ht="13.8">
      <c r="A41" s="22"/>
      <c r="B41" s="22"/>
      <c r="C41" s="22"/>
      <c r="D41" s="22"/>
      <c r="E41" s="22"/>
      <c r="F41" s="22"/>
      <c r="G41" s="22"/>
      <c r="H41" s="22"/>
      <c r="I41" s="22"/>
      <c r="J41" s="22"/>
      <c r="K41" s="22"/>
      <c r="L41" s="22"/>
      <c r="M41" s="22"/>
    </row>
    <row r="42" spans="1:13" ht="13.8">
      <c r="A42" s="22"/>
      <c r="B42" s="22"/>
      <c r="C42" s="22"/>
      <c r="D42" s="22"/>
      <c r="E42" s="22"/>
      <c r="F42" s="22"/>
      <c r="G42" s="22"/>
      <c r="H42" s="22"/>
      <c r="I42" s="22"/>
      <c r="J42" s="22"/>
      <c r="K42" s="22"/>
      <c r="L42" s="22"/>
      <c r="M42" s="22"/>
    </row>
    <row r="43" spans="1:13" ht="13.8">
      <c r="A43" s="22"/>
      <c r="B43" s="22"/>
      <c r="C43" s="22"/>
      <c r="D43" s="22"/>
      <c r="E43" s="22"/>
      <c r="F43" s="22"/>
      <c r="G43" s="22"/>
      <c r="H43" s="22"/>
      <c r="I43" s="22"/>
      <c r="J43" s="22"/>
      <c r="K43" s="22"/>
      <c r="L43" s="22"/>
      <c r="M43" s="22"/>
    </row>
    <row r="44" spans="1:13" ht="13.8">
      <c r="A44" s="22"/>
      <c r="B44" s="22"/>
      <c r="C44" s="22"/>
      <c r="D44" s="22"/>
      <c r="E44" s="22"/>
      <c r="F44" s="22"/>
      <c r="G44" s="22"/>
      <c r="H44" s="22"/>
      <c r="I44" s="22"/>
      <c r="J44" s="22"/>
      <c r="K44" s="22"/>
      <c r="L44" s="22"/>
      <c r="M44" s="22"/>
    </row>
    <row r="45" spans="1:13" ht="13.8">
      <c r="A45" s="22"/>
      <c r="B45" s="22"/>
      <c r="C45" s="22"/>
      <c r="D45" s="22"/>
      <c r="E45" s="22"/>
      <c r="F45" s="22"/>
      <c r="G45" s="22"/>
      <c r="H45" s="22"/>
      <c r="I45" s="22"/>
      <c r="J45" s="22"/>
      <c r="K45" s="22"/>
      <c r="L45" s="22"/>
      <c r="M45" s="22"/>
    </row>
    <row r="46" spans="1:13" ht="13.8">
      <c r="A46" s="22"/>
      <c r="B46" s="22"/>
      <c r="C46" s="22"/>
      <c r="D46" s="22"/>
      <c r="E46" s="22"/>
      <c r="F46" s="22"/>
      <c r="G46" s="22"/>
      <c r="H46" s="22"/>
      <c r="I46" s="22"/>
      <c r="J46" s="22"/>
      <c r="K46" s="22"/>
      <c r="L46" s="22"/>
      <c r="M46" s="22"/>
    </row>
    <row r="47" spans="1:13" ht="13.8">
      <c r="A47" s="22"/>
      <c r="B47" s="22"/>
      <c r="C47" s="22"/>
      <c r="D47" s="22"/>
      <c r="E47" s="22"/>
      <c r="F47" s="22"/>
      <c r="G47" s="22"/>
      <c r="H47" s="22"/>
      <c r="I47" s="22"/>
      <c r="J47" s="22"/>
      <c r="K47" s="22"/>
      <c r="L47" s="22"/>
      <c r="M47" s="22"/>
    </row>
  </sheetData>
  <mergeCells count="5">
    <mergeCell ref="A16:M16"/>
    <mergeCell ref="A3:A4"/>
    <mergeCell ref="A1:N1"/>
    <mergeCell ref="B3:N3"/>
    <mergeCell ref="A14:N14"/>
  </mergeCells>
  <printOptions horizontalCentered="1"/>
  <pageMargins left="1" right="1" top="1" bottom="1" header="0.5" footer="0.5"/>
  <pageSetup orientation="portrait" horizontalDpi="300" verticalDpi="300" r:id="rId1"/>
  <headerFooter alignWithMargins="0">
    <oddFooter>&amp;L&amp;"Arial,Italic"&amp;9      The State of Hawaii Data Book 2015&amp;R&amp;9http://dbedt.hawaii.gov/</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zoomScaleNormal="100" workbookViewId="0">
      <selection activeCell="G11" sqref="G11"/>
    </sheetView>
  </sheetViews>
  <sheetFormatPr defaultColWidth="8.77734375" defaultRowHeight="12.75" customHeight="1"/>
  <cols>
    <col min="1" max="1" width="24.21875" style="14" customWidth="1"/>
    <col min="2" max="5" width="14.77734375" style="14" customWidth="1"/>
    <col min="6" max="6" width="8.77734375" style="14"/>
    <col min="7" max="7" width="8.77734375" style="4"/>
    <col min="8" max="8" width="8.77734375" style="14"/>
    <col min="9" max="9" width="9.21875" style="14" customWidth="1"/>
    <col min="10" max="16384" width="8.77734375" style="14"/>
  </cols>
  <sheetData>
    <row r="1" spans="1:8" ht="24.6">
      <c r="A1" s="2056" t="s">
        <v>1753</v>
      </c>
      <c r="B1" s="2056"/>
      <c r="C1" s="2056"/>
      <c r="D1" s="2056"/>
      <c r="E1" s="2056"/>
      <c r="F1" s="648"/>
      <c r="G1" s="208"/>
      <c r="H1" s="207"/>
    </row>
    <row r="2" spans="1:8" ht="13.8">
      <c r="A2" s="85"/>
      <c r="B2" s="86"/>
      <c r="C2" s="86"/>
      <c r="D2" s="86"/>
      <c r="E2" s="86"/>
      <c r="F2" s="207"/>
      <c r="G2" s="208"/>
      <c r="H2" s="207"/>
    </row>
    <row r="3" spans="1:8" ht="32.4">
      <c r="A3" s="2057" t="s">
        <v>83</v>
      </c>
      <c r="B3" s="2059" t="s">
        <v>1738</v>
      </c>
      <c r="C3" s="2060"/>
      <c r="D3" s="2059" t="s">
        <v>1739</v>
      </c>
      <c r="E3" s="2061"/>
      <c r="F3" s="1929"/>
      <c r="G3" s="211"/>
      <c r="H3" s="207"/>
    </row>
    <row r="4" spans="1:8" ht="27.6">
      <c r="A4" s="2058"/>
      <c r="B4" s="91" t="s">
        <v>19</v>
      </c>
      <c r="C4" s="92" t="s">
        <v>26</v>
      </c>
      <c r="D4" s="91" t="s">
        <v>84</v>
      </c>
      <c r="E4" s="93" t="s">
        <v>26</v>
      </c>
      <c r="F4" s="207"/>
      <c r="G4" s="211"/>
      <c r="H4" s="207"/>
    </row>
    <row r="5" spans="1:8" ht="15.6">
      <c r="A5" s="353" t="s">
        <v>23</v>
      </c>
      <c r="B5" s="392">
        <v>289970</v>
      </c>
      <c r="C5" s="688">
        <v>0.21316605663011348</v>
      </c>
      <c r="D5" s="395">
        <v>291223</v>
      </c>
      <c r="E5" s="691">
        <v>0.22487828420300765</v>
      </c>
      <c r="F5" s="1927"/>
      <c r="G5" s="208"/>
      <c r="H5" s="207"/>
    </row>
    <row r="6" spans="1:8" ht="15.6">
      <c r="A6" s="354" t="s">
        <v>76</v>
      </c>
      <c r="B6" s="393">
        <v>564323</v>
      </c>
      <c r="C6" s="689">
        <v>0.4148515659401853</v>
      </c>
      <c r="D6" s="396">
        <v>274484</v>
      </c>
      <c r="E6" s="692">
        <v>0.21195266500646706</v>
      </c>
      <c r="F6" s="1927"/>
      <c r="G6" s="208"/>
      <c r="H6" s="207"/>
    </row>
    <row r="7" spans="1:8" ht="15.6">
      <c r="A7" s="355" t="s">
        <v>78</v>
      </c>
      <c r="B7" s="392">
        <v>342095</v>
      </c>
      <c r="C7" s="690">
        <v>0.2514847816769965</v>
      </c>
      <c r="D7" s="395">
        <v>208348</v>
      </c>
      <c r="E7" s="693">
        <v>0.16088338062971758</v>
      </c>
      <c r="F7" s="1927"/>
      <c r="G7" s="208"/>
      <c r="H7" s="207"/>
    </row>
    <row r="8" spans="1:8" ht="15.6">
      <c r="A8" s="354" t="s">
        <v>80</v>
      </c>
      <c r="B8" s="393">
        <v>312292</v>
      </c>
      <c r="C8" s="689">
        <v>0.2295756600928765</v>
      </c>
      <c r="D8" s="396">
        <v>286013</v>
      </c>
      <c r="E8" s="692">
        <v>0.22085519584564003</v>
      </c>
      <c r="F8" s="1928"/>
      <c r="G8" s="209"/>
      <c r="H8" s="207"/>
    </row>
    <row r="9" spans="1:8" ht="15.6">
      <c r="A9" s="355" t="s">
        <v>77</v>
      </c>
      <c r="B9" s="392">
        <v>199751</v>
      </c>
      <c r="C9" s="690">
        <v>0.14684323543098182</v>
      </c>
      <c r="D9" s="784" t="s">
        <v>28</v>
      </c>
      <c r="E9" s="693"/>
      <c r="F9" s="1927"/>
      <c r="G9" s="208"/>
      <c r="H9" s="207"/>
    </row>
    <row r="10" spans="1:8" ht="15.6">
      <c r="A10" s="354" t="s">
        <v>79</v>
      </c>
      <c r="B10" s="393">
        <v>48699</v>
      </c>
      <c r="C10" s="689">
        <v>3.5800164816463413E-2</v>
      </c>
      <c r="D10" s="785" t="s">
        <v>28</v>
      </c>
      <c r="E10" s="692"/>
      <c r="F10" s="1927"/>
      <c r="G10" s="208"/>
      <c r="H10" s="207"/>
    </row>
    <row r="11" spans="1:8" ht="15.6">
      <c r="A11" s="355" t="s">
        <v>85</v>
      </c>
      <c r="B11" s="392">
        <v>37463</v>
      </c>
      <c r="C11" s="690">
        <v>2.754022822889934E-2</v>
      </c>
      <c r="D11" s="784" t="s">
        <v>28</v>
      </c>
      <c r="E11" s="693"/>
      <c r="F11" s="1927"/>
      <c r="G11" s="208"/>
      <c r="H11" s="207"/>
    </row>
    <row r="12" spans="1:8" ht="15.6">
      <c r="A12" s="354" t="s">
        <v>86</v>
      </c>
      <c r="B12" s="393">
        <v>13266</v>
      </c>
      <c r="C12" s="689">
        <v>9.7522533615721808E-3</v>
      </c>
      <c r="D12" s="785" t="s">
        <v>28</v>
      </c>
      <c r="E12" s="692"/>
      <c r="F12" s="1927"/>
      <c r="G12" s="208"/>
      <c r="H12" s="207"/>
    </row>
    <row r="13" spans="1:8" ht="16.2" thickBot="1">
      <c r="A13" s="356" t="s">
        <v>87</v>
      </c>
      <c r="B13" s="786" t="s">
        <v>27</v>
      </c>
      <c r="C13" s="87"/>
      <c r="D13" s="397">
        <v>234957</v>
      </c>
      <c r="E13" s="694">
        <v>0.18143047431516765</v>
      </c>
      <c r="F13" s="1927"/>
      <c r="G13" s="208"/>
      <c r="H13" s="207"/>
    </row>
    <row r="14" spans="1:8" ht="15.6">
      <c r="A14" s="88" t="s">
        <v>33</v>
      </c>
      <c r="B14" s="394">
        <v>1360301</v>
      </c>
      <c r="C14" s="89"/>
      <c r="D14" s="398">
        <v>1295025</v>
      </c>
      <c r="E14" s="90"/>
      <c r="F14" s="1927"/>
      <c r="G14" s="208"/>
      <c r="H14" s="207"/>
    </row>
    <row r="15" spans="1:8" ht="71.25" customHeight="1">
      <c r="A15" s="2063" t="s">
        <v>503</v>
      </c>
      <c r="B15" s="2064"/>
      <c r="C15" s="2064"/>
      <c r="D15" s="2064"/>
      <c r="E15" s="2065"/>
      <c r="F15" s="207"/>
      <c r="G15" s="208"/>
      <c r="H15" s="207"/>
    </row>
    <row r="16" spans="1:8" ht="63" customHeight="1">
      <c r="A16" s="2071" t="s">
        <v>504</v>
      </c>
      <c r="B16" s="2072"/>
      <c r="C16" s="2072"/>
      <c r="D16" s="2072"/>
      <c r="E16" s="2073"/>
      <c r="F16" s="207"/>
      <c r="G16" s="208"/>
      <c r="H16" s="207"/>
    </row>
    <row r="17" spans="1:8" ht="13.8">
      <c r="A17" s="2066" t="s">
        <v>88</v>
      </c>
      <c r="B17" s="2067"/>
      <c r="C17" s="2067"/>
      <c r="D17" s="2067"/>
      <c r="E17" s="2068"/>
      <c r="F17" s="207"/>
      <c r="G17" s="208"/>
      <c r="H17" s="207"/>
    </row>
    <row r="18" spans="1:8" ht="13.8">
      <c r="A18" s="207"/>
      <c r="B18" s="207"/>
      <c r="C18" s="207"/>
      <c r="D18" s="207"/>
      <c r="E18" s="207"/>
      <c r="F18" s="207"/>
      <c r="G18" s="208"/>
      <c r="H18" s="207"/>
    </row>
    <row r="19" spans="1:8" ht="30.75" customHeight="1">
      <c r="A19" s="2069" t="s">
        <v>1715</v>
      </c>
      <c r="B19" s="2070"/>
      <c r="C19" s="2070"/>
      <c r="D19" s="2070"/>
      <c r="E19" s="2070"/>
      <c r="F19" s="207"/>
      <c r="G19" s="208"/>
      <c r="H19" s="207"/>
    </row>
    <row r="20" spans="1:8" ht="13.8">
      <c r="A20" s="207"/>
      <c r="B20" s="207"/>
      <c r="C20" s="207"/>
      <c r="D20" s="207"/>
      <c r="E20" s="207"/>
      <c r="F20" s="207"/>
      <c r="G20" s="208"/>
      <c r="H20" s="207"/>
    </row>
    <row r="21" spans="1:8" ht="28.5" customHeight="1">
      <c r="A21" s="2062" t="s">
        <v>441</v>
      </c>
      <c r="B21" s="2062"/>
      <c r="C21" s="2062"/>
      <c r="D21" s="2062"/>
      <c r="E21" s="2062"/>
      <c r="F21" s="207"/>
      <c r="G21" s="208"/>
      <c r="H21" s="207"/>
    </row>
    <row r="22" spans="1:8" ht="13.8">
      <c r="A22" s="207"/>
      <c r="B22" s="207"/>
      <c r="C22" s="207"/>
      <c r="D22" s="207"/>
      <c r="E22" s="207"/>
      <c r="F22" s="207"/>
      <c r="G22" s="208"/>
      <c r="H22" s="207"/>
    </row>
    <row r="23" spans="1:8" ht="13.8">
      <c r="A23" s="207"/>
      <c r="B23" s="207"/>
      <c r="C23" s="207"/>
      <c r="D23" s="207"/>
      <c r="E23" s="207"/>
      <c r="F23" s="207"/>
      <c r="G23" s="208"/>
      <c r="H23" s="207"/>
    </row>
    <row r="24" spans="1:8" ht="13.8"/>
    <row r="25" spans="1:8" ht="13.8"/>
    <row r="26" spans="1:8" ht="13.8"/>
    <row r="27" spans="1:8" ht="13.8"/>
    <row r="28" spans="1:8" ht="13.8"/>
    <row r="29" spans="1:8" ht="13.8"/>
    <row r="30" spans="1:8" ht="13.8"/>
    <row r="31" spans="1:8" ht="13.8"/>
    <row r="32" spans="1:8" ht="13.8"/>
    <row r="33" spans="1:8" ht="13.8"/>
    <row r="34" spans="1:8" ht="13.8"/>
    <row r="35" spans="1:8" ht="13.8"/>
    <row r="36" spans="1:8" ht="13.8">
      <c r="A36" s="207"/>
      <c r="B36" s="207"/>
      <c r="C36" s="207"/>
      <c r="D36" s="207"/>
      <c r="E36" s="207"/>
      <c r="F36" s="207"/>
      <c r="G36" s="208"/>
      <c r="H36" s="207"/>
    </row>
    <row r="37" spans="1:8" ht="13.8">
      <c r="A37" s="207"/>
      <c r="B37" s="207"/>
      <c r="C37" s="207"/>
      <c r="D37" s="207"/>
      <c r="E37" s="207"/>
      <c r="F37" s="207"/>
      <c r="G37" s="208"/>
      <c r="H37" s="207"/>
    </row>
    <row r="38" spans="1:8" ht="13.8">
      <c r="A38" s="207"/>
      <c r="B38" s="207"/>
      <c r="C38" s="207"/>
      <c r="D38" s="207"/>
      <c r="E38" s="207"/>
      <c r="F38" s="207"/>
      <c r="G38" s="208"/>
      <c r="H38" s="207"/>
    </row>
    <row r="39" spans="1:8" ht="13.8">
      <c r="A39" s="22"/>
      <c r="B39" s="22"/>
      <c r="C39" s="22"/>
      <c r="D39" s="22"/>
      <c r="E39" s="22"/>
      <c r="F39" s="22"/>
      <c r="G39" s="210"/>
      <c r="H39" s="22"/>
    </row>
    <row r="40" spans="1:8" ht="13.8">
      <c r="A40" s="22"/>
      <c r="B40" s="22"/>
      <c r="C40" s="22"/>
      <c r="D40" s="22"/>
      <c r="E40" s="22"/>
      <c r="F40" s="22"/>
      <c r="G40" s="210"/>
      <c r="H40" s="22"/>
    </row>
    <row r="41" spans="1:8" ht="13.8">
      <c r="A41" s="22"/>
      <c r="B41" s="22"/>
      <c r="C41" s="22"/>
      <c r="D41" s="22"/>
      <c r="E41" s="22"/>
      <c r="F41" s="22"/>
      <c r="G41" s="210"/>
      <c r="H41" s="22"/>
    </row>
    <row r="42" spans="1:8" ht="13.8">
      <c r="A42" s="22"/>
      <c r="B42" s="22"/>
      <c r="C42" s="22"/>
      <c r="D42" s="22"/>
      <c r="E42" s="22"/>
      <c r="F42" s="22"/>
      <c r="G42" s="210"/>
      <c r="H42" s="22"/>
    </row>
    <row r="43" spans="1:8" ht="13.8">
      <c r="A43" s="22"/>
      <c r="B43" s="22"/>
      <c r="C43" s="22"/>
      <c r="D43" s="22"/>
      <c r="E43" s="22"/>
      <c r="F43" s="22"/>
      <c r="G43" s="210"/>
      <c r="H43" s="22"/>
    </row>
    <row r="44" spans="1:8" ht="13.8">
      <c r="A44" s="22"/>
      <c r="B44" s="22"/>
      <c r="C44" s="22"/>
      <c r="D44" s="22"/>
      <c r="E44" s="22"/>
      <c r="F44" s="22"/>
      <c r="G44" s="210"/>
      <c r="H44" s="22"/>
    </row>
    <row r="45" spans="1:8" ht="13.8">
      <c r="A45" s="22"/>
      <c r="B45" s="22"/>
      <c r="C45" s="22"/>
      <c r="D45" s="22"/>
      <c r="E45" s="22"/>
      <c r="F45" s="22"/>
      <c r="G45" s="210"/>
      <c r="H45" s="22"/>
    </row>
    <row r="46" spans="1:8" ht="13.8">
      <c r="A46" s="207"/>
      <c r="B46" s="207"/>
      <c r="C46" s="207"/>
      <c r="D46" s="207"/>
      <c r="E46" s="207"/>
      <c r="F46" s="207"/>
      <c r="G46" s="208"/>
      <c r="H46" s="207"/>
    </row>
    <row r="47" spans="1:8" ht="13.8">
      <c r="A47" s="207"/>
      <c r="B47" s="207"/>
      <c r="C47" s="207"/>
      <c r="D47" s="207"/>
      <c r="E47" s="207"/>
      <c r="F47" s="207"/>
      <c r="G47" s="208"/>
      <c r="H47" s="207"/>
    </row>
    <row r="48" spans="1:8" ht="13.8">
      <c r="A48" s="207"/>
      <c r="B48" s="207"/>
      <c r="C48" s="207"/>
      <c r="D48" s="207"/>
      <c r="E48" s="207"/>
      <c r="F48" s="207"/>
      <c r="G48" s="208"/>
      <c r="H48" s="207"/>
    </row>
    <row r="49" spans="1:8" ht="13.8">
      <c r="A49" s="207"/>
      <c r="B49" s="207"/>
      <c r="C49" s="207"/>
      <c r="D49" s="207"/>
      <c r="E49" s="207"/>
      <c r="F49" s="207"/>
      <c r="G49" s="208"/>
      <c r="H49" s="207"/>
    </row>
    <row r="50" spans="1:8" ht="13.8">
      <c r="A50" s="207"/>
      <c r="B50" s="207"/>
      <c r="C50" s="207"/>
      <c r="D50" s="207"/>
      <c r="E50" s="207"/>
      <c r="F50" s="207"/>
      <c r="G50" s="208"/>
      <c r="H50" s="207"/>
    </row>
    <row r="51" spans="1:8" ht="13.8">
      <c r="A51" s="207"/>
      <c r="B51" s="207"/>
      <c r="C51" s="207"/>
      <c r="D51" s="207"/>
      <c r="E51" s="207"/>
      <c r="F51" s="207"/>
      <c r="G51" s="208"/>
      <c r="H51" s="207"/>
    </row>
    <row r="52" spans="1:8" ht="13.8">
      <c r="A52" s="207"/>
      <c r="B52" s="207"/>
      <c r="C52" s="207"/>
      <c r="D52" s="207"/>
      <c r="E52" s="207"/>
      <c r="F52" s="207"/>
      <c r="G52" s="208"/>
      <c r="H52" s="207"/>
    </row>
    <row r="53" spans="1:8" ht="13.8">
      <c r="A53" s="207"/>
      <c r="B53" s="207"/>
      <c r="C53" s="207"/>
      <c r="D53" s="207"/>
      <c r="E53" s="207"/>
      <c r="F53" s="207"/>
      <c r="G53" s="208"/>
      <c r="H53" s="207"/>
    </row>
    <row r="54" spans="1:8" ht="13.8">
      <c r="A54" s="207"/>
      <c r="B54" s="207"/>
      <c r="C54" s="207"/>
      <c r="D54" s="207"/>
      <c r="E54" s="207"/>
      <c r="F54" s="207"/>
      <c r="G54" s="208"/>
      <c r="H54" s="207"/>
    </row>
    <row r="55" spans="1:8" ht="13.8">
      <c r="A55" s="207"/>
      <c r="B55" s="207"/>
      <c r="C55" s="207"/>
      <c r="D55" s="207"/>
      <c r="E55" s="207"/>
      <c r="F55" s="207"/>
      <c r="G55" s="208"/>
      <c r="H55" s="207"/>
    </row>
    <row r="56" spans="1:8" ht="13.8">
      <c r="A56" s="207"/>
      <c r="B56" s="207"/>
      <c r="C56" s="207"/>
      <c r="D56" s="207"/>
      <c r="E56" s="207"/>
      <c r="F56" s="207"/>
      <c r="G56" s="208"/>
      <c r="H56" s="207"/>
    </row>
    <row r="57" spans="1:8" ht="13.8">
      <c r="A57" s="207"/>
      <c r="B57" s="207"/>
      <c r="C57" s="207"/>
      <c r="D57" s="207"/>
      <c r="E57" s="207"/>
      <c r="F57" s="207"/>
      <c r="G57" s="208"/>
      <c r="H57" s="207"/>
    </row>
    <row r="58" spans="1:8" ht="13.8">
      <c r="A58" s="207"/>
      <c r="B58" s="207"/>
      <c r="C58" s="207"/>
      <c r="D58" s="207"/>
      <c r="E58" s="207"/>
      <c r="F58" s="207"/>
      <c r="G58" s="208"/>
      <c r="H58" s="207"/>
    </row>
    <row r="59" spans="1:8" ht="13.8">
      <c r="A59" s="207"/>
      <c r="B59" s="207"/>
      <c r="C59" s="207"/>
      <c r="D59" s="207"/>
      <c r="E59" s="207"/>
      <c r="F59" s="207"/>
      <c r="G59" s="208"/>
      <c r="H59" s="207"/>
    </row>
    <row r="60" spans="1:8" ht="13.8">
      <c r="A60" s="207"/>
      <c r="B60" s="207"/>
      <c r="C60" s="207"/>
      <c r="D60" s="207"/>
      <c r="E60" s="207"/>
      <c r="F60" s="207"/>
      <c r="G60" s="208"/>
      <c r="H60" s="207"/>
    </row>
  </sheetData>
  <mergeCells count="9">
    <mergeCell ref="A1:E1"/>
    <mergeCell ref="A3:A4"/>
    <mergeCell ref="B3:C3"/>
    <mergeCell ref="D3:E3"/>
    <mergeCell ref="A21:E21"/>
    <mergeCell ref="A15:E15"/>
    <mergeCell ref="A17:E17"/>
    <mergeCell ref="A19:E19"/>
    <mergeCell ref="A16:E16"/>
  </mergeCells>
  <printOptions horizontalCentered="1"/>
  <pageMargins left="1" right="1" top="1" bottom="1" header="0.5" footer="0.5"/>
  <pageSetup orientation="portrait" r:id="rId1"/>
  <headerFooter alignWithMargins="0">
    <oddFooter>&amp;L&amp;"Arial,Italic"&amp;9      The State of Hawaii Data Book 2015&amp;R&amp;9http://dbedt.hawaii.gov/</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
  <sheetViews>
    <sheetView topLeftCell="A11" workbookViewId="0">
      <selection activeCell="N7" sqref="N7"/>
    </sheetView>
  </sheetViews>
  <sheetFormatPr defaultColWidth="9.6640625" defaultRowHeight="12.75" customHeight="1"/>
  <cols>
    <col min="1" max="1" width="21.5546875" style="23" customWidth="1"/>
    <col min="2" max="2" width="14.109375" style="23" customWidth="1"/>
    <col min="3" max="12" width="12.77734375" style="23" customWidth="1"/>
    <col min="13" max="13" width="14" style="23" customWidth="1"/>
    <col min="14" max="14" width="13.77734375" style="23" customWidth="1"/>
    <col min="15" max="15" width="9.6640625" style="23"/>
    <col min="16" max="19" width="12.77734375" style="23" customWidth="1"/>
    <col min="20" max="16384" width="9.6640625" style="23"/>
  </cols>
  <sheetData>
    <row r="1" spans="1:19" ht="25.2" customHeight="1">
      <c r="A1" s="2074" t="s">
        <v>2048</v>
      </c>
      <c r="B1" s="2074"/>
      <c r="C1" s="2074"/>
      <c r="D1" s="2074"/>
      <c r="E1" s="2074"/>
      <c r="F1" s="2074"/>
      <c r="G1" s="2074"/>
      <c r="H1" s="2074"/>
      <c r="I1" s="2074"/>
      <c r="J1" s="2074"/>
      <c r="K1" s="2074"/>
      <c r="L1" s="2074"/>
      <c r="M1" s="2074"/>
      <c r="N1" s="1304"/>
      <c r="O1" s="656"/>
      <c r="P1" s="656"/>
      <c r="Q1" s="656"/>
      <c r="R1" s="656"/>
      <c r="S1" s="656"/>
    </row>
    <row r="3" spans="1:19" ht="20.399999999999999">
      <c r="A3" s="2075" t="s">
        <v>1722</v>
      </c>
      <c r="B3" s="2076" t="s">
        <v>1723</v>
      </c>
      <c r="C3" s="2077" t="s">
        <v>434</v>
      </c>
      <c r="D3" s="2078"/>
      <c r="E3" s="2078"/>
      <c r="F3" s="2078"/>
      <c r="G3" s="2078"/>
      <c r="H3" s="2078"/>
      <c r="I3" s="2078"/>
      <c r="J3" s="2078"/>
      <c r="K3" s="2078"/>
      <c r="L3" s="2078"/>
      <c r="M3" s="2078"/>
      <c r="N3" s="1305"/>
    </row>
    <row r="4" spans="1:19" ht="17.55" customHeight="1">
      <c r="A4" s="2075"/>
      <c r="B4" s="2076"/>
      <c r="C4" s="2079" t="s">
        <v>1792</v>
      </c>
      <c r="D4" s="2080"/>
      <c r="E4" s="2079" t="s">
        <v>93</v>
      </c>
      <c r="F4" s="2080"/>
      <c r="G4" s="2079" t="s">
        <v>77</v>
      </c>
      <c r="H4" s="2080"/>
      <c r="I4" s="2081" t="s">
        <v>78</v>
      </c>
      <c r="J4" s="2081"/>
      <c r="K4" s="2079" t="s">
        <v>80</v>
      </c>
      <c r="L4" s="2080"/>
      <c r="M4" s="2082" t="s">
        <v>33</v>
      </c>
      <c r="N4" s="1305"/>
    </row>
    <row r="5" spans="1:19" s="306" customFormat="1" ht="20.399999999999999">
      <c r="A5" s="2075"/>
      <c r="B5" s="2076"/>
      <c r="C5" s="62" t="s">
        <v>19</v>
      </c>
      <c r="D5" s="305" t="s">
        <v>26</v>
      </c>
      <c r="E5" s="62" t="s">
        <v>19</v>
      </c>
      <c r="F5" s="305" t="s">
        <v>26</v>
      </c>
      <c r="G5" s="62" t="s">
        <v>19</v>
      </c>
      <c r="H5" s="305" t="s">
        <v>26</v>
      </c>
      <c r="I5" s="62" t="s">
        <v>19</v>
      </c>
      <c r="J5" s="658" t="s">
        <v>26</v>
      </c>
      <c r="K5" s="659" t="s">
        <v>19</v>
      </c>
      <c r="L5" s="660" t="s">
        <v>26</v>
      </c>
      <c r="M5" s="2083"/>
      <c r="N5" s="1305"/>
    </row>
    <row r="6" spans="1:19" ht="27" thickBot="1">
      <c r="A6" s="1997" t="s">
        <v>2734</v>
      </c>
      <c r="B6" s="1306">
        <v>2010</v>
      </c>
      <c r="C6" s="1307">
        <v>289970</v>
      </c>
      <c r="D6" s="736">
        <v>0.21299999999999999</v>
      </c>
      <c r="E6" s="583">
        <v>564323</v>
      </c>
      <c r="F6" s="736">
        <v>0.41499999999999998</v>
      </c>
      <c r="G6" s="583">
        <v>199751</v>
      </c>
      <c r="H6" s="736">
        <v>0.14699999999999999</v>
      </c>
      <c r="I6" s="1308">
        <v>342095</v>
      </c>
      <c r="J6" s="1309">
        <v>0.251</v>
      </c>
      <c r="K6" s="1307">
        <v>312292</v>
      </c>
      <c r="L6" s="1309">
        <v>0.23</v>
      </c>
      <c r="M6" s="1307">
        <v>1360301</v>
      </c>
      <c r="N6" s="904"/>
      <c r="O6" s="5"/>
    </row>
    <row r="7" spans="1:19" ht="13.8" customHeight="1">
      <c r="A7" s="2084" t="s">
        <v>2735</v>
      </c>
      <c r="B7" s="1310">
        <v>2010</v>
      </c>
      <c r="C7" s="1311">
        <v>275721</v>
      </c>
      <c r="D7" s="1312">
        <v>0.20200000000000001</v>
      </c>
      <c r="E7" s="1313">
        <v>573468</v>
      </c>
      <c r="F7" s="1312">
        <v>0.42099999999999999</v>
      </c>
      <c r="G7" s="1313">
        <v>200142</v>
      </c>
      <c r="H7" s="1312">
        <v>0.14699999999999999</v>
      </c>
      <c r="I7" s="1314">
        <v>336909</v>
      </c>
      <c r="J7" s="1315">
        <v>0.247</v>
      </c>
      <c r="K7" s="1311">
        <v>305920</v>
      </c>
      <c r="L7" s="1315">
        <v>0.224</v>
      </c>
      <c r="M7" s="1311">
        <v>1363621</v>
      </c>
      <c r="N7" s="904"/>
      <c r="O7" s="5"/>
    </row>
    <row r="8" spans="1:19" ht="15.6">
      <c r="A8" s="2085"/>
      <c r="B8" s="1316">
        <v>2011</v>
      </c>
      <c r="C8" s="1317">
        <v>296383</v>
      </c>
      <c r="D8" s="1318">
        <v>0.216</v>
      </c>
      <c r="E8" s="902">
        <v>589821</v>
      </c>
      <c r="F8" s="1318">
        <v>0.42899999999999999</v>
      </c>
      <c r="G8" s="902">
        <v>202780</v>
      </c>
      <c r="H8" s="1318">
        <v>0.14699999999999999</v>
      </c>
      <c r="I8" s="903">
        <v>347040</v>
      </c>
      <c r="J8" s="878">
        <v>0.252</v>
      </c>
      <c r="K8" s="1317">
        <v>303180</v>
      </c>
      <c r="L8" s="878">
        <v>0.221</v>
      </c>
      <c r="M8" s="1317">
        <v>1374810</v>
      </c>
      <c r="N8" s="904"/>
      <c r="O8" s="5"/>
    </row>
    <row r="9" spans="1:19" ht="15.6">
      <c r="A9" s="2085"/>
      <c r="B9" s="1319">
        <v>2012</v>
      </c>
      <c r="C9" s="1320">
        <v>296592</v>
      </c>
      <c r="D9" s="1321">
        <v>0.21299999999999999</v>
      </c>
      <c r="E9" s="905">
        <v>588604</v>
      </c>
      <c r="F9" s="1321">
        <v>0.42299999999999999</v>
      </c>
      <c r="G9" s="905">
        <v>189607</v>
      </c>
      <c r="H9" s="1321">
        <v>0.13600000000000001</v>
      </c>
      <c r="I9" s="906">
        <v>353805</v>
      </c>
      <c r="J9" s="881">
        <v>0.254</v>
      </c>
      <c r="K9" s="1320">
        <v>309535</v>
      </c>
      <c r="L9" s="881">
        <v>0.222</v>
      </c>
      <c r="M9" s="1320">
        <v>1392313</v>
      </c>
      <c r="N9" s="904"/>
      <c r="O9" s="5"/>
    </row>
    <row r="10" spans="1:19" ht="15.6">
      <c r="A10" s="2085"/>
      <c r="B10" s="1316">
        <v>2013</v>
      </c>
      <c r="C10" s="1317">
        <v>298385</v>
      </c>
      <c r="D10" s="1318">
        <v>0.21299999999999999</v>
      </c>
      <c r="E10" s="902">
        <v>597324</v>
      </c>
      <c r="F10" s="1318">
        <v>0.42499999999999999</v>
      </c>
      <c r="G10" s="902">
        <v>185807</v>
      </c>
      <c r="H10" s="1318">
        <v>0.13200000000000001</v>
      </c>
      <c r="I10" s="903">
        <v>347929</v>
      </c>
      <c r="J10" s="878">
        <v>0.248</v>
      </c>
      <c r="K10" s="1317">
        <v>323016</v>
      </c>
      <c r="L10" s="878">
        <v>0.23</v>
      </c>
      <c r="M10" s="1317">
        <v>1404054</v>
      </c>
      <c r="N10" s="904"/>
      <c r="O10" s="5"/>
    </row>
    <row r="11" spans="1:19" ht="15.6">
      <c r="A11" s="2085"/>
      <c r="B11" s="1319">
        <v>2014</v>
      </c>
      <c r="C11" s="1320">
        <v>295409</v>
      </c>
      <c r="D11" s="1322">
        <v>0.2080988418250431</v>
      </c>
      <c r="E11" s="905">
        <v>605053</v>
      </c>
      <c r="F11" s="1322">
        <v>0.42622543166514154</v>
      </c>
      <c r="G11" s="905">
        <v>199578</v>
      </c>
      <c r="H11" s="1322">
        <v>0.14059135183341892</v>
      </c>
      <c r="I11" s="906">
        <v>351431</v>
      </c>
      <c r="J11" s="1323">
        <v>0.2475631550880871</v>
      </c>
      <c r="K11" s="1320">
        <v>310749</v>
      </c>
      <c r="L11" s="1323">
        <v>0.21890499950336759</v>
      </c>
      <c r="M11" s="1320">
        <v>1419561</v>
      </c>
      <c r="N11" s="904"/>
      <c r="O11" s="5"/>
    </row>
    <row r="12" spans="1:19" ht="15.6">
      <c r="A12" s="2085"/>
      <c r="B12" s="1316">
        <v>2015</v>
      </c>
      <c r="C12" s="1317">
        <v>309904</v>
      </c>
      <c r="D12" s="1324">
        <v>0.21647342175170073</v>
      </c>
      <c r="E12" s="902">
        <v>634619</v>
      </c>
      <c r="F12" s="1324">
        <v>0.4432925887973132</v>
      </c>
      <c r="G12" s="902">
        <v>206637</v>
      </c>
      <c r="H12" s="1324">
        <v>0.14433959694133081</v>
      </c>
      <c r="I12" s="903">
        <v>368883</v>
      </c>
      <c r="J12" s="1325">
        <v>0.25767129574330316</v>
      </c>
      <c r="K12" s="1317">
        <v>308562</v>
      </c>
      <c r="L12" s="1325">
        <v>0.21553601103099113</v>
      </c>
      <c r="M12" s="1317">
        <v>1431603</v>
      </c>
      <c r="N12" s="904"/>
      <c r="O12" s="5"/>
    </row>
    <row r="13" spans="1:19" ht="15.6">
      <c r="A13" s="2085"/>
      <c r="B13" s="1319">
        <v>2016</v>
      </c>
      <c r="C13" s="1320">
        <v>302926</v>
      </c>
      <c r="D13" s="1322">
        <v>0.21205034170845125</v>
      </c>
      <c r="E13" s="905">
        <v>613488</v>
      </c>
      <c r="F13" s="1322">
        <v>0.4294459374039678</v>
      </c>
      <c r="G13" s="905">
        <v>203022</v>
      </c>
      <c r="H13" s="1322">
        <v>0.14211683538003733</v>
      </c>
      <c r="I13" s="906">
        <v>377904</v>
      </c>
      <c r="J13" s="1323">
        <v>0.26453547180826525</v>
      </c>
      <c r="K13" s="1320">
        <v>313014</v>
      </c>
      <c r="L13" s="1323">
        <v>0.21911201303133163</v>
      </c>
      <c r="M13" s="1320">
        <v>1428557</v>
      </c>
      <c r="N13" s="904"/>
      <c r="O13" s="5"/>
    </row>
    <row r="14" spans="1:19" ht="15.6">
      <c r="A14" s="2085"/>
      <c r="B14" s="1326">
        <v>2017</v>
      </c>
      <c r="C14" s="907">
        <v>302339</v>
      </c>
      <c r="D14" s="1327">
        <f>C14/1427538</f>
        <v>0.21179050925439463</v>
      </c>
      <c r="E14" s="908">
        <v>613156</v>
      </c>
      <c r="F14" s="1327">
        <f t="shared" ref="F14" si="0">E14/1427538</f>
        <v>0.42951991470629852</v>
      </c>
      <c r="G14" s="908">
        <v>196223</v>
      </c>
      <c r="H14" s="1327">
        <f t="shared" ref="H14" si="1">G14/1427538</f>
        <v>0.1374555353342608</v>
      </c>
      <c r="I14" s="909">
        <v>367364</v>
      </c>
      <c r="J14" s="1328">
        <f t="shared" ref="J14" si="2">I14/1427538</f>
        <v>0.25734096045079008</v>
      </c>
      <c r="K14" s="1329">
        <v>299035</v>
      </c>
      <c r="L14" s="1328">
        <f t="shared" ref="L14" si="3">K14/1427538</f>
        <v>0.20947603496369274</v>
      </c>
      <c r="M14" s="1329">
        <v>1427538</v>
      </c>
      <c r="N14" s="904"/>
      <c r="O14" s="5"/>
    </row>
    <row r="15" spans="1:19" ht="15.6">
      <c r="A15" s="2085"/>
      <c r="B15" s="1330">
        <v>2018</v>
      </c>
      <c r="C15" s="905">
        <v>315616</v>
      </c>
      <c r="D15" s="1331">
        <f>C15/1420491</f>
        <v>0.22218796176814917</v>
      </c>
      <c r="E15" s="905">
        <v>600675</v>
      </c>
      <c r="F15" s="1331">
        <f>E15/1420491</f>
        <v>0.42286434760938296</v>
      </c>
      <c r="G15" s="905">
        <v>210573</v>
      </c>
      <c r="H15" s="1331">
        <f>G15/1420491</f>
        <v>0.14823958757922437</v>
      </c>
      <c r="I15" s="905">
        <v>367952</v>
      </c>
      <c r="J15" s="1331">
        <f>I15/1420491</f>
        <v>0.25903156021403867</v>
      </c>
      <c r="K15" s="905">
        <v>313596</v>
      </c>
      <c r="L15" s="1332">
        <f>K15/1420491</f>
        <v>0.22076591826347369</v>
      </c>
      <c r="M15" s="1333">
        <v>1420491</v>
      </c>
      <c r="N15" s="904"/>
      <c r="O15" s="5"/>
    </row>
    <row r="16" spans="1:19" ht="15.6">
      <c r="A16" s="2085"/>
      <c r="B16" s="1334">
        <v>2019</v>
      </c>
      <c r="C16" s="1335">
        <v>284996</v>
      </c>
      <c r="D16" s="1336">
        <f>C16/1415872</f>
        <v>0.20128655697690187</v>
      </c>
      <c r="E16" s="1335">
        <v>582436</v>
      </c>
      <c r="F16" s="1336">
        <f>E16/1415872</f>
        <v>0.41136204402657867</v>
      </c>
      <c r="G16" s="1335">
        <v>203531</v>
      </c>
      <c r="H16" s="1336">
        <f>G16/1415872</f>
        <v>0.14374957623287982</v>
      </c>
      <c r="I16" s="1335">
        <v>371528</v>
      </c>
      <c r="J16" s="1336">
        <f>I16/1415872</f>
        <v>0.26240225105094245</v>
      </c>
      <c r="K16" s="1335">
        <v>306129</v>
      </c>
      <c r="L16" s="1328">
        <f>K16/1415872</f>
        <v>0.21621234122858562</v>
      </c>
      <c r="M16" s="1337">
        <v>1415872</v>
      </c>
      <c r="N16" s="904"/>
      <c r="O16" s="5"/>
    </row>
    <row r="17" spans="1:15" ht="16.2" thickBot="1">
      <c r="A17" s="2086"/>
      <c r="B17" s="1338" t="s">
        <v>1796</v>
      </c>
      <c r="C17" s="953"/>
      <c r="D17" s="1339"/>
      <c r="E17" s="953"/>
      <c r="F17" s="1339"/>
      <c r="G17" s="953"/>
      <c r="H17" s="1339"/>
      <c r="I17" s="953"/>
      <c r="J17" s="1339"/>
      <c r="K17" s="953"/>
      <c r="L17" s="1339"/>
      <c r="M17" s="953"/>
      <c r="N17" s="904"/>
      <c r="O17" s="5"/>
    </row>
    <row r="18" spans="1:15" ht="27" thickBot="1">
      <c r="A18" s="1340" t="s">
        <v>2734</v>
      </c>
      <c r="B18" s="1341">
        <v>2020</v>
      </c>
      <c r="C18" s="1342">
        <v>317497</v>
      </c>
      <c r="D18" s="1343">
        <f>C18/M18</f>
        <v>0.21817036139660587</v>
      </c>
      <c r="E18" s="1344">
        <v>609215</v>
      </c>
      <c r="F18" s="1345">
        <f>E18/M18</f>
        <v>0.41862649637077903</v>
      </c>
      <c r="G18" s="1346">
        <v>214493</v>
      </c>
      <c r="H18" s="1343">
        <f>G18/M18</f>
        <v>0.14739041731746183</v>
      </c>
      <c r="I18" s="1344">
        <v>383200</v>
      </c>
      <c r="J18" s="1343">
        <f>I18/M18</f>
        <v>0.26331865336421878</v>
      </c>
      <c r="K18" s="1344">
        <v>312668</v>
      </c>
      <c r="L18" s="1345">
        <f>K18/M18</f>
        <v>0.21485207909729528</v>
      </c>
      <c r="M18" s="1347">
        <v>1455271</v>
      </c>
      <c r="N18" s="904"/>
      <c r="O18" s="5"/>
    </row>
    <row r="19" spans="1:15" ht="22.8" customHeight="1">
      <c r="A19" s="2085" t="s">
        <v>2735</v>
      </c>
      <c r="B19" s="1348">
        <v>2021</v>
      </c>
      <c r="C19" s="1349">
        <v>309807</v>
      </c>
      <c r="D19" s="1350">
        <f>C19/1441553</f>
        <v>0.21491197340645818</v>
      </c>
      <c r="E19" s="1351">
        <v>617903</v>
      </c>
      <c r="F19" s="1352">
        <f>E19/1441553</f>
        <v>0.42863703242267193</v>
      </c>
      <c r="G19" s="1353">
        <v>220460</v>
      </c>
      <c r="H19" s="1350">
        <f>G19/1441553</f>
        <v>0.15293228899665848</v>
      </c>
      <c r="I19" s="1349">
        <v>370594</v>
      </c>
      <c r="J19" s="1352">
        <f>I19/1441553</f>
        <v>0.25707969113865392</v>
      </c>
      <c r="K19" s="1353">
        <v>314102</v>
      </c>
      <c r="L19" s="1354">
        <f>K19/1441553</f>
        <v>0.21789139906753341</v>
      </c>
      <c r="M19" s="1355">
        <v>1441553</v>
      </c>
      <c r="N19" s="904"/>
      <c r="O19" s="5"/>
    </row>
    <row r="20" spans="1:15" ht="22.8" customHeight="1">
      <c r="A20" s="2087"/>
      <c r="B20" s="1319">
        <v>2022</v>
      </c>
      <c r="C20" s="1333">
        <v>328724</v>
      </c>
      <c r="D20" s="911">
        <f>C20/1440196</f>
        <v>0.22824948826409738</v>
      </c>
      <c r="E20" s="912">
        <v>631327</v>
      </c>
      <c r="F20" s="1356">
        <f>E20/1440196</f>
        <v>0.4383618618576916</v>
      </c>
      <c r="G20" s="913">
        <v>239216</v>
      </c>
      <c r="H20" s="914">
        <f>G20/1440196</f>
        <v>0.16609961421917571</v>
      </c>
      <c r="I20" s="915">
        <v>367525</v>
      </c>
      <c r="J20" s="910">
        <f>I20/1440196</f>
        <v>0.25519096011931708</v>
      </c>
      <c r="K20" s="912">
        <v>299756</v>
      </c>
      <c r="L20" s="1356">
        <f>K20/1440196</f>
        <v>0.20813555932664721</v>
      </c>
      <c r="M20" s="916">
        <v>1440196</v>
      </c>
      <c r="N20" s="904"/>
      <c r="O20" s="5"/>
    </row>
    <row r="21" spans="1:15" ht="39.6" customHeight="1">
      <c r="A21" s="2093" t="s">
        <v>2049</v>
      </c>
      <c r="B21" s="2094"/>
      <c r="C21" s="2094"/>
      <c r="D21" s="2094"/>
      <c r="E21" s="2094"/>
      <c r="F21" s="2094"/>
      <c r="G21" s="2094"/>
      <c r="H21" s="2094"/>
      <c r="I21" s="2094"/>
      <c r="J21" s="2094"/>
      <c r="K21" s="2094"/>
      <c r="L21" s="2094"/>
      <c r="M21" s="2095"/>
      <c r="O21" s="5"/>
    </row>
    <row r="22" spans="1:15" ht="25.2" customHeight="1">
      <c r="A22" s="2093" t="s">
        <v>1797</v>
      </c>
      <c r="B22" s="2094"/>
      <c r="C22" s="2094"/>
      <c r="D22" s="2094"/>
      <c r="E22" s="2094"/>
      <c r="F22" s="2094"/>
      <c r="G22" s="2094"/>
      <c r="H22" s="2094"/>
      <c r="I22" s="2094"/>
      <c r="J22" s="2094"/>
      <c r="K22" s="2094"/>
      <c r="L22" s="2094"/>
      <c r="M22" s="2095"/>
      <c r="O22" s="5"/>
    </row>
    <row r="23" spans="1:15" ht="12.75" customHeight="1">
      <c r="A23" s="2088" t="s">
        <v>1724</v>
      </c>
      <c r="B23" s="2089"/>
      <c r="C23" s="2089"/>
      <c r="D23" s="2089"/>
      <c r="E23" s="2089"/>
      <c r="F23" s="2089"/>
      <c r="G23" s="2089"/>
      <c r="H23" s="2089"/>
      <c r="I23" s="2089"/>
      <c r="J23" s="2089"/>
      <c r="K23" s="2089"/>
      <c r="L23" s="2089"/>
      <c r="M23" s="2090"/>
      <c r="O23" s="5"/>
    </row>
    <row r="24" spans="1:15" ht="12.75" customHeight="1">
      <c r="A24" s="661"/>
      <c r="B24" s="661"/>
      <c r="C24" s="661"/>
      <c r="D24" s="661"/>
      <c r="E24" s="661"/>
      <c r="F24" s="661"/>
      <c r="G24" s="661"/>
      <c r="H24" s="661"/>
      <c r="I24" s="661"/>
      <c r="J24" s="661"/>
      <c r="K24" s="661"/>
      <c r="L24" s="661"/>
      <c r="M24" s="661"/>
    </row>
    <row r="25" spans="1:15" ht="30" customHeight="1">
      <c r="A25" s="2091" t="s">
        <v>2733</v>
      </c>
      <c r="B25" s="2091"/>
      <c r="C25" s="2091"/>
      <c r="D25" s="2091"/>
      <c r="E25" s="2091"/>
      <c r="F25" s="2091"/>
      <c r="G25" s="2091"/>
      <c r="H25" s="2091"/>
      <c r="I25" s="2091"/>
      <c r="J25" s="2091"/>
      <c r="K25" s="2091"/>
      <c r="L25" s="2091"/>
      <c r="M25" s="2091"/>
    </row>
    <row r="26" spans="1:15" ht="12.75" customHeight="1">
      <c r="A26" s="661"/>
      <c r="B26" s="661"/>
      <c r="C26" s="661"/>
      <c r="D26" s="661"/>
      <c r="E26" s="661"/>
      <c r="F26" s="661"/>
      <c r="G26" s="661"/>
      <c r="H26" s="661"/>
      <c r="I26" s="661"/>
      <c r="J26" s="661"/>
      <c r="K26" s="661"/>
      <c r="L26" s="661"/>
      <c r="M26" s="661"/>
    </row>
    <row r="27" spans="1:15" ht="12.75" customHeight="1">
      <c r="A27" s="2092" t="s">
        <v>2050</v>
      </c>
      <c r="B27" s="2092"/>
      <c r="C27" s="2092"/>
      <c r="D27" s="2092"/>
      <c r="E27" s="2092"/>
      <c r="F27" s="2092"/>
      <c r="G27" s="2092"/>
      <c r="H27" s="2092"/>
      <c r="I27" s="2092"/>
      <c r="J27" s="2092"/>
      <c r="K27" s="2092"/>
      <c r="L27" s="2092"/>
      <c r="M27" s="2092"/>
    </row>
  </sheetData>
  <mergeCells count="17">
    <mergeCell ref="A7:A17"/>
    <mergeCell ref="A19:A20"/>
    <mergeCell ref="A23:M23"/>
    <mergeCell ref="A25:M25"/>
    <mergeCell ref="A27:M27"/>
    <mergeCell ref="A21:M21"/>
    <mergeCell ref="A22:M22"/>
    <mergeCell ref="A1:M1"/>
    <mergeCell ref="A3:A5"/>
    <mergeCell ref="B3:B5"/>
    <mergeCell ref="C3:M3"/>
    <mergeCell ref="C4:D4"/>
    <mergeCell ref="E4:F4"/>
    <mergeCell ref="G4:H4"/>
    <mergeCell ref="I4:J4"/>
    <mergeCell ref="K4:L4"/>
    <mergeCell ref="M4:M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53</vt:i4>
      </vt:variant>
      <vt:variant>
        <vt:lpstr>Named Ranges</vt:lpstr>
      </vt:variant>
      <vt:variant>
        <vt:i4>1</vt:i4>
      </vt:variant>
    </vt:vector>
  </HeadingPairs>
  <TitlesOfParts>
    <vt:vector size="54" baseType="lpstr">
      <vt:lpstr>Titles</vt:lpstr>
      <vt:lpstr>Introduction</vt:lpstr>
      <vt:lpstr>01.01</vt:lpstr>
      <vt:lpstr>01.02</vt:lpstr>
      <vt:lpstr>01.03</vt:lpstr>
      <vt:lpstr>01.04</vt:lpstr>
      <vt:lpstr>01.05</vt:lpstr>
      <vt:lpstr>01.06</vt:lpstr>
      <vt:lpstr>01.07</vt:lpstr>
      <vt:lpstr>01.08</vt:lpstr>
      <vt:lpstr>01.09</vt:lpstr>
      <vt:lpstr>01.10</vt:lpstr>
      <vt:lpstr>01.11</vt:lpstr>
      <vt:lpstr>01.12</vt:lpstr>
      <vt:lpstr>01.13</vt:lpstr>
      <vt:lpstr>01.14</vt:lpstr>
      <vt:lpstr>01.15</vt:lpstr>
      <vt:lpstr>01.16</vt:lpstr>
      <vt:lpstr>01.17</vt:lpstr>
      <vt:lpstr>01.18</vt:lpstr>
      <vt:lpstr>01.19</vt:lpstr>
      <vt:lpstr>01.20</vt:lpstr>
      <vt:lpstr>01.21</vt:lpstr>
      <vt:lpstr>01.22</vt:lpstr>
      <vt:lpstr>01.23</vt:lpstr>
      <vt:lpstr>01.24</vt:lpstr>
      <vt:lpstr>01.25</vt:lpstr>
      <vt:lpstr>01.26</vt:lpstr>
      <vt:lpstr>01.27</vt:lpstr>
      <vt:lpstr>01.28</vt:lpstr>
      <vt:lpstr>01.29</vt:lpstr>
      <vt:lpstr>01.30</vt:lpstr>
      <vt:lpstr>01.31</vt:lpstr>
      <vt:lpstr>01.32</vt:lpstr>
      <vt:lpstr>01.33</vt:lpstr>
      <vt:lpstr>01.34</vt:lpstr>
      <vt:lpstr>01.35</vt:lpstr>
      <vt:lpstr>01.36</vt:lpstr>
      <vt:lpstr>01.37</vt:lpstr>
      <vt:lpstr>01.38</vt:lpstr>
      <vt:lpstr>01.39</vt:lpstr>
      <vt:lpstr>01.40</vt:lpstr>
      <vt:lpstr>01.41</vt:lpstr>
      <vt:lpstr>01.42</vt:lpstr>
      <vt:lpstr>01.43</vt:lpstr>
      <vt:lpstr>01.44</vt:lpstr>
      <vt:lpstr>01.45</vt:lpstr>
      <vt:lpstr>01.46</vt:lpstr>
      <vt:lpstr>01.47</vt:lpstr>
      <vt:lpstr>01.48</vt:lpstr>
      <vt:lpstr>01.49</vt:lpstr>
      <vt:lpstr>01.50</vt:lpstr>
      <vt:lpstr>01.51</vt:lpstr>
      <vt:lpstr>Titles!Print_Titles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DBEDT</dc:creator>
  <cp:lastModifiedBy>Mark Eshima</cp:lastModifiedBy>
  <cp:lastPrinted>2019-04-17T23:57:20Z</cp:lastPrinted>
  <dcterms:created xsi:type="dcterms:W3CDTF">1998-06-24T21:06:22Z</dcterms:created>
  <dcterms:modified xsi:type="dcterms:W3CDTF">2023-12-21T21:10:51Z</dcterms:modified>
</cp:coreProperties>
</file>