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jefferson\KARAS_JO$\Documents\"/>
    </mc:Choice>
  </mc:AlternateContent>
  <bookViews>
    <workbookView xWindow="0" yWindow="0" windowWidth="28800" windowHeight="11610" activeTab="2"/>
  </bookViews>
  <sheets>
    <sheet name="Credit Model" sheetId="1" r:id="rId1"/>
    <sheet name="Cards" sheetId="2" r:id="rId2"/>
    <sheet name="Card(2)" sheetId="3" r:id="rId3"/>
  </sheets>
  <definedNames>
    <definedName name="_xlnm._FilterDatabase" localSheetId="1" hidden="1">Cards!$A$1:$AK$172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1" i="1" l="1"/>
  <c r="Q21" i="1"/>
  <c r="P21" i="1"/>
  <c r="O21" i="1"/>
  <c r="N21" i="1"/>
  <c r="M21" i="1"/>
  <c r="L21" i="1"/>
  <c r="K21" i="1"/>
  <c r="J21" i="1"/>
  <c r="I21" i="1"/>
  <c r="H21" i="1"/>
  <c r="G21" i="1"/>
  <c r="F21" i="1"/>
  <c r="E21" i="1"/>
  <c r="D21" i="1"/>
  <c r="R20" i="1"/>
  <c r="Q20" i="1"/>
  <c r="P20" i="1"/>
  <c r="O20" i="1"/>
  <c r="N20" i="1"/>
  <c r="M20" i="1"/>
  <c r="L20" i="1"/>
  <c r="K20" i="1"/>
  <c r="J20" i="1"/>
  <c r="I20" i="1"/>
  <c r="H20" i="1"/>
  <c r="G20" i="1"/>
  <c r="F20" i="1"/>
  <c r="E20" i="1"/>
  <c r="D20" i="1"/>
  <c r="C35" i="1" l="1"/>
  <c r="N28" i="1"/>
  <c r="O28" i="1"/>
  <c r="P28" i="1"/>
  <c r="Q28" i="1"/>
  <c r="R28" i="1"/>
  <c r="R24" i="1"/>
  <c r="Q24" i="1"/>
  <c r="P24" i="1"/>
  <c r="O24" i="1"/>
  <c r="N24" i="1"/>
  <c r="M24" i="1"/>
  <c r="L24" i="1"/>
  <c r="K24" i="1"/>
  <c r="J24" i="1"/>
  <c r="I24" i="1"/>
  <c r="H24" i="1"/>
  <c r="G24" i="1"/>
  <c r="F24" i="1"/>
  <c r="E24" i="1"/>
  <c r="D24" i="1"/>
  <c r="E12" i="1"/>
  <c r="F12" i="1"/>
  <c r="G12" i="1"/>
  <c r="H12" i="1"/>
  <c r="I12" i="1"/>
  <c r="J12" i="1"/>
  <c r="K12" i="1"/>
  <c r="L12" i="1"/>
  <c r="M12" i="1"/>
  <c r="N12" i="1"/>
  <c r="O12" i="1"/>
  <c r="P12" i="1"/>
  <c r="Q12" i="1"/>
  <c r="R12" i="1"/>
  <c r="E13" i="1"/>
  <c r="F13" i="1"/>
  <c r="G13" i="1"/>
  <c r="H13" i="1"/>
  <c r="I13" i="1"/>
  <c r="J13" i="1"/>
  <c r="K13" i="1"/>
  <c r="L13" i="1"/>
  <c r="M13" i="1"/>
  <c r="N13" i="1"/>
  <c r="O13" i="1"/>
  <c r="P13" i="1"/>
  <c r="Q13" i="1"/>
  <c r="R13" i="1"/>
  <c r="E14" i="1"/>
  <c r="F14" i="1"/>
  <c r="G14" i="1"/>
  <c r="H14" i="1"/>
  <c r="I14" i="1"/>
  <c r="J14" i="1"/>
  <c r="K14" i="1"/>
  <c r="L14" i="1"/>
  <c r="M14" i="1"/>
  <c r="N14" i="1"/>
  <c r="O14" i="1"/>
  <c r="P14" i="1"/>
  <c r="Q14" i="1"/>
  <c r="R14" i="1"/>
  <c r="E15" i="1"/>
  <c r="F15" i="1"/>
  <c r="G15" i="1"/>
  <c r="H15" i="1"/>
  <c r="I15" i="1"/>
  <c r="J15" i="1"/>
  <c r="K15" i="1"/>
  <c r="L15" i="1"/>
  <c r="M15" i="1"/>
  <c r="N15" i="1"/>
  <c r="O15" i="1"/>
  <c r="P15" i="1"/>
  <c r="Q15" i="1"/>
  <c r="R15" i="1"/>
  <c r="E16" i="1"/>
  <c r="F16" i="1"/>
  <c r="G16" i="1"/>
  <c r="H16" i="1"/>
  <c r="I16" i="1"/>
  <c r="J16" i="1"/>
  <c r="K16" i="1"/>
  <c r="L16" i="1"/>
  <c r="M16" i="1"/>
  <c r="N16" i="1"/>
  <c r="O16" i="1"/>
  <c r="P16" i="1"/>
  <c r="Q16" i="1"/>
  <c r="R16" i="1"/>
  <c r="E17" i="1"/>
  <c r="F17" i="1"/>
  <c r="G17" i="1"/>
  <c r="H17" i="1"/>
  <c r="I17" i="1"/>
  <c r="J17" i="1"/>
  <c r="K17" i="1"/>
  <c r="L17" i="1"/>
  <c r="M17" i="1"/>
  <c r="N17" i="1"/>
  <c r="O17" i="1"/>
  <c r="P17" i="1"/>
  <c r="Q17" i="1"/>
  <c r="R17" i="1"/>
  <c r="E18" i="1"/>
  <c r="F18" i="1"/>
  <c r="G18" i="1"/>
  <c r="H18" i="1"/>
  <c r="I18" i="1"/>
  <c r="J18" i="1"/>
  <c r="K18" i="1"/>
  <c r="L18" i="1"/>
  <c r="M18" i="1"/>
  <c r="N18" i="1"/>
  <c r="O18" i="1"/>
  <c r="P18" i="1"/>
  <c r="Q18" i="1"/>
  <c r="R18" i="1"/>
  <c r="E19" i="1"/>
  <c r="F19" i="1"/>
  <c r="G19" i="1"/>
  <c r="H19" i="1"/>
  <c r="I19" i="1"/>
  <c r="J19" i="1"/>
  <c r="K19" i="1"/>
  <c r="L19" i="1"/>
  <c r="M19" i="1"/>
  <c r="N19" i="1"/>
  <c r="O19" i="1"/>
  <c r="P19" i="1"/>
  <c r="Q19" i="1"/>
  <c r="R19" i="1"/>
  <c r="E22" i="1"/>
  <c r="F22" i="1"/>
  <c r="G22" i="1"/>
  <c r="H22" i="1"/>
  <c r="I22" i="1"/>
  <c r="J22" i="1"/>
  <c r="K22" i="1"/>
  <c r="L22" i="1"/>
  <c r="M22" i="1"/>
  <c r="N22" i="1"/>
  <c r="O22" i="1"/>
  <c r="P22" i="1"/>
  <c r="Q22" i="1"/>
  <c r="R22" i="1"/>
  <c r="E23" i="1"/>
  <c r="F23" i="1"/>
  <c r="G23" i="1"/>
  <c r="H23" i="1"/>
  <c r="I23" i="1"/>
  <c r="J23" i="1"/>
  <c r="K23" i="1"/>
  <c r="L23" i="1"/>
  <c r="M23" i="1"/>
  <c r="N23" i="1"/>
  <c r="O23" i="1"/>
  <c r="P23" i="1"/>
  <c r="Q23" i="1"/>
  <c r="R23" i="1"/>
  <c r="E25" i="1"/>
  <c r="F25" i="1"/>
  <c r="G25" i="1"/>
  <c r="H25" i="1"/>
  <c r="I25" i="1"/>
  <c r="J25" i="1"/>
  <c r="K25" i="1"/>
  <c r="L25" i="1"/>
  <c r="M25" i="1"/>
  <c r="N25" i="1"/>
  <c r="O25" i="1"/>
  <c r="P25" i="1"/>
  <c r="Q25" i="1"/>
  <c r="R25" i="1"/>
  <c r="E26" i="1"/>
  <c r="F26" i="1"/>
  <c r="G26" i="1"/>
  <c r="H26" i="1"/>
  <c r="I26" i="1"/>
  <c r="J26" i="1"/>
  <c r="K26" i="1"/>
  <c r="L26" i="1"/>
  <c r="M26" i="1"/>
  <c r="N26" i="1"/>
  <c r="O26" i="1"/>
  <c r="P26" i="1"/>
  <c r="Q26" i="1"/>
  <c r="R26" i="1"/>
  <c r="D26" i="1"/>
  <c r="D25" i="1"/>
  <c r="D23" i="1"/>
  <c r="D22" i="1"/>
  <c r="D19" i="1"/>
  <c r="D18" i="1"/>
  <c r="D17" i="1"/>
  <c r="D16" i="1"/>
  <c r="D15" i="1"/>
  <c r="D14" i="1"/>
  <c r="R27" i="1"/>
  <c r="Q27" i="1"/>
  <c r="N27" i="1"/>
  <c r="O27" i="1"/>
  <c r="P27" i="1"/>
  <c r="D13" i="1"/>
  <c r="D12" i="1"/>
  <c r="D27" i="1" l="1"/>
  <c r="D28" i="1" s="1"/>
  <c r="E27" i="1"/>
  <c r="M27" i="1"/>
  <c r="L27" i="1"/>
  <c r="J27" i="1"/>
  <c r="K27" i="1"/>
  <c r="I27" i="1"/>
  <c r="H27" i="1"/>
  <c r="G27" i="1"/>
  <c r="F27" i="1"/>
  <c r="E28" i="1" l="1"/>
  <c r="F28" i="1" s="1"/>
  <c r="G28" i="1" s="1"/>
  <c r="H28" i="1" s="1"/>
  <c r="I28" i="1" s="1"/>
  <c r="J28" i="1" s="1"/>
  <c r="K28" i="1" s="1"/>
  <c r="L28" i="1" s="1"/>
  <c r="M28" i="1" s="1"/>
  <c r="H34" i="1" l="1"/>
  <c r="H31" i="1"/>
  <c r="H32" i="1"/>
  <c r="L31" i="1" s="1"/>
  <c r="H33" i="1" l="1"/>
</calcChain>
</file>

<file path=xl/sharedStrings.xml><?xml version="1.0" encoding="utf-8"?>
<sst xmlns="http://schemas.openxmlformats.org/spreadsheetml/2006/main" count="469" uniqueCount="317">
  <si>
    <t>Variable Data</t>
  </si>
  <si>
    <t>Purchase Cost:</t>
  </si>
  <si>
    <t>Turn Played:</t>
  </si>
  <si>
    <t>Credits:</t>
  </si>
  <si>
    <t>Credits per Turn:</t>
  </si>
  <si>
    <t>Production Data</t>
  </si>
  <si>
    <t>Production Total:</t>
  </si>
  <si>
    <t>Production per Turn:</t>
  </si>
  <si>
    <t>Steel:</t>
  </si>
  <si>
    <t>Steel per Turn:</t>
  </si>
  <si>
    <t>Titanium:</t>
  </si>
  <si>
    <t>Titanium per Turn:</t>
  </si>
  <si>
    <t>Plant:</t>
  </si>
  <si>
    <t>Plant per Turn:</t>
  </si>
  <si>
    <t>Heat:</t>
  </si>
  <si>
    <t>Heat per Turn:</t>
  </si>
  <si>
    <t>Card:</t>
  </si>
  <si>
    <t>Card per Turn:</t>
  </si>
  <si>
    <t>Credit cost to buy the card</t>
  </si>
  <si>
    <t>The turn that card is played</t>
  </si>
  <si>
    <t>Turn</t>
  </si>
  <si>
    <t>Terraformer Rating:</t>
  </si>
  <si>
    <t>Last Turn:</t>
  </si>
  <si>
    <t>The last turn that the game is expected to have</t>
  </si>
  <si>
    <r>
      <rPr>
        <b/>
        <sz val="11"/>
        <color theme="1"/>
        <rFont val="Calibri"/>
        <family val="2"/>
        <scheme val="minor"/>
      </rPr>
      <t>Note:</t>
    </r>
    <r>
      <rPr>
        <sz val="11"/>
        <color theme="1"/>
        <rFont val="Calibri"/>
        <family val="2"/>
        <scheme val="minor"/>
      </rPr>
      <t xml:space="preserve"> If a card deletes a resource, enter that as if you gained that resource. </t>
    </r>
  </si>
  <si>
    <r>
      <rPr>
        <b/>
        <sz val="11"/>
        <color theme="1"/>
        <rFont val="Calibri"/>
        <family val="2"/>
        <scheme val="minor"/>
      </rPr>
      <t>Example:</t>
    </r>
    <r>
      <rPr>
        <sz val="11"/>
        <color theme="1"/>
        <rFont val="Calibri"/>
        <family val="2"/>
        <scheme val="minor"/>
      </rPr>
      <t xml:space="preserve"> Comet - Raise temperature 1 step and place an ocean tile. Remove up to 3 plants from any player. That card is equivalent to </t>
    </r>
    <r>
      <rPr>
        <b/>
        <sz val="11"/>
        <color theme="1"/>
        <rFont val="Calibri"/>
        <family val="2"/>
        <scheme val="minor"/>
      </rPr>
      <t>+2 Terraformer Rating</t>
    </r>
    <r>
      <rPr>
        <sz val="11"/>
        <color theme="1"/>
        <rFont val="Calibri"/>
        <family val="2"/>
        <scheme val="minor"/>
      </rPr>
      <t xml:space="preserve">, and </t>
    </r>
    <r>
      <rPr>
        <b/>
        <sz val="11"/>
        <color theme="1"/>
        <rFont val="Calibri"/>
        <family val="2"/>
        <scheme val="minor"/>
      </rPr>
      <t>+3 Plants</t>
    </r>
    <r>
      <rPr>
        <sz val="11"/>
        <color theme="1"/>
        <rFont val="Calibri"/>
        <family val="2"/>
        <scheme val="minor"/>
      </rPr>
      <t xml:space="preserve"> (unless less plants were removed). The ocean tile placed may also be worth </t>
    </r>
    <r>
      <rPr>
        <b/>
        <sz val="11"/>
        <color theme="1"/>
        <rFont val="Calibri"/>
        <family val="2"/>
        <scheme val="minor"/>
      </rPr>
      <t>Credits</t>
    </r>
    <r>
      <rPr>
        <sz val="11"/>
        <color theme="1"/>
        <rFont val="Calibri"/>
        <family val="2"/>
        <scheme val="minor"/>
      </rPr>
      <t xml:space="preserve">. </t>
    </r>
  </si>
  <si>
    <t>Credit Cost:</t>
  </si>
  <si>
    <t>Steel Cost:</t>
  </si>
  <si>
    <t>Titanium Cost:</t>
  </si>
  <si>
    <t>Credit spent to play the card</t>
  </si>
  <si>
    <t>Steel spent to play the card (1 steel = 2 credits)</t>
  </si>
  <si>
    <t>Titanium spent to play the card(1 titanium = 2 credits)</t>
  </si>
  <si>
    <t>Credit Value</t>
  </si>
  <si>
    <r>
      <rPr>
        <b/>
        <sz val="11"/>
        <color theme="1"/>
        <rFont val="Calibri"/>
        <family val="2"/>
        <scheme val="minor"/>
      </rPr>
      <t>Note:</t>
    </r>
    <r>
      <rPr>
        <sz val="11"/>
        <color theme="1"/>
        <rFont val="Calibri"/>
        <family val="2"/>
        <scheme val="minor"/>
      </rPr>
      <t xml:space="preserve"> The Credit Value of Steel and Titanium are below. The Steel and Credit Cost to the left in Variable Data are how many steel and titanium were actually spent to play the card.</t>
    </r>
  </si>
  <si>
    <t xml:space="preserve">Starting Credit Value: </t>
  </si>
  <si>
    <t xml:space="preserve">Ending Credit Value: </t>
  </si>
  <si>
    <t>Per Turn Credit Value:</t>
  </si>
  <si>
    <t>Credit Breakeven Turn:</t>
  </si>
  <si>
    <t>Victory Point Data</t>
  </si>
  <si>
    <t>Oxygen</t>
  </si>
  <si>
    <t>Heat</t>
  </si>
  <si>
    <t>Ocean</t>
  </si>
  <si>
    <t>Victory Points</t>
  </si>
  <si>
    <t>Production Analysis</t>
  </si>
  <si>
    <t>End Game Analysis</t>
  </si>
  <si>
    <t>Total Credit Value:</t>
  </si>
  <si>
    <t>Victory Point Total:</t>
  </si>
  <si>
    <t>Descriptions:</t>
  </si>
  <si>
    <t>Notes and Examples:</t>
  </si>
  <si>
    <t>Terraforming Mars Production and End Game Credit Model</t>
  </si>
  <si>
    <t>Card</t>
  </si>
  <si>
    <t>Interstellar Colony Ship</t>
  </si>
  <si>
    <t>Dust Seals</t>
  </si>
  <si>
    <t>Advanced Ecosystems</t>
  </si>
  <si>
    <t>Cost</t>
  </si>
  <si>
    <t>Steel</t>
  </si>
  <si>
    <t>Titanium</t>
  </si>
  <si>
    <t>Plant</t>
  </si>
  <si>
    <t>Energy</t>
  </si>
  <si>
    <t>Colonizer Training Camp</t>
  </si>
  <si>
    <t>Asteroid Mining Consortium</t>
  </si>
  <si>
    <t>Credit</t>
  </si>
  <si>
    <t>Deep Well Heating</t>
  </si>
  <si>
    <t>Cloud Seeding</t>
  </si>
  <si>
    <t>Credit_Atk</t>
  </si>
  <si>
    <t>Credit_Prod</t>
  </si>
  <si>
    <t>Credit_Prod_Atk</t>
  </si>
  <si>
    <t>Heat_Prod</t>
  </si>
  <si>
    <t>Heat_Atk</t>
  </si>
  <si>
    <t>Heat_Prod_Atk</t>
  </si>
  <si>
    <t>Plant_Atk</t>
  </si>
  <si>
    <t>Plant_Prod</t>
  </si>
  <si>
    <t>Plant_Prod_Atk</t>
  </si>
  <si>
    <t>Capital</t>
  </si>
  <si>
    <t>City</t>
  </si>
  <si>
    <t>Steel_Atk</t>
  </si>
  <si>
    <t>Steel_Prod</t>
  </si>
  <si>
    <t>Steel_Prod_Atk</t>
  </si>
  <si>
    <t>Titanium_Atk</t>
  </si>
  <si>
    <t>Titanium_Prod</t>
  </si>
  <si>
    <t>Titanium_Prod_Atk</t>
  </si>
  <si>
    <t>Energy_Atk</t>
  </si>
  <si>
    <t>Energy_Prod</t>
  </si>
  <si>
    <t>Energy_Prod_Atk</t>
  </si>
  <si>
    <t>TR</t>
  </si>
  <si>
    <t>VP</t>
  </si>
  <si>
    <t>Comet</t>
  </si>
  <si>
    <t>Big Asteroid</t>
  </si>
  <si>
    <t>Domed Crater</t>
  </si>
  <si>
    <t>Noctis City</t>
  </si>
  <si>
    <t>Methane from Titan</t>
  </si>
  <si>
    <t>Imported Hydrogen</t>
  </si>
  <si>
    <t>Phobos Space Haven</t>
  </si>
  <si>
    <t>Black Polar Dust</t>
  </si>
  <si>
    <t>EOS Chasma National Park</t>
  </si>
  <si>
    <t>Notes</t>
  </si>
  <si>
    <t>1 VP for Animal</t>
  </si>
  <si>
    <t>2 VP from Oceans</t>
  </si>
  <si>
    <t>Cupola City</t>
  </si>
  <si>
    <t>Lunar Beam</t>
  </si>
  <si>
    <t>Underground City</t>
  </si>
  <si>
    <t>Release of Inert Gases</t>
  </si>
  <si>
    <t>Nitrogen-Rich Asteroid (1)</t>
  </si>
  <si>
    <t>Nitrogen-Rich Asteroid (2)</t>
  </si>
  <si>
    <t>Version 1 - Less than 4 Plant Tags</t>
  </si>
  <si>
    <t>Verison 2 - 4 or more Plant Tags</t>
  </si>
  <si>
    <t>Deimos Down</t>
  </si>
  <si>
    <t>Asteroid Mining</t>
  </si>
  <si>
    <t>Food Factory</t>
  </si>
  <si>
    <t>Archaebacteria</t>
  </si>
  <si>
    <t>Carbonate Processing</t>
  </si>
  <si>
    <t>Natural Preserve</t>
  </si>
  <si>
    <t>Tile</t>
  </si>
  <si>
    <t>Nuclear Power</t>
  </si>
  <si>
    <t>Lightning Harvest</t>
  </si>
  <si>
    <t>Algae</t>
  </si>
  <si>
    <t>Adapted Lichen</t>
  </si>
  <si>
    <t>Virus</t>
  </si>
  <si>
    <t>Miranda Resort (1)</t>
  </si>
  <si>
    <t>Miranda Resort (2)</t>
  </si>
  <si>
    <t>Version 1 - 2 Earth Tags</t>
  </si>
  <si>
    <t>Version 2 - 4 Earth Tags</t>
  </si>
  <si>
    <t>Lake Marineris</t>
  </si>
  <si>
    <t>Kelp Farming</t>
  </si>
  <si>
    <t>Mine</t>
  </si>
  <si>
    <t>Vesta Shipyard</t>
  </si>
  <si>
    <t>Beam from a Thorium Asteroid</t>
  </si>
  <si>
    <t>Mangrove</t>
  </si>
  <si>
    <t>Trees</t>
  </si>
  <si>
    <t>Great Escarpment Consortium</t>
  </si>
  <si>
    <t>Mineral Deposit</t>
  </si>
  <si>
    <t>Mining Expedition</t>
  </si>
  <si>
    <t>Mining Area (Steel)</t>
  </si>
  <si>
    <t>Mining Area (Titanium)</t>
  </si>
  <si>
    <t>Building Industries</t>
  </si>
  <si>
    <t>Mining Rights (Steel)</t>
  </si>
  <si>
    <t>Mining Rights (Titanium)</t>
  </si>
  <si>
    <t>Sponsors</t>
  </si>
  <si>
    <t>Towing a Comet</t>
  </si>
  <si>
    <t>Solar Wind Power</t>
  </si>
  <si>
    <t>Ice Asteroid</t>
  </si>
  <si>
    <t>Giant Ice Asteroid</t>
  </si>
  <si>
    <t>Ganymede Colony (1)</t>
  </si>
  <si>
    <t>Ganymede Colony (2)</t>
  </si>
  <si>
    <t>Version 1 - 2 Jovian Tags</t>
  </si>
  <si>
    <t>Version 2 - 4 Jovian Tags</t>
  </si>
  <si>
    <t>Ganymede Colony (3)</t>
  </si>
  <si>
    <t>Version 3 - 6 Jovian Tags</t>
  </si>
  <si>
    <t>Callisto Penal Mines</t>
  </si>
  <si>
    <t>Giant Space Mirror</t>
  </si>
  <si>
    <t>Trans-Neptune Probe</t>
  </si>
  <si>
    <t>Version 1 - Adjacent to 2 Cities</t>
  </si>
  <si>
    <t>Version 2 - Adjacent to 3 Cities</t>
  </si>
  <si>
    <t>Commerical District (1)</t>
  </si>
  <si>
    <t>Commerical District (2)</t>
  </si>
  <si>
    <t>Grass</t>
  </si>
  <si>
    <t>Heather</t>
  </si>
  <si>
    <t>Peroxide Power</t>
  </si>
  <si>
    <t>Research</t>
  </si>
  <si>
    <t>Draw</t>
  </si>
  <si>
    <t>Gene Repair</t>
  </si>
  <si>
    <t>Version 1 - 3 Jovian Tags</t>
  </si>
  <si>
    <t>Version 2 - 6 Jovian Tags</t>
  </si>
  <si>
    <t>IO Mining Industries (1)</t>
  </si>
  <si>
    <t>IO Mining Industries (2)</t>
  </si>
  <si>
    <t>Bushes</t>
  </si>
  <si>
    <t>Greenhouses (1)</t>
  </si>
  <si>
    <t>Greenhouses (2)</t>
  </si>
  <si>
    <t>Version 1 - 3 Cities</t>
  </si>
  <si>
    <t>Version 2 - 6 Cities</t>
  </si>
  <si>
    <t>Nuclear Zone</t>
  </si>
  <si>
    <t>Temp</t>
  </si>
  <si>
    <t>Tropical Resort</t>
  </si>
  <si>
    <t>Toll Station (1)</t>
  </si>
  <si>
    <t>Toll Station (2)</t>
  </si>
  <si>
    <t>Version 1 - 3 Space Tags</t>
  </si>
  <si>
    <t>Verison 2 - 6 Spave Tags</t>
  </si>
  <si>
    <t>Fueled Generators</t>
  </si>
  <si>
    <t>Power Grid (1)</t>
  </si>
  <si>
    <t>Power Grid (2)</t>
  </si>
  <si>
    <t>Version 1 - 3 Power Tags</t>
  </si>
  <si>
    <t>Version 2 - 6 Power Tags</t>
  </si>
  <si>
    <t>Acquired Company</t>
  </si>
  <si>
    <t>Open City</t>
  </si>
  <si>
    <t>Business Contacts</t>
  </si>
  <si>
    <t>Bribed Committee</t>
  </si>
  <si>
    <t>Solar Power</t>
  </si>
  <si>
    <t>Breathing Filters</t>
  </si>
  <si>
    <t>Artificial Photosynthesis (Plant)</t>
  </si>
  <si>
    <t>Artificial Photosynthesis (Energy)</t>
  </si>
  <si>
    <t>Artificial Lake</t>
  </si>
  <si>
    <t>Geothermal Power</t>
  </si>
  <si>
    <t>Farming</t>
  </si>
  <si>
    <t>Urbanized Area</t>
  </si>
  <si>
    <t>Sabotage (Titanium)</t>
  </si>
  <si>
    <t>Sabotage (Steel)</t>
  </si>
  <si>
    <t>Sabotage (Credits)</t>
  </si>
  <si>
    <t>Moss</t>
  </si>
  <si>
    <t>Hired Raiders (Steel)</t>
  </si>
  <si>
    <t>Hackers</t>
  </si>
  <si>
    <t>GHG Factories</t>
  </si>
  <si>
    <t>Forest</t>
  </si>
  <si>
    <t>Subterranean Reservoir</t>
  </si>
  <si>
    <t>Zepplins (1)</t>
  </si>
  <si>
    <t>Zepplins (2)</t>
  </si>
  <si>
    <t>Zepplins (3)</t>
  </si>
  <si>
    <t>Version 1 - 4 Cities</t>
  </si>
  <si>
    <t>Version 2 - 8 Cities</t>
  </si>
  <si>
    <t>Version 3 - 12 Cities</t>
  </si>
  <si>
    <t>Worms (1)</t>
  </si>
  <si>
    <t>Worms (2)</t>
  </si>
  <si>
    <t>Version 1 - 2 Microbes</t>
  </si>
  <si>
    <t>Version 2 - 4 Microbes</t>
  </si>
  <si>
    <t>Fusion Power</t>
  </si>
  <si>
    <t>Great Dam</t>
  </si>
  <si>
    <t>Cartel (1)</t>
  </si>
  <si>
    <t>Cartel (2)</t>
  </si>
  <si>
    <t>Strip Mine</t>
  </si>
  <si>
    <t>Wave Power</t>
  </si>
  <si>
    <t>Lava Flows</t>
  </si>
  <si>
    <t>Power Plant</t>
  </si>
  <si>
    <t>Mohole Area</t>
  </si>
  <si>
    <t>Large Convoy (Plants)</t>
  </si>
  <si>
    <t>Large Convoy (Animals)</t>
  </si>
  <si>
    <t>Version 1 - 5 Plants</t>
  </si>
  <si>
    <t>Version 2 - 4 Animals to optimal card</t>
  </si>
  <si>
    <t>Titanium Mine</t>
  </si>
  <si>
    <t>Tectonic Stress Power</t>
  </si>
  <si>
    <t>Nitrophilic Moss</t>
  </si>
  <si>
    <t>Insects (1)</t>
  </si>
  <si>
    <t>Insects (2)</t>
  </si>
  <si>
    <t>Version 1 - 2 Plant Tags</t>
  </si>
  <si>
    <t>Version 2 - 4 Plant Tags</t>
  </si>
  <si>
    <t>CEO's Favorite Project</t>
  </si>
  <si>
    <t>Insulation (1)</t>
  </si>
  <si>
    <t>Insulation (2)</t>
  </si>
  <si>
    <t>Version 1 - X = 1</t>
  </si>
  <si>
    <t>Version 2 - X = 4</t>
  </si>
  <si>
    <t>Designed Microorganisms</t>
  </si>
  <si>
    <t>Industrial Microbes</t>
  </si>
  <si>
    <t>Lichen</t>
  </si>
  <si>
    <t>Power Supply Consortium</t>
  </si>
  <si>
    <t>Convoy from Europa</t>
  </si>
  <si>
    <t>Imported GHG</t>
  </si>
  <si>
    <t>Imported Nitogen</t>
  </si>
  <si>
    <t>Micro-Mills</t>
  </si>
  <si>
    <t>Magnetic Field Generators</t>
  </si>
  <si>
    <t>Import of Advanced GHG</t>
  </si>
  <si>
    <t>Windmills</t>
  </si>
  <si>
    <t>Tundra Farming</t>
  </si>
  <si>
    <t>Aerobraked Ammonia Asteroid</t>
  </si>
  <si>
    <t>Magnetic Field Dome</t>
  </si>
  <si>
    <t>Protected Valley</t>
  </si>
  <si>
    <t>Satellites (1)</t>
  </si>
  <si>
    <t>Satellites (2)</t>
  </si>
  <si>
    <t>Version 1 - 2 Space Tags</t>
  </si>
  <si>
    <t>Version 2 - 4 Space Tags</t>
  </si>
  <si>
    <t>Noctis Farming</t>
  </si>
  <si>
    <t>Heat Trappers</t>
  </si>
  <si>
    <t>Soil Factory</t>
  </si>
  <si>
    <t>Fuel Factory</t>
  </si>
  <si>
    <t>Ice Cap Melting</t>
  </si>
  <si>
    <t>Corporate Stronghold</t>
  </si>
  <si>
    <t>Biomass Combustors</t>
  </si>
  <si>
    <t>Rad-Suits</t>
  </si>
  <si>
    <t>Flooding</t>
  </si>
  <si>
    <t>Energy Saving (1)</t>
  </si>
  <si>
    <t>Energy Saving (2)</t>
  </si>
  <si>
    <t>Energy Saving (3)</t>
  </si>
  <si>
    <t>Local Heat Trapping (Plants)</t>
  </si>
  <si>
    <t>Local Heat Trapping (Animals)</t>
  </si>
  <si>
    <t>Permafrost Extraction</t>
  </si>
  <si>
    <t>Invention Contest</t>
  </si>
  <si>
    <t>Plantation</t>
  </si>
  <si>
    <t>Lagrange Observatory</t>
  </si>
  <si>
    <t>Terraforming Ganymede (1)</t>
  </si>
  <si>
    <t>Terraforming Ganymede (2)</t>
  </si>
  <si>
    <t>Immigration Shuttles (1)</t>
  </si>
  <si>
    <t>Immigration Shuttles (2)</t>
  </si>
  <si>
    <t>Version 1 - 12 Cities</t>
  </si>
  <si>
    <t>Version 2 - 15 Cities</t>
  </si>
  <si>
    <t>Energy Tapping</t>
  </si>
  <si>
    <t>Soletta</t>
  </si>
  <si>
    <t>Technology Demonstration</t>
  </si>
  <si>
    <t>Rad-Chem Factory</t>
  </si>
  <si>
    <t>Medical Lab (1)</t>
  </si>
  <si>
    <t>Medical Lab (2)</t>
  </si>
  <si>
    <t>Version 1 - 4 Building Tags</t>
  </si>
  <si>
    <t>Version 2 - 8 Building Tags</t>
  </si>
  <si>
    <t>Conditions</t>
  </si>
  <si>
    <t>Energy:</t>
  </si>
  <si>
    <t>Energy per Turn:</t>
  </si>
  <si>
    <t>steel_prod</t>
  </si>
  <si>
    <t>steel</t>
  </si>
  <si>
    <t>credit_prod</t>
  </si>
  <si>
    <t>credit</t>
  </si>
  <si>
    <t>cost</t>
  </si>
  <si>
    <t>card</t>
  </si>
  <si>
    <t>titanium</t>
  </si>
  <si>
    <t>titanium_prod</t>
  </si>
  <si>
    <t>plant</t>
  </si>
  <si>
    <t>plant_prod</t>
  </si>
  <si>
    <t>energy</t>
  </si>
  <si>
    <t>energy_prod</t>
  </si>
  <si>
    <t>heat</t>
  </si>
  <si>
    <t>heat_prod</t>
  </si>
  <si>
    <t>tile</t>
  </si>
  <si>
    <t>forest</t>
  </si>
  <si>
    <t>temp</t>
  </si>
  <si>
    <t>oxygen</t>
  </si>
  <si>
    <t>ocean</t>
  </si>
  <si>
    <t>draw</t>
  </si>
  <si>
    <t>tr</t>
  </si>
  <si>
    <t>vp</t>
  </si>
  <si>
    <t>conditions</t>
  </si>
  <si>
    <t>notes</t>
  </si>
  <si>
    <t>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</si>
</sst>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1"/>
      <color theme="0"/>
      <name val="Calibri"/>
      <family val="2"/>
      <scheme val="minor"/>
    </font>
    <font>
      <b/>
      <sz val="20"/>
      <color theme="1"/>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4" tint="0.79998168889431442"/>
        <bgColor indexed="64"/>
      </patternFill>
    </fill>
    <fill>
      <patternFill patternType="solid">
        <fgColor theme="3"/>
        <bgColor indexed="64"/>
      </patternFill>
    </fill>
  </fills>
  <borders count="3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04">
    <xf numFmtId="0" fontId="0" fillId="0" borderId="0" xfId="0"/>
    <xf numFmtId="0" fontId="0" fillId="0" borderId="1" xfId="0" applyBorder="1"/>
    <xf numFmtId="0" fontId="0" fillId="0" borderId="3" xfId="0" applyBorder="1"/>
    <xf numFmtId="0" fontId="0" fillId="0" borderId="5" xfId="0" applyBorder="1"/>
    <xf numFmtId="0" fontId="0" fillId="0" borderId="7" xfId="0" applyBorder="1"/>
    <xf numFmtId="0" fontId="0" fillId="0" borderId="2" xfId="0" applyBorder="1"/>
    <xf numFmtId="0" fontId="0" fillId="0" borderId="8" xfId="0" applyBorder="1"/>
    <xf numFmtId="0" fontId="0" fillId="0" borderId="6" xfId="0" applyBorder="1"/>
    <xf numFmtId="0" fontId="0" fillId="0" borderId="0" xfId="0" applyBorder="1"/>
    <xf numFmtId="0" fontId="0" fillId="0" borderId="3" xfId="0" applyFill="1" applyBorder="1"/>
    <xf numFmtId="0" fontId="0" fillId="0" borderId="4" xfId="0" applyBorder="1"/>
    <xf numFmtId="0" fontId="0" fillId="0" borderId="3" xfId="0" applyBorder="1" applyAlignment="1">
      <alignment horizontal="left"/>
    </xf>
    <xf numFmtId="0" fontId="0" fillId="0" borderId="0" xfId="0" applyBorder="1" applyAlignment="1">
      <alignment horizontal="left"/>
    </xf>
    <xf numFmtId="0" fontId="0" fillId="0" borderId="4" xfId="0" applyBorder="1" applyAlignment="1">
      <alignment horizontal="left"/>
    </xf>
    <xf numFmtId="0" fontId="0" fillId="0" borderId="15" xfId="0" applyFill="1" applyBorder="1"/>
    <xf numFmtId="0" fontId="0" fillId="3" borderId="13" xfId="0" applyFill="1" applyBorder="1"/>
    <xf numFmtId="0" fontId="0" fillId="3" borderId="12" xfId="0" applyFill="1" applyBorder="1"/>
    <xf numFmtId="0" fontId="0" fillId="3" borderId="14" xfId="0" applyFill="1" applyBorder="1"/>
    <xf numFmtId="0" fontId="0" fillId="3" borderId="3" xfId="0" applyFill="1" applyBorder="1"/>
    <xf numFmtId="0" fontId="0" fillId="2" borderId="2" xfId="0" applyFill="1" applyBorder="1"/>
    <xf numFmtId="0" fontId="0" fillId="2" borderId="4" xfId="0" applyFill="1" applyBorder="1"/>
    <xf numFmtId="0" fontId="0" fillId="2" borderId="6" xfId="0" applyFill="1" applyBorder="1"/>
    <xf numFmtId="0" fontId="0" fillId="3" borderId="0" xfId="0" applyFill="1" applyBorder="1"/>
    <xf numFmtId="0" fontId="0" fillId="3" borderId="4" xfId="0" applyFill="1" applyBorder="1"/>
    <xf numFmtId="0" fontId="0" fillId="3" borderId="6" xfId="0" applyFill="1" applyBorder="1"/>
    <xf numFmtId="0" fontId="0" fillId="2" borderId="18" xfId="0" applyFill="1" applyBorder="1"/>
    <xf numFmtId="0" fontId="0" fillId="2" borderId="17" xfId="0" applyFill="1" applyBorder="1"/>
    <xf numFmtId="0" fontId="0" fillId="2" borderId="19" xfId="0" applyFill="1" applyBorder="1"/>
    <xf numFmtId="0" fontId="0" fillId="0" borderId="20" xfId="0" applyBorder="1"/>
    <xf numFmtId="0" fontId="0" fillId="3" borderId="21" xfId="0" applyFill="1" applyBorder="1"/>
    <xf numFmtId="0" fontId="0" fillId="0" borderId="21" xfId="0" applyBorder="1"/>
    <xf numFmtId="0" fontId="0" fillId="3" borderId="22" xfId="0" applyFill="1" applyBorder="1"/>
    <xf numFmtId="0" fontId="0" fillId="2" borderId="23" xfId="0" applyFill="1" applyBorder="1"/>
    <xf numFmtId="0" fontId="0" fillId="2" borderId="14" xfId="0" applyFill="1" applyBorder="1"/>
    <xf numFmtId="0" fontId="0" fillId="2" borderId="24" xfId="0" applyFill="1" applyBorder="1"/>
    <xf numFmtId="0" fontId="0" fillId="2" borderId="25" xfId="0" applyFill="1" applyBorder="1"/>
    <xf numFmtId="0" fontId="0" fillId="2" borderId="26" xfId="0" applyFill="1" applyBorder="1"/>
    <xf numFmtId="0" fontId="0" fillId="2" borderId="27" xfId="0" applyFill="1" applyBorder="1"/>
    <xf numFmtId="0" fontId="0" fillId="2" borderId="28" xfId="0" applyFill="1" applyBorder="1"/>
    <xf numFmtId="0" fontId="0" fillId="0" borderId="4" xfId="0" applyFill="1" applyBorder="1"/>
    <xf numFmtId="0" fontId="0" fillId="0" borderId="29" xfId="0" applyFill="1" applyBorder="1"/>
    <xf numFmtId="0" fontId="0" fillId="0" borderId="30" xfId="0" applyFill="1" applyBorder="1"/>
    <xf numFmtId="0" fontId="0" fillId="0" borderId="31" xfId="0" applyFill="1" applyBorder="1"/>
    <xf numFmtId="0" fontId="0" fillId="3" borderId="15" xfId="0" applyFill="1" applyBorder="1"/>
    <xf numFmtId="0" fontId="0" fillId="0" borderId="5" xfId="0" applyFill="1" applyBorder="1"/>
    <xf numFmtId="0" fontId="0" fillId="0" borderId="8" xfId="0" applyFill="1" applyBorder="1"/>
    <xf numFmtId="0" fontId="0" fillId="0" borderId="6" xfId="0" applyFill="1" applyBorder="1"/>
    <xf numFmtId="0" fontId="0" fillId="0" borderId="16" xfId="0" applyBorder="1"/>
    <xf numFmtId="0" fontId="0" fillId="0" borderId="11" xfId="0" applyBorder="1"/>
    <xf numFmtId="0" fontId="2" fillId="4" borderId="7" xfId="0" applyFont="1" applyFill="1" applyBorder="1" applyAlignment="1">
      <alignment horizontal="center"/>
    </xf>
    <xf numFmtId="0" fontId="2" fillId="4" borderId="1" xfId="0" applyFont="1" applyFill="1" applyBorder="1"/>
    <xf numFmtId="0" fontId="2" fillId="4" borderId="7" xfId="0" applyFont="1" applyFill="1" applyBorder="1"/>
    <xf numFmtId="0" fontId="2" fillId="4" borderId="2" xfId="0" applyFont="1" applyFill="1" applyBorder="1"/>
    <xf numFmtId="0" fontId="2" fillId="4" borderId="16" xfId="0" applyFont="1" applyFill="1" applyBorder="1"/>
    <xf numFmtId="0" fontId="0" fillId="0" borderId="2" xfId="0" applyFill="1" applyBorder="1"/>
    <xf numFmtId="0" fontId="1" fillId="0" borderId="0" xfId="0" applyFont="1"/>
    <xf numFmtId="2" fontId="0" fillId="0" borderId="0" xfId="0" applyNumberFormat="1"/>
    <xf numFmtId="0" fontId="0" fillId="0" borderId="0" xfId="0" applyFill="1" applyBorder="1"/>
    <xf numFmtId="1" fontId="0" fillId="0" borderId="0" xfId="0" applyNumberFormat="1"/>
    <xf numFmtId="0" fontId="0" fillId="0" borderId="0" xfId="0" applyFill="1" applyBorder="1" applyAlignment="1">
      <alignment horizontal="right"/>
    </xf>
    <xf numFmtId="0" fontId="0" fillId="0" borderId="7" xfId="0" applyFill="1" applyBorder="1" applyAlignment="1">
      <alignment horizontal="right"/>
    </xf>
    <xf numFmtId="0" fontId="0" fillId="0" borderId="2" xfId="0" applyFill="1" applyBorder="1" applyAlignment="1">
      <alignment horizontal="right"/>
    </xf>
    <xf numFmtId="0" fontId="0" fillId="0" borderId="4" xfId="0" applyFill="1" applyBorder="1" applyAlignment="1">
      <alignment horizontal="right"/>
    </xf>
    <xf numFmtId="0" fontId="0" fillId="0" borderId="1" xfId="0" applyBorder="1" applyAlignment="1">
      <alignment horizontal="left" wrapText="1"/>
    </xf>
    <xf numFmtId="0" fontId="0" fillId="0" borderId="7"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0" xfId="0" applyBorder="1" applyAlignment="1">
      <alignment horizontal="left" wrapText="1"/>
    </xf>
    <xf numFmtId="0" fontId="0" fillId="0" borderId="4" xfId="0" applyBorder="1" applyAlignment="1">
      <alignment horizontal="left" wrapText="1"/>
    </xf>
    <xf numFmtId="0" fontId="2" fillId="4" borderId="9" xfId="0" applyFont="1" applyFill="1" applyBorder="1" applyAlignment="1">
      <alignment horizontal="center"/>
    </xf>
    <xf numFmtId="0" fontId="2" fillId="4" borderId="11" xfId="0" applyFont="1" applyFill="1" applyBorder="1" applyAlignment="1">
      <alignment horizontal="center"/>
    </xf>
    <xf numFmtId="0" fontId="2" fillId="4" borderId="10" xfId="0" applyFont="1" applyFill="1" applyBorder="1" applyAlignment="1">
      <alignment horizontal="center"/>
    </xf>
    <xf numFmtId="0" fontId="0" fillId="0" borderId="3" xfId="0" applyBorder="1" applyAlignment="1">
      <alignment horizontal="left" vertical="top"/>
    </xf>
    <xf numFmtId="0" fontId="0" fillId="0" borderId="0"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6" xfId="0" applyBorder="1" applyAlignment="1">
      <alignment horizontal="left" vertical="top" wrapText="1"/>
    </xf>
    <xf numFmtId="0" fontId="2" fillId="4" borderId="1" xfId="0" applyFont="1" applyFill="1" applyBorder="1" applyAlignment="1">
      <alignment horizontal="center"/>
    </xf>
    <xf numFmtId="0" fontId="2" fillId="4" borderId="2" xfId="0" applyFont="1" applyFill="1" applyBorder="1" applyAlignment="1">
      <alignment horizontal="center"/>
    </xf>
    <xf numFmtId="0" fontId="0" fillId="3" borderId="5" xfId="0" applyFill="1" applyBorder="1" applyAlignment="1">
      <alignment horizontal="left"/>
    </xf>
    <xf numFmtId="0" fontId="0" fillId="3" borderId="8" xfId="0" applyFill="1" applyBorder="1" applyAlignment="1">
      <alignment horizontal="left"/>
    </xf>
    <xf numFmtId="0" fontId="0" fillId="3" borderId="6" xfId="0" applyFill="1" applyBorder="1" applyAlignment="1">
      <alignment horizontal="left"/>
    </xf>
    <xf numFmtId="0" fontId="0" fillId="0" borderId="3" xfId="0" applyBorder="1" applyAlignment="1">
      <alignment horizontal="left"/>
    </xf>
    <xf numFmtId="0" fontId="0" fillId="0" borderId="0" xfId="0" applyBorder="1" applyAlignment="1">
      <alignment horizontal="left"/>
    </xf>
    <xf numFmtId="0" fontId="0" fillId="0" borderId="4" xfId="0" applyBorder="1" applyAlignment="1">
      <alignment horizontal="left"/>
    </xf>
    <xf numFmtId="0" fontId="0" fillId="3" borderId="3" xfId="0" applyFill="1" applyBorder="1" applyAlignment="1">
      <alignment horizontal="left"/>
    </xf>
    <xf numFmtId="0" fontId="0" fillId="3" borderId="0" xfId="0" applyFill="1" applyBorder="1" applyAlignment="1">
      <alignment horizontal="left"/>
    </xf>
    <xf numFmtId="0" fontId="0" fillId="3" borderId="4" xfId="0" applyFill="1" applyBorder="1" applyAlignment="1">
      <alignment horizontal="left"/>
    </xf>
    <xf numFmtId="0" fontId="0" fillId="0" borderId="1" xfId="0" applyBorder="1" applyAlignment="1">
      <alignment horizontal="left"/>
    </xf>
    <xf numFmtId="0" fontId="0" fillId="0" borderId="7" xfId="0" applyBorder="1" applyAlignment="1">
      <alignment horizontal="left"/>
    </xf>
    <xf numFmtId="0" fontId="0" fillId="0" borderId="2" xfId="0" applyBorder="1" applyAlignment="1">
      <alignment horizontal="left"/>
    </xf>
    <xf numFmtId="0" fontId="3" fillId="0" borderId="0" xfId="0" applyFont="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3" borderId="3" xfId="0" applyFont="1" applyFill="1" applyBorder="1" applyAlignment="1">
      <alignment horizontal="left"/>
    </xf>
    <xf numFmtId="0" fontId="0" fillId="3" borderId="0" xfId="0" applyFont="1" applyFill="1" applyBorder="1" applyAlignment="1">
      <alignment horizontal="left"/>
    </xf>
    <xf numFmtId="0" fontId="0" fillId="3" borderId="4" xfId="0" applyFont="1" applyFill="1" applyBorder="1" applyAlignment="1">
      <alignment horizontal="left"/>
    </xf>
    <xf numFmtId="0" fontId="0" fillId="0" borderId="1" xfId="0" applyFont="1" applyBorder="1" applyAlignment="1">
      <alignment horizontal="left"/>
    </xf>
    <xf numFmtId="0" fontId="0" fillId="0" borderId="7" xfId="0" applyFont="1" applyBorder="1" applyAlignment="1">
      <alignment horizontal="left"/>
    </xf>
    <xf numFmtId="0" fontId="0" fillId="0" borderId="2" xfId="0" applyFont="1" applyBorder="1" applyAlignment="1">
      <alignment horizontal="left"/>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topLeftCell="A2" workbookViewId="0">
      <selection activeCell="C35" sqref="C35"/>
    </sheetView>
  </sheetViews>
  <sheetFormatPr defaultRowHeight="15" x14ac:dyDescent="0.25"/>
  <cols>
    <col min="1" max="1" width="26.7109375" bestFit="1" customWidth="1"/>
    <col min="3" max="3" width="12.5703125" bestFit="1" customWidth="1"/>
    <col min="20" max="20" width="9.140625" customWidth="1"/>
  </cols>
  <sheetData>
    <row r="1" spans="1:18" ht="27" thickBot="1" x14ac:dyDescent="0.45">
      <c r="A1" s="95" t="s">
        <v>49</v>
      </c>
      <c r="B1" s="95"/>
      <c r="C1" s="95"/>
      <c r="D1" s="95"/>
      <c r="E1" s="95"/>
      <c r="F1" s="95"/>
      <c r="G1" s="95"/>
      <c r="H1" s="95"/>
      <c r="I1" s="95"/>
      <c r="J1" s="95"/>
      <c r="K1" s="95"/>
      <c r="L1" s="95"/>
      <c r="M1" s="95"/>
      <c r="N1" s="95"/>
      <c r="O1" s="95"/>
      <c r="P1" s="95"/>
      <c r="Q1" s="95"/>
      <c r="R1" s="95"/>
    </row>
    <row r="2" spans="1:18" ht="15.75" thickBot="1" x14ac:dyDescent="0.3">
      <c r="A2" s="69" t="s">
        <v>0</v>
      </c>
      <c r="B2" s="70"/>
      <c r="C2" s="69" t="s">
        <v>47</v>
      </c>
      <c r="D2" s="71"/>
      <c r="E2" s="71"/>
      <c r="F2" s="71"/>
      <c r="G2" s="70"/>
      <c r="I2" s="69" t="s">
        <v>48</v>
      </c>
      <c r="J2" s="71"/>
      <c r="K2" s="71"/>
      <c r="L2" s="71"/>
      <c r="M2" s="71"/>
      <c r="N2" s="71"/>
      <c r="O2" s="71"/>
      <c r="P2" s="71"/>
      <c r="Q2" s="71"/>
      <c r="R2" s="70"/>
    </row>
    <row r="3" spans="1:18" ht="15" customHeight="1" x14ac:dyDescent="0.25">
      <c r="A3" s="28" t="s">
        <v>26</v>
      </c>
      <c r="B3" s="19">
        <v>0</v>
      </c>
      <c r="C3" s="92" t="s">
        <v>29</v>
      </c>
      <c r="D3" s="93"/>
      <c r="E3" s="93"/>
      <c r="F3" s="93"/>
      <c r="G3" s="94"/>
      <c r="I3" s="63" t="s">
        <v>33</v>
      </c>
      <c r="J3" s="64"/>
      <c r="K3" s="64"/>
      <c r="L3" s="64"/>
      <c r="M3" s="64"/>
      <c r="N3" s="64"/>
      <c r="O3" s="64"/>
      <c r="P3" s="64"/>
      <c r="Q3" s="64"/>
      <c r="R3" s="65"/>
    </row>
    <row r="4" spans="1:18" ht="15" customHeight="1" x14ac:dyDescent="0.25">
      <c r="A4" s="30" t="s">
        <v>27</v>
      </c>
      <c r="B4" s="20">
        <v>0</v>
      </c>
      <c r="C4" s="11" t="s">
        <v>30</v>
      </c>
      <c r="D4" s="12"/>
      <c r="E4" s="12"/>
      <c r="F4" s="12"/>
      <c r="G4" s="13"/>
      <c r="I4" s="66"/>
      <c r="J4" s="67"/>
      <c r="K4" s="67"/>
      <c r="L4" s="67"/>
      <c r="M4" s="67"/>
      <c r="N4" s="67"/>
      <c r="O4" s="67"/>
      <c r="P4" s="67"/>
      <c r="Q4" s="67"/>
      <c r="R4" s="68"/>
    </row>
    <row r="5" spans="1:18" ht="15" customHeight="1" x14ac:dyDescent="0.25">
      <c r="A5" s="30" t="s">
        <v>28</v>
      </c>
      <c r="B5" s="20">
        <v>0</v>
      </c>
      <c r="C5" s="11" t="s">
        <v>31</v>
      </c>
      <c r="D5" s="12"/>
      <c r="E5" s="12"/>
      <c r="F5" s="12"/>
      <c r="G5" s="13"/>
      <c r="I5" s="72" t="s">
        <v>24</v>
      </c>
      <c r="J5" s="73"/>
      <c r="K5" s="73"/>
      <c r="L5" s="73"/>
      <c r="M5" s="73"/>
      <c r="N5" s="73"/>
      <c r="O5" s="73"/>
      <c r="P5" s="73"/>
      <c r="Q5" s="73"/>
      <c r="R5" s="74"/>
    </row>
    <row r="6" spans="1:18" ht="15" customHeight="1" x14ac:dyDescent="0.25">
      <c r="A6" s="29" t="s">
        <v>1</v>
      </c>
      <c r="B6" s="20">
        <v>0</v>
      </c>
      <c r="C6" s="89" t="s">
        <v>18</v>
      </c>
      <c r="D6" s="90"/>
      <c r="E6" s="90"/>
      <c r="F6" s="90"/>
      <c r="G6" s="91"/>
      <c r="I6" s="75" t="s">
        <v>25</v>
      </c>
      <c r="J6" s="76"/>
      <c r="K6" s="76"/>
      <c r="L6" s="76"/>
      <c r="M6" s="76"/>
      <c r="N6" s="76"/>
      <c r="O6" s="76"/>
      <c r="P6" s="76"/>
      <c r="Q6" s="76"/>
      <c r="R6" s="77"/>
    </row>
    <row r="7" spans="1:18" x14ac:dyDescent="0.25">
      <c r="A7" s="30" t="s">
        <v>2</v>
      </c>
      <c r="B7" s="20">
        <v>1</v>
      </c>
      <c r="C7" s="86" t="s">
        <v>19</v>
      </c>
      <c r="D7" s="87"/>
      <c r="E7" s="87"/>
      <c r="F7" s="87"/>
      <c r="G7" s="88"/>
      <c r="I7" s="75"/>
      <c r="J7" s="76"/>
      <c r="K7" s="76"/>
      <c r="L7" s="76"/>
      <c r="M7" s="76"/>
      <c r="N7" s="76"/>
      <c r="O7" s="76"/>
      <c r="P7" s="76"/>
      <c r="Q7" s="76"/>
      <c r="R7" s="77"/>
    </row>
    <row r="8" spans="1:18" ht="15.75" thickBot="1" x14ac:dyDescent="0.3">
      <c r="A8" s="31" t="s">
        <v>22</v>
      </c>
      <c r="B8" s="21">
        <v>10</v>
      </c>
      <c r="C8" s="83" t="s">
        <v>23</v>
      </c>
      <c r="D8" s="84"/>
      <c r="E8" s="84"/>
      <c r="F8" s="84"/>
      <c r="G8" s="85"/>
      <c r="I8" s="78"/>
      <c r="J8" s="79"/>
      <c r="K8" s="79"/>
      <c r="L8" s="79"/>
      <c r="M8" s="79"/>
      <c r="N8" s="79"/>
      <c r="O8" s="79"/>
      <c r="P8" s="79"/>
      <c r="Q8" s="79"/>
      <c r="R8" s="80"/>
    </row>
    <row r="9" spans="1:18" ht="15.75" thickBot="1" x14ac:dyDescent="0.3"/>
    <row r="10" spans="1:18" ht="15.75" thickBot="1" x14ac:dyDescent="0.3">
      <c r="D10" s="69" t="s">
        <v>20</v>
      </c>
      <c r="E10" s="71"/>
      <c r="F10" s="71"/>
      <c r="G10" s="71"/>
      <c r="H10" s="71"/>
      <c r="I10" s="71"/>
      <c r="J10" s="71"/>
      <c r="K10" s="71"/>
      <c r="L10" s="71"/>
      <c r="M10" s="71"/>
      <c r="N10" s="71"/>
      <c r="O10" s="71"/>
      <c r="P10" s="71"/>
      <c r="Q10" s="71"/>
      <c r="R10" s="70"/>
    </row>
    <row r="11" spans="1:18" ht="15.75" thickBot="1" x14ac:dyDescent="0.3">
      <c r="A11" s="81" t="s">
        <v>5</v>
      </c>
      <c r="B11" s="82"/>
      <c r="C11" s="49" t="s">
        <v>32</v>
      </c>
      <c r="D11" s="50">
        <v>1</v>
      </c>
      <c r="E11" s="51">
        <v>2</v>
      </c>
      <c r="F11" s="51">
        <v>3</v>
      </c>
      <c r="G11" s="51">
        <v>4</v>
      </c>
      <c r="H11" s="51">
        <v>5</v>
      </c>
      <c r="I11" s="51">
        <v>6</v>
      </c>
      <c r="J11" s="51">
        <v>7</v>
      </c>
      <c r="K11" s="51">
        <v>8</v>
      </c>
      <c r="L11" s="51">
        <v>9</v>
      </c>
      <c r="M11" s="51">
        <v>10</v>
      </c>
      <c r="N11" s="51">
        <v>11</v>
      </c>
      <c r="O11" s="51">
        <v>12</v>
      </c>
      <c r="P11" s="51">
        <v>13</v>
      </c>
      <c r="Q11" s="51">
        <v>14</v>
      </c>
      <c r="R11" s="52">
        <v>15</v>
      </c>
    </row>
    <row r="12" spans="1:18" x14ac:dyDescent="0.25">
      <c r="A12" s="1" t="s">
        <v>3</v>
      </c>
      <c r="B12" s="32">
        <v>0</v>
      </c>
      <c r="C12" s="19"/>
      <c r="D12" s="1">
        <f t="shared" ref="D12:R12" si="0">IF(D$11=$B$7,$B12,"")</f>
        <v>0</v>
      </c>
      <c r="E12" s="4" t="str">
        <f t="shared" si="0"/>
        <v/>
      </c>
      <c r="F12" s="4" t="str">
        <f t="shared" si="0"/>
        <v/>
      </c>
      <c r="G12" s="4" t="str">
        <f t="shared" si="0"/>
        <v/>
      </c>
      <c r="H12" s="4" t="str">
        <f t="shared" si="0"/>
        <v/>
      </c>
      <c r="I12" s="4" t="str">
        <f t="shared" si="0"/>
        <v/>
      </c>
      <c r="J12" s="4" t="str">
        <f t="shared" si="0"/>
        <v/>
      </c>
      <c r="K12" s="4" t="str">
        <f t="shared" si="0"/>
        <v/>
      </c>
      <c r="L12" s="4" t="str">
        <f t="shared" si="0"/>
        <v/>
      </c>
      <c r="M12" s="4" t="str">
        <f t="shared" si="0"/>
        <v/>
      </c>
      <c r="N12" s="4" t="str">
        <f t="shared" si="0"/>
        <v/>
      </c>
      <c r="O12" s="4" t="str">
        <f t="shared" si="0"/>
        <v/>
      </c>
      <c r="P12" s="4" t="str">
        <f t="shared" si="0"/>
        <v/>
      </c>
      <c r="Q12" s="4" t="str">
        <f t="shared" si="0"/>
        <v/>
      </c>
      <c r="R12" s="5" t="str">
        <f t="shared" si="0"/>
        <v/>
      </c>
    </row>
    <row r="13" spans="1:18" x14ac:dyDescent="0.25">
      <c r="A13" s="15" t="s">
        <v>4</v>
      </c>
      <c r="B13" s="26">
        <v>0</v>
      </c>
      <c r="C13" s="33"/>
      <c r="D13" s="15" t="str">
        <f t="shared" ref="D13:R13" si="1">IF(AND(D$11 &gt;= $B$7 + 1, D$11 &lt;= $B$8),  $B13, "")</f>
        <v/>
      </c>
      <c r="E13" s="16">
        <f t="shared" si="1"/>
        <v>0</v>
      </c>
      <c r="F13" s="16">
        <f t="shared" si="1"/>
        <v>0</v>
      </c>
      <c r="G13" s="16">
        <f t="shared" si="1"/>
        <v>0</v>
      </c>
      <c r="H13" s="16">
        <f t="shared" si="1"/>
        <v>0</v>
      </c>
      <c r="I13" s="16">
        <f t="shared" si="1"/>
        <v>0</v>
      </c>
      <c r="J13" s="16">
        <f t="shared" si="1"/>
        <v>0</v>
      </c>
      <c r="K13" s="16">
        <f t="shared" si="1"/>
        <v>0</v>
      </c>
      <c r="L13" s="16">
        <f t="shared" si="1"/>
        <v>0</v>
      </c>
      <c r="M13" s="16">
        <f t="shared" si="1"/>
        <v>0</v>
      </c>
      <c r="N13" s="16" t="str">
        <f t="shared" si="1"/>
        <v/>
      </c>
      <c r="O13" s="16" t="str">
        <f t="shared" si="1"/>
        <v/>
      </c>
      <c r="P13" s="16" t="str">
        <f t="shared" si="1"/>
        <v/>
      </c>
      <c r="Q13" s="16" t="str">
        <f t="shared" si="1"/>
        <v/>
      </c>
      <c r="R13" s="17" t="str">
        <f t="shared" si="1"/>
        <v/>
      </c>
    </row>
    <row r="14" spans="1:18" x14ac:dyDescent="0.25">
      <c r="A14" s="14" t="s">
        <v>8</v>
      </c>
      <c r="B14" s="27">
        <v>0</v>
      </c>
      <c r="C14" s="20">
        <v>2</v>
      </c>
      <c r="D14" s="2">
        <f t="shared" ref="D14:R14" si="2">IF(D$11=$B$7,$B14*$C$14,"")</f>
        <v>0</v>
      </c>
      <c r="E14" s="8" t="str">
        <f t="shared" si="2"/>
        <v/>
      </c>
      <c r="F14" s="8" t="str">
        <f t="shared" si="2"/>
        <v/>
      </c>
      <c r="G14" s="8" t="str">
        <f t="shared" si="2"/>
        <v/>
      </c>
      <c r="H14" s="8" t="str">
        <f t="shared" si="2"/>
        <v/>
      </c>
      <c r="I14" s="8" t="str">
        <f t="shared" si="2"/>
        <v/>
      </c>
      <c r="J14" s="8" t="str">
        <f t="shared" si="2"/>
        <v/>
      </c>
      <c r="K14" s="8" t="str">
        <f t="shared" si="2"/>
        <v/>
      </c>
      <c r="L14" s="8" t="str">
        <f t="shared" si="2"/>
        <v/>
      </c>
      <c r="M14" s="8" t="str">
        <f t="shared" si="2"/>
        <v/>
      </c>
      <c r="N14" s="8" t="str">
        <f t="shared" si="2"/>
        <v/>
      </c>
      <c r="O14" s="8" t="str">
        <f t="shared" si="2"/>
        <v/>
      </c>
      <c r="P14" s="8" t="str">
        <f t="shared" si="2"/>
        <v/>
      </c>
      <c r="Q14" s="8" t="str">
        <f t="shared" si="2"/>
        <v/>
      </c>
      <c r="R14" s="10" t="str">
        <f t="shared" si="2"/>
        <v/>
      </c>
    </row>
    <row r="15" spans="1:18" x14ac:dyDescent="0.25">
      <c r="A15" s="15" t="s">
        <v>9</v>
      </c>
      <c r="B15" s="26">
        <v>0</v>
      </c>
      <c r="C15" s="20">
        <v>2</v>
      </c>
      <c r="D15" s="15" t="str">
        <f t="shared" ref="D15:R15" si="3">IF(AND(D$11 &gt;= $B$7 + 1, D$11 &lt;= $B$8),  $B15*$C$15, "")</f>
        <v/>
      </c>
      <c r="E15" s="16">
        <f t="shared" si="3"/>
        <v>0</v>
      </c>
      <c r="F15" s="16">
        <f t="shared" si="3"/>
        <v>0</v>
      </c>
      <c r="G15" s="16">
        <f t="shared" si="3"/>
        <v>0</v>
      </c>
      <c r="H15" s="16">
        <f t="shared" si="3"/>
        <v>0</v>
      </c>
      <c r="I15" s="16">
        <f t="shared" si="3"/>
        <v>0</v>
      </c>
      <c r="J15" s="16">
        <f t="shared" si="3"/>
        <v>0</v>
      </c>
      <c r="K15" s="16">
        <f t="shared" si="3"/>
        <v>0</v>
      </c>
      <c r="L15" s="16">
        <f t="shared" si="3"/>
        <v>0</v>
      </c>
      <c r="M15" s="16">
        <f t="shared" si="3"/>
        <v>0</v>
      </c>
      <c r="N15" s="16" t="str">
        <f t="shared" si="3"/>
        <v/>
      </c>
      <c r="O15" s="16" t="str">
        <f t="shared" si="3"/>
        <v/>
      </c>
      <c r="P15" s="16" t="str">
        <f t="shared" si="3"/>
        <v/>
      </c>
      <c r="Q15" s="16" t="str">
        <f t="shared" si="3"/>
        <v/>
      </c>
      <c r="R15" s="17" t="str">
        <f t="shared" si="3"/>
        <v/>
      </c>
    </row>
    <row r="16" spans="1:18" x14ac:dyDescent="0.25">
      <c r="A16" s="14" t="s">
        <v>10</v>
      </c>
      <c r="B16" s="25">
        <v>0</v>
      </c>
      <c r="C16" s="34">
        <v>3</v>
      </c>
      <c r="D16" s="2">
        <f t="shared" ref="D16:R16" si="4">IF(D$11=$B$7,$B16*$C$16,"")</f>
        <v>0</v>
      </c>
      <c r="E16" s="8" t="str">
        <f t="shared" si="4"/>
        <v/>
      </c>
      <c r="F16" s="8" t="str">
        <f t="shared" si="4"/>
        <v/>
      </c>
      <c r="G16" s="8" t="str">
        <f t="shared" si="4"/>
        <v/>
      </c>
      <c r="H16" s="8" t="str">
        <f t="shared" si="4"/>
        <v/>
      </c>
      <c r="I16" s="8" t="str">
        <f t="shared" si="4"/>
        <v/>
      </c>
      <c r="J16" s="8" t="str">
        <f t="shared" si="4"/>
        <v/>
      </c>
      <c r="K16" s="8" t="str">
        <f t="shared" si="4"/>
        <v/>
      </c>
      <c r="L16" s="8" t="str">
        <f t="shared" si="4"/>
        <v/>
      </c>
      <c r="M16" s="8" t="str">
        <f t="shared" si="4"/>
        <v/>
      </c>
      <c r="N16" s="8" t="str">
        <f t="shared" si="4"/>
        <v/>
      </c>
      <c r="O16" s="8" t="str">
        <f t="shared" si="4"/>
        <v/>
      </c>
      <c r="P16" s="8" t="str">
        <f t="shared" si="4"/>
        <v/>
      </c>
      <c r="Q16" s="8" t="str">
        <f t="shared" si="4"/>
        <v/>
      </c>
      <c r="R16" s="10" t="str">
        <f t="shared" si="4"/>
        <v/>
      </c>
    </row>
    <row r="17" spans="1:20" x14ac:dyDescent="0.25">
      <c r="A17" s="15" t="s">
        <v>11</v>
      </c>
      <c r="B17" s="26">
        <v>0</v>
      </c>
      <c r="C17" s="35">
        <v>3</v>
      </c>
      <c r="D17" s="15" t="str">
        <f t="shared" ref="D17:R17" si="5">IF(AND(D$11 &gt;= $B$7 + 1, D$11 &lt;= $B$8),  $B17*$C$17, "")</f>
        <v/>
      </c>
      <c r="E17" s="16">
        <f t="shared" si="5"/>
        <v>0</v>
      </c>
      <c r="F17" s="16">
        <f t="shared" si="5"/>
        <v>0</v>
      </c>
      <c r="G17" s="16">
        <f t="shared" si="5"/>
        <v>0</v>
      </c>
      <c r="H17" s="16">
        <f t="shared" si="5"/>
        <v>0</v>
      </c>
      <c r="I17" s="16">
        <f t="shared" si="5"/>
        <v>0</v>
      </c>
      <c r="J17" s="16">
        <f t="shared" si="5"/>
        <v>0</v>
      </c>
      <c r="K17" s="16">
        <f t="shared" si="5"/>
        <v>0</v>
      </c>
      <c r="L17" s="16">
        <f t="shared" si="5"/>
        <v>0</v>
      </c>
      <c r="M17" s="16">
        <f t="shared" si="5"/>
        <v>0</v>
      </c>
      <c r="N17" s="16" t="str">
        <f t="shared" si="5"/>
        <v/>
      </c>
      <c r="O17" s="16" t="str">
        <f t="shared" si="5"/>
        <v/>
      </c>
      <c r="P17" s="16" t="str">
        <f t="shared" si="5"/>
        <v/>
      </c>
      <c r="Q17" s="16" t="str">
        <f t="shared" si="5"/>
        <v/>
      </c>
      <c r="R17" s="17" t="str">
        <f t="shared" si="5"/>
        <v/>
      </c>
      <c r="T17" s="57"/>
    </row>
    <row r="18" spans="1:20" x14ac:dyDescent="0.25">
      <c r="A18" s="14" t="s">
        <v>12</v>
      </c>
      <c r="B18" s="25">
        <v>0</v>
      </c>
      <c r="C18" s="34">
        <v>3</v>
      </c>
      <c r="D18" s="2">
        <f t="shared" ref="D18:R20" si="6">IF(D$11=$B$7,$B18*$C$18,"")</f>
        <v>0</v>
      </c>
      <c r="E18" s="8" t="str">
        <f t="shared" si="6"/>
        <v/>
      </c>
      <c r="F18" s="8" t="str">
        <f t="shared" si="6"/>
        <v/>
      </c>
      <c r="G18" s="8" t="str">
        <f t="shared" si="6"/>
        <v/>
      </c>
      <c r="H18" s="8" t="str">
        <f t="shared" si="6"/>
        <v/>
      </c>
      <c r="I18" s="8" t="str">
        <f t="shared" si="6"/>
        <v/>
      </c>
      <c r="J18" s="8" t="str">
        <f t="shared" si="6"/>
        <v/>
      </c>
      <c r="K18" s="8" t="str">
        <f t="shared" si="6"/>
        <v/>
      </c>
      <c r="L18" s="8" t="str">
        <f t="shared" si="6"/>
        <v/>
      </c>
      <c r="M18" s="8" t="str">
        <f t="shared" si="6"/>
        <v/>
      </c>
      <c r="N18" s="8" t="str">
        <f t="shared" si="6"/>
        <v/>
      </c>
      <c r="O18" s="8" t="str">
        <f t="shared" si="6"/>
        <v/>
      </c>
      <c r="P18" s="8" t="str">
        <f t="shared" si="6"/>
        <v/>
      </c>
      <c r="Q18" s="8" t="str">
        <f t="shared" si="6"/>
        <v/>
      </c>
      <c r="R18" s="10" t="str">
        <f t="shared" si="6"/>
        <v/>
      </c>
    </row>
    <row r="19" spans="1:20" x14ac:dyDescent="0.25">
      <c r="A19" s="15" t="s">
        <v>13</v>
      </c>
      <c r="B19" s="26">
        <v>0</v>
      </c>
      <c r="C19" s="35">
        <v>3</v>
      </c>
      <c r="D19" s="15" t="str">
        <f t="shared" ref="D19:R21" si="7">IF(AND(D$11 &gt;= $B$7 + 1, D$11 &lt;= $B$8),  $B19*$C$19, "")</f>
        <v/>
      </c>
      <c r="E19" s="16">
        <f t="shared" si="7"/>
        <v>0</v>
      </c>
      <c r="F19" s="16">
        <f t="shared" si="7"/>
        <v>0</v>
      </c>
      <c r="G19" s="16">
        <f t="shared" si="7"/>
        <v>0</v>
      </c>
      <c r="H19" s="16">
        <f t="shared" si="7"/>
        <v>0</v>
      </c>
      <c r="I19" s="16">
        <f t="shared" si="7"/>
        <v>0</v>
      </c>
      <c r="J19" s="16">
        <f t="shared" si="7"/>
        <v>0</v>
      </c>
      <c r="K19" s="16">
        <f t="shared" si="7"/>
        <v>0</v>
      </c>
      <c r="L19" s="16">
        <f t="shared" si="7"/>
        <v>0</v>
      </c>
      <c r="M19" s="16">
        <f t="shared" si="7"/>
        <v>0</v>
      </c>
      <c r="N19" s="16" t="str">
        <f t="shared" si="7"/>
        <v/>
      </c>
      <c r="O19" s="16" t="str">
        <f t="shared" si="7"/>
        <v/>
      </c>
      <c r="P19" s="16" t="str">
        <f t="shared" si="7"/>
        <v/>
      </c>
      <c r="Q19" s="16" t="str">
        <f t="shared" si="7"/>
        <v/>
      </c>
      <c r="R19" s="17" t="str">
        <f t="shared" si="7"/>
        <v/>
      </c>
      <c r="T19" s="57"/>
    </row>
    <row r="20" spans="1:20" x14ac:dyDescent="0.25">
      <c r="A20" s="18" t="s">
        <v>290</v>
      </c>
      <c r="B20" s="27">
        <v>0</v>
      </c>
      <c r="C20" s="36">
        <v>1</v>
      </c>
      <c r="D20" s="2">
        <f t="shared" si="6"/>
        <v>0</v>
      </c>
      <c r="E20" s="8" t="str">
        <f t="shared" si="6"/>
        <v/>
      </c>
      <c r="F20" s="8" t="str">
        <f t="shared" si="6"/>
        <v/>
      </c>
      <c r="G20" s="8" t="str">
        <f t="shared" si="6"/>
        <v/>
      </c>
      <c r="H20" s="8" t="str">
        <f t="shared" si="6"/>
        <v/>
      </c>
      <c r="I20" s="8" t="str">
        <f t="shared" si="6"/>
        <v/>
      </c>
      <c r="J20" s="8" t="str">
        <f t="shared" si="6"/>
        <v/>
      </c>
      <c r="K20" s="8" t="str">
        <f t="shared" si="6"/>
        <v/>
      </c>
      <c r="L20" s="8" t="str">
        <f t="shared" si="6"/>
        <v/>
      </c>
      <c r="M20" s="8" t="str">
        <f t="shared" si="6"/>
        <v/>
      </c>
      <c r="N20" s="8" t="str">
        <f t="shared" si="6"/>
        <v/>
      </c>
      <c r="O20" s="8" t="str">
        <f t="shared" si="6"/>
        <v/>
      </c>
      <c r="P20" s="8" t="str">
        <f t="shared" si="6"/>
        <v/>
      </c>
      <c r="Q20" s="8" t="str">
        <f t="shared" si="6"/>
        <v/>
      </c>
      <c r="R20" s="10" t="str">
        <f t="shared" si="6"/>
        <v/>
      </c>
      <c r="T20" s="57"/>
    </row>
    <row r="21" spans="1:20" x14ac:dyDescent="0.25">
      <c r="A21" s="18" t="s">
        <v>291</v>
      </c>
      <c r="B21" s="27">
        <v>0</v>
      </c>
      <c r="C21" s="36">
        <v>1</v>
      </c>
      <c r="D21" s="15" t="str">
        <f t="shared" si="7"/>
        <v/>
      </c>
      <c r="E21" s="16">
        <f t="shared" si="7"/>
        <v>0</v>
      </c>
      <c r="F21" s="16">
        <f t="shared" si="7"/>
        <v>0</v>
      </c>
      <c r="G21" s="16">
        <f t="shared" si="7"/>
        <v>0</v>
      </c>
      <c r="H21" s="16">
        <f t="shared" si="7"/>
        <v>0</v>
      </c>
      <c r="I21" s="16">
        <f t="shared" si="7"/>
        <v>0</v>
      </c>
      <c r="J21" s="16">
        <f t="shared" si="7"/>
        <v>0</v>
      </c>
      <c r="K21" s="16">
        <f t="shared" si="7"/>
        <v>0</v>
      </c>
      <c r="L21" s="16">
        <f t="shared" si="7"/>
        <v>0</v>
      </c>
      <c r="M21" s="16">
        <f t="shared" si="7"/>
        <v>0</v>
      </c>
      <c r="N21" s="16" t="str">
        <f t="shared" si="7"/>
        <v/>
      </c>
      <c r="O21" s="16" t="str">
        <f t="shared" si="7"/>
        <v/>
      </c>
      <c r="P21" s="16" t="str">
        <f t="shared" si="7"/>
        <v/>
      </c>
      <c r="Q21" s="16" t="str">
        <f t="shared" si="7"/>
        <v/>
      </c>
      <c r="R21" s="17" t="str">
        <f t="shared" si="7"/>
        <v/>
      </c>
      <c r="T21" s="57"/>
    </row>
    <row r="22" spans="1:20" x14ac:dyDescent="0.25">
      <c r="A22" s="14" t="s">
        <v>14</v>
      </c>
      <c r="B22" s="25">
        <v>0</v>
      </c>
      <c r="C22" s="34">
        <v>1</v>
      </c>
      <c r="D22" s="2">
        <f t="shared" ref="D22:R22" si="8">IF(D$11=$B$7,$B22*$C$22,"")</f>
        <v>0</v>
      </c>
      <c r="E22" s="8" t="str">
        <f t="shared" si="8"/>
        <v/>
      </c>
      <c r="F22" s="8" t="str">
        <f t="shared" si="8"/>
        <v/>
      </c>
      <c r="G22" s="8" t="str">
        <f t="shared" si="8"/>
        <v/>
      </c>
      <c r="H22" s="8" t="str">
        <f t="shared" si="8"/>
        <v/>
      </c>
      <c r="I22" s="8" t="str">
        <f t="shared" si="8"/>
        <v/>
      </c>
      <c r="J22" s="8" t="str">
        <f t="shared" si="8"/>
        <v/>
      </c>
      <c r="K22" s="8" t="str">
        <f t="shared" si="8"/>
        <v/>
      </c>
      <c r="L22" s="8" t="str">
        <f t="shared" si="8"/>
        <v/>
      </c>
      <c r="M22" s="8" t="str">
        <f t="shared" si="8"/>
        <v/>
      </c>
      <c r="N22" s="8" t="str">
        <f t="shared" si="8"/>
        <v/>
      </c>
      <c r="O22" s="8" t="str">
        <f t="shared" si="8"/>
        <v/>
      </c>
      <c r="P22" s="8" t="str">
        <f t="shared" si="8"/>
        <v/>
      </c>
      <c r="Q22" s="8" t="str">
        <f t="shared" si="8"/>
        <v/>
      </c>
      <c r="R22" s="10" t="str">
        <f t="shared" si="8"/>
        <v/>
      </c>
    </row>
    <row r="23" spans="1:20" x14ac:dyDescent="0.25">
      <c r="A23" s="15" t="s">
        <v>15</v>
      </c>
      <c r="B23" s="26">
        <v>0</v>
      </c>
      <c r="C23" s="36">
        <v>1</v>
      </c>
      <c r="D23" s="15" t="str">
        <f t="shared" ref="D23:R23" si="9">IF(AND(D$11 &gt;= $B$7 + 1, D$11 &lt;= $B$8),  $B23*$C$23, "")</f>
        <v/>
      </c>
      <c r="E23" s="16">
        <f t="shared" si="9"/>
        <v>0</v>
      </c>
      <c r="F23" s="16">
        <f t="shared" si="9"/>
        <v>0</v>
      </c>
      <c r="G23" s="16">
        <f t="shared" si="9"/>
        <v>0</v>
      </c>
      <c r="H23" s="16">
        <f t="shared" si="9"/>
        <v>0</v>
      </c>
      <c r="I23" s="16">
        <f t="shared" si="9"/>
        <v>0</v>
      </c>
      <c r="J23" s="16">
        <f t="shared" si="9"/>
        <v>0</v>
      </c>
      <c r="K23" s="16">
        <f t="shared" si="9"/>
        <v>0</v>
      </c>
      <c r="L23" s="16">
        <f t="shared" si="9"/>
        <v>0</v>
      </c>
      <c r="M23" s="16">
        <f t="shared" si="9"/>
        <v>0</v>
      </c>
      <c r="N23" s="16" t="str">
        <f t="shared" si="9"/>
        <v/>
      </c>
      <c r="O23" s="16" t="str">
        <f t="shared" si="9"/>
        <v/>
      </c>
      <c r="P23" s="16" t="str">
        <f t="shared" si="9"/>
        <v/>
      </c>
      <c r="Q23" s="16" t="str">
        <f t="shared" si="9"/>
        <v/>
      </c>
      <c r="R23" s="17" t="str">
        <f t="shared" si="9"/>
        <v/>
      </c>
    </row>
    <row r="24" spans="1:20" x14ac:dyDescent="0.25">
      <c r="A24" s="9" t="s">
        <v>21</v>
      </c>
      <c r="B24" s="27">
        <v>0</v>
      </c>
      <c r="C24" s="34">
        <v>1</v>
      </c>
      <c r="D24" s="40" t="str">
        <f t="shared" ref="D24:R24" si="10">IF(AND(D$11 &gt;= $B$7 + 1, D$11 &lt;= $B$8),  $B24, "")</f>
        <v/>
      </c>
      <c r="E24" s="41">
        <f t="shared" si="10"/>
        <v>0</v>
      </c>
      <c r="F24" s="41">
        <f t="shared" si="10"/>
        <v>0</v>
      </c>
      <c r="G24" s="41">
        <f t="shared" si="10"/>
        <v>0</v>
      </c>
      <c r="H24" s="41">
        <f t="shared" si="10"/>
        <v>0</v>
      </c>
      <c r="I24" s="41">
        <f t="shared" si="10"/>
        <v>0</v>
      </c>
      <c r="J24" s="41">
        <f t="shared" si="10"/>
        <v>0</v>
      </c>
      <c r="K24" s="41">
        <f t="shared" si="10"/>
        <v>0</v>
      </c>
      <c r="L24" s="41">
        <f t="shared" si="10"/>
        <v>0</v>
      </c>
      <c r="M24" s="41">
        <f t="shared" si="10"/>
        <v>0</v>
      </c>
      <c r="N24" s="41" t="str">
        <f t="shared" si="10"/>
        <v/>
      </c>
      <c r="O24" s="41" t="str">
        <f t="shared" si="10"/>
        <v/>
      </c>
      <c r="P24" s="41" t="str">
        <f t="shared" si="10"/>
        <v/>
      </c>
      <c r="Q24" s="41" t="str">
        <f t="shared" si="10"/>
        <v/>
      </c>
      <c r="R24" s="42" t="str">
        <f t="shared" si="10"/>
        <v/>
      </c>
    </row>
    <row r="25" spans="1:20" x14ac:dyDescent="0.25">
      <c r="A25" s="43" t="s">
        <v>16</v>
      </c>
      <c r="B25" s="25">
        <v>0</v>
      </c>
      <c r="C25" s="34">
        <v>2</v>
      </c>
      <c r="D25" s="18">
        <f t="shared" ref="D25:R25" si="11">IF(D$11=$B$7,$B25*$C$25,"")</f>
        <v>0</v>
      </c>
      <c r="E25" s="22" t="str">
        <f t="shared" si="11"/>
        <v/>
      </c>
      <c r="F25" s="22" t="str">
        <f t="shared" si="11"/>
        <v/>
      </c>
      <c r="G25" s="22" t="str">
        <f t="shared" si="11"/>
        <v/>
      </c>
      <c r="H25" s="22" t="str">
        <f t="shared" si="11"/>
        <v/>
      </c>
      <c r="I25" s="22" t="str">
        <f t="shared" si="11"/>
        <v/>
      </c>
      <c r="J25" s="22" t="str">
        <f t="shared" si="11"/>
        <v/>
      </c>
      <c r="K25" s="22" t="str">
        <f t="shared" si="11"/>
        <v/>
      </c>
      <c r="L25" s="22" t="str">
        <f t="shared" si="11"/>
        <v/>
      </c>
      <c r="M25" s="22" t="str">
        <f t="shared" si="11"/>
        <v/>
      </c>
      <c r="N25" s="22" t="str">
        <f t="shared" si="11"/>
        <v/>
      </c>
      <c r="O25" s="22" t="str">
        <f t="shared" si="11"/>
        <v/>
      </c>
      <c r="P25" s="22" t="str">
        <f t="shared" si="11"/>
        <v/>
      </c>
      <c r="Q25" s="22" t="str">
        <f t="shared" si="11"/>
        <v/>
      </c>
      <c r="R25" s="23" t="str">
        <f t="shared" si="11"/>
        <v/>
      </c>
    </row>
    <row r="26" spans="1:20" ht="15.75" thickBot="1" x14ac:dyDescent="0.3">
      <c r="A26" s="44" t="s">
        <v>17</v>
      </c>
      <c r="B26" s="37">
        <v>0</v>
      </c>
      <c r="C26" s="38">
        <v>2</v>
      </c>
      <c r="D26" s="44" t="str">
        <f t="shared" ref="D26:R26" si="12">IF(AND(D$11 &gt;= $B$7 + 1, D$11 &lt;= $B$8),  $B26*$C$26, "")</f>
        <v/>
      </c>
      <c r="E26" s="45">
        <f t="shared" si="12"/>
        <v>0</v>
      </c>
      <c r="F26" s="45">
        <f t="shared" si="12"/>
        <v>0</v>
      </c>
      <c r="G26" s="45">
        <f t="shared" si="12"/>
        <v>0</v>
      </c>
      <c r="H26" s="45">
        <f t="shared" si="12"/>
        <v>0</v>
      </c>
      <c r="I26" s="45">
        <f t="shared" si="12"/>
        <v>0</v>
      </c>
      <c r="J26" s="45">
        <f t="shared" si="12"/>
        <v>0</v>
      </c>
      <c r="K26" s="45">
        <f t="shared" si="12"/>
        <v>0</v>
      </c>
      <c r="L26" s="45">
        <f t="shared" si="12"/>
        <v>0</v>
      </c>
      <c r="M26" s="45">
        <f t="shared" si="12"/>
        <v>0</v>
      </c>
      <c r="N26" s="45" t="str">
        <f t="shared" si="12"/>
        <v/>
      </c>
      <c r="O26" s="45" t="str">
        <f t="shared" si="12"/>
        <v/>
      </c>
      <c r="P26" s="45" t="str">
        <f t="shared" si="12"/>
        <v/>
      </c>
      <c r="Q26" s="45" t="str">
        <f t="shared" si="12"/>
        <v/>
      </c>
      <c r="R26" s="46" t="str">
        <f t="shared" si="12"/>
        <v/>
      </c>
    </row>
    <row r="27" spans="1:20" x14ac:dyDescent="0.25">
      <c r="B27" s="60" t="s">
        <v>7</v>
      </c>
      <c r="C27" s="61"/>
      <c r="D27" s="1">
        <f t="shared" ref="D27:R27" si="13">IF(AND(D11 &gt;= $B$7, D11 &lt;= $B$8), SUM(D12:D26), "")</f>
        <v>0</v>
      </c>
      <c r="E27" s="4">
        <f t="shared" si="13"/>
        <v>0</v>
      </c>
      <c r="F27" s="4">
        <f t="shared" si="13"/>
        <v>0</v>
      </c>
      <c r="G27" s="4">
        <f t="shared" si="13"/>
        <v>0</v>
      </c>
      <c r="H27" s="4">
        <f t="shared" si="13"/>
        <v>0</v>
      </c>
      <c r="I27" s="4">
        <f t="shared" si="13"/>
        <v>0</v>
      </c>
      <c r="J27" s="4">
        <f t="shared" si="13"/>
        <v>0</v>
      </c>
      <c r="K27" s="4">
        <f t="shared" si="13"/>
        <v>0</v>
      </c>
      <c r="L27" s="4">
        <f t="shared" si="13"/>
        <v>0</v>
      </c>
      <c r="M27" s="4">
        <f t="shared" si="13"/>
        <v>0</v>
      </c>
      <c r="N27" s="4" t="str">
        <f t="shared" si="13"/>
        <v/>
      </c>
      <c r="O27" s="4" t="str">
        <f t="shared" si="13"/>
        <v/>
      </c>
      <c r="P27" s="4" t="str">
        <f t="shared" si="13"/>
        <v/>
      </c>
      <c r="Q27" s="4" t="str">
        <f t="shared" si="13"/>
        <v/>
      </c>
      <c r="R27" s="5" t="str">
        <f t="shared" si="13"/>
        <v/>
      </c>
    </row>
    <row r="28" spans="1:20" ht="15.75" thickBot="1" x14ac:dyDescent="0.3">
      <c r="B28" s="59" t="s">
        <v>6</v>
      </c>
      <c r="C28" s="62"/>
      <c r="D28" s="3">
        <f>IF(D11=$B$7,D27-B3-B4*C14-B5*C16-B6,"")</f>
        <v>0</v>
      </c>
      <c r="E28" s="6">
        <f>IF(E11=$B$7,E27-$B$3-$B$4*$C$14-$B$5*$C$16-$B$6,IF(AND(E11&gt;$B$7,E11&lt;=$B$8),D28+E27,""))</f>
        <v>0</v>
      </c>
      <c r="F28" s="6">
        <f t="shared" ref="F28:R28" si="14">IF(F11=$B$7,F27-$B$3-$B$4*$C$14-$B$5*$C$16-$B$6,IF(AND(F11&gt;$B$7,F11&lt;=$B$8),E28+F27,""))</f>
        <v>0</v>
      </c>
      <c r="G28" s="6">
        <f t="shared" si="14"/>
        <v>0</v>
      </c>
      <c r="H28" s="6">
        <f t="shared" si="14"/>
        <v>0</v>
      </c>
      <c r="I28" s="6">
        <f t="shared" si="14"/>
        <v>0</v>
      </c>
      <c r="J28" s="6">
        <f t="shared" si="14"/>
        <v>0</v>
      </c>
      <c r="K28" s="6">
        <f t="shared" si="14"/>
        <v>0</v>
      </c>
      <c r="L28" s="6">
        <f t="shared" si="14"/>
        <v>0</v>
      </c>
      <c r="M28" s="6">
        <f t="shared" si="14"/>
        <v>0</v>
      </c>
      <c r="N28" s="6" t="str">
        <f t="shared" si="14"/>
        <v/>
      </c>
      <c r="O28" s="6" t="str">
        <f t="shared" si="14"/>
        <v/>
      </c>
      <c r="P28" s="6" t="str">
        <f t="shared" si="14"/>
        <v/>
      </c>
      <c r="Q28" s="6" t="str">
        <f t="shared" si="14"/>
        <v/>
      </c>
      <c r="R28" s="7" t="str">
        <f t="shared" si="14"/>
        <v/>
      </c>
    </row>
    <row r="29" spans="1:20" ht="15.75" thickBot="1" x14ac:dyDescent="0.3"/>
    <row r="30" spans="1:20" ht="15.75" thickBot="1" x14ac:dyDescent="0.3">
      <c r="A30" s="69" t="s">
        <v>38</v>
      </c>
      <c r="B30" s="70"/>
      <c r="C30" s="53" t="s">
        <v>32</v>
      </c>
      <c r="E30" s="69" t="s">
        <v>43</v>
      </c>
      <c r="F30" s="71"/>
      <c r="G30" s="71"/>
      <c r="H30" s="70"/>
      <c r="J30" s="69" t="s">
        <v>44</v>
      </c>
      <c r="K30" s="71"/>
      <c r="L30" s="70"/>
    </row>
    <row r="31" spans="1:20" ht="15.75" thickBot="1" x14ac:dyDescent="0.3">
      <c r="A31" s="28" t="s">
        <v>40</v>
      </c>
      <c r="B31" s="32">
        <v>0</v>
      </c>
      <c r="C31" s="20">
        <v>4</v>
      </c>
      <c r="E31" s="101" t="s">
        <v>34</v>
      </c>
      <c r="F31" s="102"/>
      <c r="G31" s="103"/>
      <c r="H31" s="54">
        <f>MIN(D28:R28)</f>
        <v>0</v>
      </c>
      <c r="J31" s="96" t="s">
        <v>45</v>
      </c>
      <c r="K31" s="97"/>
      <c r="L31" s="48">
        <f>H32+C35</f>
        <v>0</v>
      </c>
    </row>
    <row r="32" spans="1:20" x14ac:dyDescent="0.25">
      <c r="A32" s="29" t="s">
        <v>39</v>
      </c>
      <c r="B32" s="27">
        <v>0</v>
      </c>
      <c r="C32" s="20">
        <v>4</v>
      </c>
      <c r="E32" s="98" t="s">
        <v>35</v>
      </c>
      <c r="F32" s="99"/>
      <c r="G32" s="100"/>
      <c r="H32" s="23">
        <f>MAX(D28:R28)</f>
        <v>0</v>
      </c>
    </row>
    <row r="33" spans="1:8" x14ac:dyDescent="0.25">
      <c r="A33" s="30" t="s">
        <v>41</v>
      </c>
      <c r="B33" s="27">
        <v>0</v>
      </c>
      <c r="C33" s="20">
        <v>4</v>
      </c>
      <c r="E33" s="86" t="s">
        <v>36</v>
      </c>
      <c r="F33" s="87"/>
      <c r="G33" s="88"/>
      <c r="H33" s="39">
        <f>(H32 - H31) / COUNT(D28:R28)</f>
        <v>0</v>
      </c>
    </row>
    <row r="34" spans="1:8" ht="15.75" thickBot="1" x14ac:dyDescent="0.3">
      <c r="A34" s="31" t="s">
        <v>42</v>
      </c>
      <c r="B34" s="37">
        <v>0</v>
      </c>
      <c r="C34" s="21">
        <v>4</v>
      </c>
      <c r="E34" s="83" t="s">
        <v>37</v>
      </c>
      <c r="F34" s="84"/>
      <c r="G34" s="85"/>
      <c r="H34" s="24" t="e">
        <f>INTERCEPT(D11:R11, D28:R28)</f>
        <v>#DIV/0!</v>
      </c>
    </row>
    <row r="35" spans="1:8" ht="15.75" thickBot="1" x14ac:dyDescent="0.3">
      <c r="A35" s="59" t="s">
        <v>46</v>
      </c>
      <c r="B35" s="59"/>
      <c r="C35" s="47">
        <f>(B31*C31) + (B32*C32) + (B33*C33) + (B34*C34)</f>
        <v>0</v>
      </c>
    </row>
  </sheetData>
  <mergeCells count="24">
    <mergeCell ref="A1:R1"/>
    <mergeCell ref="J31:K31"/>
    <mergeCell ref="C2:G2"/>
    <mergeCell ref="I2:R2"/>
    <mergeCell ref="E34:G34"/>
    <mergeCell ref="E33:G33"/>
    <mergeCell ref="E32:G32"/>
    <mergeCell ref="E31:G31"/>
    <mergeCell ref="A2:B2"/>
    <mergeCell ref="A35:B35"/>
    <mergeCell ref="B27:C27"/>
    <mergeCell ref="B28:C28"/>
    <mergeCell ref="I3:R4"/>
    <mergeCell ref="A30:B30"/>
    <mergeCell ref="E30:H30"/>
    <mergeCell ref="J30:L30"/>
    <mergeCell ref="I5:R5"/>
    <mergeCell ref="I6:R8"/>
    <mergeCell ref="A11:B11"/>
    <mergeCell ref="D10:R10"/>
    <mergeCell ref="C8:G8"/>
    <mergeCell ref="C7:G7"/>
    <mergeCell ref="C6:G6"/>
    <mergeCell ref="C3:G3"/>
  </mergeCells>
  <conditionalFormatting sqref="L31">
    <cfRule type="cellIs" dxfId="1" priority="1" operator="greaterThan">
      <formula>0</formula>
    </cfRule>
    <cfRule type="cellIs" dxfId="0" priority="2" operator="less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72"/>
  <sheetViews>
    <sheetView topLeftCell="K1" workbookViewId="0">
      <pane ySplit="1" topLeftCell="A138" activePane="bottomLeft" state="frozen"/>
      <selection pane="bottomLeft" sqref="A1:AK172"/>
    </sheetView>
  </sheetViews>
  <sheetFormatPr defaultRowHeight="15" x14ac:dyDescent="0.25"/>
  <cols>
    <col min="1" max="1" width="31.140625" bestFit="1" customWidth="1"/>
    <col min="2" max="2" width="4.85546875" bestFit="1" customWidth="1"/>
    <col min="3" max="3" width="7.28515625" bestFit="1" customWidth="1"/>
    <col min="4" max="4" width="10.42578125" bestFit="1" customWidth="1"/>
    <col min="5" max="5" width="11.5703125" bestFit="1" customWidth="1"/>
    <col min="6" max="6" width="15.7109375" bestFit="1" customWidth="1"/>
    <col min="7" max="7" width="6.5703125" bestFit="1" customWidth="1"/>
    <col min="8" max="8" width="9.5703125" bestFit="1" customWidth="1"/>
    <col min="9" max="9" width="11.140625" bestFit="1" customWidth="1"/>
    <col min="10" max="10" width="14.85546875" bestFit="1" customWidth="1"/>
    <col min="11" max="11" width="8.85546875" bestFit="1" customWidth="1"/>
    <col min="12" max="12" width="12.85546875" bestFit="1" customWidth="1"/>
    <col min="13" max="13" width="14.140625" bestFit="1" customWidth="1"/>
    <col min="14" max="14" width="18.28515625" bestFit="1" customWidth="1"/>
    <col min="15" max="15" width="5.5703125" bestFit="1" customWidth="1"/>
    <col min="16" max="16" width="9.5703125" bestFit="1" customWidth="1"/>
    <col min="17" max="17" width="10.7109375" bestFit="1" customWidth="1"/>
    <col min="18" max="18" width="14.85546875" bestFit="1" customWidth="1"/>
    <col min="19" max="19" width="8" bestFit="1" customWidth="1"/>
    <col min="20" max="20" width="11" bestFit="1" customWidth="1"/>
    <col min="21" max="21" width="12.5703125" bestFit="1" customWidth="1"/>
    <col min="22" max="22" width="16.28515625" bestFit="1" customWidth="1"/>
    <col min="23" max="23" width="6.140625" bestFit="1" customWidth="1"/>
    <col min="24" max="24" width="9.140625" bestFit="1" customWidth="1"/>
    <col min="25" max="25" width="10.7109375" bestFit="1" customWidth="1"/>
    <col min="26" max="26" width="14.42578125" bestFit="1" customWidth="1"/>
    <col min="27" max="27" width="4.42578125" bestFit="1" customWidth="1"/>
    <col min="28" max="28" width="4.42578125" customWidth="1"/>
    <col min="29" max="29" width="6.5703125" bestFit="1" customWidth="1"/>
    <col min="30" max="30" width="6" bestFit="1" customWidth="1"/>
    <col min="31" max="31" width="7.7109375" bestFit="1" customWidth="1"/>
    <col min="32" max="32" width="6.5703125" bestFit="1" customWidth="1"/>
    <col min="33" max="33" width="6.5703125" customWidth="1"/>
    <col min="34" max="34" width="4.140625" bestFit="1" customWidth="1"/>
    <col min="35" max="35" width="4.42578125" bestFit="1" customWidth="1"/>
    <col min="36" max="36" width="10.5703125" bestFit="1" customWidth="1"/>
  </cols>
  <sheetData>
    <row r="1" spans="1:37" x14ac:dyDescent="0.25">
      <c r="A1" s="55" t="s">
        <v>50</v>
      </c>
      <c r="B1" s="55" t="s">
        <v>54</v>
      </c>
      <c r="C1" s="55" t="s">
        <v>61</v>
      </c>
      <c r="D1" s="55" t="s">
        <v>64</v>
      </c>
      <c r="E1" s="55" t="s">
        <v>65</v>
      </c>
      <c r="F1" s="55" t="s">
        <v>66</v>
      </c>
      <c r="G1" s="55" t="s">
        <v>55</v>
      </c>
      <c r="H1" s="55" t="s">
        <v>75</v>
      </c>
      <c r="I1" s="55" t="s">
        <v>76</v>
      </c>
      <c r="J1" s="55" t="s">
        <v>77</v>
      </c>
      <c r="K1" s="55" t="s">
        <v>56</v>
      </c>
      <c r="L1" s="55" t="s">
        <v>78</v>
      </c>
      <c r="M1" s="55" t="s">
        <v>79</v>
      </c>
      <c r="N1" s="55" t="s">
        <v>80</v>
      </c>
      <c r="O1" s="55" t="s">
        <v>57</v>
      </c>
      <c r="P1" s="55" t="s">
        <v>70</v>
      </c>
      <c r="Q1" s="55" t="s">
        <v>71</v>
      </c>
      <c r="R1" s="55" t="s">
        <v>72</v>
      </c>
      <c r="S1" s="55" t="s">
        <v>58</v>
      </c>
      <c r="T1" s="55" t="s">
        <v>81</v>
      </c>
      <c r="U1" s="55" t="s">
        <v>82</v>
      </c>
      <c r="V1" s="55" t="s">
        <v>83</v>
      </c>
      <c r="W1" s="55" t="s">
        <v>40</v>
      </c>
      <c r="X1" s="55" t="s">
        <v>68</v>
      </c>
      <c r="Y1" s="55" t="s">
        <v>67</v>
      </c>
      <c r="Z1" s="55" t="s">
        <v>69</v>
      </c>
      <c r="AA1" s="55" t="s">
        <v>74</v>
      </c>
      <c r="AB1" s="55" t="s">
        <v>112</v>
      </c>
      <c r="AC1" s="55" t="s">
        <v>201</v>
      </c>
      <c r="AD1" s="55" t="s">
        <v>171</v>
      </c>
      <c r="AE1" s="55" t="s">
        <v>39</v>
      </c>
      <c r="AF1" s="55" t="s">
        <v>41</v>
      </c>
      <c r="AG1" s="55" t="s">
        <v>159</v>
      </c>
      <c r="AH1" s="55" t="s">
        <v>84</v>
      </c>
      <c r="AI1" s="55" t="s">
        <v>85</v>
      </c>
      <c r="AJ1" s="55" t="s">
        <v>289</v>
      </c>
      <c r="AK1" s="55" t="s">
        <v>95</v>
      </c>
    </row>
    <row r="2" spans="1:37" x14ac:dyDescent="0.25">
      <c r="A2" t="s">
        <v>59</v>
      </c>
      <c r="B2">
        <v>11</v>
      </c>
      <c r="G2" s="56"/>
      <c r="H2" s="56"/>
      <c r="AI2">
        <v>2</v>
      </c>
      <c r="AJ2">
        <v>1</v>
      </c>
    </row>
    <row r="3" spans="1:37" x14ac:dyDescent="0.25">
      <c r="A3" t="s">
        <v>60</v>
      </c>
      <c r="B3">
        <v>16</v>
      </c>
      <c r="G3" s="56"/>
      <c r="H3" s="56"/>
      <c r="M3">
        <v>1</v>
      </c>
      <c r="N3">
        <v>1</v>
      </c>
      <c r="AI3">
        <v>1</v>
      </c>
      <c r="AJ3">
        <v>1</v>
      </c>
    </row>
    <row r="4" spans="1:37" x14ac:dyDescent="0.25">
      <c r="A4" t="s">
        <v>62</v>
      </c>
      <c r="B4">
        <v>16</v>
      </c>
      <c r="G4" s="56"/>
      <c r="H4" s="56"/>
      <c r="U4">
        <v>1</v>
      </c>
      <c r="AD4">
        <v>1</v>
      </c>
    </row>
    <row r="5" spans="1:37" x14ac:dyDescent="0.25">
      <c r="A5" t="s">
        <v>63</v>
      </c>
      <c r="B5">
        <v>14</v>
      </c>
      <c r="E5">
        <v>-1</v>
      </c>
      <c r="G5" s="56"/>
      <c r="H5" s="56"/>
      <c r="Q5">
        <v>2</v>
      </c>
      <c r="Y5">
        <v>-1</v>
      </c>
      <c r="AJ5">
        <v>1</v>
      </c>
    </row>
    <row r="6" spans="1:37" x14ac:dyDescent="0.25">
      <c r="A6" t="s">
        <v>73</v>
      </c>
      <c r="B6">
        <v>29</v>
      </c>
      <c r="E6">
        <v>5</v>
      </c>
      <c r="G6" s="56"/>
      <c r="H6" s="56"/>
      <c r="U6">
        <v>-2</v>
      </c>
      <c r="AA6">
        <v>1</v>
      </c>
      <c r="AI6">
        <v>2</v>
      </c>
      <c r="AJ6">
        <v>1</v>
      </c>
      <c r="AK6" t="s">
        <v>97</v>
      </c>
    </row>
    <row r="7" spans="1:37" x14ac:dyDescent="0.25">
      <c r="A7" t="s">
        <v>60</v>
      </c>
      <c r="B7">
        <v>17</v>
      </c>
      <c r="G7" s="56"/>
      <c r="H7" s="56"/>
      <c r="K7">
        <v>2</v>
      </c>
      <c r="P7">
        <v>3</v>
      </c>
      <c r="AD7">
        <v>1</v>
      </c>
    </row>
    <row r="8" spans="1:37" x14ac:dyDescent="0.25">
      <c r="A8" t="s">
        <v>86</v>
      </c>
      <c r="B8">
        <v>24</v>
      </c>
      <c r="P8">
        <v>3</v>
      </c>
      <c r="AD8">
        <v>1</v>
      </c>
      <c r="AF8">
        <v>1</v>
      </c>
    </row>
    <row r="9" spans="1:37" x14ac:dyDescent="0.25">
      <c r="A9" t="s">
        <v>87</v>
      </c>
      <c r="B9">
        <v>30</v>
      </c>
      <c r="K9">
        <v>4</v>
      </c>
      <c r="P9">
        <v>4</v>
      </c>
      <c r="AD9">
        <v>2</v>
      </c>
    </row>
    <row r="10" spans="1:37" x14ac:dyDescent="0.25">
      <c r="A10" t="s">
        <v>88</v>
      </c>
      <c r="B10">
        <v>27</v>
      </c>
      <c r="E10">
        <v>3</v>
      </c>
      <c r="O10">
        <v>3</v>
      </c>
      <c r="U10">
        <v>-1</v>
      </c>
      <c r="AA10">
        <v>1</v>
      </c>
      <c r="AI10">
        <v>1</v>
      </c>
      <c r="AJ10">
        <v>1</v>
      </c>
    </row>
    <row r="11" spans="1:37" x14ac:dyDescent="0.25">
      <c r="A11" t="s">
        <v>89</v>
      </c>
      <c r="B11">
        <v>21</v>
      </c>
      <c r="E11">
        <v>3</v>
      </c>
      <c r="U11">
        <v>-1</v>
      </c>
      <c r="AA11">
        <v>1</v>
      </c>
    </row>
    <row r="12" spans="1:37" x14ac:dyDescent="0.25">
      <c r="A12" t="s">
        <v>90</v>
      </c>
      <c r="B12">
        <v>31</v>
      </c>
      <c r="Q12">
        <v>2</v>
      </c>
      <c r="Y12">
        <v>2</v>
      </c>
      <c r="AI12">
        <v>2</v>
      </c>
      <c r="AJ12">
        <v>1</v>
      </c>
    </row>
    <row r="13" spans="1:37" x14ac:dyDescent="0.25">
      <c r="A13" t="s">
        <v>91</v>
      </c>
      <c r="B13">
        <v>19</v>
      </c>
      <c r="O13">
        <v>3</v>
      </c>
      <c r="AF13">
        <v>1</v>
      </c>
    </row>
    <row r="14" spans="1:37" x14ac:dyDescent="0.25">
      <c r="A14" t="s">
        <v>92</v>
      </c>
      <c r="B14">
        <v>28</v>
      </c>
      <c r="M14">
        <v>1</v>
      </c>
      <c r="AI14">
        <v>3</v>
      </c>
    </row>
    <row r="15" spans="1:37" x14ac:dyDescent="0.25">
      <c r="A15" t="s">
        <v>93</v>
      </c>
      <c r="B15">
        <v>18</v>
      </c>
      <c r="E15">
        <v>-2</v>
      </c>
      <c r="Y15">
        <v>3</v>
      </c>
      <c r="AF15">
        <v>1</v>
      </c>
    </row>
    <row r="16" spans="1:37" x14ac:dyDescent="0.25">
      <c r="A16" t="s">
        <v>94</v>
      </c>
      <c r="B16">
        <v>19</v>
      </c>
      <c r="E16">
        <v>2</v>
      </c>
      <c r="O16">
        <v>3</v>
      </c>
      <c r="AI16">
        <v>2</v>
      </c>
      <c r="AJ16">
        <v>1</v>
      </c>
      <c r="AK16" t="s">
        <v>96</v>
      </c>
    </row>
    <row r="17" spans="1:37" x14ac:dyDescent="0.25">
      <c r="A17" t="s">
        <v>51</v>
      </c>
      <c r="B17">
        <v>27</v>
      </c>
      <c r="AI17">
        <v>4</v>
      </c>
      <c r="AJ17">
        <v>1</v>
      </c>
    </row>
    <row r="18" spans="1:37" x14ac:dyDescent="0.25">
      <c r="A18" t="s">
        <v>98</v>
      </c>
      <c r="B18">
        <v>19</v>
      </c>
      <c r="E18">
        <v>3</v>
      </c>
      <c r="U18">
        <v>-1</v>
      </c>
      <c r="AA18">
        <v>1</v>
      </c>
      <c r="AJ18">
        <v>1</v>
      </c>
    </row>
    <row r="19" spans="1:37" x14ac:dyDescent="0.25">
      <c r="A19" t="s">
        <v>99</v>
      </c>
      <c r="B19">
        <v>16</v>
      </c>
      <c r="E19">
        <v>-2</v>
      </c>
      <c r="U19">
        <v>2</v>
      </c>
      <c r="Y19">
        <v>2</v>
      </c>
    </row>
    <row r="20" spans="1:37" x14ac:dyDescent="0.25">
      <c r="A20" t="s">
        <v>100</v>
      </c>
      <c r="B20">
        <v>21</v>
      </c>
      <c r="I20">
        <v>2</v>
      </c>
      <c r="U20">
        <v>-2</v>
      </c>
      <c r="AA20">
        <v>1</v>
      </c>
    </row>
    <row r="21" spans="1:37" x14ac:dyDescent="0.25">
      <c r="A21" t="s">
        <v>101</v>
      </c>
      <c r="B21">
        <v>17</v>
      </c>
      <c r="AH21">
        <v>2</v>
      </c>
    </row>
    <row r="22" spans="1:37" x14ac:dyDescent="0.25">
      <c r="A22" t="s">
        <v>102</v>
      </c>
      <c r="B22">
        <v>34</v>
      </c>
      <c r="Q22">
        <v>1</v>
      </c>
      <c r="AD22">
        <v>1</v>
      </c>
      <c r="AH22">
        <v>2</v>
      </c>
      <c r="AK22" t="s">
        <v>104</v>
      </c>
    </row>
    <row r="23" spans="1:37" x14ac:dyDescent="0.25">
      <c r="A23" t="s">
        <v>103</v>
      </c>
      <c r="B23">
        <v>34</v>
      </c>
      <c r="Q23">
        <v>4</v>
      </c>
      <c r="AD23">
        <v>1</v>
      </c>
      <c r="AH23">
        <v>2</v>
      </c>
      <c r="AK23" t="s">
        <v>105</v>
      </c>
    </row>
    <row r="24" spans="1:37" x14ac:dyDescent="0.25">
      <c r="A24" t="s">
        <v>106</v>
      </c>
      <c r="B24">
        <v>34</v>
      </c>
      <c r="G24">
        <v>4</v>
      </c>
      <c r="P24">
        <v>8</v>
      </c>
      <c r="AD24">
        <v>3</v>
      </c>
    </row>
    <row r="25" spans="1:37" x14ac:dyDescent="0.25">
      <c r="A25" t="s">
        <v>107</v>
      </c>
      <c r="B25">
        <v>33</v>
      </c>
      <c r="M25">
        <v>2</v>
      </c>
      <c r="AI25">
        <v>2</v>
      </c>
    </row>
    <row r="26" spans="1:37" x14ac:dyDescent="0.25">
      <c r="A26" t="s">
        <v>108</v>
      </c>
      <c r="B26">
        <v>15</v>
      </c>
      <c r="E26">
        <v>4</v>
      </c>
      <c r="Q26">
        <v>-1</v>
      </c>
      <c r="AI26">
        <v>1</v>
      </c>
    </row>
    <row r="27" spans="1:37" x14ac:dyDescent="0.25">
      <c r="A27" t="s">
        <v>109</v>
      </c>
      <c r="B27">
        <v>9</v>
      </c>
      <c r="Q27">
        <v>1</v>
      </c>
      <c r="AJ27">
        <v>1</v>
      </c>
    </row>
    <row r="28" spans="1:37" x14ac:dyDescent="0.25">
      <c r="A28" t="s">
        <v>110</v>
      </c>
      <c r="B28">
        <v>9</v>
      </c>
      <c r="U28">
        <v>-1</v>
      </c>
      <c r="Y28">
        <v>3</v>
      </c>
    </row>
    <row r="29" spans="1:37" x14ac:dyDescent="0.25">
      <c r="A29" t="s">
        <v>111</v>
      </c>
      <c r="B29">
        <v>12</v>
      </c>
      <c r="E29">
        <v>1</v>
      </c>
      <c r="AB29">
        <v>1</v>
      </c>
      <c r="AI29">
        <v>1</v>
      </c>
    </row>
    <row r="30" spans="1:37" x14ac:dyDescent="0.25">
      <c r="A30" t="s">
        <v>113</v>
      </c>
      <c r="B30">
        <v>13</v>
      </c>
      <c r="E30">
        <v>-2</v>
      </c>
      <c r="U30">
        <v>3</v>
      </c>
    </row>
    <row r="31" spans="1:37" x14ac:dyDescent="0.25">
      <c r="A31" t="s">
        <v>114</v>
      </c>
      <c r="B31">
        <v>11</v>
      </c>
      <c r="E31">
        <v>1</v>
      </c>
      <c r="U31">
        <v>1</v>
      </c>
      <c r="AJ31">
        <v>1</v>
      </c>
    </row>
    <row r="32" spans="1:37" x14ac:dyDescent="0.25">
      <c r="A32" t="s">
        <v>115</v>
      </c>
      <c r="B32">
        <v>13</v>
      </c>
      <c r="O32">
        <v>1</v>
      </c>
      <c r="Q32">
        <v>2</v>
      </c>
      <c r="AJ32">
        <v>1</v>
      </c>
    </row>
    <row r="33" spans="1:37" x14ac:dyDescent="0.25">
      <c r="A33" t="s">
        <v>116</v>
      </c>
      <c r="B33">
        <v>12</v>
      </c>
      <c r="Q33">
        <v>1</v>
      </c>
    </row>
    <row r="34" spans="1:37" x14ac:dyDescent="0.25">
      <c r="A34" t="s">
        <v>117</v>
      </c>
      <c r="B34">
        <v>4</v>
      </c>
      <c r="P34">
        <v>5</v>
      </c>
    </row>
    <row r="35" spans="1:37" x14ac:dyDescent="0.25">
      <c r="A35" t="s">
        <v>118</v>
      </c>
      <c r="B35">
        <v>15</v>
      </c>
      <c r="E35">
        <v>2</v>
      </c>
      <c r="AI35">
        <v>1</v>
      </c>
      <c r="AK35" t="s">
        <v>120</v>
      </c>
    </row>
    <row r="36" spans="1:37" x14ac:dyDescent="0.25">
      <c r="A36" t="s">
        <v>119</v>
      </c>
      <c r="B36">
        <v>15</v>
      </c>
      <c r="E36">
        <v>4</v>
      </c>
      <c r="AI36">
        <v>1</v>
      </c>
      <c r="AK36" t="s">
        <v>121</v>
      </c>
    </row>
    <row r="37" spans="1:37" x14ac:dyDescent="0.25">
      <c r="A37" t="s">
        <v>122</v>
      </c>
      <c r="B37">
        <v>21</v>
      </c>
      <c r="AF37">
        <v>2</v>
      </c>
      <c r="AI37">
        <v>2</v>
      </c>
      <c r="AJ37">
        <v>1</v>
      </c>
    </row>
    <row r="38" spans="1:37" x14ac:dyDescent="0.25">
      <c r="A38" t="s">
        <v>123</v>
      </c>
      <c r="B38">
        <v>20</v>
      </c>
      <c r="E38">
        <v>2</v>
      </c>
      <c r="O38">
        <v>2</v>
      </c>
      <c r="Q38">
        <v>3</v>
      </c>
      <c r="AI38">
        <v>1</v>
      </c>
      <c r="AJ38">
        <v>1</v>
      </c>
    </row>
    <row r="39" spans="1:37" x14ac:dyDescent="0.25">
      <c r="A39" t="s">
        <v>124</v>
      </c>
      <c r="B39">
        <v>7</v>
      </c>
      <c r="I39">
        <v>1</v>
      </c>
    </row>
    <row r="40" spans="1:37" x14ac:dyDescent="0.25">
      <c r="A40" t="s">
        <v>125</v>
      </c>
      <c r="B40">
        <v>18</v>
      </c>
      <c r="M40">
        <v>1</v>
      </c>
      <c r="AI40">
        <v>1</v>
      </c>
    </row>
    <row r="41" spans="1:37" x14ac:dyDescent="0.25">
      <c r="A41" t="s">
        <v>126</v>
      </c>
      <c r="B41">
        <v>35</v>
      </c>
      <c r="U41">
        <v>3</v>
      </c>
      <c r="Y41">
        <v>3</v>
      </c>
      <c r="AI41">
        <v>1</v>
      </c>
    </row>
    <row r="42" spans="1:37" x14ac:dyDescent="0.25">
      <c r="A42" t="s">
        <v>127</v>
      </c>
      <c r="B42">
        <v>15</v>
      </c>
      <c r="AC42">
        <v>1</v>
      </c>
      <c r="AI42">
        <v>1</v>
      </c>
      <c r="AJ42">
        <v>1</v>
      </c>
    </row>
    <row r="43" spans="1:37" x14ac:dyDescent="0.25">
      <c r="A43" t="s">
        <v>128</v>
      </c>
      <c r="B43">
        <v>16</v>
      </c>
      <c r="O43">
        <v>1</v>
      </c>
      <c r="Q43">
        <v>3</v>
      </c>
      <c r="AI43">
        <v>1</v>
      </c>
      <c r="AJ43">
        <v>1</v>
      </c>
    </row>
    <row r="44" spans="1:37" x14ac:dyDescent="0.25">
      <c r="A44" t="s">
        <v>129</v>
      </c>
      <c r="B44">
        <v>9</v>
      </c>
      <c r="G44">
        <v>1</v>
      </c>
      <c r="H44">
        <v>1</v>
      </c>
      <c r="AJ44">
        <v>1</v>
      </c>
    </row>
    <row r="45" spans="1:37" x14ac:dyDescent="0.25">
      <c r="A45" t="s">
        <v>130</v>
      </c>
      <c r="B45">
        <v>8</v>
      </c>
      <c r="G45">
        <v>5</v>
      </c>
    </row>
    <row r="46" spans="1:37" x14ac:dyDescent="0.25">
      <c r="A46" t="s">
        <v>131</v>
      </c>
      <c r="B46">
        <v>15</v>
      </c>
      <c r="G46">
        <v>2</v>
      </c>
      <c r="P46">
        <v>2</v>
      </c>
      <c r="AE46">
        <v>1</v>
      </c>
    </row>
    <row r="47" spans="1:37" x14ac:dyDescent="0.25">
      <c r="A47" t="s">
        <v>132</v>
      </c>
      <c r="B47">
        <v>7</v>
      </c>
      <c r="I47">
        <v>1</v>
      </c>
      <c r="AB47">
        <v>1</v>
      </c>
      <c r="AJ47">
        <v>1</v>
      </c>
    </row>
    <row r="48" spans="1:37" x14ac:dyDescent="0.25">
      <c r="A48" t="s">
        <v>133</v>
      </c>
      <c r="B48">
        <v>7</v>
      </c>
      <c r="M48">
        <v>1</v>
      </c>
      <c r="AB48">
        <v>1</v>
      </c>
      <c r="AJ48">
        <v>1</v>
      </c>
    </row>
    <row r="49" spans="1:37" x14ac:dyDescent="0.25">
      <c r="A49" t="s">
        <v>134</v>
      </c>
      <c r="B49">
        <v>9</v>
      </c>
      <c r="I49">
        <v>2</v>
      </c>
      <c r="U49">
        <v>-1</v>
      </c>
    </row>
    <row r="50" spans="1:37" x14ac:dyDescent="0.25">
      <c r="A50" t="s">
        <v>135</v>
      </c>
      <c r="B50">
        <v>12</v>
      </c>
      <c r="I50">
        <v>1</v>
      </c>
      <c r="AJ50">
        <v>1</v>
      </c>
    </row>
    <row r="51" spans="1:37" x14ac:dyDescent="0.25">
      <c r="A51" t="s">
        <v>136</v>
      </c>
      <c r="B51">
        <v>12</v>
      </c>
      <c r="M51">
        <v>1</v>
      </c>
      <c r="AJ51">
        <v>1</v>
      </c>
    </row>
    <row r="52" spans="1:37" x14ac:dyDescent="0.25">
      <c r="A52" t="s">
        <v>137</v>
      </c>
      <c r="B52">
        <v>9</v>
      </c>
      <c r="E52">
        <v>2</v>
      </c>
    </row>
    <row r="53" spans="1:37" x14ac:dyDescent="0.25">
      <c r="A53" t="s">
        <v>138</v>
      </c>
      <c r="B53">
        <v>26</v>
      </c>
      <c r="O53">
        <v>2</v>
      </c>
      <c r="AE53">
        <v>1</v>
      </c>
      <c r="AF53">
        <v>1</v>
      </c>
    </row>
    <row r="54" spans="1:37" x14ac:dyDescent="0.25">
      <c r="A54" t="s">
        <v>139</v>
      </c>
      <c r="B54">
        <v>14</v>
      </c>
      <c r="K54">
        <v>2</v>
      </c>
      <c r="U54">
        <v>1</v>
      </c>
    </row>
    <row r="55" spans="1:37" x14ac:dyDescent="0.25">
      <c r="A55" t="s">
        <v>140</v>
      </c>
      <c r="B55">
        <v>26</v>
      </c>
      <c r="AF55">
        <v>2</v>
      </c>
    </row>
    <row r="56" spans="1:37" x14ac:dyDescent="0.25">
      <c r="A56" t="s">
        <v>141</v>
      </c>
      <c r="B56">
        <v>39</v>
      </c>
      <c r="P56">
        <v>6</v>
      </c>
      <c r="AD56">
        <v>2</v>
      </c>
      <c r="AF56">
        <v>2</v>
      </c>
    </row>
    <row r="57" spans="1:37" x14ac:dyDescent="0.25">
      <c r="A57" t="s">
        <v>142</v>
      </c>
      <c r="B57">
        <v>23</v>
      </c>
      <c r="AA57">
        <v>1</v>
      </c>
      <c r="AI57">
        <v>2</v>
      </c>
      <c r="AK57" t="s">
        <v>144</v>
      </c>
    </row>
    <row r="58" spans="1:37" x14ac:dyDescent="0.25">
      <c r="A58" t="s">
        <v>143</v>
      </c>
      <c r="B58">
        <v>23</v>
      </c>
      <c r="AA58">
        <v>1</v>
      </c>
      <c r="AI58">
        <v>4</v>
      </c>
      <c r="AK58" t="s">
        <v>145</v>
      </c>
    </row>
    <row r="59" spans="1:37" x14ac:dyDescent="0.25">
      <c r="A59" t="s">
        <v>146</v>
      </c>
      <c r="B59">
        <v>23</v>
      </c>
      <c r="AA59">
        <v>1</v>
      </c>
      <c r="AI59">
        <v>6</v>
      </c>
      <c r="AK59" t="s">
        <v>147</v>
      </c>
    </row>
    <row r="60" spans="1:37" x14ac:dyDescent="0.25">
      <c r="A60" t="s">
        <v>148</v>
      </c>
      <c r="B60">
        <v>27</v>
      </c>
      <c r="E60">
        <v>3</v>
      </c>
      <c r="AI60">
        <v>2</v>
      </c>
    </row>
    <row r="61" spans="1:37" x14ac:dyDescent="0.25">
      <c r="A61" t="s">
        <v>149</v>
      </c>
      <c r="B61">
        <v>20</v>
      </c>
      <c r="U61">
        <v>3</v>
      </c>
    </row>
    <row r="62" spans="1:37" x14ac:dyDescent="0.25">
      <c r="A62" t="s">
        <v>150</v>
      </c>
      <c r="B62">
        <v>9</v>
      </c>
      <c r="AI62">
        <v>1</v>
      </c>
    </row>
    <row r="63" spans="1:37" x14ac:dyDescent="0.25">
      <c r="A63" t="s">
        <v>153</v>
      </c>
      <c r="B63">
        <v>19</v>
      </c>
      <c r="E63">
        <v>4</v>
      </c>
      <c r="U63">
        <v>-1</v>
      </c>
      <c r="AB63">
        <v>1</v>
      </c>
      <c r="AI63">
        <v>2</v>
      </c>
      <c r="AJ63">
        <v>1</v>
      </c>
      <c r="AK63" t="s">
        <v>151</v>
      </c>
    </row>
    <row r="64" spans="1:37" x14ac:dyDescent="0.25">
      <c r="A64" t="s">
        <v>154</v>
      </c>
      <c r="B64">
        <v>19</v>
      </c>
      <c r="E64">
        <v>4</v>
      </c>
      <c r="U64">
        <v>-1</v>
      </c>
      <c r="AI64">
        <v>3</v>
      </c>
      <c r="AJ64">
        <v>1</v>
      </c>
      <c r="AK64" t="s">
        <v>152</v>
      </c>
    </row>
    <row r="65" spans="1:37" x14ac:dyDescent="0.25">
      <c r="A65" t="s">
        <v>155</v>
      </c>
      <c r="B65">
        <v>14</v>
      </c>
      <c r="O65">
        <v>3</v>
      </c>
      <c r="Q65">
        <v>1</v>
      </c>
      <c r="AJ65">
        <v>1</v>
      </c>
    </row>
    <row r="66" spans="1:37" x14ac:dyDescent="0.25">
      <c r="A66" t="s">
        <v>156</v>
      </c>
      <c r="B66">
        <v>9</v>
      </c>
      <c r="O66">
        <v>1</v>
      </c>
      <c r="Q66">
        <v>1</v>
      </c>
      <c r="AJ66">
        <v>1</v>
      </c>
    </row>
    <row r="67" spans="1:37" x14ac:dyDescent="0.25">
      <c r="A67" t="s">
        <v>157</v>
      </c>
      <c r="B67">
        <v>10</v>
      </c>
      <c r="E67">
        <v>-1</v>
      </c>
      <c r="U67">
        <v>2</v>
      </c>
    </row>
    <row r="68" spans="1:37" x14ac:dyDescent="0.25">
      <c r="A68" t="s">
        <v>158</v>
      </c>
      <c r="B68">
        <v>14</v>
      </c>
      <c r="AH68">
        <v>2</v>
      </c>
      <c r="AI68">
        <v>1</v>
      </c>
    </row>
    <row r="69" spans="1:37" x14ac:dyDescent="0.25">
      <c r="A69" t="s">
        <v>160</v>
      </c>
      <c r="B69">
        <v>15</v>
      </c>
      <c r="E69">
        <v>2</v>
      </c>
      <c r="AI69">
        <v>2</v>
      </c>
      <c r="AJ69">
        <v>1</v>
      </c>
    </row>
    <row r="70" spans="1:37" x14ac:dyDescent="0.25">
      <c r="A70" t="s">
        <v>163</v>
      </c>
      <c r="B70">
        <v>44</v>
      </c>
      <c r="E70">
        <v>2</v>
      </c>
      <c r="M70">
        <v>2</v>
      </c>
      <c r="AI70">
        <v>3</v>
      </c>
      <c r="AK70" t="s">
        <v>161</v>
      </c>
    </row>
    <row r="71" spans="1:37" x14ac:dyDescent="0.25">
      <c r="A71" t="s">
        <v>164</v>
      </c>
      <c r="B71">
        <v>44</v>
      </c>
      <c r="E71">
        <v>2</v>
      </c>
      <c r="M71">
        <v>2</v>
      </c>
      <c r="AI71">
        <v>6</v>
      </c>
      <c r="AK71" t="s">
        <v>162</v>
      </c>
    </row>
    <row r="72" spans="1:37" x14ac:dyDescent="0.25">
      <c r="A72" t="s">
        <v>165</v>
      </c>
      <c r="B72">
        <v>13</v>
      </c>
      <c r="O72">
        <v>2</v>
      </c>
      <c r="Q72">
        <v>2</v>
      </c>
      <c r="AJ72">
        <v>1</v>
      </c>
    </row>
    <row r="73" spans="1:37" x14ac:dyDescent="0.25">
      <c r="A73" t="s">
        <v>166</v>
      </c>
      <c r="B73">
        <v>9</v>
      </c>
      <c r="O73">
        <v>3</v>
      </c>
      <c r="AK73" t="s">
        <v>168</v>
      </c>
    </row>
    <row r="74" spans="1:37" x14ac:dyDescent="0.25">
      <c r="A74" t="s">
        <v>167</v>
      </c>
      <c r="B74">
        <v>9</v>
      </c>
      <c r="O74">
        <v>6</v>
      </c>
      <c r="AK74" t="s">
        <v>169</v>
      </c>
    </row>
    <row r="75" spans="1:37" x14ac:dyDescent="0.25">
      <c r="A75" t="s">
        <v>170</v>
      </c>
      <c r="B75">
        <v>13</v>
      </c>
      <c r="AB75">
        <v>1</v>
      </c>
      <c r="AD75">
        <v>2</v>
      </c>
      <c r="AI75">
        <v>-2</v>
      </c>
    </row>
    <row r="76" spans="1:37" x14ac:dyDescent="0.25">
      <c r="A76" t="s">
        <v>172</v>
      </c>
      <c r="B76">
        <v>16</v>
      </c>
      <c r="E76">
        <v>3</v>
      </c>
      <c r="Y76">
        <v>-2</v>
      </c>
      <c r="AI76">
        <v>2</v>
      </c>
    </row>
    <row r="77" spans="1:37" x14ac:dyDescent="0.25">
      <c r="A77" t="s">
        <v>173</v>
      </c>
      <c r="B77">
        <v>15</v>
      </c>
      <c r="E77">
        <v>3</v>
      </c>
      <c r="AK77" t="s">
        <v>175</v>
      </c>
    </row>
    <row r="78" spans="1:37" x14ac:dyDescent="0.25">
      <c r="A78" t="s">
        <v>174</v>
      </c>
      <c r="B78">
        <v>15</v>
      </c>
      <c r="E78">
        <v>6</v>
      </c>
      <c r="AK78" t="s">
        <v>176</v>
      </c>
    </row>
    <row r="79" spans="1:37" x14ac:dyDescent="0.25">
      <c r="A79" t="s">
        <v>177</v>
      </c>
      <c r="B79">
        <v>4</v>
      </c>
      <c r="E79">
        <v>-1</v>
      </c>
      <c r="U79">
        <v>1</v>
      </c>
    </row>
    <row r="80" spans="1:37" x14ac:dyDescent="0.25">
      <c r="A80" t="s">
        <v>178</v>
      </c>
      <c r="B80">
        <v>21</v>
      </c>
      <c r="U80">
        <v>3</v>
      </c>
      <c r="AK80" t="s">
        <v>180</v>
      </c>
    </row>
    <row r="81" spans="1:37" x14ac:dyDescent="0.25">
      <c r="A81" t="s">
        <v>179</v>
      </c>
      <c r="B81">
        <v>21</v>
      </c>
      <c r="U81">
        <v>6</v>
      </c>
      <c r="AK81" t="s">
        <v>181</v>
      </c>
    </row>
    <row r="82" spans="1:37" x14ac:dyDescent="0.25">
      <c r="A82" t="s">
        <v>182</v>
      </c>
      <c r="B82">
        <v>13</v>
      </c>
      <c r="E82">
        <v>3</v>
      </c>
    </row>
    <row r="83" spans="1:37" x14ac:dyDescent="0.25">
      <c r="A83" t="s">
        <v>183</v>
      </c>
      <c r="B83">
        <v>26</v>
      </c>
      <c r="E83">
        <v>4</v>
      </c>
      <c r="O83">
        <v>2</v>
      </c>
      <c r="U83">
        <v>-1</v>
      </c>
      <c r="AA83">
        <v>1</v>
      </c>
      <c r="AI83">
        <v>1</v>
      </c>
    </row>
    <row r="84" spans="1:37" x14ac:dyDescent="0.25">
      <c r="A84" t="s">
        <v>184</v>
      </c>
      <c r="B84">
        <v>10</v>
      </c>
      <c r="AG84">
        <v>2</v>
      </c>
    </row>
    <row r="85" spans="1:37" x14ac:dyDescent="0.25">
      <c r="A85" t="s">
        <v>185</v>
      </c>
      <c r="B85">
        <v>10</v>
      </c>
      <c r="AH85">
        <v>2</v>
      </c>
      <c r="AI85">
        <v>-2</v>
      </c>
    </row>
    <row r="86" spans="1:37" x14ac:dyDescent="0.25">
      <c r="A86" t="s">
        <v>186</v>
      </c>
      <c r="B86">
        <v>14</v>
      </c>
      <c r="U86">
        <v>1</v>
      </c>
      <c r="AI86">
        <v>1</v>
      </c>
    </row>
    <row r="87" spans="1:37" x14ac:dyDescent="0.25">
      <c r="A87" t="s">
        <v>187</v>
      </c>
      <c r="B87">
        <v>14</v>
      </c>
      <c r="AI87">
        <v>2</v>
      </c>
      <c r="AJ87">
        <v>1</v>
      </c>
    </row>
    <row r="88" spans="1:37" x14ac:dyDescent="0.25">
      <c r="A88" t="s">
        <v>188</v>
      </c>
      <c r="B88">
        <v>15</v>
      </c>
      <c r="Q88">
        <v>1</v>
      </c>
    </row>
    <row r="89" spans="1:37" x14ac:dyDescent="0.25">
      <c r="A89" t="s">
        <v>189</v>
      </c>
      <c r="B89">
        <v>15</v>
      </c>
      <c r="U89">
        <v>2</v>
      </c>
    </row>
    <row r="90" spans="1:37" x14ac:dyDescent="0.25">
      <c r="A90" t="s">
        <v>190</v>
      </c>
      <c r="B90">
        <v>18</v>
      </c>
      <c r="AF90">
        <v>1</v>
      </c>
      <c r="AI90">
        <v>1</v>
      </c>
      <c r="AJ90">
        <v>1</v>
      </c>
    </row>
    <row r="91" spans="1:37" x14ac:dyDescent="0.25">
      <c r="A91" t="s">
        <v>191</v>
      </c>
      <c r="B91">
        <v>14</v>
      </c>
      <c r="U91">
        <v>2</v>
      </c>
    </row>
    <row r="92" spans="1:37" x14ac:dyDescent="0.25">
      <c r="A92" t="s">
        <v>192</v>
      </c>
      <c r="B92">
        <v>19</v>
      </c>
      <c r="D92">
        <v>2</v>
      </c>
      <c r="O92">
        <v>2</v>
      </c>
      <c r="Q92">
        <v>2</v>
      </c>
      <c r="AI92">
        <v>2</v>
      </c>
      <c r="AJ92">
        <v>1</v>
      </c>
    </row>
    <row r="93" spans="1:37" x14ac:dyDescent="0.25">
      <c r="A93" t="s">
        <v>52</v>
      </c>
      <c r="B93">
        <v>5</v>
      </c>
      <c r="AI93">
        <v>1</v>
      </c>
      <c r="AJ93">
        <v>1</v>
      </c>
    </row>
    <row r="94" spans="1:37" x14ac:dyDescent="0.25">
      <c r="A94" t="s">
        <v>193</v>
      </c>
      <c r="B94">
        <v>13</v>
      </c>
      <c r="E94">
        <v>2</v>
      </c>
      <c r="U94">
        <v>-1</v>
      </c>
      <c r="AA94">
        <v>1</v>
      </c>
      <c r="AJ94">
        <v>1</v>
      </c>
    </row>
    <row r="95" spans="1:37" x14ac:dyDescent="0.25">
      <c r="A95" t="s">
        <v>194</v>
      </c>
      <c r="B95">
        <v>4</v>
      </c>
      <c r="L95">
        <v>3</v>
      </c>
    </row>
    <row r="96" spans="1:37" x14ac:dyDescent="0.25">
      <c r="A96" t="s">
        <v>195</v>
      </c>
      <c r="B96">
        <v>4</v>
      </c>
      <c r="H96">
        <v>4</v>
      </c>
    </row>
    <row r="97" spans="1:37" x14ac:dyDescent="0.25">
      <c r="A97" t="s">
        <v>196</v>
      </c>
      <c r="B97">
        <v>4</v>
      </c>
      <c r="D97">
        <v>7</v>
      </c>
    </row>
    <row r="98" spans="1:37" x14ac:dyDescent="0.25">
      <c r="A98" t="s">
        <v>197</v>
      </c>
      <c r="B98">
        <v>7</v>
      </c>
      <c r="O98">
        <v>-1</v>
      </c>
      <c r="Q98">
        <v>1</v>
      </c>
      <c r="AJ98">
        <v>1</v>
      </c>
    </row>
    <row r="99" spans="1:37" x14ac:dyDescent="0.25">
      <c r="A99" t="s">
        <v>198</v>
      </c>
      <c r="B99">
        <v>4</v>
      </c>
      <c r="G99">
        <v>2</v>
      </c>
      <c r="H99">
        <v>2</v>
      </c>
    </row>
    <row r="100" spans="1:37" x14ac:dyDescent="0.25">
      <c r="A100" t="s">
        <v>199</v>
      </c>
      <c r="B100">
        <v>6</v>
      </c>
      <c r="E100">
        <v>2</v>
      </c>
      <c r="F100">
        <v>2</v>
      </c>
      <c r="U100">
        <v>-1</v>
      </c>
      <c r="AI100">
        <v>-1</v>
      </c>
    </row>
    <row r="101" spans="1:37" x14ac:dyDescent="0.25">
      <c r="A101" t="s">
        <v>200</v>
      </c>
      <c r="B101">
        <v>14</v>
      </c>
      <c r="U101">
        <v>-1</v>
      </c>
      <c r="Y101">
        <v>4</v>
      </c>
    </row>
    <row r="102" spans="1:37" x14ac:dyDescent="0.25">
      <c r="A102" t="s">
        <v>202</v>
      </c>
      <c r="B102">
        <v>14</v>
      </c>
      <c r="AF102">
        <v>1</v>
      </c>
    </row>
    <row r="103" spans="1:37" x14ac:dyDescent="0.25">
      <c r="A103" t="s">
        <v>203</v>
      </c>
      <c r="B103">
        <v>16</v>
      </c>
      <c r="E103">
        <v>4</v>
      </c>
      <c r="AI103">
        <v>1</v>
      </c>
      <c r="AK103" t="s">
        <v>206</v>
      </c>
    </row>
    <row r="104" spans="1:37" x14ac:dyDescent="0.25">
      <c r="A104" t="s">
        <v>204</v>
      </c>
      <c r="B104">
        <v>16</v>
      </c>
      <c r="E104">
        <v>8</v>
      </c>
      <c r="AI104">
        <v>1</v>
      </c>
      <c r="AK104" t="s">
        <v>207</v>
      </c>
    </row>
    <row r="105" spans="1:37" x14ac:dyDescent="0.25">
      <c r="A105" t="s">
        <v>205</v>
      </c>
      <c r="B105">
        <v>16</v>
      </c>
      <c r="E105">
        <v>12</v>
      </c>
      <c r="AI105">
        <v>1</v>
      </c>
      <c r="AK105" t="s">
        <v>208</v>
      </c>
    </row>
    <row r="106" spans="1:37" x14ac:dyDescent="0.25">
      <c r="A106" t="s">
        <v>209</v>
      </c>
      <c r="B106">
        <v>11</v>
      </c>
      <c r="Q106">
        <v>1</v>
      </c>
      <c r="AI106">
        <v>1</v>
      </c>
      <c r="AK106" t="s">
        <v>211</v>
      </c>
    </row>
    <row r="107" spans="1:37" x14ac:dyDescent="0.25">
      <c r="A107" t="s">
        <v>210</v>
      </c>
      <c r="B107">
        <v>11</v>
      </c>
      <c r="Q107">
        <v>2</v>
      </c>
      <c r="AI107">
        <v>1</v>
      </c>
      <c r="AK107" t="s">
        <v>212</v>
      </c>
    </row>
    <row r="108" spans="1:37" x14ac:dyDescent="0.25">
      <c r="A108" t="s">
        <v>213</v>
      </c>
      <c r="B108">
        <v>17</v>
      </c>
      <c r="U108">
        <v>3</v>
      </c>
      <c r="AI108">
        <v>1</v>
      </c>
    </row>
    <row r="109" spans="1:37" x14ac:dyDescent="0.25">
      <c r="A109" t="s">
        <v>53</v>
      </c>
      <c r="B109">
        <v>14</v>
      </c>
      <c r="AI109">
        <v>3</v>
      </c>
      <c r="AJ109">
        <v>1</v>
      </c>
    </row>
    <row r="110" spans="1:37" x14ac:dyDescent="0.25">
      <c r="A110" t="s">
        <v>214</v>
      </c>
      <c r="B110">
        <v>15</v>
      </c>
      <c r="U110">
        <v>2</v>
      </c>
      <c r="AI110">
        <v>1</v>
      </c>
      <c r="AJ110">
        <v>1</v>
      </c>
    </row>
    <row r="111" spans="1:37" x14ac:dyDescent="0.25">
      <c r="A111" t="s">
        <v>215</v>
      </c>
      <c r="B111">
        <v>11</v>
      </c>
      <c r="E111">
        <v>2</v>
      </c>
      <c r="AK111" t="s">
        <v>120</v>
      </c>
    </row>
    <row r="112" spans="1:37" x14ac:dyDescent="0.25">
      <c r="A112" t="s">
        <v>216</v>
      </c>
      <c r="B112">
        <v>11</v>
      </c>
      <c r="E112">
        <v>4</v>
      </c>
      <c r="AK112" t="s">
        <v>121</v>
      </c>
    </row>
    <row r="113" spans="1:37" x14ac:dyDescent="0.25">
      <c r="A113" t="s">
        <v>217</v>
      </c>
      <c r="B113">
        <v>28</v>
      </c>
      <c r="I113">
        <v>2</v>
      </c>
      <c r="M113">
        <v>1</v>
      </c>
      <c r="U113">
        <v>-2</v>
      </c>
      <c r="AE113">
        <v>2</v>
      </c>
    </row>
    <row r="114" spans="1:37" x14ac:dyDescent="0.25">
      <c r="A114" t="s">
        <v>218</v>
      </c>
      <c r="B114">
        <v>11</v>
      </c>
      <c r="U114">
        <v>1</v>
      </c>
      <c r="AI114">
        <v>1</v>
      </c>
      <c r="AJ114">
        <v>1</v>
      </c>
    </row>
    <row r="115" spans="1:37" x14ac:dyDescent="0.25">
      <c r="A115" t="s">
        <v>219</v>
      </c>
      <c r="B115">
        <v>21</v>
      </c>
      <c r="AB115">
        <v>1</v>
      </c>
      <c r="AD115">
        <v>2</v>
      </c>
    </row>
    <row r="116" spans="1:37" x14ac:dyDescent="0.25">
      <c r="A116" t="s">
        <v>220</v>
      </c>
      <c r="B116">
        <v>7</v>
      </c>
      <c r="U116">
        <v>1</v>
      </c>
    </row>
    <row r="117" spans="1:37" x14ac:dyDescent="0.25">
      <c r="A117" t="s">
        <v>221</v>
      </c>
      <c r="B117">
        <v>23</v>
      </c>
      <c r="Y117">
        <v>4</v>
      </c>
      <c r="AB117">
        <v>1</v>
      </c>
    </row>
    <row r="118" spans="1:37" x14ac:dyDescent="0.25">
      <c r="A118" t="s">
        <v>222</v>
      </c>
      <c r="B118">
        <v>39</v>
      </c>
      <c r="O118">
        <v>5</v>
      </c>
      <c r="AF118">
        <v>1</v>
      </c>
      <c r="AG118">
        <v>2</v>
      </c>
      <c r="AI118">
        <v>2</v>
      </c>
      <c r="AK118" t="s">
        <v>224</v>
      </c>
    </row>
    <row r="119" spans="1:37" x14ac:dyDescent="0.25">
      <c r="A119" t="s">
        <v>223</v>
      </c>
      <c r="B119">
        <v>39</v>
      </c>
      <c r="AF119">
        <v>1</v>
      </c>
      <c r="AG119">
        <v>2</v>
      </c>
      <c r="AI119">
        <v>6</v>
      </c>
      <c r="AK119" t="s">
        <v>225</v>
      </c>
    </row>
    <row r="120" spans="1:37" x14ac:dyDescent="0.25">
      <c r="A120" t="s">
        <v>226</v>
      </c>
      <c r="B120">
        <v>10</v>
      </c>
      <c r="M120">
        <v>1</v>
      </c>
    </row>
    <row r="121" spans="1:37" x14ac:dyDescent="0.25">
      <c r="A121" t="s">
        <v>227</v>
      </c>
      <c r="B121">
        <v>21</v>
      </c>
      <c r="U121">
        <v>3</v>
      </c>
      <c r="AI121">
        <v>1</v>
      </c>
      <c r="AJ121">
        <v>1</v>
      </c>
    </row>
    <row r="122" spans="1:37" x14ac:dyDescent="0.25">
      <c r="A122" t="s">
        <v>228</v>
      </c>
      <c r="B122">
        <v>11</v>
      </c>
      <c r="O122">
        <v>-2</v>
      </c>
      <c r="Q122">
        <v>2</v>
      </c>
      <c r="AJ122">
        <v>1</v>
      </c>
    </row>
    <row r="123" spans="1:37" x14ac:dyDescent="0.25">
      <c r="A123" t="s">
        <v>229</v>
      </c>
      <c r="B123">
        <v>12</v>
      </c>
      <c r="Q123">
        <v>2</v>
      </c>
      <c r="AJ123">
        <v>1</v>
      </c>
      <c r="AK123" t="s">
        <v>231</v>
      </c>
    </row>
    <row r="124" spans="1:37" x14ac:dyDescent="0.25">
      <c r="A124" t="s">
        <v>230</v>
      </c>
      <c r="B124">
        <v>12</v>
      </c>
      <c r="Q124">
        <v>4</v>
      </c>
      <c r="AJ124">
        <v>1</v>
      </c>
      <c r="AK124" t="s">
        <v>232</v>
      </c>
    </row>
    <row r="125" spans="1:37" x14ac:dyDescent="0.25">
      <c r="A125" t="s">
        <v>233</v>
      </c>
      <c r="B125">
        <v>4</v>
      </c>
      <c r="AI125">
        <v>1</v>
      </c>
    </row>
    <row r="126" spans="1:37" x14ac:dyDescent="0.25">
      <c r="A126" t="s">
        <v>234</v>
      </c>
      <c r="B126">
        <v>5</v>
      </c>
      <c r="E126">
        <v>1</v>
      </c>
      <c r="Y126">
        <v>-1</v>
      </c>
      <c r="AK126" t="s">
        <v>236</v>
      </c>
    </row>
    <row r="127" spans="1:37" x14ac:dyDescent="0.25">
      <c r="A127" t="s">
        <v>235</v>
      </c>
      <c r="B127">
        <v>5</v>
      </c>
      <c r="E127">
        <v>4</v>
      </c>
      <c r="Y127">
        <v>-4</v>
      </c>
      <c r="AK127" t="s">
        <v>237</v>
      </c>
    </row>
    <row r="128" spans="1:37" x14ac:dyDescent="0.25">
      <c r="A128" t="s">
        <v>238</v>
      </c>
      <c r="B128">
        <v>19</v>
      </c>
      <c r="Q128">
        <v>2</v>
      </c>
      <c r="AJ128">
        <v>1</v>
      </c>
    </row>
    <row r="129" spans="1:37" x14ac:dyDescent="0.25">
      <c r="A129" t="s">
        <v>239</v>
      </c>
      <c r="B129">
        <v>15</v>
      </c>
      <c r="I129">
        <v>1</v>
      </c>
      <c r="U129">
        <v>1</v>
      </c>
    </row>
    <row r="130" spans="1:37" x14ac:dyDescent="0.25">
      <c r="A130" t="s">
        <v>240</v>
      </c>
      <c r="B130">
        <v>10</v>
      </c>
      <c r="Q130">
        <v>1</v>
      </c>
      <c r="AJ130">
        <v>1</v>
      </c>
    </row>
    <row r="131" spans="1:37" x14ac:dyDescent="0.25">
      <c r="A131" t="s">
        <v>241</v>
      </c>
      <c r="B131">
        <v>8</v>
      </c>
      <c r="U131">
        <v>1</v>
      </c>
      <c r="V131">
        <v>1</v>
      </c>
      <c r="AJ131">
        <v>1</v>
      </c>
    </row>
    <row r="132" spans="1:37" x14ac:dyDescent="0.25">
      <c r="A132" t="s">
        <v>242</v>
      </c>
      <c r="B132">
        <v>18</v>
      </c>
      <c r="AF132">
        <v>1</v>
      </c>
      <c r="AG132">
        <v>1</v>
      </c>
    </row>
    <row r="133" spans="1:37" x14ac:dyDescent="0.25">
      <c r="A133" t="s">
        <v>243</v>
      </c>
      <c r="B133">
        <v>10</v>
      </c>
      <c r="W133">
        <v>3</v>
      </c>
      <c r="X133">
        <v>1</v>
      </c>
    </row>
    <row r="134" spans="1:37" x14ac:dyDescent="0.25">
      <c r="A134" t="s">
        <v>244</v>
      </c>
      <c r="B134">
        <v>26</v>
      </c>
      <c r="O134">
        <v>4</v>
      </c>
      <c r="AH134">
        <v>1</v>
      </c>
      <c r="AI134">
        <v>5</v>
      </c>
    </row>
    <row r="135" spans="1:37" x14ac:dyDescent="0.25">
      <c r="A135" t="s">
        <v>245</v>
      </c>
      <c r="B135">
        <v>6</v>
      </c>
      <c r="Y135">
        <v>1</v>
      </c>
    </row>
    <row r="136" spans="1:37" x14ac:dyDescent="0.25">
      <c r="A136" t="s">
        <v>246</v>
      </c>
      <c r="B136">
        <v>23</v>
      </c>
      <c r="Q136">
        <v>2</v>
      </c>
      <c r="U136">
        <v>-4</v>
      </c>
      <c r="AH136">
        <v>3</v>
      </c>
    </row>
    <row r="137" spans="1:37" x14ac:dyDescent="0.25">
      <c r="A137" t="s">
        <v>247</v>
      </c>
      <c r="B137">
        <v>12</v>
      </c>
      <c r="Y137">
        <v>2</v>
      </c>
    </row>
    <row r="138" spans="1:37" x14ac:dyDescent="0.25">
      <c r="A138" t="s">
        <v>248</v>
      </c>
      <c r="B138">
        <v>9</v>
      </c>
      <c r="U138">
        <v>1</v>
      </c>
      <c r="AI138">
        <v>1</v>
      </c>
      <c r="AJ138">
        <v>1</v>
      </c>
    </row>
    <row r="139" spans="1:37" x14ac:dyDescent="0.25">
      <c r="A139" t="s">
        <v>249</v>
      </c>
      <c r="B139">
        <v>19</v>
      </c>
      <c r="E139">
        <v>2</v>
      </c>
      <c r="O139">
        <v>1</v>
      </c>
      <c r="Q139">
        <v>1</v>
      </c>
      <c r="AI139">
        <v>2</v>
      </c>
      <c r="AJ139">
        <v>1</v>
      </c>
    </row>
    <row r="140" spans="1:37" x14ac:dyDescent="0.25">
      <c r="A140" t="s">
        <v>250</v>
      </c>
      <c r="B140">
        <v>29</v>
      </c>
      <c r="Q140">
        <v>1</v>
      </c>
      <c r="Y140">
        <v>3</v>
      </c>
      <c r="AI140">
        <v>2</v>
      </c>
    </row>
    <row r="141" spans="1:37" x14ac:dyDescent="0.25">
      <c r="A141" t="s">
        <v>251</v>
      </c>
      <c r="B141">
        <v>8</v>
      </c>
      <c r="Q141">
        <v>1</v>
      </c>
      <c r="U141">
        <v>-2</v>
      </c>
      <c r="AH141">
        <v>1</v>
      </c>
    </row>
    <row r="142" spans="1:37" x14ac:dyDescent="0.25">
      <c r="A142" t="s">
        <v>252</v>
      </c>
      <c r="B142">
        <v>26</v>
      </c>
      <c r="E142">
        <v>2</v>
      </c>
      <c r="AC142">
        <v>1</v>
      </c>
    </row>
    <row r="143" spans="1:37" x14ac:dyDescent="0.25">
      <c r="A143" t="s">
        <v>253</v>
      </c>
      <c r="B143">
        <v>13</v>
      </c>
      <c r="E143">
        <v>2</v>
      </c>
      <c r="AK143" t="s">
        <v>255</v>
      </c>
    </row>
    <row r="144" spans="1:37" x14ac:dyDescent="0.25">
      <c r="A144" t="s">
        <v>254</v>
      </c>
      <c r="B144">
        <v>13</v>
      </c>
      <c r="E144">
        <v>4</v>
      </c>
      <c r="AK144" t="s">
        <v>256</v>
      </c>
    </row>
    <row r="145" spans="1:37" x14ac:dyDescent="0.25">
      <c r="A145" t="s">
        <v>257</v>
      </c>
      <c r="B145">
        <v>13</v>
      </c>
      <c r="E145">
        <v>1</v>
      </c>
      <c r="O145">
        <v>2</v>
      </c>
      <c r="AI145">
        <v>1</v>
      </c>
    </row>
    <row r="146" spans="1:37" x14ac:dyDescent="0.25">
      <c r="A146" t="s">
        <v>258</v>
      </c>
      <c r="B146">
        <v>9</v>
      </c>
      <c r="U146">
        <v>1</v>
      </c>
      <c r="Z146">
        <v>2</v>
      </c>
      <c r="AI146">
        <v>-1</v>
      </c>
    </row>
    <row r="147" spans="1:37" x14ac:dyDescent="0.25">
      <c r="A147" t="s">
        <v>259</v>
      </c>
      <c r="B147">
        <v>12</v>
      </c>
      <c r="Q147">
        <v>1</v>
      </c>
      <c r="U147">
        <v>-1</v>
      </c>
      <c r="AI147">
        <v>1</v>
      </c>
    </row>
    <row r="148" spans="1:37" x14ac:dyDescent="0.25">
      <c r="A148" t="s">
        <v>260</v>
      </c>
      <c r="B148">
        <v>9</v>
      </c>
      <c r="E148">
        <v>1</v>
      </c>
      <c r="M148">
        <v>1</v>
      </c>
      <c r="U148">
        <v>-1</v>
      </c>
    </row>
    <row r="149" spans="1:37" x14ac:dyDescent="0.25">
      <c r="A149" t="s">
        <v>261</v>
      </c>
      <c r="B149">
        <v>8</v>
      </c>
      <c r="AF149">
        <v>1</v>
      </c>
      <c r="AJ149">
        <v>1</v>
      </c>
    </row>
    <row r="150" spans="1:37" x14ac:dyDescent="0.25">
      <c r="A150" t="s">
        <v>262</v>
      </c>
      <c r="B150">
        <v>14</v>
      </c>
      <c r="E150">
        <v>3</v>
      </c>
      <c r="U150">
        <v>-1</v>
      </c>
      <c r="AA150">
        <v>1</v>
      </c>
      <c r="AI150">
        <v>-2</v>
      </c>
    </row>
    <row r="151" spans="1:37" x14ac:dyDescent="0.25">
      <c r="A151" t="s">
        <v>263</v>
      </c>
      <c r="B151">
        <v>7</v>
      </c>
      <c r="R151">
        <v>1</v>
      </c>
      <c r="U151">
        <v>2</v>
      </c>
      <c r="AI151">
        <v>-1</v>
      </c>
      <c r="AJ151">
        <v>1</v>
      </c>
    </row>
    <row r="152" spans="1:37" x14ac:dyDescent="0.25">
      <c r="A152" t="s">
        <v>264</v>
      </c>
      <c r="B152">
        <v>9</v>
      </c>
      <c r="E152">
        <v>1</v>
      </c>
      <c r="AI152">
        <v>1</v>
      </c>
      <c r="AJ152">
        <v>1</v>
      </c>
    </row>
    <row r="153" spans="1:37" x14ac:dyDescent="0.25">
      <c r="A153" t="s">
        <v>265</v>
      </c>
      <c r="B153">
        <v>10</v>
      </c>
      <c r="D153">
        <v>4</v>
      </c>
      <c r="AF153">
        <v>1</v>
      </c>
    </row>
    <row r="154" spans="1:37" x14ac:dyDescent="0.25">
      <c r="A154" t="s">
        <v>266</v>
      </c>
      <c r="B154">
        <v>18</v>
      </c>
      <c r="U154">
        <v>4</v>
      </c>
      <c r="AK154" t="s">
        <v>206</v>
      </c>
    </row>
    <row r="155" spans="1:37" x14ac:dyDescent="0.25">
      <c r="A155" t="s">
        <v>267</v>
      </c>
      <c r="B155">
        <v>18</v>
      </c>
      <c r="U155">
        <v>8</v>
      </c>
      <c r="AK155" t="s">
        <v>207</v>
      </c>
    </row>
    <row r="156" spans="1:37" x14ac:dyDescent="0.25">
      <c r="A156" t="s">
        <v>268</v>
      </c>
      <c r="B156">
        <v>18</v>
      </c>
      <c r="U156">
        <v>12</v>
      </c>
      <c r="AK156" t="s">
        <v>208</v>
      </c>
    </row>
    <row r="157" spans="1:37" x14ac:dyDescent="0.25">
      <c r="A157" t="s">
        <v>269</v>
      </c>
      <c r="B157">
        <v>4</v>
      </c>
      <c r="O157">
        <v>4</v>
      </c>
      <c r="W157">
        <v>-5</v>
      </c>
    </row>
    <row r="158" spans="1:37" x14ac:dyDescent="0.25">
      <c r="A158" t="s">
        <v>270</v>
      </c>
      <c r="B158">
        <v>4</v>
      </c>
      <c r="W158">
        <v>-5</v>
      </c>
      <c r="AI158">
        <v>2</v>
      </c>
    </row>
    <row r="159" spans="1:37" x14ac:dyDescent="0.25">
      <c r="A159" t="s">
        <v>271</v>
      </c>
      <c r="B159">
        <v>11</v>
      </c>
      <c r="AF159">
        <v>1</v>
      </c>
      <c r="AJ159">
        <v>1</v>
      </c>
    </row>
    <row r="160" spans="1:37" x14ac:dyDescent="0.25">
      <c r="A160" t="s">
        <v>272</v>
      </c>
      <c r="B160">
        <v>5</v>
      </c>
      <c r="AG160">
        <v>1</v>
      </c>
    </row>
    <row r="161" spans="1:37" x14ac:dyDescent="0.25">
      <c r="A161" t="s">
        <v>273</v>
      </c>
      <c r="B161">
        <v>18</v>
      </c>
      <c r="AC161">
        <v>1</v>
      </c>
      <c r="AJ161">
        <v>1</v>
      </c>
    </row>
    <row r="162" spans="1:37" x14ac:dyDescent="0.25">
      <c r="A162" t="s">
        <v>274</v>
      </c>
      <c r="B162">
        <v>12</v>
      </c>
      <c r="AG162">
        <v>1</v>
      </c>
      <c r="AI162">
        <v>1</v>
      </c>
    </row>
    <row r="163" spans="1:37" x14ac:dyDescent="0.25">
      <c r="A163" t="s">
        <v>275</v>
      </c>
      <c r="B163">
        <v>36</v>
      </c>
      <c r="AH163">
        <v>3</v>
      </c>
      <c r="AI163">
        <v>2</v>
      </c>
      <c r="AK163" t="s">
        <v>161</v>
      </c>
    </row>
    <row r="164" spans="1:37" x14ac:dyDescent="0.25">
      <c r="A164" t="s">
        <v>276</v>
      </c>
      <c r="B164">
        <v>36</v>
      </c>
      <c r="AH164">
        <v>6</v>
      </c>
      <c r="AI164">
        <v>2</v>
      </c>
      <c r="AK164" t="s">
        <v>162</v>
      </c>
    </row>
    <row r="165" spans="1:37" x14ac:dyDescent="0.25">
      <c r="A165" t="s">
        <v>277</v>
      </c>
      <c r="B165">
        <v>34</v>
      </c>
      <c r="E165">
        <v>5</v>
      </c>
      <c r="AI165">
        <v>3</v>
      </c>
      <c r="AK165" t="s">
        <v>279</v>
      </c>
    </row>
    <row r="166" spans="1:37" x14ac:dyDescent="0.25">
      <c r="A166" t="s">
        <v>278</v>
      </c>
      <c r="B166">
        <v>34</v>
      </c>
      <c r="E166">
        <v>5</v>
      </c>
      <c r="AI166">
        <v>5</v>
      </c>
      <c r="AK166" t="s">
        <v>280</v>
      </c>
    </row>
    <row r="167" spans="1:37" x14ac:dyDescent="0.25">
      <c r="A167" t="s">
        <v>281</v>
      </c>
      <c r="B167">
        <v>6</v>
      </c>
      <c r="U167">
        <v>1</v>
      </c>
      <c r="V167">
        <v>1</v>
      </c>
      <c r="AI167">
        <v>-1</v>
      </c>
    </row>
    <row r="168" spans="1:37" x14ac:dyDescent="0.25">
      <c r="A168" t="s">
        <v>282</v>
      </c>
      <c r="B168">
        <v>38</v>
      </c>
      <c r="Y168">
        <v>7</v>
      </c>
    </row>
    <row r="169" spans="1:37" x14ac:dyDescent="0.25">
      <c r="A169" t="s">
        <v>283</v>
      </c>
      <c r="B169">
        <v>8</v>
      </c>
      <c r="AG169">
        <v>2</v>
      </c>
    </row>
    <row r="170" spans="1:37" x14ac:dyDescent="0.25">
      <c r="A170" t="s">
        <v>284</v>
      </c>
      <c r="B170">
        <v>11</v>
      </c>
      <c r="U170">
        <v>-1</v>
      </c>
      <c r="AH170">
        <v>2</v>
      </c>
    </row>
    <row r="171" spans="1:37" x14ac:dyDescent="0.25">
      <c r="A171" t="s">
        <v>285</v>
      </c>
      <c r="B171">
        <v>16</v>
      </c>
      <c r="E171">
        <v>2</v>
      </c>
      <c r="AK171" t="s">
        <v>287</v>
      </c>
    </row>
    <row r="172" spans="1:37" x14ac:dyDescent="0.25">
      <c r="A172" t="s">
        <v>286</v>
      </c>
      <c r="B172">
        <v>16</v>
      </c>
      <c r="E172">
        <v>4</v>
      </c>
      <c r="AK172" t="s">
        <v>288</v>
      </c>
    </row>
  </sheetData>
  <autoFilter ref="A1:AK17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5"/>
  <sheetViews>
    <sheetView tabSelected="1" zoomScaleNormal="100" workbookViewId="0">
      <selection activeCell="N6" sqref="N6"/>
    </sheetView>
  </sheetViews>
  <sheetFormatPr defaultRowHeight="15" x14ac:dyDescent="0.25"/>
  <cols>
    <col min="1" max="1" width="31.140625" bestFit="1" customWidth="1"/>
    <col min="2" max="24" width="9.140625" customWidth="1"/>
  </cols>
  <sheetData>
    <row r="1" spans="1:25" x14ac:dyDescent="0.25">
      <c r="A1" s="55" t="s">
        <v>297</v>
      </c>
      <c r="B1" s="55" t="s">
        <v>296</v>
      </c>
      <c r="C1" s="55" t="s">
        <v>295</v>
      </c>
      <c r="D1" s="55" t="s">
        <v>294</v>
      </c>
      <c r="E1" s="55" t="s">
        <v>293</v>
      </c>
      <c r="F1" s="55" t="s">
        <v>292</v>
      </c>
      <c r="G1" s="55" t="s">
        <v>298</v>
      </c>
      <c r="H1" s="55" t="s">
        <v>299</v>
      </c>
      <c r="I1" s="55" t="s">
        <v>300</v>
      </c>
      <c r="J1" s="55" t="s">
        <v>301</v>
      </c>
      <c r="K1" s="55" t="s">
        <v>302</v>
      </c>
      <c r="L1" s="55" t="s">
        <v>303</v>
      </c>
      <c r="M1" s="55" t="s">
        <v>304</v>
      </c>
      <c r="N1" s="55" t="s">
        <v>305</v>
      </c>
      <c r="O1" s="55" t="s">
        <v>316</v>
      </c>
      <c r="P1" s="55" t="s">
        <v>306</v>
      </c>
      <c r="Q1" s="55" t="s">
        <v>307</v>
      </c>
      <c r="R1" s="55" t="s">
        <v>308</v>
      </c>
      <c r="S1" s="55" t="s">
        <v>309</v>
      </c>
      <c r="T1" s="55" t="s">
        <v>310</v>
      </c>
      <c r="U1" s="55" t="s">
        <v>311</v>
      </c>
      <c r="V1" s="55" t="s">
        <v>312</v>
      </c>
      <c r="W1" s="55" t="s">
        <v>313</v>
      </c>
      <c r="X1" s="55" t="s">
        <v>314</v>
      </c>
      <c r="Y1" s="55" t="s">
        <v>315</v>
      </c>
    </row>
    <row r="2" spans="1:25" x14ac:dyDescent="0.25">
      <c r="A2" t="s">
        <v>59</v>
      </c>
      <c r="B2">
        <v>11</v>
      </c>
      <c r="C2">
        <v>0</v>
      </c>
      <c r="D2">
        <v>0</v>
      </c>
      <c r="E2" s="58">
        <v>0</v>
      </c>
      <c r="F2" s="58">
        <v>0</v>
      </c>
      <c r="G2" s="58">
        <v>0</v>
      </c>
      <c r="H2" s="58">
        <v>0</v>
      </c>
      <c r="I2" s="58">
        <v>0</v>
      </c>
      <c r="J2">
        <v>0</v>
      </c>
      <c r="K2">
        <v>0</v>
      </c>
      <c r="L2">
        <v>0</v>
      </c>
      <c r="M2">
        <v>0</v>
      </c>
      <c r="N2">
        <v>0</v>
      </c>
      <c r="O2">
        <v>0</v>
      </c>
      <c r="P2">
        <v>0</v>
      </c>
      <c r="Q2">
        <v>0</v>
      </c>
      <c r="R2">
        <v>0</v>
      </c>
      <c r="S2">
        <v>0</v>
      </c>
      <c r="T2">
        <v>0</v>
      </c>
      <c r="U2">
        <v>0</v>
      </c>
      <c r="V2">
        <v>0</v>
      </c>
      <c r="W2">
        <v>2</v>
      </c>
      <c r="X2">
        <v>1</v>
      </c>
    </row>
    <row r="3" spans="1:25" x14ac:dyDescent="0.25">
      <c r="A3" t="s">
        <v>60</v>
      </c>
      <c r="B3">
        <v>16</v>
      </c>
      <c r="C3">
        <v>0</v>
      </c>
      <c r="D3">
        <v>0</v>
      </c>
      <c r="E3" s="58">
        <v>0</v>
      </c>
      <c r="F3" s="58">
        <v>0</v>
      </c>
      <c r="G3" s="58">
        <v>0</v>
      </c>
      <c r="H3" s="58">
        <v>2</v>
      </c>
      <c r="I3" s="58">
        <v>0</v>
      </c>
      <c r="J3">
        <v>0</v>
      </c>
      <c r="K3">
        <v>0</v>
      </c>
      <c r="L3">
        <v>0</v>
      </c>
      <c r="M3">
        <v>0</v>
      </c>
      <c r="N3">
        <v>0</v>
      </c>
      <c r="O3">
        <v>0</v>
      </c>
      <c r="P3">
        <v>0</v>
      </c>
      <c r="Q3">
        <v>0</v>
      </c>
      <c r="R3">
        <v>0</v>
      </c>
      <c r="S3">
        <v>0</v>
      </c>
      <c r="T3">
        <v>0</v>
      </c>
      <c r="U3">
        <v>0</v>
      </c>
      <c r="V3">
        <v>0</v>
      </c>
      <c r="W3">
        <v>1</v>
      </c>
      <c r="X3">
        <v>1</v>
      </c>
    </row>
    <row r="4" spans="1:25" x14ac:dyDescent="0.25">
      <c r="A4" t="s">
        <v>62</v>
      </c>
      <c r="B4">
        <v>16</v>
      </c>
      <c r="C4">
        <v>0</v>
      </c>
      <c r="D4">
        <v>0</v>
      </c>
      <c r="E4" s="58">
        <v>0</v>
      </c>
      <c r="F4" s="58">
        <v>0</v>
      </c>
      <c r="G4" s="58">
        <v>0</v>
      </c>
      <c r="H4" s="58">
        <v>0</v>
      </c>
      <c r="I4" s="58">
        <v>0</v>
      </c>
      <c r="J4">
        <v>0</v>
      </c>
      <c r="K4">
        <v>0</v>
      </c>
      <c r="L4">
        <v>1</v>
      </c>
      <c r="M4">
        <v>0</v>
      </c>
      <c r="N4">
        <v>0</v>
      </c>
      <c r="O4">
        <v>0</v>
      </c>
      <c r="P4">
        <v>0</v>
      </c>
      <c r="Q4">
        <v>0</v>
      </c>
      <c r="R4">
        <v>1</v>
      </c>
      <c r="S4">
        <v>0</v>
      </c>
      <c r="T4">
        <v>0</v>
      </c>
      <c r="U4">
        <v>0</v>
      </c>
      <c r="V4">
        <v>0</v>
      </c>
      <c r="W4">
        <v>0</v>
      </c>
      <c r="X4">
        <v>0</v>
      </c>
    </row>
    <row r="5" spans="1:25" x14ac:dyDescent="0.25">
      <c r="A5" t="s">
        <v>63</v>
      </c>
      <c r="B5">
        <v>14</v>
      </c>
      <c r="C5">
        <v>0</v>
      </c>
      <c r="D5">
        <v>-1</v>
      </c>
      <c r="E5" s="58">
        <v>0</v>
      </c>
      <c r="F5" s="58">
        <v>0</v>
      </c>
      <c r="G5" s="58">
        <v>0</v>
      </c>
      <c r="H5" s="58">
        <v>0</v>
      </c>
      <c r="I5" s="58">
        <v>0</v>
      </c>
      <c r="J5">
        <v>2</v>
      </c>
      <c r="K5">
        <v>0</v>
      </c>
      <c r="L5">
        <v>0</v>
      </c>
      <c r="M5">
        <v>0</v>
      </c>
      <c r="N5">
        <v>1</v>
      </c>
      <c r="O5">
        <v>0</v>
      </c>
      <c r="P5">
        <v>0</v>
      </c>
      <c r="Q5">
        <v>0</v>
      </c>
      <c r="R5">
        <v>0</v>
      </c>
      <c r="S5">
        <v>0</v>
      </c>
      <c r="T5">
        <v>0</v>
      </c>
      <c r="U5">
        <v>0</v>
      </c>
      <c r="V5">
        <v>0</v>
      </c>
      <c r="W5">
        <v>0</v>
      </c>
      <c r="X5">
        <v>1</v>
      </c>
    </row>
    <row r="6" spans="1:25" x14ac:dyDescent="0.25">
      <c r="A6" t="s">
        <v>73</v>
      </c>
      <c r="B6">
        <v>29</v>
      </c>
      <c r="C6">
        <v>0</v>
      </c>
      <c r="D6">
        <v>5</v>
      </c>
      <c r="E6" s="58">
        <v>0</v>
      </c>
      <c r="F6" s="58">
        <v>0</v>
      </c>
      <c r="G6" s="58">
        <v>0</v>
      </c>
      <c r="H6" s="58">
        <v>0</v>
      </c>
      <c r="I6" s="58">
        <v>0</v>
      </c>
      <c r="J6">
        <v>0</v>
      </c>
      <c r="K6">
        <v>0</v>
      </c>
      <c r="L6">
        <v>-2</v>
      </c>
      <c r="M6">
        <v>0</v>
      </c>
      <c r="N6">
        <v>0</v>
      </c>
      <c r="O6">
        <v>1</v>
      </c>
      <c r="P6">
        <v>0</v>
      </c>
      <c r="Q6">
        <v>0</v>
      </c>
      <c r="R6">
        <v>0</v>
      </c>
      <c r="S6">
        <v>0</v>
      </c>
      <c r="T6">
        <v>0</v>
      </c>
      <c r="U6">
        <v>0</v>
      </c>
      <c r="V6">
        <v>0</v>
      </c>
      <c r="W6">
        <v>2</v>
      </c>
      <c r="X6">
        <v>1</v>
      </c>
      <c r="Y6" t="s">
        <v>97</v>
      </c>
    </row>
    <row r="7" spans="1:25" x14ac:dyDescent="0.25">
      <c r="A7" t="s">
        <v>60</v>
      </c>
      <c r="B7">
        <v>17</v>
      </c>
      <c r="C7">
        <v>0</v>
      </c>
      <c r="D7">
        <v>0</v>
      </c>
      <c r="E7" s="58">
        <v>0</v>
      </c>
      <c r="F7" s="58">
        <v>0</v>
      </c>
      <c r="G7" s="58">
        <v>2</v>
      </c>
      <c r="H7" s="58">
        <v>0</v>
      </c>
      <c r="I7" s="58">
        <v>3</v>
      </c>
      <c r="J7">
        <v>0</v>
      </c>
      <c r="K7">
        <v>0</v>
      </c>
      <c r="L7">
        <v>0</v>
      </c>
      <c r="M7">
        <v>0</v>
      </c>
      <c r="N7">
        <v>0</v>
      </c>
      <c r="O7">
        <v>0</v>
      </c>
      <c r="P7">
        <v>0</v>
      </c>
      <c r="Q7">
        <v>0</v>
      </c>
      <c r="R7">
        <v>1</v>
      </c>
      <c r="S7">
        <v>0</v>
      </c>
      <c r="T7">
        <v>0</v>
      </c>
      <c r="U7">
        <v>0</v>
      </c>
      <c r="V7">
        <v>0</v>
      </c>
      <c r="W7">
        <v>0</v>
      </c>
      <c r="X7">
        <v>0</v>
      </c>
    </row>
    <row r="8" spans="1:25" x14ac:dyDescent="0.25">
      <c r="A8" t="s">
        <v>86</v>
      </c>
      <c r="B8">
        <v>24</v>
      </c>
      <c r="C8">
        <v>0</v>
      </c>
      <c r="D8">
        <v>0</v>
      </c>
      <c r="E8" s="58">
        <v>0</v>
      </c>
      <c r="F8" s="58">
        <v>0</v>
      </c>
      <c r="G8" s="58">
        <v>0</v>
      </c>
      <c r="H8" s="58">
        <v>0</v>
      </c>
      <c r="I8" s="58">
        <v>3</v>
      </c>
      <c r="J8">
        <v>0</v>
      </c>
      <c r="K8">
        <v>0</v>
      </c>
      <c r="L8">
        <v>0</v>
      </c>
      <c r="M8">
        <v>0</v>
      </c>
      <c r="N8">
        <v>0</v>
      </c>
      <c r="O8">
        <v>0</v>
      </c>
      <c r="P8">
        <v>0</v>
      </c>
      <c r="Q8">
        <v>0</v>
      </c>
      <c r="R8">
        <v>1</v>
      </c>
      <c r="S8">
        <v>0</v>
      </c>
      <c r="T8">
        <v>1</v>
      </c>
      <c r="U8">
        <v>0</v>
      </c>
      <c r="V8">
        <v>0</v>
      </c>
      <c r="W8">
        <v>0</v>
      </c>
      <c r="X8">
        <v>0</v>
      </c>
    </row>
    <row r="9" spans="1:25" x14ac:dyDescent="0.25">
      <c r="A9" t="s">
        <v>87</v>
      </c>
      <c r="B9">
        <v>30</v>
      </c>
      <c r="C9">
        <v>0</v>
      </c>
      <c r="D9">
        <v>0</v>
      </c>
      <c r="E9" s="58">
        <v>0</v>
      </c>
      <c r="F9" s="58">
        <v>0</v>
      </c>
      <c r="G9" s="58">
        <v>4</v>
      </c>
      <c r="H9" s="58">
        <v>0</v>
      </c>
      <c r="I9" s="58">
        <v>4</v>
      </c>
      <c r="J9">
        <v>0</v>
      </c>
      <c r="K9">
        <v>0</v>
      </c>
      <c r="L9">
        <v>0</v>
      </c>
      <c r="M9">
        <v>0</v>
      </c>
      <c r="N9">
        <v>0</v>
      </c>
      <c r="O9">
        <v>0</v>
      </c>
      <c r="P9">
        <v>0</v>
      </c>
      <c r="Q9">
        <v>0</v>
      </c>
      <c r="R9">
        <v>2</v>
      </c>
      <c r="S9">
        <v>0</v>
      </c>
      <c r="T9">
        <v>0</v>
      </c>
      <c r="U9">
        <v>0</v>
      </c>
      <c r="V9">
        <v>0</v>
      </c>
      <c r="W9">
        <v>0</v>
      </c>
      <c r="X9">
        <v>0</v>
      </c>
    </row>
    <row r="10" spans="1:25" x14ac:dyDescent="0.25">
      <c r="A10" t="s">
        <v>88</v>
      </c>
      <c r="B10">
        <v>27</v>
      </c>
      <c r="C10">
        <v>0</v>
      </c>
      <c r="D10">
        <v>3</v>
      </c>
      <c r="E10" s="58">
        <v>0</v>
      </c>
      <c r="F10" s="58">
        <v>0</v>
      </c>
      <c r="G10" s="58">
        <v>0</v>
      </c>
      <c r="H10" s="58">
        <v>0</v>
      </c>
      <c r="I10" s="58">
        <v>3</v>
      </c>
      <c r="J10">
        <v>0</v>
      </c>
      <c r="K10">
        <v>0</v>
      </c>
      <c r="L10">
        <v>-1</v>
      </c>
      <c r="M10">
        <v>0</v>
      </c>
      <c r="N10">
        <v>0</v>
      </c>
      <c r="O10">
        <v>1</v>
      </c>
      <c r="P10">
        <v>0</v>
      </c>
      <c r="Q10">
        <v>0</v>
      </c>
      <c r="R10">
        <v>0</v>
      </c>
      <c r="S10">
        <v>0</v>
      </c>
      <c r="T10">
        <v>0</v>
      </c>
      <c r="U10">
        <v>0</v>
      </c>
      <c r="V10">
        <v>0</v>
      </c>
      <c r="W10">
        <v>1</v>
      </c>
      <c r="X10">
        <v>1</v>
      </c>
    </row>
    <row r="11" spans="1:25" x14ac:dyDescent="0.25">
      <c r="A11" t="s">
        <v>89</v>
      </c>
      <c r="B11">
        <v>21</v>
      </c>
      <c r="C11">
        <v>0</v>
      </c>
      <c r="D11">
        <v>3</v>
      </c>
      <c r="E11" s="58">
        <v>0</v>
      </c>
      <c r="F11" s="58">
        <v>0</v>
      </c>
      <c r="G11" s="58">
        <v>0</v>
      </c>
      <c r="H11" s="58">
        <v>0</v>
      </c>
      <c r="I11" s="58">
        <v>0</v>
      </c>
      <c r="J11">
        <v>0</v>
      </c>
      <c r="K11">
        <v>0</v>
      </c>
      <c r="L11">
        <v>-1</v>
      </c>
      <c r="M11">
        <v>0</v>
      </c>
      <c r="N11">
        <v>0</v>
      </c>
      <c r="O11">
        <v>1</v>
      </c>
      <c r="P11">
        <v>0</v>
      </c>
      <c r="Q11">
        <v>0</v>
      </c>
      <c r="R11">
        <v>0</v>
      </c>
      <c r="S11">
        <v>0</v>
      </c>
      <c r="T11">
        <v>0</v>
      </c>
      <c r="U11">
        <v>0</v>
      </c>
      <c r="V11">
        <v>0</v>
      </c>
      <c r="W11">
        <v>0</v>
      </c>
      <c r="X11">
        <v>0</v>
      </c>
    </row>
    <row r="12" spans="1:25" x14ac:dyDescent="0.25">
      <c r="A12" t="s">
        <v>90</v>
      </c>
      <c r="B12">
        <v>31</v>
      </c>
      <c r="C12">
        <v>0</v>
      </c>
      <c r="D12">
        <v>0</v>
      </c>
      <c r="E12" s="58">
        <v>0</v>
      </c>
      <c r="F12" s="58">
        <v>0</v>
      </c>
      <c r="G12" s="58">
        <v>0</v>
      </c>
      <c r="H12" s="58">
        <v>0</v>
      </c>
      <c r="I12" s="58">
        <v>0</v>
      </c>
      <c r="J12">
        <v>2</v>
      </c>
      <c r="K12">
        <v>0</v>
      </c>
      <c r="L12">
        <v>0</v>
      </c>
      <c r="M12">
        <v>0</v>
      </c>
      <c r="N12">
        <v>2</v>
      </c>
      <c r="O12">
        <v>0</v>
      </c>
      <c r="P12">
        <v>0</v>
      </c>
      <c r="Q12">
        <v>0</v>
      </c>
      <c r="R12">
        <v>0</v>
      </c>
      <c r="S12">
        <v>0</v>
      </c>
      <c r="T12">
        <v>0</v>
      </c>
      <c r="U12">
        <v>0</v>
      </c>
      <c r="V12">
        <v>0</v>
      </c>
      <c r="W12">
        <v>2</v>
      </c>
      <c r="X12">
        <v>1</v>
      </c>
    </row>
    <row r="13" spans="1:25" x14ac:dyDescent="0.25">
      <c r="A13" t="s">
        <v>91</v>
      </c>
      <c r="B13">
        <v>19</v>
      </c>
      <c r="C13">
        <v>0</v>
      </c>
      <c r="D13">
        <v>0</v>
      </c>
      <c r="E13" s="58">
        <v>0</v>
      </c>
      <c r="F13" s="58">
        <v>0</v>
      </c>
      <c r="G13" s="58">
        <v>0</v>
      </c>
      <c r="H13" s="58">
        <v>0</v>
      </c>
      <c r="I13" s="58">
        <v>3</v>
      </c>
      <c r="J13">
        <v>0</v>
      </c>
      <c r="K13">
        <v>0</v>
      </c>
      <c r="L13">
        <v>0</v>
      </c>
      <c r="M13">
        <v>0</v>
      </c>
      <c r="N13">
        <v>0</v>
      </c>
      <c r="O13">
        <v>0</v>
      </c>
      <c r="P13">
        <v>0</v>
      </c>
      <c r="Q13">
        <v>0</v>
      </c>
      <c r="R13">
        <v>0</v>
      </c>
      <c r="S13">
        <v>0</v>
      </c>
      <c r="T13">
        <v>1</v>
      </c>
      <c r="U13">
        <v>0</v>
      </c>
      <c r="V13">
        <v>0</v>
      </c>
      <c r="W13">
        <v>0</v>
      </c>
      <c r="X13">
        <v>0</v>
      </c>
    </row>
    <row r="14" spans="1:25" x14ac:dyDescent="0.25">
      <c r="A14" t="s">
        <v>92</v>
      </c>
      <c r="B14">
        <v>28</v>
      </c>
      <c r="C14">
        <v>0</v>
      </c>
      <c r="D14">
        <v>0</v>
      </c>
      <c r="E14" s="58">
        <v>0</v>
      </c>
      <c r="F14" s="58">
        <v>0</v>
      </c>
      <c r="G14" s="58">
        <v>0</v>
      </c>
      <c r="H14" s="58">
        <v>1</v>
      </c>
      <c r="I14" s="58">
        <v>0</v>
      </c>
      <c r="J14">
        <v>0</v>
      </c>
      <c r="K14">
        <v>0</v>
      </c>
      <c r="L14">
        <v>0</v>
      </c>
      <c r="M14">
        <v>0</v>
      </c>
      <c r="N14">
        <v>0</v>
      </c>
      <c r="O14">
        <v>0</v>
      </c>
      <c r="P14">
        <v>0</v>
      </c>
      <c r="Q14">
        <v>0</v>
      </c>
      <c r="R14">
        <v>0</v>
      </c>
      <c r="S14">
        <v>0</v>
      </c>
      <c r="T14">
        <v>0</v>
      </c>
      <c r="U14">
        <v>0</v>
      </c>
      <c r="V14">
        <v>0</v>
      </c>
      <c r="W14">
        <v>3</v>
      </c>
      <c r="X14">
        <v>0</v>
      </c>
    </row>
    <row r="15" spans="1:25" x14ac:dyDescent="0.25">
      <c r="A15" t="s">
        <v>93</v>
      </c>
      <c r="B15">
        <v>18</v>
      </c>
      <c r="C15">
        <v>0</v>
      </c>
      <c r="D15">
        <v>-2</v>
      </c>
      <c r="E15" s="58">
        <v>0</v>
      </c>
      <c r="F15" s="58">
        <v>0</v>
      </c>
      <c r="G15" s="58">
        <v>0</v>
      </c>
      <c r="H15" s="58">
        <v>0</v>
      </c>
      <c r="I15" s="58">
        <v>0</v>
      </c>
      <c r="J15">
        <v>0</v>
      </c>
      <c r="K15">
        <v>0</v>
      </c>
      <c r="L15">
        <v>0</v>
      </c>
      <c r="M15">
        <v>0</v>
      </c>
      <c r="N15">
        <v>3</v>
      </c>
      <c r="O15">
        <v>0</v>
      </c>
      <c r="P15">
        <v>0</v>
      </c>
      <c r="Q15">
        <v>0</v>
      </c>
      <c r="R15">
        <v>0</v>
      </c>
      <c r="S15">
        <v>0</v>
      </c>
      <c r="T15">
        <v>1</v>
      </c>
      <c r="U15">
        <v>0</v>
      </c>
      <c r="V15">
        <v>0</v>
      </c>
      <c r="W15">
        <v>0</v>
      </c>
      <c r="X15">
        <v>0</v>
      </c>
    </row>
    <row r="16" spans="1:25" x14ac:dyDescent="0.25">
      <c r="A16" t="s">
        <v>94</v>
      </c>
      <c r="B16">
        <v>19</v>
      </c>
      <c r="C16">
        <v>0</v>
      </c>
      <c r="D16">
        <v>2</v>
      </c>
      <c r="E16" s="58">
        <v>0</v>
      </c>
      <c r="F16" s="58">
        <v>0</v>
      </c>
      <c r="G16" s="58">
        <v>0</v>
      </c>
      <c r="H16" s="58">
        <v>0</v>
      </c>
      <c r="I16" s="58">
        <v>3</v>
      </c>
      <c r="J16">
        <v>0</v>
      </c>
      <c r="K16">
        <v>0</v>
      </c>
      <c r="L16">
        <v>0</v>
      </c>
      <c r="M16">
        <v>0</v>
      </c>
      <c r="N16">
        <v>0</v>
      </c>
      <c r="O16">
        <v>0</v>
      </c>
      <c r="P16">
        <v>0</v>
      </c>
      <c r="Q16">
        <v>0</v>
      </c>
      <c r="R16">
        <v>0</v>
      </c>
      <c r="S16">
        <v>0</v>
      </c>
      <c r="T16">
        <v>0</v>
      </c>
      <c r="U16">
        <v>0</v>
      </c>
      <c r="V16">
        <v>0</v>
      </c>
      <c r="W16">
        <v>2</v>
      </c>
      <c r="X16">
        <v>1</v>
      </c>
      <c r="Y16" t="s">
        <v>96</v>
      </c>
    </row>
    <row r="17" spans="1:25" x14ac:dyDescent="0.25">
      <c r="A17" t="s">
        <v>51</v>
      </c>
      <c r="B17">
        <v>27</v>
      </c>
      <c r="C17">
        <v>0</v>
      </c>
      <c r="D17">
        <v>0</v>
      </c>
      <c r="E17" s="58">
        <v>0</v>
      </c>
      <c r="F17" s="58">
        <v>0</v>
      </c>
      <c r="G17" s="58">
        <v>0</v>
      </c>
      <c r="H17" s="58">
        <v>0</v>
      </c>
      <c r="I17" s="58">
        <v>0</v>
      </c>
      <c r="J17">
        <v>0</v>
      </c>
      <c r="K17">
        <v>0</v>
      </c>
      <c r="L17">
        <v>0</v>
      </c>
      <c r="M17">
        <v>0</v>
      </c>
      <c r="N17">
        <v>0</v>
      </c>
      <c r="O17">
        <v>0</v>
      </c>
      <c r="P17">
        <v>0</v>
      </c>
      <c r="Q17">
        <v>0</v>
      </c>
      <c r="R17">
        <v>0</v>
      </c>
      <c r="S17">
        <v>0</v>
      </c>
      <c r="T17">
        <v>0</v>
      </c>
      <c r="U17">
        <v>0</v>
      </c>
      <c r="V17">
        <v>0</v>
      </c>
      <c r="W17">
        <v>4</v>
      </c>
      <c r="X17">
        <v>1</v>
      </c>
    </row>
    <row r="18" spans="1:25" x14ac:dyDescent="0.25">
      <c r="A18" t="s">
        <v>98</v>
      </c>
      <c r="B18">
        <v>19</v>
      </c>
      <c r="C18">
        <v>0</v>
      </c>
      <c r="D18">
        <v>3</v>
      </c>
      <c r="E18" s="58">
        <v>0</v>
      </c>
      <c r="F18" s="58">
        <v>0</v>
      </c>
      <c r="G18" s="58">
        <v>0</v>
      </c>
      <c r="H18" s="58">
        <v>0</v>
      </c>
      <c r="I18" s="58">
        <v>0</v>
      </c>
      <c r="J18">
        <v>0</v>
      </c>
      <c r="K18">
        <v>0</v>
      </c>
      <c r="L18">
        <v>-1</v>
      </c>
      <c r="M18">
        <v>0</v>
      </c>
      <c r="N18">
        <v>0</v>
      </c>
      <c r="O18">
        <v>1</v>
      </c>
      <c r="P18">
        <v>0</v>
      </c>
      <c r="Q18">
        <v>0</v>
      </c>
      <c r="R18">
        <v>0</v>
      </c>
      <c r="S18">
        <v>0</v>
      </c>
      <c r="T18">
        <v>0</v>
      </c>
      <c r="U18">
        <v>0</v>
      </c>
      <c r="V18">
        <v>0</v>
      </c>
      <c r="W18">
        <v>0</v>
      </c>
      <c r="X18">
        <v>1</v>
      </c>
    </row>
    <row r="19" spans="1:25" x14ac:dyDescent="0.25">
      <c r="A19" t="s">
        <v>99</v>
      </c>
      <c r="B19">
        <v>16</v>
      </c>
      <c r="C19">
        <v>0</v>
      </c>
      <c r="D19">
        <v>-2</v>
      </c>
      <c r="E19" s="58">
        <v>0</v>
      </c>
      <c r="F19" s="58">
        <v>0</v>
      </c>
      <c r="G19" s="58">
        <v>0</v>
      </c>
      <c r="H19" s="58">
        <v>0</v>
      </c>
      <c r="I19" s="58">
        <v>0</v>
      </c>
      <c r="J19">
        <v>0</v>
      </c>
      <c r="K19">
        <v>0</v>
      </c>
      <c r="L19">
        <v>2</v>
      </c>
      <c r="M19">
        <v>0</v>
      </c>
      <c r="N19">
        <v>2</v>
      </c>
      <c r="O19">
        <v>0</v>
      </c>
      <c r="P19">
        <v>0</v>
      </c>
      <c r="Q19">
        <v>0</v>
      </c>
      <c r="R19">
        <v>0</v>
      </c>
      <c r="S19">
        <v>0</v>
      </c>
      <c r="T19">
        <v>0</v>
      </c>
      <c r="U19">
        <v>0</v>
      </c>
      <c r="V19">
        <v>0</v>
      </c>
      <c r="W19">
        <v>0</v>
      </c>
      <c r="X19">
        <v>0</v>
      </c>
    </row>
    <row r="20" spans="1:25" x14ac:dyDescent="0.25">
      <c r="A20" t="s">
        <v>100</v>
      </c>
      <c r="B20">
        <v>21</v>
      </c>
      <c r="C20">
        <v>0</v>
      </c>
      <c r="D20">
        <v>0</v>
      </c>
      <c r="E20" s="58">
        <v>0</v>
      </c>
      <c r="F20" s="58">
        <v>2</v>
      </c>
      <c r="G20" s="58">
        <v>0</v>
      </c>
      <c r="H20" s="58">
        <v>0</v>
      </c>
      <c r="I20" s="58">
        <v>0</v>
      </c>
      <c r="J20">
        <v>0</v>
      </c>
      <c r="K20">
        <v>0</v>
      </c>
      <c r="L20">
        <v>-2</v>
      </c>
      <c r="M20">
        <v>0</v>
      </c>
      <c r="N20">
        <v>0</v>
      </c>
      <c r="O20">
        <v>1</v>
      </c>
      <c r="P20">
        <v>0</v>
      </c>
      <c r="Q20">
        <v>0</v>
      </c>
      <c r="R20">
        <v>0</v>
      </c>
      <c r="S20">
        <v>0</v>
      </c>
      <c r="T20">
        <v>0</v>
      </c>
      <c r="U20">
        <v>0</v>
      </c>
      <c r="V20">
        <v>0</v>
      </c>
      <c r="W20">
        <v>0</v>
      </c>
      <c r="X20">
        <v>0</v>
      </c>
    </row>
    <row r="21" spans="1:25" x14ac:dyDescent="0.25">
      <c r="A21" t="s">
        <v>101</v>
      </c>
      <c r="B21">
        <v>17</v>
      </c>
      <c r="C21">
        <v>0</v>
      </c>
      <c r="D21">
        <v>0</v>
      </c>
      <c r="E21" s="58">
        <v>0</v>
      </c>
      <c r="F21" s="58">
        <v>0</v>
      </c>
      <c r="G21" s="58">
        <v>0</v>
      </c>
      <c r="H21" s="58">
        <v>0</v>
      </c>
      <c r="I21" s="58">
        <v>0</v>
      </c>
      <c r="J21">
        <v>0</v>
      </c>
      <c r="K21">
        <v>0</v>
      </c>
      <c r="L21">
        <v>0</v>
      </c>
      <c r="M21">
        <v>0</v>
      </c>
      <c r="N21">
        <v>0</v>
      </c>
      <c r="O21">
        <v>0</v>
      </c>
      <c r="P21">
        <v>0</v>
      </c>
      <c r="Q21">
        <v>0</v>
      </c>
      <c r="R21">
        <v>0</v>
      </c>
      <c r="S21">
        <v>0</v>
      </c>
      <c r="T21">
        <v>0</v>
      </c>
      <c r="U21">
        <v>0</v>
      </c>
      <c r="V21">
        <v>2</v>
      </c>
      <c r="W21">
        <v>0</v>
      </c>
      <c r="X21">
        <v>0</v>
      </c>
    </row>
    <row r="22" spans="1:25" x14ac:dyDescent="0.25">
      <c r="A22" t="s">
        <v>102</v>
      </c>
      <c r="B22">
        <v>34</v>
      </c>
      <c r="C22">
        <v>0</v>
      </c>
      <c r="D22">
        <v>0</v>
      </c>
      <c r="E22" s="58">
        <v>0</v>
      </c>
      <c r="F22" s="58">
        <v>0</v>
      </c>
      <c r="G22" s="58">
        <v>0</v>
      </c>
      <c r="H22" s="58">
        <v>0</v>
      </c>
      <c r="I22" s="58">
        <v>0</v>
      </c>
      <c r="J22">
        <v>1</v>
      </c>
      <c r="K22">
        <v>0</v>
      </c>
      <c r="L22">
        <v>0</v>
      </c>
      <c r="M22">
        <v>0</v>
      </c>
      <c r="N22">
        <v>0</v>
      </c>
      <c r="O22">
        <v>0</v>
      </c>
      <c r="P22">
        <v>0</v>
      </c>
      <c r="Q22">
        <v>0</v>
      </c>
      <c r="R22">
        <v>1</v>
      </c>
      <c r="S22">
        <v>0</v>
      </c>
      <c r="T22">
        <v>0</v>
      </c>
      <c r="U22">
        <v>0</v>
      </c>
      <c r="V22">
        <v>2</v>
      </c>
      <c r="W22">
        <v>0</v>
      </c>
      <c r="X22">
        <v>0</v>
      </c>
      <c r="Y22" t="s">
        <v>104</v>
      </c>
    </row>
    <row r="23" spans="1:25" x14ac:dyDescent="0.25">
      <c r="A23" t="s">
        <v>103</v>
      </c>
      <c r="B23">
        <v>34</v>
      </c>
      <c r="C23">
        <v>0</v>
      </c>
      <c r="D23">
        <v>0</v>
      </c>
      <c r="E23" s="58">
        <v>0</v>
      </c>
      <c r="F23" s="58">
        <v>0</v>
      </c>
      <c r="G23" s="58">
        <v>0</v>
      </c>
      <c r="H23" s="58">
        <v>0</v>
      </c>
      <c r="I23" s="58">
        <v>0</v>
      </c>
      <c r="J23">
        <v>4</v>
      </c>
      <c r="K23">
        <v>0</v>
      </c>
      <c r="L23">
        <v>0</v>
      </c>
      <c r="M23">
        <v>0</v>
      </c>
      <c r="N23">
        <v>0</v>
      </c>
      <c r="O23">
        <v>0</v>
      </c>
      <c r="P23">
        <v>0</v>
      </c>
      <c r="Q23">
        <v>0</v>
      </c>
      <c r="R23">
        <v>1</v>
      </c>
      <c r="S23">
        <v>0</v>
      </c>
      <c r="T23">
        <v>0</v>
      </c>
      <c r="U23">
        <v>0</v>
      </c>
      <c r="V23">
        <v>2</v>
      </c>
      <c r="W23">
        <v>0</v>
      </c>
      <c r="X23">
        <v>0</v>
      </c>
      <c r="Y23" t="s">
        <v>105</v>
      </c>
    </row>
    <row r="24" spans="1:25" x14ac:dyDescent="0.25">
      <c r="A24" t="s">
        <v>106</v>
      </c>
      <c r="B24">
        <v>34</v>
      </c>
      <c r="C24">
        <v>0</v>
      </c>
      <c r="D24">
        <v>0</v>
      </c>
      <c r="E24" s="58">
        <v>4</v>
      </c>
      <c r="F24" s="58">
        <v>0</v>
      </c>
      <c r="G24" s="58">
        <v>0</v>
      </c>
      <c r="H24" s="58">
        <v>0</v>
      </c>
      <c r="I24" s="58">
        <v>8</v>
      </c>
      <c r="J24">
        <v>0</v>
      </c>
      <c r="K24">
        <v>0</v>
      </c>
      <c r="L24">
        <v>0</v>
      </c>
      <c r="M24">
        <v>0</v>
      </c>
      <c r="N24">
        <v>0</v>
      </c>
      <c r="O24">
        <v>0</v>
      </c>
      <c r="P24">
        <v>0</v>
      </c>
      <c r="Q24">
        <v>0</v>
      </c>
      <c r="R24">
        <v>3</v>
      </c>
      <c r="S24">
        <v>0</v>
      </c>
      <c r="T24">
        <v>0</v>
      </c>
      <c r="U24">
        <v>0</v>
      </c>
      <c r="V24">
        <v>0</v>
      </c>
      <c r="W24">
        <v>0</v>
      </c>
      <c r="X24">
        <v>0</v>
      </c>
    </row>
    <row r="25" spans="1:25" x14ac:dyDescent="0.25">
      <c r="A25" t="s">
        <v>107</v>
      </c>
      <c r="B25">
        <v>33</v>
      </c>
      <c r="C25">
        <v>0</v>
      </c>
      <c r="D25">
        <v>0</v>
      </c>
      <c r="E25" s="58">
        <v>0</v>
      </c>
      <c r="F25" s="58">
        <v>0</v>
      </c>
      <c r="G25" s="58">
        <v>0</v>
      </c>
      <c r="H25" s="58">
        <v>2</v>
      </c>
      <c r="I25" s="58">
        <v>0</v>
      </c>
      <c r="J25">
        <v>0</v>
      </c>
      <c r="K25">
        <v>0</v>
      </c>
      <c r="L25">
        <v>0</v>
      </c>
      <c r="M25">
        <v>0</v>
      </c>
      <c r="N25">
        <v>0</v>
      </c>
      <c r="O25">
        <v>0</v>
      </c>
      <c r="P25">
        <v>0</v>
      </c>
      <c r="Q25">
        <v>0</v>
      </c>
      <c r="R25">
        <v>0</v>
      </c>
      <c r="S25">
        <v>0</v>
      </c>
      <c r="T25">
        <v>0</v>
      </c>
      <c r="U25">
        <v>0</v>
      </c>
      <c r="V25">
        <v>0</v>
      </c>
      <c r="W25">
        <v>2</v>
      </c>
      <c r="X25">
        <v>0</v>
      </c>
    </row>
    <row r="26" spans="1:25" x14ac:dyDescent="0.25">
      <c r="A26" t="s">
        <v>108</v>
      </c>
      <c r="B26">
        <v>15</v>
      </c>
      <c r="C26">
        <v>0</v>
      </c>
      <c r="D26">
        <v>4</v>
      </c>
      <c r="E26" s="58">
        <v>0</v>
      </c>
      <c r="F26" s="58">
        <v>0</v>
      </c>
      <c r="G26" s="58">
        <v>0</v>
      </c>
      <c r="H26" s="58">
        <v>0</v>
      </c>
      <c r="I26" s="58">
        <v>0</v>
      </c>
      <c r="J26">
        <v>-1</v>
      </c>
      <c r="K26">
        <v>0</v>
      </c>
      <c r="L26">
        <v>0</v>
      </c>
      <c r="M26">
        <v>0</v>
      </c>
      <c r="N26">
        <v>0</v>
      </c>
      <c r="O26">
        <v>0</v>
      </c>
      <c r="P26">
        <v>0</v>
      </c>
      <c r="Q26">
        <v>0</v>
      </c>
      <c r="R26">
        <v>0</v>
      </c>
      <c r="S26">
        <v>0</v>
      </c>
      <c r="T26">
        <v>0</v>
      </c>
      <c r="U26">
        <v>0</v>
      </c>
      <c r="V26">
        <v>0</v>
      </c>
      <c r="W26">
        <v>1</v>
      </c>
      <c r="X26">
        <v>0</v>
      </c>
    </row>
    <row r="27" spans="1:25" x14ac:dyDescent="0.25">
      <c r="A27" t="s">
        <v>109</v>
      </c>
      <c r="B27">
        <v>9</v>
      </c>
      <c r="C27">
        <v>0</v>
      </c>
      <c r="D27">
        <v>0</v>
      </c>
      <c r="E27" s="58">
        <v>0</v>
      </c>
      <c r="F27" s="58">
        <v>0</v>
      </c>
      <c r="G27" s="58">
        <v>0</v>
      </c>
      <c r="H27" s="58">
        <v>0</v>
      </c>
      <c r="I27" s="58">
        <v>0</v>
      </c>
      <c r="J27">
        <v>1</v>
      </c>
      <c r="K27">
        <v>0</v>
      </c>
      <c r="L27">
        <v>0</v>
      </c>
      <c r="M27">
        <v>0</v>
      </c>
      <c r="N27">
        <v>0</v>
      </c>
      <c r="O27">
        <v>0</v>
      </c>
      <c r="P27">
        <v>0</v>
      </c>
      <c r="Q27">
        <v>0</v>
      </c>
      <c r="R27">
        <v>0</v>
      </c>
      <c r="S27">
        <v>0</v>
      </c>
      <c r="T27">
        <v>0</v>
      </c>
      <c r="U27">
        <v>0</v>
      </c>
      <c r="V27">
        <v>0</v>
      </c>
      <c r="W27">
        <v>0</v>
      </c>
      <c r="X27">
        <v>1</v>
      </c>
    </row>
    <row r="28" spans="1:25" x14ac:dyDescent="0.25">
      <c r="A28" t="s">
        <v>110</v>
      </c>
      <c r="B28">
        <v>9</v>
      </c>
      <c r="C28">
        <v>0</v>
      </c>
      <c r="D28">
        <v>0</v>
      </c>
      <c r="E28" s="58">
        <v>0</v>
      </c>
      <c r="F28" s="58">
        <v>0</v>
      </c>
      <c r="G28" s="58">
        <v>0</v>
      </c>
      <c r="H28" s="58">
        <v>0</v>
      </c>
      <c r="I28" s="58">
        <v>0</v>
      </c>
      <c r="J28">
        <v>0</v>
      </c>
      <c r="K28">
        <v>0</v>
      </c>
      <c r="L28">
        <v>-1</v>
      </c>
      <c r="M28">
        <v>0</v>
      </c>
      <c r="N28">
        <v>3</v>
      </c>
      <c r="O28">
        <v>0</v>
      </c>
      <c r="P28">
        <v>0</v>
      </c>
      <c r="Q28">
        <v>0</v>
      </c>
      <c r="R28">
        <v>0</v>
      </c>
      <c r="S28">
        <v>0</v>
      </c>
      <c r="T28">
        <v>0</v>
      </c>
      <c r="U28">
        <v>0</v>
      </c>
      <c r="V28">
        <v>0</v>
      </c>
      <c r="W28">
        <v>0</v>
      </c>
      <c r="X28">
        <v>0</v>
      </c>
    </row>
    <row r="29" spans="1:25" x14ac:dyDescent="0.25">
      <c r="A29" t="s">
        <v>111</v>
      </c>
      <c r="B29">
        <v>12</v>
      </c>
      <c r="C29">
        <v>0</v>
      </c>
      <c r="D29">
        <v>1</v>
      </c>
      <c r="E29" s="58">
        <v>0</v>
      </c>
      <c r="F29" s="58">
        <v>0</v>
      </c>
      <c r="G29" s="58">
        <v>0</v>
      </c>
      <c r="H29" s="58">
        <v>0</v>
      </c>
      <c r="I29" s="58">
        <v>0</v>
      </c>
      <c r="J29">
        <v>0</v>
      </c>
      <c r="K29">
        <v>0</v>
      </c>
      <c r="L29">
        <v>0</v>
      </c>
      <c r="M29">
        <v>0</v>
      </c>
      <c r="N29">
        <v>0</v>
      </c>
      <c r="O29">
        <v>0</v>
      </c>
      <c r="P29">
        <v>1</v>
      </c>
      <c r="Q29">
        <v>0</v>
      </c>
      <c r="R29">
        <v>0</v>
      </c>
      <c r="S29">
        <v>0</v>
      </c>
      <c r="T29">
        <v>0</v>
      </c>
      <c r="U29">
        <v>0</v>
      </c>
      <c r="V29">
        <v>0</v>
      </c>
      <c r="W29">
        <v>1</v>
      </c>
      <c r="X29">
        <v>0</v>
      </c>
    </row>
    <row r="30" spans="1:25" x14ac:dyDescent="0.25">
      <c r="A30" t="s">
        <v>113</v>
      </c>
      <c r="B30">
        <v>13</v>
      </c>
      <c r="C30">
        <v>0</v>
      </c>
      <c r="D30">
        <v>-2</v>
      </c>
      <c r="E30" s="58">
        <v>0</v>
      </c>
      <c r="F30" s="58">
        <v>0</v>
      </c>
      <c r="G30" s="58">
        <v>0</v>
      </c>
      <c r="H30" s="58">
        <v>0</v>
      </c>
      <c r="I30" s="58">
        <v>0</v>
      </c>
      <c r="J30">
        <v>0</v>
      </c>
      <c r="K30">
        <v>0</v>
      </c>
      <c r="L30">
        <v>3</v>
      </c>
      <c r="M30">
        <v>0</v>
      </c>
      <c r="N30">
        <v>0</v>
      </c>
      <c r="O30">
        <v>0</v>
      </c>
      <c r="P30">
        <v>0</v>
      </c>
      <c r="Q30">
        <v>0</v>
      </c>
      <c r="R30">
        <v>0</v>
      </c>
      <c r="S30">
        <v>0</v>
      </c>
      <c r="T30">
        <v>0</v>
      </c>
      <c r="U30">
        <v>0</v>
      </c>
      <c r="V30">
        <v>0</v>
      </c>
      <c r="W30">
        <v>0</v>
      </c>
      <c r="X30">
        <v>0</v>
      </c>
    </row>
    <row r="31" spans="1:25" x14ac:dyDescent="0.25">
      <c r="A31" t="s">
        <v>114</v>
      </c>
      <c r="B31">
        <v>11</v>
      </c>
      <c r="C31">
        <v>0</v>
      </c>
      <c r="D31">
        <v>1</v>
      </c>
      <c r="E31" s="58">
        <v>0</v>
      </c>
      <c r="F31" s="58">
        <v>0</v>
      </c>
      <c r="G31" s="58">
        <v>0</v>
      </c>
      <c r="H31" s="58">
        <v>0</v>
      </c>
      <c r="I31" s="58">
        <v>0</v>
      </c>
      <c r="J31">
        <v>0</v>
      </c>
      <c r="K31">
        <v>0</v>
      </c>
      <c r="L31">
        <v>1</v>
      </c>
      <c r="M31">
        <v>0</v>
      </c>
      <c r="N31">
        <v>0</v>
      </c>
      <c r="O31">
        <v>0</v>
      </c>
      <c r="P31">
        <v>0</v>
      </c>
      <c r="Q31">
        <v>0</v>
      </c>
      <c r="R31">
        <v>0</v>
      </c>
      <c r="S31">
        <v>0</v>
      </c>
      <c r="T31">
        <v>0</v>
      </c>
      <c r="U31">
        <v>0</v>
      </c>
      <c r="V31">
        <v>0</v>
      </c>
      <c r="W31">
        <v>0</v>
      </c>
      <c r="X31">
        <v>1</v>
      </c>
    </row>
    <row r="32" spans="1:25" x14ac:dyDescent="0.25">
      <c r="A32" t="s">
        <v>115</v>
      </c>
      <c r="B32">
        <v>13</v>
      </c>
      <c r="C32">
        <v>0</v>
      </c>
      <c r="D32">
        <v>0</v>
      </c>
      <c r="E32" s="58">
        <v>0</v>
      </c>
      <c r="F32" s="58">
        <v>0</v>
      </c>
      <c r="G32" s="58">
        <v>0</v>
      </c>
      <c r="H32" s="58">
        <v>0</v>
      </c>
      <c r="I32" s="58">
        <v>1</v>
      </c>
      <c r="J32">
        <v>2</v>
      </c>
      <c r="K32">
        <v>0</v>
      </c>
      <c r="L32">
        <v>0</v>
      </c>
      <c r="M32">
        <v>0</v>
      </c>
      <c r="N32">
        <v>0</v>
      </c>
      <c r="O32">
        <v>0</v>
      </c>
      <c r="P32">
        <v>0</v>
      </c>
      <c r="Q32">
        <v>0</v>
      </c>
      <c r="R32">
        <v>0</v>
      </c>
      <c r="S32">
        <v>0</v>
      </c>
      <c r="T32">
        <v>0</v>
      </c>
      <c r="U32">
        <v>0</v>
      </c>
      <c r="V32">
        <v>0</v>
      </c>
      <c r="W32">
        <v>0</v>
      </c>
      <c r="X32">
        <v>1</v>
      </c>
    </row>
    <row r="33" spans="1:24" x14ac:dyDescent="0.25">
      <c r="A33" t="s">
        <v>116</v>
      </c>
      <c r="B33">
        <v>12</v>
      </c>
      <c r="C33">
        <v>0</v>
      </c>
      <c r="D33">
        <v>0</v>
      </c>
      <c r="E33" s="58">
        <v>0</v>
      </c>
      <c r="F33" s="58">
        <v>0</v>
      </c>
      <c r="G33" s="58">
        <v>0</v>
      </c>
      <c r="H33" s="58">
        <v>0</v>
      </c>
      <c r="I33" s="58">
        <v>0</v>
      </c>
      <c r="J33">
        <v>1</v>
      </c>
      <c r="K33">
        <v>0</v>
      </c>
      <c r="L33">
        <v>0</v>
      </c>
      <c r="M33">
        <v>0</v>
      </c>
      <c r="N33">
        <v>0</v>
      </c>
      <c r="O33">
        <v>0</v>
      </c>
      <c r="P33">
        <v>0</v>
      </c>
      <c r="Q33">
        <v>0</v>
      </c>
      <c r="R33">
        <v>0</v>
      </c>
      <c r="S33">
        <v>0</v>
      </c>
      <c r="T33">
        <v>0</v>
      </c>
      <c r="U33">
        <v>0</v>
      </c>
      <c r="V33">
        <v>0</v>
      </c>
      <c r="W33">
        <v>0</v>
      </c>
      <c r="X33">
        <v>0</v>
      </c>
    </row>
    <row r="34" spans="1:24" x14ac:dyDescent="0.25">
      <c r="A34" t="s">
        <v>117</v>
      </c>
      <c r="B34">
        <v>4</v>
      </c>
      <c r="C34">
        <v>0</v>
      </c>
      <c r="D34">
        <v>0</v>
      </c>
      <c r="E34" s="58">
        <v>0</v>
      </c>
      <c r="F34" s="58">
        <v>0</v>
      </c>
      <c r="G34" s="58">
        <v>0</v>
      </c>
      <c r="H34" s="58">
        <v>0</v>
      </c>
      <c r="I34" s="58">
        <v>5</v>
      </c>
      <c r="J34">
        <v>0</v>
      </c>
      <c r="K34">
        <v>0</v>
      </c>
      <c r="L34">
        <v>0</v>
      </c>
      <c r="M34">
        <v>0</v>
      </c>
      <c r="N34">
        <v>0</v>
      </c>
      <c r="O34">
        <v>0</v>
      </c>
      <c r="P34">
        <v>0</v>
      </c>
      <c r="Q34">
        <v>0</v>
      </c>
      <c r="R34">
        <v>0</v>
      </c>
      <c r="S34">
        <v>0</v>
      </c>
      <c r="T34">
        <v>0</v>
      </c>
      <c r="U34">
        <v>0</v>
      </c>
      <c r="V34">
        <v>0</v>
      </c>
      <c r="W34">
        <v>0</v>
      </c>
      <c r="X34">
        <v>0</v>
      </c>
    </row>
    <row r="35" spans="1:24" x14ac:dyDescent="0.25">
      <c r="A35" t="s">
        <v>122</v>
      </c>
      <c r="B35">
        <v>21</v>
      </c>
      <c r="C35">
        <v>0</v>
      </c>
      <c r="D35">
        <v>0</v>
      </c>
      <c r="E35" s="58">
        <v>0</v>
      </c>
      <c r="F35" s="58">
        <v>0</v>
      </c>
      <c r="G35" s="58">
        <v>0</v>
      </c>
      <c r="H35" s="58">
        <v>0</v>
      </c>
      <c r="I35" s="58">
        <v>0</v>
      </c>
      <c r="J35">
        <v>0</v>
      </c>
      <c r="K35">
        <v>0</v>
      </c>
      <c r="L35">
        <v>0</v>
      </c>
      <c r="M35">
        <v>0</v>
      </c>
      <c r="N35">
        <v>0</v>
      </c>
      <c r="O35">
        <v>0</v>
      </c>
      <c r="P35">
        <v>0</v>
      </c>
      <c r="Q35">
        <v>0</v>
      </c>
      <c r="R35">
        <v>0</v>
      </c>
      <c r="S35">
        <v>0</v>
      </c>
      <c r="T35">
        <v>2</v>
      </c>
      <c r="U35">
        <v>0</v>
      </c>
      <c r="V35">
        <v>0</v>
      </c>
      <c r="W35">
        <v>2</v>
      </c>
      <c r="X35">
        <v>1</v>
      </c>
    </row>
    <row r="36" spans="1:24" x14ac:dyDescent="0.25">
      <c r="A36" t="s">
        <v>123</v>
      </c>
      <c r="B36">
        <v>20</v>
      </c>
      <c r="C36">
        <v>0</v>
      </c>
      <c r="D36">
        <v>2</v>
      </c>
      <c r="E36" s="58">
        <v>0</v>
      </c>
      <c r="F36" s="58">
        <v>0</v>
      </c>
      <c r="G36" s="58">
        <v>0</v>
      </c>
      <c r="H36" s="58">
        <v>0</v>
      </c>
      <c r="I36" s="58">
        <v>2</v>
      </c>
      <c r="J36">
        <v>3</v>
      </c>
      <c r="K36">
        <v>0</v>
      </c>
      <c r="L36">
        <v>0</v>
      </c>
      <c r="M36">
        <v>0</v>
      </c>
      <c r="N36">
        <v>0</v>
      </c>
      <c r="O36">
        <v>0</v>
      </c>
      <c r="P36">
        <v>0</v>
      </c>
      <c r="Q36">
        <v>0</v>
      </c>
      <c r="R36">
        <v>0</v>
      </c>
      <c r="S36">
        <v>0</v>
      </c>
      <c r="T36">
        <v>0</v>
      </c>
      <c r="U36">
        <v>0</v>
      </c>
      <c r="V36">
        <v>0</v>
      </c>
      <c r="W36">
        <v>1</v>
      </c>
      <c r="X36">
        <v>1</v>
      </c>
    </row>
    <row r="37" spans="1:24" x14ac:dyDescent="0.25">
      <c r="A37" t="s">
        <v>124</v>
      </c>
      <c r="B37">
        <v>7</v>
      </c>
      <c r="C37">
        <v>0</v>
      </c>
      <c r="D37">
        <v>0</v>
      </c>
      <c r="E37" s="58">
        <v>0</v>
      </c>
      <c r="F37" s="58">
        <v>1</v>
      </c>
      <c r="G37" s="58">
        <v>0</v>
      </c>
      <c r="H37" s="58">
        <v>0</v>
      </c>
      <c r="I37" s="58">
        <v>0</v>
      </c>
      <c r="J37">
        <v>0</v>
      </c>
      <c r="K37">
        <v>0</v>
      </c>
      <c r="L37">
        <v>0</v>
      </c>
      <c r="M37">
        <v>0</v>
      </c>
      <c r="N37">
        <v>0</v>
      </c>
      <c r="O37">
        <v>0</v>
      </c>
      <c r="P37">
        <v>0</v>
      </c>
      <c r="Q37">
        <v>0</v>
      </c>
      <c r="R37">
        <v>0</v>
      </c>
      <c r="S37">
        <v>0</v>
      </c>
      <c r="T37">
        <v>0</v>
      </c>
      <c r="U37">
        <v>0</v>
      </c>
      <c r="V37">
        <v>0</v>
      </c>
      <c r="W37">
        <v>0</v>
      </c>
      <c r="X37">
        <v>0</v>
      </c>
    </row>
    <row r="38" spans="1:24" x14ac:dyDescent="0.25">
      <c r="A38" t="s">
        <v>125</v>
      </c>
      <c r="B38">
        <v>18</v>
      </c>
      <c r="C38">
        <v>0</v>
      </c>
      <c r="D38">
        <v>0</v>
      </c>
      <c r="E38" s="58">
        <v>0</v>
      </c>
      <c r="F38" s="58">
        <v>0</v>
      </c>
      <c r="G38" s="58">
        <v>0</v>
      </c>
      <c r="H38" s="58">
        <v>1</v>
      </c>
      <c r="I38" s="58">
        <v>0</v>
      </c>
      <c r="J38">
        <v>0</v>
      </c>
      <c r="K38">
        <v>0</v>
      </c>
      <c r="L38">
        <v>0</v>
      </c>
      <c r="M38">
        <v>0</v>
      </c>
      <c r="N38">
        <v>0</v>
      </c>
      <c r="O38">
        <v>0</v>
      </c>
      <c r="P38">
        <v>0</v>
      </c>
      <c r="Q38">
        <v>0</v>
      </c>
      <c r="R38">
        <v>0</v>
      </c>
      <c r="S38">
        <v>0</v>
      </c>
      <c r="T38">
        <v>0</v>
      </c>
      <c r="U38">
        <v>0</v>
      </c>
      <c r="V38">
        <v>0</v>
      </c>
      <c r="W38">
        <v>1</v>
      </c>
      <c r="X38">
        <v>0</v>
      </c>
    </row>
    <row r="39" spans="1:24" x14ac:dyDescent="0.25">
      <c r="A39" t="s">
        <v>126</v>
      </c>
      <c r="B39">
        <v>35</v>
      </c>
      <c r="C39">
        <v>0</v>
      </c>
      <c r="D39">
        <v>0</v>
      </c>
      <c r="E39" s="58">
        <v>0</v>
      </c>
      <c r="F39" s="58">
        <v>0</v>
      </c>
      <c r="G39" s="58">
        <v>0</v>
      </c>
      <c r="H39" s="58">
        <v>0</v>
      </c>
      <c r="I39" s="58">
        <v>0</v>
      </c>
      <c r="J39">
        <v>0</v>
      </c>
      <c r="K39">
        <v>0</v>
      </c>
      <c r="L39">
        <v>3</v>
      </c>
      <c r="M39">
        <v>0</v>
      </c>
      <c r="N39">
        <v>3</v>
      </c>
      <c r="O39">
        <v>0</v>
      </c>
      <c r="P39">
        <v>0</v>
      </c>
      <c r="Q39">
        <v>0</v>
      </c>
      <c r="R39">
        <v>0</v>
      </c>
      <c r="S39">
        <v>0</v>
      </c>
      <c r="T39">
        <v>0</v>
      </c>
      <c r="U39">
        <v>0</v>
      </c>
      <c r="V39">
        <v>0</v>
      </c>
      <c r="W39">
        <v>1</v>
      </c>
      <c r="X39">
        <v>0</v>
      </c>
    </row>
    <row r="40" spans="1:24" x14ac:dyDescent="0.25">
      <c r="A40" t="s">
        <v>127</v>
      </c>
      <c r="B40">
        <v>15</v>
      </c>
      <c r="C40">
        <v>0</v>
      </c>
      <c r="D40">
        <v>0</v>
      </c>
      <c r="E40" s="58">
        <v>0</v>
      </c>
      <c r="F40" s="58">
        <v>0</v>
      </c>
      <c r="G40" s="58">
        <v>0</v>
      </c>
      <c r="H40" s="58">
        <v>0</v>
      </c>
      <c r="I40" s="58">
        <v>0</v>
      </c>
      <c r="J40">
        <v>0</v>
      </c>
      <c r="K40">
        <v>0</v>
      </c>
      <c r="L40">
        <v>0</v>
      </c>
      <c r="M40">
        <v>0</v>
      </c>
      <c r="N40">
        <v>0</v>
      </c>
      <c r="O40">
        <v>0</v>
      </c>
      <c r="P40">
        <v>0</v>
      </c>
      <c r="Q40">
        <v>1</v>
      </c>
      <c r="R40">
        <v>0</v>
      </c>
      <c r="S40">
        <v>0</v>
      </c>
      <c r="T40">
        <v>0</v>
      </c>
      <c r="U40">
        <v>0</v>
      </c>
      <c r="V40">
        <v>0</v>
      </c>
      <c r="W40">
        <v>1</v>
      </c>
      <c r="X40">
        <v>1</v>
      </c>
    </row>
    <row r="41" spans="1:24" x14ac:dyDescent="0.25">
      <c r="A41" t="s">
        <v>128</v>
      </c>
      <c r="B41">
        <v>16</v>
      </c>
      <c r="C41">
        <v>0</v>
      </c>
      <c r="D41">
        <v>0</v>
      </c>
      <c r="E41" s="58">
        <v>0</v>
      </c>
      <c r="F41" s="58">
        <v>0</v>
      </c>
      <c r="G41" s="58">
        <v>0</v>
      </c>
      <c r="H41" s="58">
        <v>0</v>
      </c>
      <c r="I41" s="58">
        <v>1</v>
      </c>
      <c r="J41">
        <v>3</v>
      </c>
      <c r="K41">
        <v>0</v>
      </c>
      <c r="L41">
        <v>0</v>
      </c>
      <c r="M41">
        <v>0</v>
      </c>
      <c r="N41">
        <v>0</v>
      </c>
      <c r="O41">
        <v>0</v>
      </c>
      <c r="P41">
        <v>0</v>
      </c>
      <c r="Q41">
        <v>0</v>
      </c>
      <c r="R41">
        <v>0</v>
      </c>
      <c r="S41">
        <v>0</v>
      </c>
      <c r="T41">
        <v>0</v>
      </c>
      <c r="U41">
        <v>0</v>
      </c>
      <c r="V41">
        <v>0</v>
      </c>
      <c r="W41">
        <v>1</v>
      </c>
      <c r="X41">
        <v>1</v>
      </c>
    </row>
    <row r="42" spans="1:24" x14ac:dyDescent="0.25">
      <c r="A42" t="s">
        <v>129</v>
      </c>
      <c r="B42">
        <v>9</v>
      </c>
      <c r="C42">
        <v>0</v>
      </c>
      <c r="D42">
        <v>0</v>
      </c>
      <c r="E42" s="58">
        <v>2</v>
      </c>
      <c r="F42" s="58">
        <v>0</v>
      </c>
      <c r="G42" s="58">
        <v>0</v>
      </c>
      <c r="H42" s="58">
        <v>0</v>
      </c>
      <c r="I42" s="58">
        <v>0</v>
      </c>
      <c r="J42">
        <v>0</v>
      </c>
      <c r="K42">
        <v>0</v>
      </c>
      <c r="L42">
        <v>0</v>
      </c>
      <c r="M42">
        <v>0</v>
      </c>
      <c r="N42">
        <v>0</v>
      </c>
      <c r="O42">
        <v>0</v>
      </c>
      <c r="P42">
        <v>0</v>
      </c>
      <c r="Q42">
        <v>0</v>
      </c>
      <c r="R42">
        <v>0</v>
      </c>
      <c r="S42">
        <v>0</v>
      </c>
      <c r="T42">
        <v>0</v>
      </c>
      <c r="U42">
        <v>0</v>
      </c>
      <c r="V42">
        <v>0</v>
      </c>
      <c r="W42">
        <v>0</v>
      </c>
      <c r="X42">
        <v>1</v>
      </c>
    </row>
    <row r="43" spans="1:24" x14ac:dyDescent="0.25">
      <c r="A43" t="s">
        <v>130</v>
      </c>
      <c r="B43">
        <v>8</v>
      </c>
      <c r="C43">
        <v>0</v>
      </c>
      <c r="D43">
        <v>0</v>
      </c>
      <c r="E43" s="58">
        <v>5</v>
      </c>
      <c r="F43" s="58">
        <v>0</v>
      </c>
      <c r="G43" s="58">
        <v>0</v>
      </c>
      <c r="H43" s="58">
        <v>0</v>
      </c>
      <c r="I43" s="58">
        <v>0</v>
      </c>
      <c r="J43">
        <v>0</v>
      </c>
      <c r="K43">
        <v>0</v>
      </c>
      <c r="L43">
        <v>0</v>
      </c>
      <c r="M43">
        <v>0</v>
      </c>
      <c r="N43">
        <v>0</v>
      </c>
      <c r="O43">
        <v>0</v>
      </c>
      <c r="P43">
        <v>0</v>
      </c>
      <c r="Q43">
        <v>0</v>
      </c>
      <c r="R43">
        <v>0</v>
      </c>
      <c r="S43">
        <v>0</v>
      </c>
      <c r="T43">
        <v>0</v>
      </c>
      <c r="U43">
        <v>0</v>
      </c>
      <c r="V43">
        <v>0</v>
      </c>
      <c r="W43">
        <v>0</v>
      </c>
      <c r="X43">
        <v>0</v>
      </c>
    </row>
    <row r="44" spans="1:24" x14ac:dyDescent="0.25">
      <c r="A44" t="s">
        <v>131</v>
      </c>
      <c r="B44">
        <v>15</v>
      </c>
      <c r="C44">
        <v>0</v>
      </c>
      <c r="D44">
        <v>0</v>
      </c>
      <c r="E44" s="58">
        <v>2</v>
      </c>
      <c r="F44" s="58">
        <v>0</v>
      </c>
      <c r="G44" s="58">
        <v>0</v>
      </c>
      <c r="H44" s="58">
        <v>0</v>
      </c>
      <c r="I44" s="58">
        <v>2</v>
      </c>
      <c r="J44">
        <v>0</v>
      </c>
      <c r="K44">
        <v>0</v>
      </c>
      <c r="L44">
        <v>0</v>
      </c>
      <c r="M44">
        <v>0</v>
      </c>
      <c r="N44">
        <v>0</v>
      </c>
      <c r="O44">
        <v>0</v>
      </c>
      <c r="P44">
        <v>0</v>
      </c>
      <c r="Q44">
        <v>0</v>
      </c>
      <c r="R44">
        <v>0</v>
      </c>
      <c r="S44">
        <v>1</v>
      </c>
      <c r="T44">
        <v>0</v>
      </c>
      <c r="U44">
        <v>0</v>
      </c>
      <c r="V44">
        <v>0</v>
      </c>
      <c r="W44">
        <v>0</v>
      </c>
      <c r="X44">
        <v>0</v>
      </c>
    </row>
    <row r="45" spans="1:24" x14ac:dyDescent="0.25">
      <c r="A45" t="s">
        <v>132</v>
      </c>
      <c r="B45">
        <v>7</v>
      </c>
      <c r="C45">
        <v>0</v>
      </c>
      <c r="D45">
        <v>0</v>
      </c>
      <c r="E45" s="58">
        <v>0</v>
      </c>
      <c r="F45" s="58">
        <v>1</v>
      </c>
      <c r="G45" s="58">
        <v>0</v>
      </c>
      <c r="H45" s="58">
        <v>0</v>
      </c>
      <c r="I45" s="58">
        <v>0</v>
      </c>
      <c r="J45">
        <v>0</v>
      </c>
      <c r="K45">
        <v>0</v>
      </c>
      <c r="L45">
        <v>0</v>
      </c>
      <c r="M45">
        <v>0</v>
      </c>
      <c r="N45">
        <v>0</v>
      </c>
      <c r="O45">
        <v>0</v>
      </c>
      <c r="P45">
        <v>1</v>
      </c>
      <c r="Q45">
        <v>0</v>
      </c>
      <c r="R45">
        <v>0</v>
      </c>
      <c r="S45">
        <v>0</v>
      </c>
      <c r="T45">
        <v>0</v>
      </c>
      <c r="U45">
        <v>0</v>
      </c>
      <c r="V45">
        <v>0</v>
      </c>
      <c r="W45">
        <v>0</v>
      </c>
      <c r="X45">
        <v>1</v>
      </c>
    </row>
    <row r="46" spans="1:24" x14ac:dyDescent="0.25">
      <c r="A46" t="s">
        <v>133</v>
      </c>
      <c r="B46">
        <v>7</v>
      </c>
      <c r="C46">
        <v>0</v>
      </c>
      <c r="D46">
        <v>0</v>
      </c>
      <c r="E46" s="58">
        <v>0</v>
      </c>
      <c r="F46" s="58">
        <v>0</v>
      </c>
      <c r="G46" s="58">
        <v>0</v>
      </c>
      <c r="H46" s="58">
        <v>1</v>
      </c>
      <c r="I46" s="58">
        <v>0</v>
      </c>
      <c r="J46">
        <v>0</v>
      </c>
      <c r="K46">
        <v>0</v>
      </c>
      <c r="L46">
        <v>0</v>
      </c>
      <c r="M46">
        <v>0</v>
      </c>
      <c r="N46">
        <v>0</v>
      </c>
      <c r="O46">
        <v>0</v>
      </c>
      <c r="P46">
        <v>1</v>
      </c>
      <c r="Q46">
        <v>0</v>
      </c>
      <c r="R46">
        <v>0</v>
      </c>
      <c r="S46">
        <v>0</v>
      </c>
      <c r="T46">
        <v>0</v>
      </c>
      <c r="U46">
        <v>0</v>
      </c>
      <c r="V46">
        <v>0</v>
      </c>
      <c r="W46">
        <v>0</v>
      </c>
      <c r="X46">
        <v>1</v>
      </c>
    </row>
    <row r="47" spans="1:24" x14ac:dyDescent="0.25">
      <c r="A47" t="s">
        <v>134</v>
      </c>
      <c r="B47">
        <v>9</v>
      </c>
      <c r="C47">
        <v>0</v>
      </c>
      <c r="D47">
        <v>0</v>
      </c>
      <c r="E47" s="58">
        <v>0</v>
      </c>
      <c r="F47" s="58">
        <v>2</v>
      </c>
      <c r="G47" s="58">
        <v>0</v>
      </c>
      <c r="H47" s="58">
        <v>0</v>
      </c>
      <c r="I47" s="58">
        <v>0</v>
      </c>
      <c r="J47">
        <v>0</v>
      </c>
      <c r="K47">
        <v>0</v>
      </c>
      <c r="L47">
        <v>-1</v>
      </c>
      <c r="M47">
        <v>0</v>
      </c>
      <c r="N47">
        <v>0</v>
      </c>
      <c r="O47">
        <v>0</v>
      </c>
      <c r="P47">
        <v>0</v>
      </c>
      <c r="Q47">
        <v>0</v>
      </c>
      <c r="R47">
        <v>0</v>
      </c>
      <c r="S47">
        <v>0</v>
      </c>
      <c r="T47">
        <v>0</v>
      </c>
      <c r="U47">
        <v>0</v>
      </c>
      <c r="V47">
        <v>0</v>
      </c>
      <c r="W47">
        <v>0</v>
      </c>
      <c r="X47">
        <v>0</v>
      </c>
    </row>
    <row r="48" spans="1:24" x14ac:dyDescent="0.25">
      <c r="A48" t="s">
        <v>135</v>
      </c>
      <c r="B48">
        <v>12</v>
      </c>
      <c r="C48">
        <v>0</v>
      </c>
      <c r="D48">
        <v>0</v>
      </c>
      <c r="E48" s="58">
        <v>0</v>
      </c>
      <c r="F48" s="58">
        <v>1</v>
      </c>
      <c r="G48" s="58">
        <v>0</v>
      </c>
      <c r="H48" s="58">
        <v>0</v>
      </c>
      <c r="I48" s="58">
        <v>0</v>
      </c>
      <c r="J48">
        <v>0</v>
      </c>
      <c r="K48">
        <v>0</v>
      </c>
      <c r="L48">
        <v>0</v>
      </c>
      <c r="M48">
        <v>0</v>
      </c>
      <c r="N48">
        <v>0</v>
      </c>
      <c r="O48">
        <v>0</v>
      </c>
      <c r="P48">
        <v>0</v>
      </c>
      <c r="Q48">
        <v>0</v>
      </c>
      <c r="R48">
        <v>0</v>
      </c>
      <c r="S48">
        <v>0</v>
      </c>
      <c r="T48">
        <v>0</v>
      </c>
      <c r="U48">
        <v>0</v>
      </c>
      <c r="V48">
        <v>0</v>
      </c>
      <c r="W48">
        <v>0</v>
      </c>
      <c r="X48">
        <v>1</v>
      </c>
    </row>
    <row r="49" spans="1:24" x14ac:dyDescent="0.25">
      <c r="A49" t="s">
        <v>136</v>
      </c>
      <c r="B49">
        <v>12</v>
      </c>
      <c r="C49">
        <v>0</v>
      </c>
      <c r="D49">
        <v>0</v>
      </c>
      <c r="E49" s="58">
        <v>0</v>
      </c>
      <c r="F49" s="58">
        <v>0</v>
      </c>
      <c r="G49" s="58">
        <v>0</v>
      </c>
      <c r="H49" s="58">
        <v>1</v>
      </c>
      <c r="I49" s="58">
        <v>0</v>
      </c>
      <c r="J49">
        <v>0</v>
      </c>
      <c r="K49">
        <v>0</v>
      </c>
      <c r="L49">
        <v>0</v>
      </c>
      <c r="M49">
        <v>0</v>
      </c>
      <c r="N49">
        <v>0</v>
      </c>
      <c r="O49">
        <v>0</v>
      </c>
      <c r="P49">
        <v>0</v>
      </c>
      <c r="Q49">
        <v>0</v>
      </c>
      <c r="R49">
        <v>0</v>
      </c>
      <c r="S49">
        <v>0</v>
      </c>
      <c r="T49">
        <v>0</v>
      </c>
      <c r="U49">
        <v>0</v>
      </c>
      <c r="V49">
        <v>0</v>
      </c>
      <c r="W49">
        <v>0</v>
      </c>
      <c r="X49">
        <v>1</v>
      </c>
    </row>
    <row r="50" spans="1:24" x14ac:dyDescent="0.25">
      <c r="A50" t="s">
        <v>137</v>
      </c>
      <c r="B50">
        <v>9</v>
      </c>
      <c r="C50">
        <v>0</v>
      </c>
      <c r="D50">
        <v>2</v>
      </c>
      <c r="E50" s="58">
        <v>0</v>
      </c>
      <c r="F50" s="58">
        <v>0</v>
      </c>
      <c r="G50" s="58">
        <v>0</v>
      </c>
      <c r="H50" s="58">
        <v>0</v>
      </c>
      <c r="I50" s="58">
        <v>0</v>
      </c>
      <c r="J50">
        <v>0</v>
      </c>
      <c r="K50">
        <v>0</v>
      </c>
      <c r="L50">
        <v>0</v>
      </c>
      <c r="M50">
        <v>0</v>
      </c>
      <c r="N50">
        <v>0</v>
      </c>
      <c r="O50">
        <v>0</v>
      </c>
      <c r="P50">
        <v>0</v>
      </c>
      <c r="Q50">
        <v>0</v>
      </c>
      <c r="R50">
        <v>0</v>
      </c>
      <c r="S50">
        <v>0</v>
      </c>
      <c r="T50">
        <v>0</v>
      </c>
      <c r="U50">
        <v>0</v>
      </c>
      <c r="V50">
        <v>0</v>
      </c>
      <c r="W50">
        <v>0</v>
      </c>
      <c r="X50">
        <v>0</v>
      </c>
    </row>
    <row r="51" spans="1:24" x14ac:dyDescent="0.25">
      <c r="A51" t="s">
        <v>138</v>
      </c>
      <c r="B51">
        <v>26</v>
      </c>
      <c r="C51">
        <v>0</v>
      </c>
      <c r="D51">
        <v>0</v>
      </c>
      <c r="E51" s="58">
        <v>0</v>
      </c>
      <c r="F51" s="58">
        <v>0</v>
      </c>
      <c r="G51" s="58">
        <v>0</v>
      </c>
      <c r="H51" s="58">
        <v>0</v>
      </c>
      <c r="I51" s="58">
        <v>2</v>
      </c>
      <c r="J51">
        <v>0</v>
      </c>
      <c r="K51">
        <v>0</v>
      </c>
      <c r="L51">
        <v>0</v>
      </c>
      <c r="M51">
        <v>0</v>
      </c>
      <c r="N51">
        <v>0</v>
      </c>
      <c r="O51">
        <v>0</v>
      </c>
      <c r="P51">
        <v>0</v>
      </c>
      <c r="Q51">
        <v>0</v>
      </c>
      <c r="R51">
        <v>0</v>
      </c>
      <c r="S51">
        <v>1</v>
      </c>
      <c r="T51">
        <v>1</v>
      </c>
      <c r="U51">
        <v>0</v>
      </c>
      <c r="V51">
        <v>0</v>
      </c>
      <c r="W51">
        <v>0</v>
      </c>
      <c r="X51">
        <v>0</v>
      </c>
    </row>
    <row r="52" spans="1:24" x14ac:dyDescent="0.25">
      <c r="A52" t="s">
        <v>139</v>
      </c>
      <c r="B52">
        <v>14</v>
      </c>
      <c r="C52">
        <v>0</v>
      </c>
      <c r="D52">
        <v>0</v>
      </c>
      <c r="E52" s="58">
        <v>0</v>
      </c>
      <c r="F52" s="58">
        <v>0</v>
      </c>
      <c r="G52" s="58">
        <v>2</v>
      </c>
      <c r="H52" s="58">
        <v>0</v>
      </c>
      <c r="I52" s="58">
        <v>0</v>
      </c>
      <c r="J52">
        <v>0</v>
      </c>
      <c r="K52">
        <v>0</v>
      </c>
      <c r="L52">
        <v>1</v>
      </c>
      <c r="M52">
        <v>0</v>
      </c>
      <c r="N52">
        <v>0</v>
      </c>
      <c r="O52">
        <v>0</v>
      </c>
      <c r="P52">
        <v>0</v>
      </c>
      <c r="Q52">
        <v>0</v>
      </c>
      <c r="R52">
        <v>0</v>
      </c>
      <c r="S52">
        <v>0</v>
      </c>
      <c r="T52">
        <v>0</v>
      </c>
      <c r="U52">
        <v>0</v>
      </c>
      <c r="V52">
        <v>0</v>
      </c>
      <c r="W52">
        <v>0</v>
      </c>
      <c r="X52">
        <v>0</v>
      </c>
    </row>
    <row r="53" spans="1:24" x14ac:dyDescent="0.25">
      <c r="A53" t="s">
        <v>140</v>
      </c>
      <c r="B53">
        <v>26</v>
      </c>
      <c r="C53">
        <v>0</v>
      </c>
      <c r="D53">
        <v>0</v>
      </c>
      <c r="E53" s="58">
        <v>0</v>
      </c>
      <c r="F53" s="58">
        <v>0</v>
      </c>
      <c r="G53" s="58">
        <v>0</v>
      </c>
      <c r="H53" s="58">
        <v>0</v>
      </c>
      <c r="I53" s="58">
        <v>0</v>
      </c>
      <c r="J53">
        <v>0</v>
      </c>
      <c r="K53">
        <v>0</v>
      </c>
      <c r="L53">
        <v>0</v>
      </c>
      <c r="M53">
        <v>0</v>
      </c>
      <c r="N53">
        <v>0</v>
      </c>
      <c r="O53">
        <v>0</v>
      </c>
      <c r="P53">
        <v>0</v>
      </c>
      <c r="Q53">
        <v>0</v>
      </c>
      <c r="R53">
        <v>0</v>
      </c>
      <c r="S53">
        <v>0</v>
      </c>
      <c r="T53">
        <v>2</v>
      </c>
      <c r="U53">
        <v>0</v>
      </c>
      <c r="V53">
        <v>0</v>
      </c>
      <c r="W53">
        <v>0</v>
      </c>
      <c r="X53">
        <v>0</v>
      </c>
    </row>
    <row r="54" spans="1:24" x14ac:dyDescent="0.25">
      <c r="A54" t="s">
        <v>141</v>
      </c>
      <c r="B54">
        <v>39</v>
      </c>
      <c r="C54">
        <v>0</v>
      </c>
      <c r="D54">
        <v>0</v>
      </c>
      <c r="E54" s="58">
        <v>0</v>
      </c>
      <c r="F54" s="58">
        <v>0</v>
      </c>
      <c r="G54" s="58">
        <v>0</v>
      </c>
      <c r="H54" s="58">
        <v>0</v>
      </c>
      <c r="I54" s="58">
        <v>6</v>
      </c>
      <c r="J54">
        <v>0</v>
      </c>
      <c r="K54">
        <v>0</v>
      </c>
      <c r="L54">
        <v>0</v>
      </c>
      <c r="M54">
        <v>0</v>
      </c>
      <c r="N54">
        <v>0</v>
      </c>
      <c r="O54">
        <v>0</v>
      </c>
      <c r="P54">
        <v>0</v>
      </c>
      <c r="Q54">
        <v>0</v>
      </c>
      <c r="R54">
        <v>2</v>
      </c>
      <c r="S54">
        <v>0</v>
      </c>
      <c r="T54">
        <v>2</v>
      </c>
      <c r="U54">
        <v>0</v>
      </c>
      <c r="V54">
        <v>0</v>
      </c>
      <c r="W54">
        <v>0</v>
      </c>
      <c r="X54">
        <v>0</v>
      </c>
    </row>
    <row r="55" spans="1:24" x14ac:dyDescent="0.25">
      <c r="A55" t="s">
        <v>148</v>
      </c>
      <c r="B55">
        <v>27</v>
      </c>
      <c r="C55">
        <v>0</v>
      </c>
      <c r="D55">
        <v>3</v>
      </c>
      <c r="E55" s="58">
        <v>0</v>
      </c>
      <c r="F55" s="58">
        <v>0</v>
      </c>
      <c r="G55" s="58">
        <v>0</v>
      </c>
      <c r="H55" s="58">
        <v>0</v>
      </c>
      <c r="I55" s="58">
        <v>0</v>
      </c>
      <c r="J55">
        <v>0</v>
      </c>
      <c r="K55">
        <v>0</v>
      </c>
      <c r="L55">
        <v>0</v>
      </c>
      <c r="M55">
        <v>0</v>
      </c>
      <c r="N55">
        <v>0</v>
      </c>
      <c r="O55">
        <v>0</v>
      </c>
      <c r="P55">
        <v>0</v>
      </c>
      <c r="Q55">
        <v>0</v>
      </c>
      <c r="R55">
        <v>0</v>
      </c>
      <c r="S55">
        <v>0</v>
      </c>
      <c r="T55">
        <v>0</v>
      </c>
      <c r="U55">
        <v>0</v>
      </c>
      <c r="V55">
        <v>0</v>
      </c>
      <c r="W55">
        <v>2</v>
      </c>
      <c r="X55">
        <v>0</v>
      </c>
    </row>
    <row r="56" spans="1:24" x14ac:dyDescent="0.25">
      <c r="A56" t="s">
        <v>149</v>
      </c>
      <c r="B56">
        <v>20</v>
      </c>
      <c r="C56">
        <v>0</v>
      </c>
      <c r="D56">
        <v>0</v>
      </c>
      <c r="E56" s="58">
        <v>0</v>
      </c>
      <c r="F56" s="58">
        <v>0</v>
      </c>
      <c r="G56" s="58">
        <v>0</v>
      </c>
      <c r="H56" s="58">
        <v>0</v>
      </c>
      <c r="I56" s="58">
        <v>0</v>
      </c>
      <c r="J56">
        <v>0</v>
      </c>
      <c r="K56">
        <v>0</v>
      </c>
      <c r="L56">
        <v>3</v>
      </c>
      <c r="M56">
        <v>0</v>
      </c>
      <c r="N56">
        <v>0</v>
      </c>
      <c r="O56">
        <v>0</v>
      </c>
      <c r="P56">
        <v>0</v>
      </c>
      <c r="Q56">
        <v>0</v>
      </c>
      <c r="R56">
        <v>0</v>
      </c>
      <c r="S56">
        <v>0</v>
      </c>
      <c r="T56">
        <v>0</v>
      </c>
      <c r="U56">
        <v>0</v>
      </c>
      <c r="V56">
        <v>0</v>
      </c>
      <c r="W56">
        <v>0</v>
      </c>
      <c r="X56">
        <v>0</v>
      </c>
    </row>
    <row r="57" spans="1:24" x14ac:dyDescent="0.25">
      <c r="A57" t="s">
        <v>150</v>
      </c>
      <c r="B57">
        <v>9</v>
      </c>
      <c r="C57">
        <v>0</v>
      </c>
      <c r="D57">
        <v>0</v>
      </c>
      <c r="E57" s="58">
        <v>0</v>
      </c>
      <c r="F57" s="58">
        <v>0</v>
      </c>
      <c r="G57" s="58">
        <v>0</v>
      </c>
      <c r="H57" s="58">
        <v>0</v>
      </c>
      <c r="I57" s="58">
        <v>0</v>
      </c>
      <c r="J57">
        <v>0</v>
      </c>
      <c r="K57">
        <v>0</v>
      </c>
      <c r="L57">
        <v>0</v>
      </c>
      <c r="M57">
        <v>0</v>
      </c>
      <c r="N57">
        <v>0</v>
      </c>
      <c r="O57">
        <v>0</v>
      </c>
      <c r="P57">
        <v>0</v>
      </c>
      <c r="Q57">
        <v>0</v>
      </c>
      <c r="R57">
        <v>0</v>
      </c>
      <c r="S57">
        <v>0</v>
      </c>
      <c r="T57">
        <v>0</v>
      </c>
      <c r="U57">
        <v>0</v>
      </c>
      <c r="V57">
        <v>0</v>
      </c>
      <c r="W57">
        <v>1</v>
      </c>
      <c r="X57">
        <v>0</v>
      </c>
    </row>
    <row r="58" spans="1:24" x14ac:dyDescent="0.25">
      <c r="A58" t="s">
        <v>155</v>
      </c>
      <c r="B58">
        <v>14</v>
      </c>
      <c r="C58">
        <v>0</v>
      </c>
      <c r="D58">
        <v>0</v>
      </c>
      <c r="E58" s="58">
        <v>0</v>
      </c>
      <c r="F58" s="58">
        <v>0</v>
      </c>
      <c r="G58" s="58">
        <v>0</v>
      </c>
      <c r="H58" s="58">
        <v>0</v>
      </c>
      <c r="I58" s="58">
        <v>3</v>
      </c>
      <c r="J58">
        <v>1</v>
      </c>
      <c r="K58">
        <v>0</v>
      </c>
      <c r="L58">
        <v>0</v>
      </c>
      <c r="M58">
        <v>0</v>
      </c>
      <c r="N58">
        <v>0</v>
      </c>
      <c r="O58">
        <v>0</v>
      </c>
      <c r="P58">
        <v>0</v>
      </c>
      <c r="Q58">
        <v>0</v>
      </c>
      <c r="R58">
        <v>0</v>
      </c>
      <c r="S58">
        <v>0</v>
      </c>
      <c r="T58">
        <v>0</v>
      </c>
      <c r="U58">
        <v>0</v>
      </c>
      <c r="V58">
        <v>0</v>
      </c>
      <c r="W58">
        <v>0</v>
      </c>
      <c r="X58">
        <v>1</v>
      </c>
    </row>
    <row r="59" spans="1:24" x14ac:dyDescent="0.25">
      <c r="A59" t="s">
        <v>156</v>
      </c>
      <c r="B59">
        <v>9</v>
      </c>
      <c r="C59">
        <v>0</v>
      </c>
      <c r="D59">
        <v>0</v>
      </c>
      <c r="E59" s="58">
        <v>0</v>
      </c>
      <c r="F59" s="58">
        <v>0</v>
      </c>
      <c r="G59" s="58">
        <v>0</v>
      </c>
      <c r="H59" s="58">
        <v>0</v>
      </c>
      <c r="I59" s="58">
        <v>1</v>
      </c>
      <c r="J59">
        <v>1</v>
      </c>
      <c r="K59">
        <v>0</v>
      </c>
      <c r="L59">
        <v>0</v>
      </c>
      <c r="M59">
        <v>0</v>
      </c>
      <c r="N59">
        <v>0</v>
      </c>
      <c r="O59">
        <v>0</v>
      </c>
      <c r="P59">
        <v>0</v>
      </c>
      <c r="Q59">
        <v>0</v>
      </c>
      <c r="R59">
        <v>0</v>
      </c>
      <c r="S59">
        <v>0</v>
      </c>
      <c r="T59">
        <v>0</v>
      </c>
      <c r="U59">
        <v>0</v>
      </c>
      <c r="V59">
        <v>0</v>
      </c>
      <c r="W59">
        <v>0</v>
      </c>
      <c r="X59">
        <v>1</v>
      </c>
    </row>
    <row r="60" spans="1:24" x14ac:dyDescent="0.25">
      <c r="A60" t="s">
        <v>157</v>
      </c>
      <c r="B60">
        <v>10</v>
      </c>
      <c r="C60">
        <v>0</v>
      </c>
      <c r="D60">
        <v>-1</v>
      </c>
      <c r="E60" s="58">
        <v>0</v>
      </c>
      <c r="F60" s="58">
        <v>0</v>
      </c>
      <c r="G60" s="58">
        <v>0</v>
      </c>
      <c r="H60" s="58">
        <v>0</v>
      </c>
      <c r="I60" s="58">
        <v>0</v>
      </c>
      <c r="J60">
        <v>0</v>
      </c>
      <c r="K60">
        <v>0</v>
      </c>
      <c r="L60">
        <v>2</v>
      </c>
      <c r="M60">
        <v>0</v>
      </c>
      <c r="N60">
        <v>0</v>
      </c>
      <c r="O60">
        <v>0</v>
      </c>
      <c r="P60">
        <v>0</v>
      </c>
      <c r="Q60">
        <v>0</v>
      </c>
      <c r="R60">
        <v>0</v>
      </c>
      <c r="S60">
        <v>0</v>
      </c>
      <c r="T60">
        <v>0</v>
      </c>
      <c r="U60">
        <v>0</v>
      </c>
      <c r="V60">
        <v>0</v>
      </c>
      <c r="W60">
        <v>0</v>
      </c>
      <c r="X60">
        <v>0</v>
      </c>
    </row>
    <row r="61" spans="1:24" x14ac:dyDescent="0.25">
      <c r="A61" t="s">
        <v>158</v>
      </c>
      <c r="B61">
        <v>14</v>
      </c>
      <c r="C61">
        <v>0</v>
      </c>
      <c r="D61">
        <v>0</v>
      </c>
      <c r="E61" s="58">
        <v>0</v>
      </c>
      <c r="F61" s="58">
        <v>0</v>
      </c>
      <c r="G61" s="58">
        <v>0</v>
      </c>
      <c r="H61" s="58">
        <v>0</v>
      </c>
      <c r="I61" s="58">
        <v>0</v>
      </c>
      <c r="J61">
        <v>0</v>
      </c>
      <c r="K61">
        <v>0</v>
      </c>
      <c r="L61">
        <v>0</v>
      </c>
      <c r="M61">
        <v>0</v>
      </c>
      <c r="N61">
        <v>0</v>
      </c>
      <c r="O61">
        <v>0</v>
      </c>
      <c r="P61">
        <v>0</v>
      </c>
      <c r="Q61">
        <v>0</v>
      </c>
      <c r="R61">
        <v>0</v>
      </c>
      <c r="S61">
        <v>0</v>
      </c>
      <c r="T61">
        <v>0</v>
      </c>
      <c r="U61">
        <v>0</v>
      </c>
      <c r="V61">
        <v>2</v>
      </c>
      <c r="W61">
        <v>1</v>
      </c>
      <c r="X61">
        <v>0</v>
      </c>
    </row>
    <row r="62" spans="1:24" x14ac:dyDescent="0.25">
      <c r="A62" t="s">
        <v>160</v>
      </c>
      <c r="B62">
        <v>15</v>
      </c>
      <c r="C62">
        <v>0</v>
      </c>
      <c r="D62">
        <v>2</v>
      </c>
      <c r="E62" s="58">
        <v>0</v>
      </c>
      <c r="F62" s="58">
        <v>0</v>
      </c>
      <c r="G62" s="58">
        <v>0</v>
      </c>
      <c r="H62" s="58">
        <v>0</v>
      </c>
      <c r="I62" s="58">
        <v>0</v>
      </c>
      <c r="J62">
        <v>0</v>
      </c>
      <c r="K62">
        <v>0</v>
      </c>
      <c r="L62">
        <v>0</v>
      </c>
      <c r="M62">
        <v>0</v>
      </c>
      <c r="N62">
        <v>0</v>
      </c>
      <c r="O62">
        <v>0</v>
      </c>
      <c r="P62">
        <v>0</v>
      </c>
      <c r="Q62">
        <v>0</v>
      </c>
      <c r="R62">
        <v>0</v>
      </c>
      <c r="S62">
        <v>0</v>
      </c>
      <c r="T62">
        <v>0</v>
      </c>
      <c r="U62">
        <v>0</v>
      </c>
      <c r="V62">
        <v>0</v>
      </c>
      <c r="W62">
        <v>2</v>
      </c>
      <c r="X62">
        <v>1</v>
      </c>
    </row>
    <row r="63" spans="1:24" x14ac:dyDescent="0.25">
      <c r="A63" t="s">
        <v>165</v>
      </c>
      <c r="B63">
        <v>13</v>
      </c>
      <c r="C63">
        <v>0</v>
      </c>
      <c r="D63">
        <v>0</v>
      </c>
      <c r="E63" s="58">
        <v>0</v>
      </c>
      <c r="F63" s="58">
        <v>0</v>
      </c>
      <c r="G63" s="58">
        <v>0</v>
      </c>
      <c r="H63" s="58">
        <v>0</v>
      </c>
      <c r="I63" s="58">
        <v>2</v>
      </c>
      <c r="J63">
        <v>2</v>
      </c>
      <c r="K63">
        <v>0</v>
      </c>
      <c r="L63">
        <v>0</v>
      </c>
      <c r="M63">
        <v>0</v>
      </c>
      <c r="N63">
        <v>0</v>
      </c>
      <c r="O63">
        <v>0</v>
      </c>
      <c r="P63">
        <v>0</v>
      </c>
      <c r="Q63">
        <v>0</v>
      </c>
      <c r="R63">
        <v>0</v>
      </c>
      <c r="S63">
        <v>0</v>
      </c>
      <c r="T63">
        <v>0</v>
      </c>
      <c r="U63">
        <v>0</v>
      </c>
      <c r="V63">
        <v>0</v>
      </c>
      <c r="W63">
        <v>0</v>
      </c>
      <c r="X63">
        <v>1</v>
      </c>
    </row>
    <row r="64" spans="1:24" x14ac:dyDescent="0.25">
      <c r="A64" t="s">
        <v>170</v>
      </c>
      <c r="B64">
        <v>13</v>
      </c>
      <c r="C64">
        <v>0</v>
      </c>
      <c r="D64">
        <v>0</v>
      </c>
      <c r="E64" s="58">
        <v>0</v>
      </c>
      <c r="F64" s="58">
        <v>0</v>
      </c>
      <c r="G64" s="58">
        <v>0</v>
      </c>
      <c r="H64" s="58">
        <v>0</v>
      </c>
      <c r="I64" s="58">
        <v>0</v>
      </c>
      <c r="J64">
        <v>0</v>
      </c>
      <c r="K64">
        <v>0</v>
      </c>
      <c r="L64">
        <v>0</v>
      </c>
      <c r="M64">
        <v>0</v>
      </c>
      <c r="N64">
        <v>0</v>
      </c>
      <c r="O64">
        <v>0</v>
      </c>
      <c r="P64">
        <v>1</v>
      </c>
      <c r="Q64">
        <v>0</v>
      </c>
      <c r="R64">
        <v>2</v>
      </c>
      <c r="S64">
        <v>0</v>
      </c>
      <c r="T64">
        <v>0</v>
      </c>
      <c r="U64">
        <v>0</v>
      </c>
      <c r="V64">
        <v>0</v>
      </c>
      <c r="W64">
        <v>-2</v>
      </c>
      <c r="X64">
        <v>0</v>
      </c>
    </row>
    <row r="65" spans="1:24" x14ac:dyDescent="0.25">
      <c r="A65" t="s">
        <v>172</v>
      </c>
      <c r="B65">
        <v>16</v>
      </c>
      <c r="C65">
        <v>0</v>
      </c>
      <c r="D65">
        <v>3</v>
      </c>
      <c r="E65" s="58">
        <v>0</v>
      </c>
      <c r="F65" s="58">
        <v>0</v>
      </c>
      <c r="G65" s="58">
        <v>0</v>
      </c>
      <c r="H65" s="58">
        <v>0</v>
      </c>
      <c r="I65" s="58">
        <v>0</v>
      </c>
      <c r="J65">
        <v>0</v>
      </c>
      <c r="K65">
        <v>0</v>
      </c>
      <c r="L65">
        <v>0</v>
      </c>
      <c r="M65">
        <v>0</v>
      </c>
      <c r="N65">
        <v>-2</v>
      </c>
      <c r="O65">
        <v>0</v>
      </c>
      <c r="P65">
        <v>0</v>
      </c>
      <c r="Q65">
        <v>0</v>
      </c>
      <c r="R65">
        <v>0</v>
      </c>
      <c r="S65">
        <v>0</v>
      </c>
      <c r="T65">
        <v>0</v>
      </c>
      <c r="U65">
        <v>0</v>
      </c>
      <c r="V65">
        <v>0</v>
      </c>
      <c r="W65">
        <v>2</v>
      </c>
      <c r="X65">
        <v>0</v>
      </c>
    </row>
    <row r="66" spans="1:24" x14ac:dyDescent="0.25">
      <c r="A66" t="s">
        <v>177</v>
      </c>
      <c r="B66">
        <v>4</v>
      </c>
      <c r="C66">
        <v>0</v>
      </c>
      <c r="D66">
        <v>-1</v>
      </c>
      <c r="E66" s="58">
        <v>0</v>
      </c>
      <c r="F66" s="58">
        <v>0</v>
      </c>
      <c r="G66" s="58">
        <v>0</v>
      </c>
      <c r="H66" s="58">
        <v>0</v>
      </c>
      <c r="I66" s="58">
        <v>0</v>
      </c>
      <c r="J66">
        <v>0</v>
      </c>
      <c r="K66">
        <v>0</v>
      </c>
      <c r="L66">
        <v>1</v>
      </c>
      <c r="M66">
        <v>0</v>
      </c>
      <c r="N66">
        <v>0</v>
      </c>
      <c r="O66">
        <v>0</v>
      </c>
      <c r="P66">
        <v>0</v>
      </c>
      <c r="Q66">
        <v>0</v>
      </c>
      <c r="R66">
        <v>0</v>
      </c>
      <c r="S66">
        <v>0</v>
      </c>
      <c r="T66">
        <v>0</v>
      </c>
      <c r="U66">
        <v>0</v>
      </c>
      <c r="V66">
        <v>0</v>
      </c>
      <c r="W66">
        <v>0</v>
      </c>
      <c r="X66">
        <v>0</v>
      </c>
    </row>
    <row r="67" spans="1:24" x14ac:dyDescent="0.25">
      <c r="A67" t="s">
        <v>182</v>
      </c>
      <c r="B67">
        <v>13</v>
      </c>
      <c r="C67">
        <v>0</v>
      </c>
      <c r="D67">
        <v>3</v>
      </c>
      <c r="E67" s="58">
        <v>0</v>
      </c>
      <c r="F67" s="58">
        <v>0</v>
      </c>
      <c r="G67" s="58">
        <v>0</v>
      </c>
      <c r="H67" s="58">
        <v>0</v>
      </c>
      <c r="I67" s="58">
        <v>0</v>
      </c>
      <c r="J67">
        <v>0</v>
      </c>
      <c r="K67">
        <v>0</v>
      </c>
      <c r="L67">
        <v>0</v>
      </c>
      <c r="M67">
        <v>0</v>
      </c>
      <c r="N67">
        <v>0</v>
      </c>
      <c r="O67">
        <v>0</v>
      </c>
      <c r="P67">
        <v>0</v>
      </c>
      <c r="Q67">
        <v>0</v>
      </c>
      <c r="R67">
        <v>0</v>
      </c>
      <c r="S67">
        <v>0</v>
      </c>
      <c r="T67">
        <v>0</v>
      </c>
      <c r="U67">
        <v>0</v>
      </c>
      <c r="V67">
        <v>0</v>
      </c>
      <c r="W67">
        <v>0</v>
      </c>
      <c r="X67">
        <v>0</v>
      </c>
    </row>
    <row r="68" spans="1:24" x14ac:dyDescent="0.25">
      <c r="A68" t="s">
        <v>183</v>
      </c>
      <c r="B68">
        <v>26</v>
      </c>
      <c r="C68">
        <v>0</v>
      </c>
      <c r="D68">
        <v>4</v>
      </c>
      <c r="E68" s="58">
        <v>0</v>
      </c>
      <c r="F68" s="58">
        <v>0</v>
      </c>
      <c r="G68" s="58">
        <v>0</v>
      </c>
      <c r="H68" s="58">
        <v>0</v>
      </c>
      <c r="I68" s="58">
        <v>2</v>
      </c>
      <c r="J68">
        <v>0</v>
      </c>
      <c r="K68">
        <v>0</v>
      </c>
      <c r="L68">
        <v>-1</v>
      </c>
      <c r="M68">
        <v>0</v>
      </c>
      <c r="N68">
        <v>0</v>
      </c>
      <c r="O68">
        <v>1</v>
      </c>
      <c r="P68">
        <v>0</v>
      </c>
      <c r="Q68">
        <v>0</v>
      </c>
      <c r="R68">
        <v>0</v>
      </c>
      <c r="S68">
        <v>0</v>
      </c>
      <c r="T68">
        <v>0</v>
      </c>
      <c r="U68">
        <v>0</v>
      </c>
      <c r="V68">
        <v>0</v>
      </c>
      <c r="W68">
        <v>1</v>
      </c>
      <c r="X68">
        <v>0</v>
      </c>
    </row>
    <row r="69" spans="1:24" x14ac:dyDescent="0.25">
      <c r="A69" t="s">
        <v>184</v>
      </c>
      <c r="B69">
        <v>10</v>
      </c>
      <c r="C69">
        <v>0</v>
      </c>
      <c r="D69">
        <v>0</v>
      </c>
      <c r="E69" s="58">
        <v>0</v>
      </c>
      <c r="F69" s="58">
        <v>0</v>
      </c>
      <c r="G69" s="58">
        <v>0</v>
      </c>
      <c r="H69" s="58">
        <v>0</v>
      </c>
      <c r="I69" s="58">
        <v>0</v>
      </c>
      <c r="J69">
        <v>0</v>
      </c>
      <c r="K69">
        <v>0</v>
      </c>
      <c r="L69">
        <v>0</v>
      </c>
      <c r="M69">
        <v>0</v>
      </c>
      <c r="N69">
        <v>0</v>
      </c>
      <c r="O69">
        <v>0</v>
      </c>
      <c r="P69">
        <v>0</v>
      </c>
      <c r="Q69">
        <v>0</v>
      </c>
      <c r="R69">
        <v>0</v>
      </c>
      <c r="S69">
        <v>0</v>
      </c>
      <c r="T69">
        <v>0</v>
      </c>
      <c r="U69">
        <v>2</v>
      </c>
      <c r="V69">
        <v>0</v>
      </c>
      <c r="W69">
        <v>0</v>
      </c>
      <c r="X69">
        <v>0</v>
      </c>
    </row>
    <row r="70" spans="1:24" x14ac:dyDescent="0.25">
      <c r="A70" t="s">
        <v>185</v>
      </c>
      <c r="B70">
        <v>10</v>
      </c>
      <c r="C70">
        <v>0</v>
      </c>
      <c r="D70">
        <v>0</v>
      </c>
      <c r="E70" s="58">
        <v>0</v>
      </c>
      <c r="F70" s="58">
        <v>0</v>
      </c>
      <c r="G70" s="58">
        <v>0</v>
      </c>
      <c r="H70" s="58">
        <v>0</v>
      </c>
      <c r="I70" s="58">
        <v>0</v>
      </c>
      <c r="J70">
        <v>0</v>
      </c>
      <c r="K70">
        <v>0</v>
      </c>
      <c r="L70">
        <v>0</v>
      </c>
      <c r="M70">
        <v>0</v>
      </c>
      <c r="N70">
        <v>0</v>
      </c>
      <c r="O70">
        <v>0</v>
      </c>
      <c r="P70">
        <v>0</v>
      </c>
      <c r="Q70">
        <v>0</v>
      </c>
      <c r="R70">
        <v>0</v>
      </c>
      <c r="S70">
        <v>0</v>
      </c>
      <c r="T70">
        <v>0</v>
      </c>
      <c r="U70">
        <v>0</v>
      </c>
      <c r="V70">
        <v>2</v>
      </c>
      <c r="W70">
        <v>-2</v>
      </c>
      <c r="X70">
        <v>0</v>
      </c>
    </row>
    <row r="71" spans="1:24" x14ac:dyDescent="0.25">
      <c r="A71" t="s">
        <v>186</v>
      </c>
      <c r="B71">
        <v>14</v>
      </c>
      <c r="C71">
        <v>0</v>
      </c>
      <c r="D71">
        <v>0</v>
      </c>
      <c r="E71" s="58">
        <v>0</v>
      </c>
      <c r="F71" s="58">
        <v>0</v>
      </c>
      <c r="G71" s="58">
        <v>0</v>
      </c>
      <c r="H71" s="58">
        <v>0</v>
      </c>
      <c r="I71" s="58">
        <v>0</v>
      </c>
      <c r="J71">
        <v>0</v>
      </c>
      <c r="K71">
        <v>0</v>
      </c>
      <c r="L71">
        <v>1</v>
      </c>
      <c r="M71">
        <v>0</v>
      </c>
      <c r="N71">
        <v>0</v>
      </c>
      <c r="O71">
        <v>0</v>
      </c>
      <c r="P71">
        <v>0</v>
      </c>
      <c r="Q71">
        <v>0</v>
      </c>
      <c r="R71">
        <v>0</v>
      </c>
      <c r="S71">
        <v>0</v>
      </c>
      <c r="T71">
        <v>0</v>
      </c>
      <c r="U71">
        <v>0</v>
      </c>
      <c r="V71">
        <v>0</v>
      </c>
      <c r="W71">
        <v>1</v>
      </c>
      <c r="X71">
        <v>0</v>
      </c>
    </row>
    <row r="72" spans="1:24" x14ac:dyDescent="0.25">
      <c r="A72" t="s">
        <v>187</v>
      </c>
      <c r="B72">
        <v>14</v>
      </c>
      <c r="C72">
        <v>0</v>
      </c>
      <c r="D72">
        <v>0</v>
      </c>
      <c r="E72" s="58">
        <v>0</v>
      </c>
      <c r="F72" s="58">
        <v>0</v>
      </c>
      <c r="G72" s="58">
        <v>0</v>
      </c>
      <c r="H72" s="58">
        <v>0</v>
      </c>
      <c r="I72" s="58">
        <v>0</v>
      </c>
      <c r="J72">
        <v>0</v>
      </c>
      <c r="K72">
        <v>0</v>
      </c>
      <c r="L72">
        <v>0</v>
      </c>
      <c r="M72">
        <v>0</v>
      </c>
      <c r="N72">
        <v>0</v>
      </c>
      <c r="O72">
        <v>0</v>
      </c>
      <c r="P72">
        <v>0</v>
      </c>
      <c r="Q72">
        <v>0</v>
      </c>
      <c r="R72">
        <v>0</v>
      </c>
      <c r="S72">
        <v>0</v>
      </c>
      <c r="T72">
        <v>0</v>
      </c>
      <c r="U72">
        <v>0</v>
      </c>
      <c r="V72">
        <v>0</v>
      </c>
      <c r="W72">
        <v>2</v>
      </c>
      <c r="X72">
        <v>1</v>
      </c>
    </row>
    <row r="73" spans="1:24" x14ac:dyDescent="0.25">
      <c r="A73" t="s">
        <v>188</v>
      </c>
      <c r="B73">
        <v>15</v>
      </c>
      <c r="C73">
        <v>0</v>
      </c>
      <c r="D73">
        <v>0</v>
      </c>
      <c r="E73" s="58">
        <v>0</v>
      </c>
      <c r="F73" s="58">
        <v>0</v>
      </c>
      <c r="G73" s="58">
        <v>0</v>
      </c>
      <c r="H73" s="58">
        <v>0</v>
      </c>
      <c r="I73" s="58">
        <v>0</v>
      </c>
      <c r="J73">
        <v>1</v>
      </c>
      <c r="K73">
        <v>0</v>
      </c>
      <c r="L73">
        <v>0</v>
      </c>
      <c r="M73">
        <v>0</v>
      </c>
      <c r="N73">
        <v>0</v>
      </c>
      <c r="O73">
        <v>0</v>
      </c>
      <c r="P73">
        <v>0</v>
      </c>
      <c r="Q73">
        <v>0</v>
      </c>
      <c r="R73">
        <v>0</v>
      </c>
      <c r="S73">
        <v>0</v>
      </c>
      <c r="T73">
        <v>0</v>
      </c>
      <c r="U73">
        <v>0</v>
      </c>
      <c r="V73">
        <v>0</v>
      </c>
      <c r="W73">
        <v>0</v>
      </c>
      <c r="X73">
        <v>0</v>
      </c>
    </row>
    <row r="74" spans="1:24" x14ac:dyDescent="0.25">
      <c r="A74" t="s">
        <v>189</v>
      </c>
      <c r="B74">
        <v>15</v>
      </c>
      <c r="C74">
        <v>0</v>
      </c>
      <c r="D74">
        <v>0</v>
      </c>
      <c r="E74" s="58">
        <v>0</v>
      </c>
      <c r="F74" s="58">
        <v>0</v>
      </c>
      <c r="G74" s="58">
        <v>0</v>
      </c>
      <c r="H74" s="58">
        <v>0</v>
      </c>
      <c r="I74" s="58">
        <v>0</v>
      </c>
      <c r="J74">
        <v>0</v>
      </c>
      <c r="K74">
        <v>0</v>
      </c>
      <c r="L74">
        <v>2</v>
      </c>
      <c r="M74">
        <v>0</v>
      </c>
      <c r="N74">
        <v>0</v>
      </c>
      <c r="O74">
        <v>0</v>
      </c>
      <c r="P74">
        <v>0</v>
      </c>
      <c r="Q74">
        <v>0</v>
      </c>
      <c r="R74">
        <v>0</v>
      </c>
      <c r="S74">
        <v>0</v>
      </c>
      <c r="T74">
        <v>0</v>
      </c>
      <c r="U74">
        <v>0</v>
      </c>
      <c r="V74">
        <v>0</v>
      </c>
      <c r="W74">
        <v>0</v>
      </c>
      <c r="X74">
        <v>0</v>
      </c>
    </row>
    <row r="75" spans="1:24" x14ac:dyDescent="0.25">
      <c r="A75" t="s">
        <v>190</v>
      </c>
      <c r="B75">
        <v>18</v>
      </c>
      <c r="C75">
        <v>0</v>
      </c>
      <c r="D75">
        <v>0</v>
      </c>
      <c r="E75" s="58">
        <v>0</v>
      </c>
      <c r="F75" s="58">
        <v>0</v>
      </c>
      <c r="G75" s="58">
        <v>0</v>
      </c>
      <c r="H75" s="58">
        <v>0</v>
      </c>
      <c r="I75" s="58">
        <v>0</v>
      </c>
      <c r="J75">
        <v>0</v>
      </c>
      <c r="K75">
        <v>0</v>
      </c>
      <c r="L75">
        <v>0</v>
      </c>
      <c r="M75">
        <v>0</v>
      </c>
      <c r="N75">
        <v>0</v>
      </c>
      <c r="O75">
        <v>0</v>
      </c>
      <c r="P75">
        <v>0</v>
      </c>
      <c r="Q75">
        <v>0</v>
      </c>
      <c r="R75">
        <v>0</v>
      </c>
      <c r="S75">
        <v>0</v>
      </c>
      <c r="T75">
        <v>1</v>
      </c>
      <c r="U75">
        <v>0</v>
      </c>
      <c r="V75">
        <v>0</v>
      </c>
      <c r="W75">
        <v>1</v>
      </c>
      <c r="X75">
        <v>1</v>
      </c>
    </row>
    <row r="76" spans="1:24" x14ac:dyDescent="0.25">
      <c r="A76" t="s">
        <v>191</v>
      </c>
      <c r="B76">
        <v>14</v>
      </c>
      <c r="C76">
        <v>0</v>
      </c>
      <c r="D76">
        <v>0</v>
      </c>
      <c r="E76" s="58">
        <v>0</v>
      </c>
      <c r="F76" s="58">
        <v>0</v>
      </c>
      <c r="G76" s="58">
        <v>0</v>
      </c>
      <c r="H76" s="58">
        <v>0</v>
      </c>
      <c r="I76" s="58">
        <v>0</v>
      </c>
      <c r="J76">
        <v>0</v>
      </c>
      <c r="K76">
        <v>0</v>
      </c>
      <c r="L76">
        <v>2</v>
      </c>
      <c r="M76">
        <v>0</v>
      </c>
      <c r="N76">
        <v>0</v>
      </c>
      <c r="O76">
        <v>0</v>
      </c>
      <c r="P76">
        <v>0</v>
      </c>
      <c r="Q76">
        <v>0</v>
      </c>
      <c r="R76">
        <v>0</v>
      </c>
      <c r="S76">
        <v>0</v>
      </c>
      <c r="T76">
        <v>0</v>
      </c>
      <c r="U76">
        <v>0</v>
      </c>
      <c r="V76">
        <v>0</v>
      </c>
      <c r="W76">
        <v>0</v>
      </c>
      <c r="X76">
        <v>0</v>
      </c>
    </row>
    <row r="77" spans="1:24" x14ac:dyDescent="0.25">
      <c r="A77" t="s">
        <v>192</v>
      </c>
      <c r="B77">
        <v>19</v>
      </c>
      <c r="C77">
        <v>2</v>
      </c>
      <c r="D77">
        <v>0</v>
      </c>
      <c r="E77" s="58">
        <v>0</v>
      </c>
      <c r="F77" s="58">
        <v>0</v>
      </c>
      <c r="G77" s="58">
        <v>0</v>
      </c>
      <c r="H77" s="58">
        <v>0</v>
      </c>
      <c r="I77" s="58">
        <v>2</v>
      </c>
      <c r="J77">
        <v>2</v>
      </c>
      <c r="K77">
        <v>0</v>
      </c>
      <c r="L77">
        <v>0</v>
      </c>
      <c r="M77">
        <v>0</v>
      </c>
      <c r="N77">
        <v>0</v>
      </c>
      <c r="O77">
        <v>0</v>
      </c>
      <c r="P77">
        <v>0</v>
      </c>
      <c r="Q77">
        <v>0</v>
      </c>
      <c r="R77">
        <v>0</v>
      </c>
      <c r="S77">
        <v>0</v>
      </c>
      <c r="T77">
        <v>0</v>
      </c>
      <c r="U77">
        <v>0</v>
      </c>
      <c r="V77">
        <v>0</v>
      </c>
      <c r="W77">
        <v>2</v>
      </c>
      <c r="X77">
        <v>1</v>
      </c>
    </row>
    <row r="78" spans="1:24" x14ac:dyDescent="0.25">
      <c r="A78" t="s">
        <v>52</v>
      </c>
      <c r="B78">
        <v>5</v>
      </c>
      <c r="C78">
        <v>0</v>
      </c>
      <c r="D78">
        <v>0</v>
      </c>
      <c r="E78" s="58">
        <v>0</v>
      </c>
      <c r="F78" s="58">
        <v>0</v>
      </c>
      <c r="G78" s="58">
        <v>0</v>
      </c>
      <c r="H78" s="58">
        <v>0</v>
      </c>
      <c r="I78" s="58">
        <v>0</v>
      </c>
      <c r="J78">
        <v>0</v>
      </c>
      <c r="K78">
        <v>0</v>
      </c>
      <c r="L78">
        <v>0</v>
      </c>
      <c r="M78">
        <v>0</v>
      </c>
      <c r="N78">
        <v>0</v>
      </c>
      <c r="O78">
        <v>0</v>
      </c>
      <c r="P78">
        <v>0</v>
      </c>
      <c r="Q78">
        <v>0</v>
      </c>
      <c r="R78">
        <v>0</v>
      </c>
      <c r="S78">
        <v>0</v>
      </c>
      <c r="T78">
        <v>0</v>
      </c>
      <c r="U78">
        <v>0</v>
      </c>
      <c r="V78">
        <v>0</v>
      </c>
      <c r="W78">
        <v>1</v>
      </c>
      <c r="X78">
        <v>1</v>
      </c>
    </row>
    <row r="79" spans="1:24" x14ac:dyDescent="0.25">
      <c r="A79" t="s">
        <v>193</v>
      </c>
      <c r="B79">
        <v>13</v>
      </c>
      <c r="C79">
        <v>0</v>
      </c>
      <c r="D79">
        <v>2</v>
      </c>
      <c r="E79" s="58">
        <v>0</v>
      </c>
      <c r="F79" s="58">
        <v>0</v>
      </c>
      <c r="G79" s="58">
        <v>0</v>
      </c>
      <c r="H79" s="58">
        <v>0</v>
      </c>
      <c r="I79" s="58">
        <v>0</v>
      </c>
      <c r="J79">
        <v>0</v>
      </c>
      <c r="K79">
        <v>0</v>
      </c>
      <c r="L79">
        <v>-1</v>
      </c>
      <c r="M79">
        <v>0</v>
      </c>
      <c r="N79">
        <v>0</v>
      </c>
      <c r="O79">
        <v>1</v>
      </c>
      <c r="P79">
        <v>0</v>
      </c>
      <c r="Q79">
        <v>0</v>
      </c>
      <c r="R79">
        <v>0</v>
      </c>
      <c r="S79">
        <v>0</v>
      </c>
      <c r="T79">
        <v>0</v>
      </c>
      <c r="U79">
        <v>0</v>
      </c>
      <c r="V79">
        <v>0</v>
      </c>
      <c r="W79">
        <v>0</v>
      </c>
      <c r="X79">
        <v>1</v>
      </c>
    </row>
    <row r="80" spans="1:24" x14ac:dyDescent="0.25">
      <c r="A80" t="s">
        <v>194</v>
      </c>
      <c r="B80">
        <v>4</v>
      </c>
      <c r="C80">
        <v>0</v>
      </c>
      <c r="D80">
        <v>0</v>
      </c>
      <c r="E80" s="58">
        <v>0</v>
      </c>
      <c r="F80" s="58">
        <v>0</v>
      </c>
      <c r="G80" s="58">
        <v>3</v>
      </c>
      <c r="H80" s="58">
        <v>0</v>
      </c>
      <c r="I80" s="58">
        <v>0</v>
      </c>
      <c r="J80">
        <v>0</v>
      </c>
      <c r="K80">
        <v>0</v>
      </c>
      <c r="L80">
        <v>0</v>
      </c>
      <c r="M80">
        <v>0</v>
      </c>
      <c r="N80">
        <v>0</v>
      </c>
      <c r="O80">
        <v>0</v>
      </c>
      <c r="P80">
        <v>0</v>
      </c>
      <c r="Q80">
        <v>0</v>
      </c>
      <c r="R80">
        <v>0</v>
      </c>
      <c r="S80">
        <v>0</v>
      </c>
      <c r="T80">
        <v>0</v>
      </c>
      <c r="U80">
        <v>0</v>
      </c>
      <c r="V80">
        <v>0</v>
      </c>
      <c r="W80">
        <v>0</v>
      </c>
      <c r="X80">
        <v>0</v>
      </c>
    </row>
    <row r="81" spans="1:25" x14ac:dyDescent="0.25">
      <c r="A81" t="s">
        <v>195</v>
      </c>
      <c r="B81">
        <v>4</v>
      </c>
      <c r="C81">
        <v>0</v>
      </c>
      <c r="D81">
        <v>0</v>
      </c>
      <c r="E81" s="58">
        <v>4</v>
      </c>
      <c r="F81" s="58">
        <v>0</v>
      </c>
      <c r="G81" s="58">
        <v>0</v>
      </c>
      <c r="H81" s="58">
        <v>0</v>
      </c>
      <c r="I81" s="58">
        <v>0</v>
      </c>
      <c r="J81">
        <v>0</v>
      </c>
      <c r="K81">
        <v>0</v>
      </c>
      <c r="L81">
        <v>0</v>
      </c>
      <c r="M81">
        <v>0</v>
      </c>
      <c r="N81">
        <v>0</v>
      </c>
      <c r="O81">
        <v>0</v>
      </c>
      <c r="P81">
        <v>0</v>
      </c>
      <c r="Q81">
        <v>0</v>
      </c>
      <c r="R81">
        <v>0</v>
      </c>
      <c r="S81">
        <v>0</v>
      </c>
      <c r="T81">
        <v>0</v>
      </c>
      <c r="U81">
        <v>0</v>
      </c>
      <c r="V81">
        <v>0</v>
      </c>
      <c r="W81">
        <v>0</v>
      </c>
      <c r="X81">
        <v>0</v>
      </c>
    </row>
    <row r="82" spans="1:25" x14ac:dyDescent="0.25">
      <c r="A82" t="s">
        <v>196</v>
      </c>
      <c r="B82">
        <v>4</v>
      </c>
      <c r="C82">
        <v>7</v>
      </c>
      <c r="D82">
        <v>0</v>
      </c>
      <c r="E82" s="58">
        <v>0</v>
      </c>
      <c r="F82" s="58">
        <v>0</v>
      </c>
      <c r="G82" s="58">
        <v>0</v>
      </c>
      <c r="H82" s="58">
        <v>0</v>
      </c>
      <c r="I82" s="58">
        <v>0</v>
      </c>
      <c r="J82">
        <v>0</v>
      </c>
      <c r="K82">
        <v>0</v>
      </c>
      <c r="L82">
        <v>0</v>
      </c>
      <c r="M82">
        <v>0</v>
      </c>
      <c r="N82">
        <v>0</v>
      </c>
      <c r="O82">
        <v>0</v>
      </c>
      <c r="P82">
        <v>0</v>
      </c>
      <c r="Q82">
        <v>0</v>
      </c>
      <c r="R82">
        <v>0</v>
      </c>
      <c r="S82">
        <v>0</v>
      </c>
      <c r="T82">
        <v>0</v>
      </c>
      <c r="U82">
        <v>0</v>
      </c>
      <c r="V82">
        <v>0</v>
      </c>
      <c r="W82">
        <v>0</v>
      </c>
      <c r="X82">
        <v>0</v>
      </c>
    </row>
    <row r="83" spans="1:25" x14ac:dyDescent="0.25">
      <c r="A83" t="s">
        <v>197</v>
      </c>
      <c r="B83">
        <v>7</v>
      </c>
      <c r="C83">
        <v>0</v>
      </c>
      <c r="D83">
        <v>0</v>
      </c>
      <c r="E83" s="58">
        <v>0</v>
      </c>
      <c r="F83" s="58">
        <v>0</v>
      </c>
      <c r="G83" s="58">
        <v>0</v>
      </c>
      <c r="H83" s="58">
        <v>0</v>
      </c>
      <c r="I83" s="58">
        <v>-1</v>
      </c>
      <c r="J83">
        <v>1</v>
      </c>
      <c r="K83">
        <v>0</v>
      </c>
      <c r="L83">
        <v>0</v>
      </c>
      <c r="M83">
        <v>0</v>
      </c>
      <c r="N83">
        <v>0</v>
      </c>
      <c r="O83">
        <v>0</v>
      </c>
      <c r="P83">
        <v>0</v>
      </c>
      <c r="Q83">
        <v>0</v>
      </c>
      <c r="R83">
        <v>0</v>
      </c>
      <c r="S83">
        <v>0</v>
      </c>
      <c r="T83">
        <v>0</v>
      </c>
      <c r="U83">
        <v>0</v>
      </c>
      <c r="V83">
        <v>0</v>
      </c>
      <c r="W83">
        <v>0</v>
      </c>
      <c r="X83">
        <v>1</v>
      </c>
    </row>
    <row r="84" spans="1:25" x14ac:dyDescent="0.25">
      <c r="A84" t="s">
        <v>198</v>
      </c>
      <c r="B84">
        <v>4</v>
      </c>
      <c r="C84">
        <v>0</v>
      </c>
      <c r="D84">
        <v>0</v>
      </c>
      <c r="E84" s="58">
        <v>4</v>
      </c>
      <c r="F84" s="58">
        <v>0</v>
      </c>
      <c r="G84" s="58">
        <v>0</v>
      </c>
      <c r="H84" s="58">
        <v>0</v>
      </c>
      <c r="I84" s="58">
        <v>0</v>
      </c>
      <c r="J84">
        <v>0</v>
      </c>
      <c r="K84">
        <v>0</v>
      </c>
      <c r="L84">
        <v>0</v>
      </c>
      <c r="M84">
        <v>0</v>
      </c>
      <c r="N84">
        <v>0</v>
      </c>
      <c r="O84">
        <v>0</v>
      </c>
      <c r="P84">
        <v>0</v>
      </c>
      <c r="Q84">
        <v>0</v>
      </c>
      <c r="R84">
        <v>0</v>
      </c>
      <c r="S84">
        <v>0</v>
      </c>
      <c r="T84">
        <v>0</v>
      </c>
      <c r="U84">
        <v>0</v>
      </c>
      <c r="V84">
        <v>0</v>
      </c>
      <c r="W84">
        <v>0</v>
      </c>
      <c r="X84">
        <v>0</v>
      </c>
    </row>
    <row r="85" spans="1:25" x14ac:dyDescent="0.25">
      <c r="A85" t="s">
        <v>199</v>
      </c>
      <c r="B85">
        <v>6</v>
      </c>
      <c r="C85">
        <v>0</v>
      </c>
      <c r="D85">
        <v>4</v>
      </c>
      <c r="E85" s="58">
        <v>0</v>
      </c>
      <c r="F85" s="58">
        <v>0</v>
      </c>
      <c r="G85" s="58">
        <v>0</v>
      </c>
      <c r="H85" s="58">
        <v>0</v>
      </c>
      <c r="I85" s="58">
        <v>0</v>
      </c>
      <c r="J85">
        <v>0</v>
      </c>
      <c r="K85">
        <v>0</v>
      </c>
      <c r="L85">
        <v>-1</v>
      </c>
      <c r="M85">
        <v>0</v>
      </c>
      <c r="N85">
        <v>0</v>
      </c>
      <c r="O85">
        <v>0</v>
      </c>
      <c r="P85">
        <v>0</v>
      </c>
      <c r="Q85">
        <v>0</v>
      </c>
      <c r="R85">
        <v>0</v>
      </c>
      <c r="S85">
        <v>0</v>
      </c>
      <c r="T85">
        <v>0</v>
      </c>
      <c r="U85">
        <v>0</v>
      </c>
      <c r="V85">
        <v>0</v>
      </c>
      <c r="W85">
        <v>-1</v>
      </c>
      <c r="X85">
        <v>0</v>
      </c>
    </row>
    <row r="86" spans="1:25" x14ac:dyDescent="0.25">
      <c r="A86" t="s">
        <v>200</v>
      </c>
      <c r="B86">
        <v>14</v>
      </c>
      <c r="C86">
        <v>0</v>
      </c>
      <c r="D86">
        <v>0</v>
      </c>
      <c r="E86" s="58">
        <v>0</v>
      </c>
      <c r="F86" s="58">
        <v>0</v>
      </c>
      <c r="G86" s="58">
        <v>0</v>
      </c>
      <c r="H86" s="58">
        <v>0</v>
      </c>
      <c r="I86" s="58">
        <v>0</v>
      </c>
      <c r="J86">
        <v>0</v>
      </c>
      <c r="K86">
        <v>0</v>
      </c>
      <c r="L86">
        <v>-1</v>
      </c>
      <c r="M86">
        <v>0</v>
      </c>
      <c r="N86">
        <v>4</v>
      </c>
      <c r="O86">
        <v>0</v>
      </c>
      <c r="P86">
        <v>0</v>
      </c>
      <c r="Q86">
        <v>0</v>
      </c>
      <c r="R86">
        <v>0</v>
      </c>
      <c r="S86">
        <v>0</v>
      </c>
      <c r="T86">
        <v>0</v>
      </c>
      <c r="U86">
        <v>0</v>
      </c>
      <c r="V86">
        <v>0</v>
      </c>
      <c r="W86">
        <v>0</v>
      </c>
      <c r="X86">
        <v>0</v>
      </c>
    </row>
    <row r="87" spans="1:25" x14ac:dyDescent="0.25">
      <c r="A87" t="s">
        <v>202</v>
      </c>
      <c r="B87">
        <v>14</v>
      </c>
      <c r="C87">
        <v>0</v>
      </c>
      <c r="D87">
        <v>0</v>
      </c>
      <c r="E87" s="58">
        <v>0</v>
      </c>
      <c r="F87" s="58">
        <v>0</v>
      </c>
      <c r="G87" s="58">
        <v>0</v>
      </c>
      <c r="H87" s="58">
        <v>0</v>
      </c>
      <c r="I87" s="58">
        <v>0</v>
      </c>
      <c r="J87">
        <v>0</v>
      </c>
      <c r="K87">
        <v>0</v>
      </c>
      <c r="L87">
        <v>0</v>
      </c>
      <c r="M87">
        <v>0</v>
      </c>
      <c r="N87">
        <v>0</v>
      </c>
      <c r="O87">
        <v>0</v>
      </c>
      <c r="P87">
        <v>0</v>
      </c>
      <c r="Q87">
        <v>0</v>
      </c>
      <c r="R87">
        <v>0</v>
      </c>
      <c r="S87">
        <v>0</v>
      </c>
      <c r="T87">
        <v>1</v>
      </c>
      <c r="U87">
        <v>0</v>
      </c>
      <c r="V87">
        <v>0</v>
      </c>
      <c r="W87">
        <v>0</v>
      </c>
      <c r="X87">
        <v>0</v>
      </c>
    </row>
    <row r="88" spans="1:25" x14ac:dyDescent="0.25">
      <c r="A88" t="s">
        <v>213</v>
      </c>
      <c r="B88">
        <v>17</v>
      </c>
      <c r="C88">
        <v>0</v>
      </c>
      <c r="D88">
        <v>0</v>
      </c>
      <c r="E88" s="58">
        <v>0</v>
      </c>
      <c r="F88" s="58">
        <v>0</v>
      </c>
      <c r="G88" s="58">
        <v>0</v>
      </c>
      <c r="H88" s="58">
        <v>0</v>
      </c>
      <c r="I88" s="58">
        <v>0</v>
      </c>
      <c r="J88">
        <v>0</v>
      </c>
      <c r="K88">
        <v>0</v>
      </c>
      <c r="L88">
        <v>3</v>
      </c>
      <c r="M88">
        <v>0</v>
      </c>
      <c r="N88">
        <v>0</v>
      </c>
      <c r="O88">
        <v>0</v>
      </c>
      <c r="P88">
        <v>0</v>
      </c>
      <c r="Q88">
        <v>0</v>
      </c>
      <c r="R88">
        <v>0</v>
      </c>
      <c r="S88">
        <v>0</v>
      </c>
      <c r="T88">
        <v>0</v>
      </c>
      <c r="U88">
        <v>0</v>
      </c>
      <c r="V88">
        <v>0</v>
      </c>
      <c r="W88">
        <v>1</v>
      </c>
      <c r="X88">
        <v>0</v>
      </c>
    </row>
    <row r="89" spans="1:25" x14ac:dyDescent="0.25">
      <c r="A89" t="s">
        <v>53</v>
      </c>
      <c r="B89">
        <v>14</v>
      </c>
      <c r="C89">
        <v>0</v>
      </c>
      <c r="D89">
        <v>0</v>
      </c>
      <c r="E89" s="58">
        <v>0</v>
      </c>
      <c r="F89" s="58">
        <v>0</v>
      </c>
      <c r="G89" s="58">
        <v>0</v>
      </c>
      <c r="H89" s="58">
        <v>0</v>
      </c>
      <c r="I89" s="58">
        <v>0</v>
      </c>
      <c r="J89">
        <v>0</v>
      </c>
      <c r="K89">
        <v>0</v>
      </c>
      <c r="L89">
        <v>0</v>
      </c>
      <c r="M89">
        <v>0</v>
      </c>
      <c r="N89">
        <v>0</v>
      </c>
      <c r="O89">
        <v>0</v>
      </c>
      <c r="P89">
        <v>0</v>
      </c>
      <c r="Q89">
        <v>0</v>
      </c>
      <c r="R89">
        <v>0</v>
      </c>
      <c r="S89">
        <v>0</v>
      </c>
      <c r="T89">
        <v>0</v>
      </c>
      <c r="U89">
        <v>0</v>
      </c>
      <c r="V89">
        <v>0</v>
      </c>
      <c r="W89">
        <v>3</v>
      </c>
      <c r="X89">
        <v>1</v>
      </c>
    </row>
    <row r="90" spans="1:25" x14ac:dyDescent="0.25">
      <c r="A90" t="s">
        <v>214</v>
      </c>
      <c r="B90">
        <v>15</v>
      </c>
      <c r="C90">
        <v>0</v>
      </c>
      <c r="D90">
        <v>0</v>
      </c>
      <c r="E90" s="58">
        <v>0</v>
      </c>
      <c r="F90" s="58">
        <v>0</v>
      </c>
      <c r="G90" s="58">
        <v>0</v>
      </c>
      <c r="H90" s="58">
        <v>0</v>
      </c>
      <c r="I90" s="58">
        <v>0</v>
      </c>
      <c r="J90">
        <v>0</v>
      </c>
      <c r="K90">
        <v>0</v>
      </c>
      <c r="L90">
        <v>2</v>
      </c>
      <c r="M90">
        <v>0</v>
      </c>
      <c r="N90">
        <v>0</v>
      </c>
      <c r="O90">
        <v>0</v>
      </c>
      <c r="P90">
        <v>0</v>
      </c>
      <c r="Q90">
        <v>0</v>
      </c>
      <c r="R90">
        <v>0</v>
      </c>
      <c r="S90">
        <v>0</v>
      </c>
      <c r="T90">
        <v>0</v>
      </c>
      <c r="U90">
        <v>0</v>
      </c>
      <c r="V90">
        <v>0</v>
      </c>
      <c r="W90">
        <v>1</v>
      </c>
      <c r="X90">
        <v>1</v>
      </c>
    </row>
    <row r="91" spans="1:25" x14ac:dyDescent="0.25">
      <c r="A91" t="s">
        <v>217</v>
      </c>
      <c r="B91">
        <v>28</v>
      </c>
      <c r="C91">
        <v>0</v>
      </c>
      <c r="D91">
        <v>0</v>
      </c>
      <c r="E91" s="58">
        <v>0</v>
      </c>
      <c r="F91" s="58">
        <v>2</v>
      </c>
      <c r="G91" s="58">
        <v>0</v>
      </c>
      <c r="H91" s="58">
        <v>1</v>
      </c>
      <c r="I91" s="58">
        <v>0</v>
      </c>
      <c r="J91">
        <v>0</v>
      </c>
      <c r="K91">
        <v>0</v>
      </c>
      <c r="L91">
        <v>-2</v>
      </c>
      <c r="M91">
        <v>0</v>
      </c>
      <c r="N91">
        <v>0</v>
      </c>
      <c r="O91">
        <v>0</v>
      </c>
      <c r="P91">
        <v>0</v>
      </c>
      <c r="Q91">
        <v>0</v>
      </c>
      <c r="R91">
        <v>0</v>
      </c>
      <c r="S91">
        <v>2</v>
      </c>
      <c r="T91">
        <v>0</v>
      </c>
      <c r="U91">
        <v>0</v>
      </c>
      <c r="V91">
        <v>0</v>
      </c>
      <c r="W91">
        <v>0</v>
      </c>
      <c r="X91">
        <v>0</v>
      </c>
    </row>
    <row r="92" spans="1:25" x14ac:dyDescent="0.25">
      <c r="A92" t="s">
        <v>218</v>
      </c>
      <c r="B92">
        <v>11</v>
      </c>
      <c r="C92">
        <v>0</v>
      </c>
      <c r="D92">
        <v>0</v>
      </c>
      <c r="E92" s="58">
        <v>0</v>
      </c>
      <c r="F92" s="58">
        <v>0</v>
      </c>
      <c r="G92" s="58">
        <v>0</v>
      </c>
      <c r="H92" s="58">
        <v>0</v>
      </c>
      <c r="I92" s="58">
        <v>0</v>
      </c>
      <c r="J92">
        <v>0</v>
      </c>
      <c r="K92">
        <v>0</v>
      </c>
      <c r="L92">
        <v>1</v>
      </c>
      <c r="M92">
        <v>0</v>
      </c>
      <c r="N92">
        <v>0</v>
      </c>
      <c r="O92">
        <v>0</v>
      </c>
      <c r="P92">
        <v>0</v>
      </c>
      <c r="Q92">
        <v>0</v>
      </c>
      <c r="R92">
        <v>0</v>
      </c>
      <c r="S92">
        <v>0</v>
      </c>
      <c r="T92">
        <v>0</v>
      </c>
      <c r="U92">
        <v>0</v>
      </c>
      <c r="V92">
        <v>0</v>
      </c>
      <c r="W92">
        <v>1</v>
      </c>
      <c r="X92">
        <v>1</v>
      </c>
    </row>
    <row r="93" spans="1:25" x14ac:dyDescent="0.25">
      <c r="A93" t="s">
        <v>219</v>
      </c>
      <c r="B93">
        <v>21</v>
      </c>
      <c r="C93">
        <v>0</v>
      </c>
      <c r="D93">
        <v>0</v>
      </c>
      <c r="E93" s="58">
        <v>0</v>
      </c>
      <c r="F93" s="58">
        <v>0</v>
      </c>
      <c r="G93" s="58">
        <v>0</v>
      </c>
      <c r="H93" s="58">
        <v>0</v>
      </c>
      <c r="I93" s="58">
        <v>0</v>
      </c>
      <c r="J93">
        <v>0</v>
      </c>
      <c r="K93">
        <v>0</v>
      </c>
      <c r="L93">
        <v>0</v>
      </c>
      <c r="M93">
        <v>0</v>
      </c>
      <c r="N93">
        <v>0</v>
      </c>
      <c r="O93">
        <v>0</v>
      </c>
      <c r="P93">
        <v>1</v>
      </c>
      <c r="Q93">
        <v>0</v>
      </c>
      <c r="R93">
        <v>2</v>
      </c>
      <c r="S93">
        <v>0</v>
      </c>
      <c r="T93">
        <v>0</v>
      </c>
      <c r="U93">
        <v>0</v>
      </c>
      <c r="V93">
        <v>0</v>
      </c>
      <c r="W93">
        <v>0</v>
      </c>
      <c r="X93">
        <v>0</v>
      </c>
    </row>
    <row r="94" spans="1:25" x14ac:dyDescent="0.25">
      <c r="A94" t="s">
        <v>220</v>
      </c>
      <c r="B94">
        <v>7</v>
      </c>
      <c r="C94">
        <v>0</v>
      </c>
      <c r="D94">
        <v>0</v>
      </c>
      <c r="E94" s="58">
        <v>0</v>
      </c>
      <c r="F94" s="58">
        <v>0</v>
      </c>
      <c r="G94" s="58">
        <v>0</v>
      </c>
      <c r="H94" s="58">
        <v>0</v>
      </c>
      <c r="I94" s="58">
        <v>0</v>
      </c>
      <c r="J94">
        <v>0</v>
      </c>
      <c r="K94">
        <v>0</v>
      </c>
      <c r="L94">
        <v>1</v>
      </c>
      <c r="M94">
        <v>0</v>
      </c>
      <c r="N94">
        <v>0</v>
      </c>
      <c r="O94">
        <v>0</v>
      </c>
      <c r="P94">
        <v>0</v>
      </c>
      <c r="Q94">
        <v>0</v>
      </c>
      <c r="R94">
        <v>0</v>
      </c>
      <c r="S94">
        <v>0</v>
      </c>
      <c r="T94">
        <v>0</v>
      </c>
      <c r="U94">
        <v>0</v>
      </c>
      <c r="V94">
        <v>0</v>
      </c>
      <c r="W94">
        <v>0</v>
      </c>
      <c r="X94">
        <v>0</v>
      </c>
    </row>
    <row r="95" spans="1:25" x14ac:dyDescent="0.25">
      <c r="A95" t="s">
        <v>221</v>
      </c>
      <c r="B95">
        <v>23</v>
      </c>
      <c r="C95">
        <v>0</v>
      </c>
      <c r="D95">
        <v>0</v>
      </c>
      <c r="E95" s="58">
        <v>0</v>
      </c>
      <c r="F95" s="58">
        <v>0</v>
      </c>
      <c r="G95" s="58">
        <v>0</v>
      </c>
      <c r="H95" s="58">
        <v>0</v>
      </c>
      <c r="I95" s="58">
        <v>0</v>
      </c>
      <c r="J95">
        <v>0</v>
      </c>
      <c r="K95">
        <v>0</v>
      </c>
      <c r="L95">
        <v>0</v>
      </c>
      <c r="M95">
        <v>0</v>
      </c>
      <c r="N95">
        <v>4</v>
      </c>
      <c r="O95">
        <v>0</v>
      </c>
      <c r="P95">
        <v>1</v>
      </c>
      <c r="Q95">
        <v>0</v>
      </c>
      <c r="R95">
        <v>0</v>
      </c>
      <c r="S95">
        <v>0</v>
      </c>
      <c r="T95">
        <v>0</v>
      </c>
      <c r="U95">
        <v>0</v>
      </c>
      <c r="V95">
        <v>0</v>
      </c>
      <c r="W95">
        <v>0</v>
      </c>
      <c r="X95">
        <v>0</v>
      </c>
    </row>
    <row r="96" spans="1:25" x14ac:dyDescent="0.25">
      <c r="A96" t="s">
        <v>222</v>
      </c>
      <c r="B96">
        <v>39</v>
      </c>
      <c r="C96">
        <v>0</v>
      </c>
      <c r="D96">
        <v>0</v>
      </c>
      <c r="E96" s="58">
        <v>0</v>
      </c>
      <c r="F96" s="58">
        <v>0</v>
      </c>
      <c r="G96" s="58">
        <v>0</v>
      </c>
      <c r="H96" s="58">
        <v>0</v>
      </c>
      <c r="I96" s="58">
        <v>5</v>
      </c>
      <c r="J96">
        <v>0</v>
      </c>
      <c r="K96">
        <v>0</v>
      </c>
      <c r="L96">
        <v>0</v>
      </c>
      <c r="M96">
        <v>0</v>
      </c>
      <c r="N96">
        <v>0</v>
      </c>
      <c r="O96">
        <v>0</v>
      </c>
      <c r="P96">
        <v>0</v>
      </c>
      <c r="Q96">
        <v>0</v>
      </c>
      <c r="R96">
        <v>0</v>
      </c>
      <c r="S96">
        <v>0</v>
      </c>
      <c r="T96">
        <v>1</v>
      </c>
      <c r="U96">
        <v>2</v>
      </c>
      <c r="V96">
        <v>0</v>
      </c>
      <c r="W96">
        <v>2</v>
      </c>
      <c r="X96">
        <v>0</v>
      </c>
      <c r="Y96" t="s">
        <v>224</v>
      </c>
    </row>
    <row r="97" spans="1:25" x14ac:dyDescent="0.25">
      <c r="A97" t="s">
        <v>223</v>
      </c>
      <c r="B97">
        <v>39</v>
      </c>
      <c r="C97">
        <v>0</v>
      </c>
      <c r="D97">
        <v>0</v>
      </c>
      <c r="E97" s="58">
        <v>0</v>
      </c>
      <c r="F97" s="58">
        <v>0</v>
      </c>
      <c r="G97" s="58">
        <v>0</v>
      </c>
      <c r="H97" s="58">
        <v>0</v>
      </c>
      <c r="I97" s="58">
        <v>0</v>
      </c>
      <c r="J97">
        <v>0</v>
      </c>
      <c r="K97">
        <v>0</v>
      </c>
      <c r="L97">
        <v>0</v>
      </c>
      <c r="M97">
        <v>0</v>
      </c>
      <c r="N97">
        <v>0</v>
      </c>
      <c r="O97">
        <v>0</v>
      </c>
      <c r="P97">
        <v>0</v>
      </c>
      <c r="Q97">
        <v>0</v>
      </c>
      <c r="R97">
        <v>0</v>
      </c>
      <c r="S97">
        <v>0</v>
      </c>
      <c r="T97">
        <v>1</v>
      </c>
      <c r="U97">
        <v>2</v>
      </c>
      <c r="V97">
        <v>0</v>
      </c>
      <c r="W97">
        <v>6</v>
      </c>
      <c r="X97">
        <v>0</v>
      </c>
      <c r="Y97" t="s">
        <v>225</v>
      </c>
    </row>
    <row r="98" spans="1:25" x14ac:dyDescent="0.25">
      <c r="A98" t="s">
        <v>226</v>
      </c>
      <c r="B98">
        <v>10</v>
      </c>
      <c r="C98">
        <v>0</v>
      </c>
      <c r="D98">
        <v>0</v>
      </c>
      <c r="E98" s="58">
        <v>0</v>
      </c>
      <c r="F98" s="58">
        <v>0</v>
      </c>
      <c r="G98" s="58">
        <v>0</v>
      </c>
      <c r="H98" s="58">
        <v>1</v>
      </c>
      <c r="I98" s="58">
        <v>0</v>
      </c>
      <c r="J98">
        <v>0</v>
      </c>
      <c r="K98">
        <v>0</v>
      </c>
      <c r="L98">
        <v>0</v>
      </c>
      <c r="M98">
        <v>0</v>
      </c>
      <c r="N98">
        <v>0</v>
      </c>
      <c r="O98">
        <v>0</v>
      </c>
      <c r="P98">
        <v>0</v>
      </c>
      <c r="Q98">
        <v>0</v>
      </c>
      <c r="R98">
        <v>0</v>
      </c>
      <c r="S98">
        <v>0</v>
      </c>
      <c r="T98">
        <v>0</v>
      </c>
      <c r="U98">
        <v>0</v>
      </c>
      <c r="V98">
        <v>0</v>
      </c>
      <c r="W98">
        <v>0</v>
      </c>
      <c r="X98">
        <v>0</v>
      </c>
    </row>
    <row r="99" spans="1:25" x14ac:dyDescent="0.25">
      <c r="A99" t="s">
        <v>227</v>
      </c>
      <c r="B99">
        <v>21</v>
      </c>
      <c r="C99">
        <v>0</v>
      </c>
      <c r="D99">
        <v>0</v>
      </c>
      <c r="E99" s="58">
        <v>0</v>
      </c>
      <c r="F99" s="58">
        <v>0</v>
      </c>
      <c r="G99" s="58">
        <v>0</v>
      </c>
      <c r="H99" s="58">
        <v>0</v>
      </c>
      <c r="I99" s="58">
        <v>0</v>
      </c>
      <c r="J99">
        <v>0</v>
      </c>
      <c r="K99">
        <v>0</v>
      </c>
      <c r="L99">
        <v>3</v>
      </c>
      <c r="M99">
        <v>0</v>
      </c>
      <c r="N99">
        <v>0</v>
      </c>
      <c r="O99">
        <v>0</v>
      </c>
      <c r="P99">
        <v>0</v>
      </c>
      <c r="Q99">
        <v>0</v>
      </c>
      <c r="R99">
        <v>0</v>
      </c>
      <c r="S99">
        <v>0</v>
      </c>
      <c r="T99">
        <v>0</v>
      </c>
      <c r="U99">
        <v>0</v>
      </c>
      <c r="V99">
        <v>0</v>
      </c>
      <c r="W99">
        <v>1</v>
      </c>
      <c r="X99">
        <v>1</v>
      </c>
    </row>
    <row r="100" spans="1:25" x14ac:dyDescent="0.25">
      <c r="A100" t="s">
        <v>228</v>
      </c>
      <c r="B100">
        <v>11</v>
      </c>
      <c r="C100">
        <v>0</v>
      </c>
      <c r="D100">
        <v>0</v>
      </c>
      <c r="E100" s="58">
        <v>0</v>
      </c>
      <c r="F100" s="58">
        <v>0</v>
      </c>
      <c r="G100" s="58">
        <v>0</v>
      </c>
      <c r="H100" s="58">
        <v>0</v>
      </c>
      <c r="I100" s="58">
        <v>-2</v>
      </c>
      <c r="J100">
        <v>2</v>
      </c>
      <c r="K100">
        <v>0</v>
      </c>
      <c r="L100">
        <v>0</v>
      </c>
      <c r="M100">
        <v>0</v>
      </c>
      <c r="N100">
        <v>0</v>
      </c>
      <c r="O100">
        <v>0</v>
      </c>
      <c r="P100">
        <v>0</v>
      </c>
      <c r="Q100">
        <v>0</v>
      </c>
      <c r="R100">
        <v>0</v>
      </c>
      <c r="S100">
        <v>0</v>
      </c>
      <c r="T100">
        <v>0</v>
      </c>
      <c r="U100">
        <v>0</v>
      </c>
      <c r="V100">
        <v>0</v>
      </c>
      <c r="W100">
        <v>0</v>
      </c>
      <c r="X100">
        <v>1</v>
      </c>
    </row>
    <row r="101" spans="1:25" x14ac:dyDescent="0.25">
      <c r="A101" t="s">
        <v>233</v>
      </c>
      <c r="B101">
        <v>4</v>
      </c>
      <c r="C101">
        <v>0</v>
      </c>
      <c r="D101">
        <v>0</v>
      </c>
      <c r="E101" s="58">
        <v>0</v>
      </c>
      <c r="F101" s="58">
        <v>0</v>
      </c>
      <c r="G101" s="58">
        <v>0</v>
      </c>
      <c r="H101" s="58">
        <v>0</v>
      </c>
      <c r="I101" s="58">
        <v>0</v>
      </c>
      <c r="J101">
        <v>0</v>
      </c>
      <c r="K101">
        <v>0</v>
      </c>
      <c r="L101">
        <v>0</v>
      </c>
      <c r="M101">
        <v>0</v>
      </c>
      <c r="N101">
        <v>0</v>
      </c>
      <c r="O101">
        <v>0</v>
      </c>
      <c r="P101">
        <v>0</v>
      </c>
      <c r="Q101">
        <v>0</v>
      </c>
      <c r="R101">
        <v>0</v>
      </c>
      <c r="S101">
        <v>0</v>
      </c>
      <c r="T101">
        <v>0</v>
      </c>
      <c r="U101">
        <v>0</v>
      </c>
      <c r="V101">
        <v>0</v>
      </c>
      <c r="W101">
        <v>1</v>
      </c>
      <c r="X101">
        <v>0</v>
      </c>
    </row>
    <row r="102" spans="1:25" x14ac:dyDescent="0.25">
      <c r="A102" t="s">
        <v>238</v>
      </c>
      <c r="B102">
        <v>19</v>
      </c>
      <c r="C102">
        <v>0</v>
      </c>
      <c r="D102">
        <v>0</v>
      </c>
      <c r="E102" s="58">
        <v>0</v>
      </c>
      <c r="F102" s="58">
        <v>0</v>
      </c>
      <c r="G102" s="58">
        <v>0</v>
      </c>
      <c r="H102" s="58">
        <v>0</v>
      </c>
      <c r="I102" s="58">
        <v>0</v>
      </c>
      <c r="J102">
        <v>2</v>
      </c>
      <c r="K102">
        <v>0</v>
      </c>
      <c r="L102">
        <v>0</v>
      </c>
      <c r="M102">
        <v>0</v>
      </c>
      <c r="N102">
        <v>0</v>
      </c>
      <c r="O102">
        <v>0</v>
      </c>
      <c r="P102">
        <v>0</v>
      </c>
      <c r="Q102">
        <v>0</v>
      </c>
      <c r="R102">
        <v>0</v>
      </c>
      <c r="S102">
        <v>0</v>
      </c>
      <c r="T102">
        <v>0</v>
      </c>
      <c r="U102">
        <v>0</v>
      </c>
      <c r="V102">
        <v>0</v>
      </c>
      <c r="W102">
        <v>0</v>
      </c>
      <c r="X102">
        <v>1</v>
      </c>
    </row>
    <row r="103" spans="1:25" x14ac:dyDescent="0.25">
      <c r="A103" t="s">
        <v>239</v>
      </c>
      <c r="B103">
        <v>15</v>
      </c>
      <c r="C103">
        <v>0</v>
      </c>
      <c r="D103">
        <v>0</v>
      </c>
      <c r="E103" s="58">
        <v>0</v>
      </c>
      <c r="F103" s="58">
        <v>1</v>
      </c>
      <c r="G103" s="58">
        <v>0</v>
      </c>
      <c r="H103" s="58">
        <v>0</v>
      </c>
      <c r="I103" s="58">
        <v>0</v>
      </c>
      <c r="J103">
        <v>0</v>
      </c>
      <c r="K103">
        <v>0</v>
      </c>
      <c r="L103">
        <v>1</v>
      </c>
      <c r="M103">
        <v>0</v>
      </c>
      <c r="N103">
        <v>0</v>
      </c>
      <c r="O103">
        <v>0</v>
      </c>
      <c r="P103">
        <v>0</v>
      </c>
      <c r="Q103">
        <v>0</v>
      </c>
      <c r="R103">
        <v>0</v>
      </c>
      <c r="S103">
        <v>0</v>
      </c>
      <c r="T103">
        <v>0</v>
      </c>
      <c r="U103">
        <v>0</v>
      </c>
      <c r="V103">
        <v>0</v>
      </c>
      <c r="W103">
        <v>0</v>
      </c>
      <c r="X103">
        <v>0</v>
      </c>
    </row>
    <row r="104" spans="1:25" x14ac:dyDescent="0.25">
      <c r="A104" t="s">
        <v>240</v>
      </c>
      <c r="B104">
        <v>10</v>
      </c>
      <c r="C104">
        <v>0</v>
      </c>
      <c r="D104">
        <v>0</v>
      </c>
      <c r="E104" s="58">
        <v>0</v>
      </c>
      <c r="F104" s="58">
        <v>0</v>
      </c>
      <c r="G104" s="58">
        <v>0</v>
      </c>
      <c r="H104" s="58">
        <v>0</v>
      </c>
      <c r="I104" s="58">
        <v>0</v>
      </c>
      <c r="J104">
        <v>1</v>
      </c>
      <c r="K104">
        <v>0</v>
      </c>
      <c r="L104">
        <v>0</v>
      </c>
      <c r="M104">
        <v>0</v>
      </c>
      <c r="N104">
        <v>0</v>
      </c>
      <c r="O104">
        <v>0</v>
      </c>
      <c r="P104">
        <v>0</v>
      </c>
      <c r="Q104">
        <v>0</v>
      </c>
      <c r="R104">
        <v>0</v>
      </c>
      <c r="S104">
        <v>0</v>
      </c>
      <c r="T104">
        <v>0</v>
      </c>
      <c r="U104">
        <v>0</v>
      </c>
      <c r="V104">
        <v>0</v>
      </c>
      <c r="W104">
        <v>0</v>
      </c>
      <c r="X104">
        <v>1</v>
      </c>
    </row>
    <row r="105" spans="1:25" x14ac:dyDescent="0.25">
      <c r="A105" t="s">
        <v>241</v>
      </c>
      <c r="B105">
        <v>8</v>
      </c>
      <c r="C105">
        <v>0</v>
      </c>
      <c r="D105">
        <v>0</v>
      </c>
      <c r="E105" s="58">
        <v>0</v>
      </c>
      <c r="F105" s="58">
        <v>0</v>
      </c>
      <c r="G105" s="58">
        <v>0</v>
      </c>
      <c r="H105" s="58">
        <v>0</v>
      </c>
      <c r="I105" s="58">
        <v>0</v>
      </c>
      <c r="J105">
        <v>0</v>
      </c>
      <c r="K105">
        <v>0</v>
      </c>
      <c r="L105">
        <v>2</v>
      </c>
      <c r="M105">
        <v>0</v>
      </c>
      <c r="N105">
        <v>0</v>
      </c>
      <c r="O105">
        <v>0</v>
      </c>
      <c r="P105">
        <v>0</v>
      </c>
      <c r="Q105">
        <v>0</v>
      </c>
      <c r="R105">
        <v>0</v>
      </c>
      <c r="S105">
        <v>0</v>
      </c>
      <c r="T105">
        <v>0</v>
      </c>
      <c r="U105">
        <v>0</v>
      </c>
      <c r="V105">
        <v>0</v>
      </c>
      <c r="W105">
        <v>0</v>
      </c>
      <c r="X105">
        <v>1</v>
      </c>
    </row>
    <row r="106" spans="1:25" x14ac:dyDescent="0.25">
      <c r="A106" t="s">
        <v>242</v>
      </c>
      <c r="B106">
        <v>18</v>
      </c>
      <c r="C106">
        <v>0</v>
      </c>
      <c r="D106">
        <v>0</v>
      </c>
      <c r="E106" s="58">
        <v>0</v>
      </c>
      <c r="F106" s="58">
        <v>0</v>
      </c>
      <c r="G106" s="58">
        <v>0</v>
      </c>
      <c r="H106" s="58">
        <v>0</v>
      </c>
      <c r="I106" s="58">
        <v>0</v>
      </c>
      <c r="J106">
        <v>0</v>
      </c>
      <c r="K106">
        <v>0</v>
      </c>
      <c r="L106">
        <v>0</v>
      </c>
      <c r="M106">
        <v>0</v>
      </c>
      <c r="N106">
        <v>0</v>
      </c>
      <c r="O106">
        <v>0</v>
      </c>
      <c r="P106">
        <v>0</v>
      </c>
      <c r="Q106">
        <v>0</v>
      </c>
      <c r="R106">
        <v>0</v>
      </c>
      <c r="S106">
        <v>0</v>
      </c>
      <c r="T106">
        <v>1</v>
      </c>
      <c r="U106">
        <v>1</v>
      </c>
      <c r="V106">
        <v>0</v>
      </c>
      <c r="W106">
        <v>0</v>
      </c>
      <c r="X106">
        <v>0</v>
      </c>
    </row>
    <row r="107" spans="1:25" x14ac:dyDescent="0.25">
      <c r="A107" t="s">
        <v>243</v>
      </c>
      <c r="B107">
        <v>10</v>
      </c>
      <c r="C107">
        <v>0</v>
      </c>
      <c r="D107">
        <v>0</v>
      </c>
      <c r="E107" s="58">
        <v>0</v>
      </c>
      <c r="F107" s="58">
        <v>0</v>
      </c>
      <c r="G107" s="58">
        <v>0</v>
      </c>
      <c r="H107" s="58">
        <v>0</v>
      </c>
      <c r="I107" s="58">
        <v>0</v>
      </c>
      <c r="J107">
        <v>0</v>
      </c>
      <c r="K107">
        <v>0</v>
      </c>
      <c r="L107">
        <v>0</v>
      </c>
      <c r="M107">
        <v>4</v>
      </c>
      <c r="N107">
        <v>0</v>
      </c>
      <c r="O107">
        <v>0</v>
      </c>
      <c r="P107">
        <v>0</v>
      </c>
      <c r="Q107">
        <v>0</v>
      </c>
      <c r="R107">
        <v>0</v>
      </c>
      <c r="S107">
        <v>0</v>
      </c>
      <c r="T107">
        <v>0</v>
      </c>
      <c r="U107">
        <v>0</v>
      </c>
      <c r="V107">
        <v>0</v>
      </c>
      <c r="W107">
        <v>0</v>
      </c>
      <c r="X107">
        <v>0</v>
      </c>
    </row>
    <row r="108" spans="1:25" x14ac:dyDescent="0.25">
      <c r="A108" t="s">
        <v>244</v>
      </c>
      <c r="B108">
        <v>26</v>
      </c>
      <c r="C108">
        <v>0</v>
      </c>
      <c r="D108">
        <v>0</v>
      </c>
      <c r="E108" s="58">
        <v>0</v>
      </c>
      <c r="F108" s="58">
        <v>0</v>
      </c>
      <c r="G108" s="58">
        <v>0</v>
      </c>
      <c r="H108" s="58">
        <v>0</v>
      </c>
      <c r="I108" s="58">
        <v>4</v>
      </c>
      <c r="J108">
        <v>0</v>
      </c>
      <c r="K108">
        <v>0</v>
      </c>
      <c r="L108">
        <v>0</v>
      </c>
      <c r="M108">
        <v>0</v>
      </c>
      <c r="N108">
        <v>0</v>
      </c>
      <c r="O108">
        <v>0</v>
      </c>
      <c r="P108">
        <v>0</v>
      </c>
      <c r="Q108">
        <v>0</v>
      </c>
      <c r="R108">
        <v>0</v>
      </c>
      <c r="S108">
        <v>0</v>
      </c>
      <c r="T108">
        <v>0</v>
      </c>
      <c r="U108">
        <v>0</v>
      </c>
      <c r="V108">
        <v>1</v>
      </c>
      <c r="W108">
        <v>5</v>
      </c>
      <c r="X108">
        <v>0</v>
      </c>
    </row>
    <row r="109" spans="1:25" x14ac:dyDescent="0.25">
      <c r="A109" t="s">
        <v>245</v>
      </c>
      <c r="B109">
        <v>6</v>
      </c>
      <c r="C109">
        <v>0</v>
      </c>
      <c r="D109">
        <v>0</v>
      </c>
      <c r="E109" s="58">
        <v>0</v>
      </c>
      <c r="F109" s="58">
        <v>0</v>
      </c>
      <c r="G109" s="58">
        <v>0</v>
      </c>
      <c r="H109" s="58">
        <v>0</v>
      </c>
      <c r="I109" s="58">
        <v>0</v>
      </c>
      <c r="J109">
        <v>0</v>
      </c>
      <c r="K109">
        <v>0</v>
      </c>
      <c r="L109">
        <v>0</v>
      </c>
      <c r="M109">
        <v>0</v>
      </c>
      <c r="N109">
        <v>1</v>
      </c>
      <c r="O109">
        <v>0</v>
      </c>
      <c r="P109">
        <v>0</v>
      </c>
      <c r="Q109">
        <v>0</v>
      </c>
      <c r="R109">
        <v>0</v>
      </c>
      <c r="S109">
        <v>0</v>
      </c>
      <c r="T109">
        <v>0</v>
      </c>
      <c r="U109">
        <v>0</v>
      </c>
      <c r="V109">
        <v>0</v>
      </c>
      <c r="W109">
        <v>0</v>
      </c>
      <c r="X109">
        <v>0</v>
      </c>
    </row>
    <row r="110" spans="1:25" x14ac:dyDescent="0.25">
      <c r="A110" t="s">
        <v>246</v>
      </c>
      <c r="B110">
        <v>23</v>
      </c>
      <c r="C110">
        <v>0</v>
      </c>
      <c r="D110">
        <v>0</v>
      </c>
      <c r="E110" s="58">
        <v>0</v>
      </c>
      <c r="F110" s="58">
        <v>0</v>
      </c>
      <c r="G110" s="58">
        <v>0</v>
      </c>
      <c r="H110" s="58">
        <v>0</v>
      </c>
      <c r="I110" s="58">
        <v>0</v>
      </c>
      <c r="J110">
        <v>2</v>
      </c>
      <c r="K110">
        <v>0</v>
      </c>
      <c r="L110">
        <v>-4</v>
      </c>
      <c r="M110">
        <v>0</v>
      </c>
      <c r="N110">
        <v>0</v>
      </c>
      <c r="O110">
        <v>0</v>
      </c>
      <c r="P110">
        <v>0</v>
      </c>
      <c r="Q110">
        <v>0</v>
      </c>
      <c r="R110">
        <v>0</v>
      </c>
      <c r="S110">
        <v>0</v>
      </c>
      <c r="T110">
        <v>0</v>
      </c>
      <c r="U110">
        <v>0</v>
      </c>
      <c r="V110">
        <v>3</v>
      </c>
      <c r="W110">
        <v>0</v>
      </c>
      <c r="X110">
        <v>0</v>
      </c>
    </row>
    <row r="111" spans="1:25" x14ac:dyDescent="0.25">
      <c r="A111" t="s">
        <v>247</v>
      </c>
      <c r="B111">
        <v>12</v>
      </c>
      <c r="C111">
        <v>0</v>
      </c>
      <c r="D111">
        <v>0</v>
      </c>
      <c r="E111" s="58">
        <v>0</v>
      </c>
      <c r="F111" s="58">
        <v>0</v>
      </c>
      <c r="G111" s="58">
        <v>0</v>
      </c>
      <c r="H111" s="58">
        <v>0</v>
      </c>
      <c r="I111" s="58">
        <v>0</v>
      </c>
      <c r="J111">
        <v>0</v>
      </c>
      <c r="K111">
        <v>0</v>
      </c>
      <c r="L111">
        <v>0</v>
      </c>
      <c r="M111">
        <v>0</v>
      </c>
      <c r="N111">
        <v>2</v>
      </c>
      <c r="O111">
        <v>0</v>
      </c>
      <c r="P111">
        <v>0</v>
      </c>
      <c r="Q111">
        <v>0</v>
      </c>
      <c r="R111">
        <v>0</v>
      </c>
      <c r="S111">
        <v>0</v>
      </c>
      <c r="T111">
        <v>0</v>
      </c>
      <c r="U111">
        <v>0</v>
      </c>
      <c r="V111">
        <v>0</v>
      </c>
      <c r="W111">
        <v>0</v>
      </c>
      <c r="X111">
        <v>0</v>
      </c>
    </row>
    <row r="112" spans="1:25" x14ac:dyDescent="0.25">
      <c r="A112" t="s">
        <v>248</v>
      </c>
      <c r="B112">
        <v>9</v>
      </c>
      <c r="C112">
        <v>0</v>
      </c>
      <c r="D112">
        <v>0</v>
      </c>
      <c r="E112" s="58">
        <v>0</v>
      </c>
      <c r="F112" s="58">
        <v>0</v>
      </c>
      <c r="G112" s="58">
        <v>0</v>
      </c>
      <c r="H112" s="58">
        <v>0</v>
      </c>
      <c r="I112" s="58">
        <v>0</v>
      </c>
      <c r="J112">
        <v>0</v>
      </c>
      <c r="K112">
        <v>0</v>
      </c>
      <c r="L112">
        <v>1</v>
      </c>
      <c r="M112">
        <v>0</v>
      </c>
      <c r="N112">
        <v>0</v>
      </c>
      <c r="O112">
        <v>0</v>
      </c>
      <c r="P112">
        <v>0</v>
      </c>
      <c r="Q112">
        <v>0</v>
      </c>
      <c r="R112">
        <v>0</v>
      </c>
      <c r="S112">
        <v>0</v>
      </c>
      <c r="T112">
        <v>0</v>
      </c>
      <c r="U112">
        <v>0</v>
      </c>
      <c r="V112">
        <v>0</v>
      </c>
      <c r="W112">
        <v>1</v>
      </c>
      <c r="X112">
        <v>1</v>
      </c>
    </row>
    <row r="113" spans="1:24" x14ac:dyDescent="0.25">
      <c r="A113" t="s">
        <v>249</v>
      </c>
      <c r="B113">
        <v>19</v>
      </c>
      <c r="C113">
        <v>0</v>
      </c>
      <c r="D113">
        <v>2</v>
      </c>
      <c r="E113" s="58">
        <v>0</v>
      </c>
      <c r="F113" s="58">
        <v>0</v>
      </c>
      <c r="G113" s="58">
        <v>0</v>
      </c>
      <c r="H113" s="58">
        <v>0</v>
      </c>
      <c r="I113" s="58">
        <v>1</v>
      </c>
      <c r="J113">
        <v>1</v>
      </c>
      <c r="K113">
        <v>0</v>
      </c>
      <c r="L113">
        <v>0</v>
      </c>
      <c r="M113">
        <v>0</v>
      </c>
      <c r="N113">
        <v>0</v>
      </c>
      <c r="O113">
        <v>0</v>
      </c>
      <c r="P113">
        <v>0</v>
      </c>
      <c r="Q113">
        <v>0</v>
      </c>
      <c r="R113">
        <v>0</v>
      </c>
      <c r="S113">
        <v>0</v>
      </c>
      <c r="T113">
        <v>0</v>
      </c>
      <c r="U113">
        <v>0</v>
      </c>
      <c r="V113">
        <v>0</v>
      </c>
      <c r="W113">
        <v>2</v>
      </c>
      <c r="X113">
        <v>1</v>
      </c>
    </row>
    <row r="114" spans="1:24" x14ac:dyDescent="0.25">
      <c r="A114" t="s">
        <v>250</v>
      </c>
      <c r="B114">
        <v>29</v>
      </c>
      <c r="C114">
        <v>0</v>
      </c>
      <c r="D114">
        <v>0</v>
      </c>
      <c r="E114" s="58">
        <v>0</v>
      </c>
      <c r="F114" s="58">
        <v>0</v>
      </c>
      <c r="G114" s="58">
        <v>0</v>
      </c>
      <c r="H114" s="58">
        <v>0</v>
      </c>
      <c r="I114" s="58">
        <v>0</v>
      </c>
      <c r="J114">
        <v>1</v>
      </c>
      <c r="K114">
        <v>0</v>
      </c>
      <c r="L114">
        <v>0</v>
      </c>
      <c r="M114">
        <v>0</v>
      </c>
      <c r="N114">
        <v>3</v>
      </c>
      <c r="O114">
        <v>0</v>
      </c>
      <c r="P114">
        <v>0</v>
      </c>
      <c r="Q114">
        <v>0</v>
      </c>
      <c r="R114">
        <v>0</v>
      </c>
      <c r="S114">
        <v>0</v>
      </c>
      <c r="T114">
        <v>0</v>
      </c>
      <c r="U114">
        <v>0</v>
      </c>
      <c r="V114">
        <v>0</v>
      </c>
      <c r="W114">
        <v>2</v>
      </c>
      <c r="X114">
        <v>0</v>
      </c>
    </row>
    <row r="115" spans="1:24" x14ac:dyDescent="0.25">
      <c r="A115" t="s">
        <v>251</v>
      </c>
      <c r="B115">
        <v>8</v>
      </c>
      <c r="C115">
        <v>0</v>
      </c>
      <c r="D115">
        <v>0</v>
      </c>
      <c r="E115" s="58">
        <v>0</v>
      </c>
      <c r="F115" s="58">
        <v>0</v>
      </c>
      <c r="G115" s="58">
        <v>0</v>
      </c>
      <c r="H115" s="58">
        <v>0</v>
      </c>
      <c r="I115" s="58">
        <v>0</v>
      </c>
      <c r="J115">
        <v>1</v>
      </c>
      <c r="K115">
        <v>0</v>
      </c>
      <c r="L115">
        <v>-2</v>
      </c>
      <c r="M115">
        <v>0</v>
      </c>
      <c r="N115">
        <v>0</v>
      </c>
      <c r="O115">
        <v>0</v>
      </c>
      <c r="P115">
        <v>0</v>
      </c>
      <c r="Q115">
        <v>0</v>
      </c>
      <c r="R115">
        <v>0</v>
      </c>
      <c r="S115">
        <v>0</v>
      </c>
      <c r="T115">
        <v>0</v>
      </c>
      <c r="U115">
        <v>0</v>
      </c>
      <c r="V115">
        <v>1</v>
      </c>
      <c r="W115">
        <v>0</v>
      </c>
      <c r="X115">
        <v>0</v>
      </c>
    </row>
    <row r="116" spans="1:24" x14ac:dyDescent="0.25">
      <c r="A116" t="s">
        <v>252</v>
      </c>
      <c r="B116">
        <v>26</v>
      </c>
      <c r="C116">
        <v>0</v>
      </c>
      <c r="D116">
        <v>2</v>
      </c>
      <c r="E116" s="58">
        <v>0</v>
      </c>
      <c r="F116" s="58">
        <v>0</v>
      </c>
      <c r="G116" s="58">
        <v>0</v>
      </c>
      <c r="H116" s="58">
        <v>0</v>
      </c>
      <c r="I116" s="58">
        <v>0</v>
      </c>
      <c r="J116">
        <v>0</v>
      </c>
      <c r="K116">
        <v>0</v>
      </c>
      <c r="L116">
        <v>0</v>
      </c>
      <c r="M116">
        <v>0</v>
      </c>
      <c r="N116">
        <v>0</v>
      </c>
      <c r="O116">
        <v>0</v>
      </c>
      <c r="P116">
        <v>0</v>
      </c>
      <c r="Q116">
        <v>1</v>
      </c>
      <c r="R116">
        <v>0</v>
      </c>
      <c r="S116">
        <v>0</v>
      </c>
      <c r="T116">
        <v>0</v>
      </c>
      <c r="U116">
        <v>0</v>
      </c>
      <c r="V116">
        <v>0</v>
      </c>
      <c r="W116">
        <v>0</v>
      </c>
      <c r="X116">
        <v>0</v>
      </c>
    </row>
    <row r="117" spans="1:24" x14ac:dyDescent="0.25">
      <c r="A117" t="s">
        <v>257</v>
      </c>
      <c r="B117">
        <v>13</v>
      </c>
      <c r="C117">
        <v>0</v>
      </c>
      <c r="D117">
        <v>1</v>
      </c>
      <c r="E117" s="58">
        <v>0</v>
      </c>
      <c r="F117" s="58">
        <v>0</v>
      </c>
      <c r="G117" s="58">
        <v>0</v>
      </c>
      <c r="H117" s="58">
        <v>0</v>
      </c>
      <c r="I117" s="58">
        <v>2</v>
      </c>
      <c r="J117">
        <v>0</v>
      </c>
      <c r="K117">
        <v>0</v>
      </c>
      <c r="L117">
        <v>0</v>
      </c>
      <c r="M117">
        <v>0</v>
      </c>
      <c r="N117">
        <v>0</v>
      </c>
      <c r="O117">
        <v>0</v>
      </c>
      <c r="P117">
        <v>0</v>
      </c>
      <c r="Q117">
        <v>0</v>
      </c>
      <c r="R117">
        <v>0</v>
      </c>
      <c r="S117">
        <v>0</v>
      </c>
      <c r="T117">
        <v>0</v>
      </c>
      <c r="U117">
        <v>0</v>
      </c>
      <c r="V117">
        <v>0</v>
      </c>
      <c r="W117">
        <v>1</v>
      </c>
      <c r="X117">
        <v>0</v>
      </c>
    </row>
    <row r="118" spans="1:24" x14ac:dyDescent="0.25">
      <c r="A118" t="s">
        <v>258</v>
      </c>
      <c r="B118">
        <v>9</v>
      </c>
      <c r="C118">
        <v>0</v>
      </c>
      <c r="D118">
        <v>0</v>
      </c>
      <c r="E118" s="58">
        <v>0</v>
      </c>
      <c r="F118" s="58">
        <v>0</v>
      </c>
      <c r="G118" s="58">
        <v>0</v>
      </c>
      <c r="H118" s="58">
        <v>0</v>
      </c>
      <c r="I118" s="58">
        <v>0</v>
      </c>
      <c r="J118">
        <v>0</v>
      </c>
      <c r="K118">
        <v>0</v>
      </c>
      <c r="L118">
        <v>1</v>
      </c>
      <c r="M118">
        <v>0</v>
      </c>
      <c r="N118">
        <v>2</v>
      </c>
      <c r="O118">
        <v>0</v>
      </c>
      <c r="P118">
        <v>0</v>
      </c>
      <c r="Q118">
        <v>0</v>
      </c>
      <c r="R118">
        <v>0</v>
      </c>
      <c r="S118">
        <v>0</v>
      </c>
      <c r="T118">
        <v>0</v>
      </c>
      <c r="U118">
        <v>0</v>
      </c>
      <c r="V118">
        <v>0</v>
      </c>
      <c r="W118">
        <v>-1</v>
      </c>
      <c r="X118">
        <v>0</v>
      </c>
    </row>
    <row r="119" spans="1:24" x14ac:dyDescent="0.25">
      <c r="A119" t="s">
        <v>259</v>
      </c>
      <c r="B119">
        <v>12</v>
      </c>
      <c r="C119">
        <v>0</v>
      </c>
      <c r="D119">
        <v>0</v>
      </c>
      <c r="E119" s="58">
        <v>0</v>
      </c>
      <c r="F119" s="58">
        <v>0</v>
      </c>
      <c r="G119" s="58">
        <v>0</v>
      </c>
      <c r="H119" s="58">
        <v>0</v>
      </c>
      <c r="I119" s="58">
        <v>0</v>
      </c>
      <c r="J119">
        <v>1</v>
      </c>
      <c r="K119">
        <v>0</v>
      </c>
      <c r="L119">
        <v>-1</v>
      </c>
      <c r="M119">
        <v>0</v>
      </c>
      <c r="N119">
        <v>0</v>
      </c>
      <c r="O119">
        <v>0</v>
      </c>
      <c r="P119">
        <v>0</v>
      </c>
      <c r="Q119">
        <v>0</v>
      </c>
      <c r="R119">
        <v>0</v>
      </c>
      <c r="S119">
        <v>0</v>
      </c>
      <c r="T119">
        <v>0</v>
      </c>
      <c r="U119">
        <v>0</v>
      </c>
      <c r="V119">
        <v>0</v>
      </c>
      <c r="W119">
        <v>1</v>
      </c>
      <c r="X119">
        <v>0</v>
      </c>
    </row>
    <row r="120" spans="1:24" x14ac:dyDescent="0.25">
      <c r="A120" t="s">
        <v>260</v>
      </c>
      <c r="B120">
        <v>9</v>
      </c>
      <c r="C120">
        <v>0</v>
      </c>
      <c r="D120">
        <v>1</v>
      </c>
      <c r="E120" s="58">
        <v>0</v>
      </c>
      <c r="F120" s="58">
        <v>0</v>
      </c>
      <c r="G120" s="58">
        <v>0</v>
      </c>
      <c r="H120" s="58">
        <v>1</v>
      </c>
      <c r="I120" s="58">
        <v>0</v>
      </c>
      <c r="J120">
        <v>0</v>
      </c>
      <c r="K120">
        <v>0</v>
      </c>
      <c r="L120">
        <v>-1</v>
      </c>
      <c r="M120">
        <v>0</v>
      </c>
      <c r="N120">
        <v>0</v>
      </c>
      <c r="O120">
        <v>0</v>
      </c>
      <c r="P120">
        <v>0</v>
      </c>
      <c r="Q120">
        <v>0</v>
      </c>
      <c r="R120">
        <v>0</v>
      </c>
      <c r="S120">
        <v>0</v>
      </c>
      <c r="T120">
        <v>0</v>
      </c>
      <c r="U120">
        <v>0</v>
      </c>
      <c r="V120">
        <v>0</v>
      </c>
      <c r="W120">
        <v>0</v>
      </c>
      <c r="X120">
        <v>0</v>
      </c>
    </row>
    <row r="121" spans="1:24" x14ac:dyDescent="0.25">
      <c r="A121" t="s">
        <v>261</v>
      </c>
      <c r="B121">
        <v>8</v>
      </c>
      <c r="C121">
        <v>0</v>
      </c>
      <c r="D121">
        <v>0</v>
      </c>
      <c r="E121" s="58">
        <v>0</v>
      </c>
      <c r="F121" s="58">
        <v>0</v>
      </c>
      <c r="G121" s="58">
        <v>0</v>
      </c>
      <c r="H121" s="58">
        <v>0</v>
      </c>
      <c r="I121" s="58">
        <v>0</v>
      </c>
      <c r="J121">
        <v>0</v>
      </c>
      <c r="K121">
        <v>0</v>
      </c>
      <c r="L121">
        <v>0</v>
      </c>
      <c r="M121">
        <v>0</v>
      </c>
      <c r="N121">
        <v>0</v>
      </c>
      <c r="O121">
        <v>0</v>
      </c>
      <c r="P121">
        <v>0</v>
      </c>
      <c r="Q121">
        <v>0</v>
      </c>
      <c r="R121">
        <v>0</v>
      </c>
      <c r="S121">
        <v>0</v>
      </c>
      <c r="T121">
        <v>1</v>
      </c>
      <c r="U121">
        <v>0</v>
      </c>
      <c r="V121">
        <v>0</v>
      </c>
      <c r="W121">
        <v>0</v>
      </c>
      <c r="X121">
        <v>1</v>
      </c>
    </row>
    <row r="122" spans="1:24" x14ac:dyDescent="0.25">
      <c r="A122" t="s">
        <v>262</v>
      </c>
      <c r="B122">
        <v>14</v>
      </c>
      <c r="C122">
        <v>0</v>
      </c>
      <c r="D122">
        <v>3</v>
      </c>
      <c r="E122" s="58">
        <v>0</v>
      </c>
      <c r="F122" s="58">
        <v>0</v>
      </c>
      <c r="G122" s="58">
        <v>0</v>
      </c>
      <c r="H122" s="58">
        <v>0</v>
      </c>
      <c r="I122" s="58">
        <v>0</v>
      </c>
      <c r="J122">
        <v>0</v>
      </c>
      <c r="K122">
        <v>0</v>
      </c>
      <c r="L122">
        <v>-1</v>
      </c>
      <c r="M122">
        <v>0</v>
      </c>
      <c r="N122">
        <v>0</v>
      </c>
      <c r="O122">
        <v>1</v>
      </c>
      <c r="P122">
        <v>0</v>
      </c>
      <c r="Q122">
        <v>0</v>
      </c>
      <c r="R122">
        <v>0</v>
      </c>
      <c r="S122">
        <v>0</v>
      </c>
      <c r="T122">
        <v>0</v>
      </c>
      <c r="U122">
        <v>0</v>
      </c>
      <c r="V122">
        <v>0</v>
      </c>
      <c r="W122">
        <v>-2</v>
      </c>
      <c r="X122">
        <v>0</v>
      </c>
    </row>
    <row r="123" spans="1:24" x14ac:dyDescent="0.25">
      <c r="A123" t="s">
        <v>263</v>
      </c>
      <c r="B123">
        <v>7</v>
      </c>
      <c r="C123">
        <v>0</v>
      </c>
      <c r="D123">
        <v>0</v>
      </c>
      <c r="E123" s="58">
        <v>0</v>
      </c>
      <c r="F123" s="58">
        <v>0</v>
      </c>
      <c r="G123" s="58">
        <v>0</v>
      </c>
      <c r="H123" s="58">
        <v>0</v>
      </c>
      <c r="I123" s="58">
        <v>0</v>
      </c>
      <c r="J123">
        <v>1</v>
      </c>
      <c r="K123">
        <v>0</v>
      </c>
      <c r="L123">
        <v>2</v>
      </c>
      <c r="M123">
        <v>0</v>
      </c>
      <c r="N123">
        <v>0</v>
      </c>
      <c r="O123">
        <v>0</v>
      </c>
      <c r="P123">
        <v>0</v>
      </c>
      <c r="Q123">
        <v>0</v>
      </c>
      <c r="R123">
        <v>0</v>
      </c>
      <c r="S123">
        <v>0</v>
      </c>
      <c r="T123">
        <v>0</v>
      </c>
      <c r="U123">
        <v>0</v>
      </c>
      <c r="V123">
        <v>0</v>
      </c>
      <c r="W123">
        <v>-1</v>
      </c>
      <c r="X123">
        <v>1</v>
      </c>
    </row>
    <row r="124" spans="1:24" x14ac:dyDescent="0.25">
      <c r="A124" t="s">
        <v>264</v>
      </c>
      <c r="B124">
        <v>9</v>
      </c>
      <c r="C124">
        <v>0</v>
      </c>
      <c r="D124">
        <v>1</v>
      </c>
      <c r="E124" s="58">
        <v>0</v>
      </c>
      <c r="F124" s="58">
        <v>0</v>
      </c>
      <c r="G124" s="58">
        <v>0</v>
      </c>
      <c r="H124" s="58">
        <v>0</v>
      </c>
      <c r="I124" s="58">
        <v>0</v>
      </c>
      <c r="J124">
        <v>0</v>
      </c>
      <c r="K124">
        <v>0</v>
      </c>
      <c r="L124">
        <v>0</v>
      </c>
      <c r="M124">
        <v>0</v>
      </c>
      <c r="N124">
        <v>0</v>
      </c>
      <c r="O124">
        <v>0</v>
      </c>
      <c r="P124">
        <v>0</v>
      </c>
      <c r="Q124">
        <v>0</v>
      </c>
      <c r="R124">
        <v>0</v>
      </c>
      <c r="S124">
        <v>0</v>
      </c>
      <c r="T124">
        <v>0</v>
      </c>
      <c r="U124">
        <v>0</v>
      </c>
      <c r="V124">
        <v>0</v>
      </c>
      <c r="W124">
        <v>1</v>
      </c>
      <c r="X124">
        <v>1</v>
      </c>
    </row>
    <row r="125" spans="1:24" x14ac:dyDescent="0.25">
      <c r="A125" t="s">
        <v>265</v>
      </c>
      <c r="B125">
        <v>10</v>
      </c>
      <c r="C125">
        <v>4</v>
      </c>
      <c r="D125">
        <v>0</v>
      </c>
      <c r="E125" s="58">
        <v>0</v>
      </c>
      <c r="F125" s="58">
        <v>0</v>
      </c>
      <c r="G125" s="58">
        <v>0</v>
      </c>
      <c r="H125" s="58">
        <v>0</v>
      </c>
      <c r="I125" s="58">
        <v>0</v>
      </c>
      <c r="J125">
        <v>0</v>
      </c>
      <c r="K125">
        <v>0</v>
      </c>
      <c r="L125">
        <v>0</v>
      </c>
      <c r="M125">
        <v>0</v>
      </c>
      <c r="N125">
        <v>0</v>
      </c>
      <c r="O125">
        <v>0</v>
      </c>
      <c r="P125">
        <v>0</v>
      </c>
      <c r="Q125">
        <v>0</v>
      </c>
      <c r="R125">
        <v>0</v>
      </c>
      <c r="S125">
        <v>0</v>
      </c>
      <c r="T125">
        <v>1</v>
      </c>
      <c r="U125">
        <v>0</v>
      </c>
      <c r="V125">
        <v>0</v>
      </c>
      <c r="W125">
        <v>0</v>
      </c>
      <c r="X125">
        <v>0</v>
      </c>
    </row>
    <row r="126" spans="1:24" x14ac:dyDescent="0.25">
      <c r="A126" t="s">
        <v>269</v>
      </c>
      <c r="B126">
        <v>4</v>
      </c>
      <c r="C126">
        <v>0</v>
      </c>
      <c r="D126">
        <v>0</v>
      </c>
      <c r="E126" s="58">
        <v>0</v>
      </c>
      <c r="F126" s="58">
        <v>0</v>
      </c>
      <c r="G126" s="58">
        <v>0</v>
      </c>
      <c r="H126" s="58">
        <v>0</v>
      </c>
      <c r="I126" s="58">
        <v>4</v>
      </c>
      <c r="J126">
        <v>0</v>
      </c>
      <c r="K126">
        <v>0</v>
      </c>
      <c r="L126">
        <v>0</v>
      </c>
      <c r="M126">
        <v>-5</v>
      </c>
      <c r="N126">
        <v>0</v>
      </c>
      <c r="O126">
        <v>0</v>
      </c>
      <c r="P126">
        <v>0</v>
      </c>
      <c r="Q126">
        <v>0</v>
      </c>
      <c r="R126">
        <v>0</v>
      </c>
      <c r="S126">
        <v>0</v>
      </c>
      <c r="T126">
        <v>0</v>
      </c>
      <c r="U126">
        <v>0</v>
      </c>
      <c r="V126">
        <v>0</v>
      </c>
      <c r="W126">
        <v>0</v>
      </c>
      <c r="X126">
        <v>0</v>
      </c>
    </row>
    <row r="127" spans="1:24" x14ac:dyDescent="0.25">
      <c r="A127" t="s">
        <v>270</v>
      </c>
      <c r="B127">
        <v>4</v>
      </c>
      <c r="C127">
        <v>0</v>
      </c>
      <c r="D127">
        <v>0</v>
      </c>
      <c r="E127" s="58">
        <v>0</v>
      </c>
      <c r="F127" s="58">
        <v>0</v>
      </c>
      <c r="G127" s="58">
        <v>0</v>
      </c>
      <c r="H127" s="58">
        <v>0</v>
      </c>
      <c r="I127" s="58">
        <v>0</v>
      </c>
      <c r="J127">
        <v>0</v>
      </c>
      <c r="K127">
        <v>0</v>
      </c>
      <c r="L127">
        <v>0</v>
      </c>
      <c r="M127">
        <v>-5</v>
      </c>
      <c r="N127">
        <v>0</v>
      </c>
      <c r="O127">
        <v>0</v>
      </c>
      <c r="P127">
        <v>0</v>
      </c>
      <c r="Q127">
        <v>0</v>
      </c>
      <c r="R127">
        <v>0</v>
      </c>
      <c r="S127">
        <v>0</v>
      </c>
      <c r="T127">
        <v>0</v>
      </c>
      <c r="U127">
        <v>0</v>
      </c>
      <c r="V127">
        <v>0</v>
      </c>
      <c r="W127">
        <v>2</v>
      </c>
      <c r="X127">
        <v>0</v>
      </c>
    </row>
    <row r="128" spans="1:24" x14ac:dyDescent="0.25">
      <c r="A128" t="s">
        <v>271</v>
      </c>
      <c r="B128">
        <v>11</v>
      </c>
      <c r="C128">
        <v>0</v>
      </c>
      <c r="D128">
        <v>0</v>
      </c>
      <c r="E128" s="58">
        <v>0</v>
      </c>
      <c r="F128" s="58">
        <v>0</v>
      </c>
      <c r="G128" s="58">
        <v>0</v>
      </c>
      <c r="H128" s="58">
        <v>0</v>
      </c>
      <c r="I128" s="58">
        <v>0</v>
      </c>
      <c r="J128">
        <v>0</v>
      </c>
      <c r="K128">
        <v>0</v>
      </c>
      <c r="L128">
        <v>0</v>
      </c>
      <c r="M128">
        <v>0</v>
      </c>
      <c r="N128">
        <v>0</v>
      </c>
      <c r="O128">
        <v>0</v>
      </c>
      <c r="P128">
        <v>0</v>
      </c>
      <c r="Q128">
        <v>0</v>
      </c>
      <c r="R128">
        <v>0</v>
      </c>
      <c r="S128">
        <v>0</v>
      </c>
      <c r="T128">
        <v>1</v>
      </c>
      <c r="U128">
        <v>0</v>
      </c>
      <c r="V128">
        <v>0</v>
      </c>
      <c r="W128">
        <v>0</v>
      </c>
      <c r="X128">
        <v>1</v>
      </c>
    </row>
    <row r="129" spans="1:24" x14ac:dyDescent="0.25">
      <c r="A129" t="s">
        <v>272</v>
      </c>
      <c r="B129">
        <v>5</v>
      </c>
      <c r="C129">
        <v>0</v>
      </c>
      <c r="D129">
        <v>0</v>
      </c>
      <c r="E129" s="58">
        <v>0</v>
      </c>
      <c r="F129" s="58">
        <v>0</v>
      </c>
      <c r="G129" s="58">
        <v>0</v>
      </c>
      <c r="H129" s="58">
        <v>0</v>
      </c>
      <c r="I129" s="58">
        <v>0</v>
      </c>
      <c r="J129">
        <v>0</v>
      </c>
      <c r="K129">
        <v>0</v>
      </c>
      <c r="L129">
        <v>0</v>
      </c>
      <c r="M129">
        <v>0</v>
      </c>
      <c r="N129">
        <v>0</v>
      </c>
      <c r="O129">
        <v>0</v>
      </c>
      <c r="P129">
        <v>0</v>
      </c>
      <c r="Q129">
        <v>0</v>
      </c>
      <c r="R129">
        <v>0</v>
      </c>
      <c r="S129">
        <v>0</v>
      </c>
      <c r="T129">
        <v>0</v>
      </c>
      <c r="U129">
        <v>1</v>
      </c>
      <c r="V129">
        <v>0</v>
      </c>
      <c r="W129">
        <v>0</v>
      </c>
      <c r="X129">
        <v>0</v>
      </c>
    </row>
    <row r="130" spans="1:24" x14ac:dyDescent="0.25">
      <c r="A130" t="s">
        <v>273</v>
      </c>
      <c r="B130">
        <v>18</v>
      </c>
      <c r="C130">
        <v>0</v>
      </c>
      <c r="D130">
        <v>0</v>
      </c>
      <c r="E130" s="58">
        <v>0</v>
      </c>
      <c r="F130" s="58">
        <v>0</v>
      </c>
      <c r="G130" s="58">
        <v>0</v>
      </c>
      <c r="H130" s="58">
        <v>0</v>
      </c>
      <c r="I130" s="58">
        <v>0</v>
      </c>
      <c r="J130">
        <v>0</v>
      </c>
      <c r="K130">
        <v>0</v>
      </c>
      <c r="L130">
        <v>0</v>
      </c>
      <c r="M130">
        <v>0</v>
      </c>
      <c r="N130">
        <v>0</v>
      </c>
      <c r="O130">
        <v>0</v>
      </c>
      <c r="P130">
        <v>0</v>
      </c>
      <c r="Q130">
        <v>1</v>
      </c>
      <c r="R130">
        <v>0</v>
      </c>
      <c r="S130">
        <v>0</v>
      </c>
      <c r="T130">
        <v>0</v>
      </c>
      <c r="U130">
        <v>0</v>
      </c>
      <c r="V130">
        <v>0</v>
      </c>
      <c r="W130">
        <v>0</v>
      </c>
      <c r="X130">
        <v>1</v>
      </c>
    </row>
    <row r="131" spans="1:24" x14ac:dyDescent="0.25">
      <c r="A131" t="s">
        <v>274</v>
      </c>
      <c r="B131">
        <v>12</v>
      </c>
      <c r="C131">
        <v>0</v>
      </c>
      <c r="D131">
        <v>0</v>
      </c>
      <c r="E131" s="58">
        <v>0</v>
      </c>
      <c r="F131" s="58">
        <v>0</v>
      </c>
      <c r="G131" s="58">
        <v>0</v>
      </c>
      <c r="H131" s="58">
        <v>0</v>
      </c>
      <c r="I131" s="58">
        <v>0</v>
      </c>
      <c r="J131">
        <v>0</v>
      </c>
      <c r="K131">
        <v>0</v>
      </c>
      <c r="L131">
        <v>0</v>
      </c>
      <c r="M131">
        <v>0</v>
      </c>
      <c r="N131">
        <v>0</v>
      </c>
      <c r="O131">
        <v>0</v>
      </c>
      <c r="P131">
        <v>0</v>
      </c>
      <c r="Q131">
        <v>0</v>
      </c>
      <c r="R131">
        <v>0</v>
      </c>
      <c r="S131">
        <v>0</v>
      </c>
      <c r="T131">
        <v>0</v>
      </c>
      <c r="U131">
        <v>1</v>
      </c>
      <c r="V131">
        <v>0</v>
      </c>
      <c r="W131">
        <v>1</v>
      </c>
      <c r="X131">
        <v>0</v>
      </c>
    </row>
    <row r="132" spans="1:24" x14ac:dyDescent="0.25">
      <c r="A132" t="s">
        <v>281</v>
      </c>
      <c r="B132">
        <v>6</v>
      </c>
      <c r="C132">
        <v>0</v>
      </c>
      <c r="D132">
        <v>0</v>
      </c>
      <c r="E132" s="58">
        <v>0</v>
      </c>
      <c r="F132" s="58">
        <v>0</v>
      </c>
      <c r="G132" s="58">
        <v>0</v>
      </c>
      <c r="H132" s="58">
        <v>0</v>
      </c>
      <c r="I132" s="58">
        <v>0</v>
      </c>
      <c r="J132">
        <v>0</v>
      </c>
      <c r="K132">
        <v>0</v>
      </c>
      <c r="L132">
        <v>2</v>
      </c>
      <c r="M132">
        <v>0</v>
      </c>
      <c r="N132">
        <v>0</v>
      </c>
      <c r="O132">
        <v>0</v>
      </c>
      <c r="P132">
        <v>0</v>
      </c>
      <c r="Q132">
        <v>0</v>
      </c>
      <c r="R132">
        <v>0</v>
      </c>
      <c r="S132">
        <v>0</v>
      </c>
      <c r="T132">
        <v>0</v>
      </c>
      <c r="U132">
        <v>0</v>
      </c>
      <c r="V132">
        <v>0</v>
      </c>
      <c r="W132">
        <v>-1</v>
      </c>
      <c r="X132">
        <v>0</v>
      </c>
    </row>
    <row r="133" spans="1:24" x14ac:dyDescent="0.25">
      <c r="A133" t="s">
        <v>282</v>
      </c>
      <c r="B133">
        <v>38</v>
      </c>
      <c r="C133">
        <v>0</v>
      </c>
      <c r="D133">
        <v>0</v>
      </c>
      <c r="E133" s="58">
        <v>0</v>
      </c>
      <c r="F133" s="58">
        <v>0</v>
      </c>
      <c r="G133" s="58">
        <v>0</v>
      </c>
      <c r="H133" s="58">
        <v>0</v>
      </c>
      <c r="I133" s="58">
        <v>0</v>
      </c>
      <c r="J133">
        <v>0</v>
      </c>
      <c r="K133">
        <v>0</v>
      </c>
      <c r="L133">
        <v>0</v>
      </c>
      <c r="M133">
        <v>0</v>
      </c>
      <c r="N133">
        <v>7</v>
      </c>
      <c r="O133">
        <v>0</v>
      </c>
      <c r="P133">
        <v>0</v>
      </c>
      <c r="Q133">
        <v>0</v>
      </c>
      <c r="R133">
        <v>0</v>
      </c>
      <c r="S133">
        <v>0</v>
      </c>
      <c r="T133">
        <v>0</v>
      </c>
      <c r="U133">
        <v>0</v>
      </c>
      <c r="V133">
        <v>0</v>
      </c>
      <c r="W133">
        <v>0</v>
      </c>
      <c r="X133">
        <v>0</v>
      </c>
    </row>
    <row r="134" spans="1:24" x14ac:dyDescent="0.25">
      <c r="A134" t="s">
        <v>283</v>
      </c>
      <c r="B134">
        <v>8</v>
      </c>
      <c r="C134">
        <v>0</v>
      </c>
      <c r="D134">
        <v>0</v>
      </c>
      <c r="E134" s="58">
        <v>0</v>
      </c>
      <c r="F134" s="58">
        <v>0</v>
      </c>
      <c r="G134" s="58">
        <v>0</v>
      </c>
      <c r="H134" s="58">
        <v>0</v>
      </c>
      <c r="I134" s="58">
        <v>0</v>
      </c>
      <c r="J134">
        <v>0</v>
      </c>
      <c r="K134">
        <v>0</v>
      </c>
      <c r="L134">
        <v>0</v>
      </c>
      <c r="M134">
        <v>0</v>
      </c>
      <c r="N134">
        <v>0</v>
      </c>
      <c r="O134">
        <v>0</v>
      </c>
      <c r="P134">
        <v>0</v>
      </c>
      <c r="Q134">
        <v>0</v>
      </c>
      <c r="R134">
        <v>0</v>
      </c>
      <c r="S134">
        <v>0</v>
      </c>
      <c r="T134">
        <v>0</v>
      </c>
      <c r="U134">
        <v>2</v>
      </c>
      <c r="V134">
        <v>0</v>
      </c>
      <c r="W134">
        <v>0</v>
      </c>
      <c r="X134">
        <v>0</v>
      </c>
    </row>
    <row r="135" spans="1:24" x14ac:dyDescent="0.25">
      <c r="A135" t="s">
        <v>284</v>
      </c>
      <c r="B135">
        <v>11</v>
      </c>
      <c r="C135">
        <v>0</v>
      </c>
      <c r="D135">
        <v>0</v>
      </c>
      <c r="E135" s="58">
        <v>0</v>
      </c>
      <c r="F135" s="58">
        <v>0</v>
      </c>
      <c r="G135" s="58">
        <v>0</v>
      </c>
      <c r="H135" s="58">
        <v>0</v>
      </c>
      <c r="I135" s="58">
        <v>0</v>
      </c>
      <c r="J135">
        <v>0</v>
      </c>
      <c r="K135">
        <v>0</v>
      </c>
      <c r="L135">
        <v>-1</v>
      </c>
      <c r="M135">
        <v>0</v>
      </c>
      <c r="N135">
        <v>0</v>
      </c>
      <c r="O135">
        <v>0</v>
      </c>
      <c r="P135">
        <v>0</v>
      </c>
      <c r="Q135">
        <v>0</v>
      </c>
      <c r="R135">
        <v>0</v>
      </c>
      <c r="S135">
        <v>0</v>
      </c>
      <c r="T135">
        <v>0</v>
      </c>
      <c r="U135">
        <v>0</v>
      </c>
      <c r="V135">
        <v>2</v>
      </c>
      <c r="W135">
        <v>0</v>
      </c>
      <c r="X13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Credit Model</vt:lpstr>
      <vt:lpstr>Cards</vt:lpstr>
      <vt:lpstr>Card(2)</vt:lpstr>
    </vt:vector>
  </TitlesOfParts>
  <Company>Washington State Legislature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Karas</dc:creator>
  <cp:lastModifiedBy>Joshua Karas</cp:lastModifiedBy>
  <dcterms:created xsi:type="dcterms:W3CDTF">2019-07-25T16:13:24Z</dcterms:created>
  <dcterms:modified xsi:type="dcterms:W3CDTF">2019-07-26T23:21:52Z</dcterms:modified>
</cp:coreProperties>
</file>