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welldone_ner\"/>
    </mc:Choice>
  </mc:AlternateContent>
  <xr:revisionPtr revIDLastSave="0" documentId="13_ncr:1_{440C2AA2-5290-4548-B036-FB1FF16676F6}" xr6:coauthVersionLast="32" xr6:coauthVersionMax="32" xr10:uidLastSave="{00000000-0000-0000-0000-000000000000}"/>
  <bookViews>
    <workbookView xWindow="0" yWindow="0" windowWidth="16380" windowHeight="8190" tabRatio="607" activeTab="6" xr2:uid="{00000000-000D-0000-FFFF-FFFF00000000}"/>
  </bookViews>
  <sheets>
    <sheet name="Default" sheetId="1" r:id="rId1"/>
    <sheet name="NoTransfer" sheetId="2" r:id="rId2"/>
    <sheet name="Transfer" sheetId="3" r:id="rId3"/>
    <sheet name="Master" sheetId="4" r:id="rId4"/>
    <sheet name="Trainable" sheetId="5" r:id="rId5"/>
    <sheet name="Sheet6" sheetId="6" r:id="rId6"/>
    <sheet name="Baseline" sheetId="7" r:id="rId7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33" i="7" l="1"/>
  <c r="Q34" i="7"/>
  <c r="Q35" i="7"/>
  <c r="Q43" i="7" s="1"/>
  <c r="Q45" i="7" s="1"/>
  <c r="Q36" i="7"/>
  <c r="Q37" i="7"/>
  <c r="Q38" i="7"/>
  <c r="Q39" i="7"/>
  <c r="Q40" i="7"/>
  <c r="Q41" i="7"/>
  <c r="Q32" i="7"/>
  <c r="G43" i="7"/>
  <c r="G27" i="7" l="1"/>
  <c r="Q25" i="7"/>
  <c r="Q24" i="7"/>
  <c r="Q23" i="7"/>
  <c r="Q22" i="7"/>
  <c r="Q21" i="7"/>
  <c r="S18" i="7" s="1"/>
  <c r="Q20" i="7"/>
  <c r="Q19" i="7"/>
  <c r="Q18" i="7"/>
  <c r="Q27" i="7" s="1"/>
  <c r="Q29" i="7" s="1"/>
  <c r="S17" i="7"/>
  <c r="Q17" i="7"/>
  <c r="Q16" i="7"/>
  <c r="D12" i="7"/>
  <c r="Q11" i="7"/>
  <c r="Q10" i="7"/>
  <c r="Q9" i="7"/>
  <c r="Q8" i="7"/>
  <c r="Q7" i="7"/>
  <c r="Q6" i="7"/>
  <c r="Q5" i="7"/>
  <c r="Q4" i="7"/>
  <c r="R3" i="7"/>
  <c r="Q3" i="7"/>
  <c r="D3" i="7"/>
  <c r="P80" i="6"/>
  <c r="S79" i="6"/>
  <c r="P79" i="6"/>
  <c r="N79" i="6"/>
  <c r="P78" i="6"/>
  <c r="S77" i="6"/>
  <c r="P77" i="6"/>
  <c r="N77" i="6"/>
  <c r="P76" i="6"/>
  <c r="S75" i="6"/>
  <c r="P75" i="6"/>
  <c r="N75" i="6"/>
  <c r="P74" i="6"/>
  <c r="S73" i="6"/>
  <c r="P73" i="6"/>
  <c r="N73" i="6"/>
  <c r="P72" i="6"/>
  <c r="S71" i="6"/>
  <c r="P71" i="6"/>
  <c r="N71" i="6"/>
  <c r="P70" i="6"/>
  <c r="S69" i="6"/>
  <c r="P69" i="6"/>
  <c r="N69" i="6"/>
  <c r="P68" i="6"/>
  <c r="S67" i="6"/>
  <c r="P67" i="6"/>
  <c r="N67" i="6"/>
  <c r="P66" i="6"/>
  <c r="S65" i="6"/>
  <c r="P65" i="6"/>
  <c r="N65" i="6"/>
  <c r="P64" i="6"/>
  <c r="S63" i="6"/>
  <c r="P63" i="6"/>
  <c r="N63" i="6"/>
  <c r="P62" i="6"/>
  <c r="S61" i="6"/>
  <c r="P61" i="6"/>
  <c r="N61" i="6"/>
  <c r="P60" i="6"/>
  <c r="S59" i="6"/>
  <c r="P59" i="6"/>
  <c r="N59" i="6"/>
  <c r="P58" i="6"/>
  <c r="S57" i="6"/>
  <c r="P57" i="6"/>
  <c r="N57" i="6"/>
  <c r="P56" i="6"/>
  <c r="S55" i="6"/>
  <c r="P55" i="6"/>
  <c r="N55" i="6"/>
  <c r="P54" i="6"/>
  <c r="S53" i="6"/>
  <c r="P53" i="6"/>
  <c r="N53" i="6"/>
  <c r="P52" i="6"/>
  <c r="S51" i="6"/>
  <c r="P51" i="6"/>
  <c r="N51" i="6"/>
  <c r="P50" i="6"/>
  <c r="S49" i="6"/>
  <c r="P49" i="6"/>
  <c r="N49" i="6"/>
  <c r="P48" i="6"/>
  <c r="S47" i="6"/>
  <c r="P47" i="6"/>
  <c r="N47" i="6"/>
  <c r="P46" i="6"/>
  <c r="S45" i="6"/>
  <c r="P45" i="6"/>
  <c r="N45" i="6"/>
  <c r="P44" i="6"/>
  <c r="S43" i="6"/>
  <c r="P43" i="6"/>
  <c r="N43" i="6"/>
  <c r="P42" i="6"/>
  <c r="S41" i="6"/>
  <c r="P41" i="6"/>
  <c r="N41" i="6"/>
  <c r="P40" i="6"/>
  <c r="S39" i="6"/>
  <c r="P39" i="6"/>
  <c r="N39" i="6"/>
  <c r="P38" i="6"/>
  <c r="S37" i="6"/>
  <c r="P37" i="6"/>
  <c r="N37" i="6"/>
  <c r="P36" i="6"/>
  <c r="S35" i="6"/>
  <c r="P35" i="6"/>
  <c r="N35" i="6"/>
  <c r="P34" i="6"/>
  <c r="S33" i="6"/>
  <c r="P33" i="6"/>
  <c r="N33" i="6"/>
  <c r="P32" i="6"/>
  <c r="S31" i="6"/>
  <c r="P31" i="6"/>
  <c r="N31" i="6"/>
  <c r="P30" i="6"/>
  <c r="S29" i="6"/>
  <c r="P29" i="6"/>
  <c r="N29" i="6"/>
  <c r="P28" i="6"/>
  <c r="S27" i="6"/>
  <c r="P27" i="6"/>
  <c r="N27" i="6"/>
  <c r="P26" i="6"/>
  <c r="S25" i="6"/>
  <c r="P25" i="6"/>
  <c r="N25" i="6"/>
  <c r="P24" i="6"/>
  <c r="S23" i="6"/>
  <c r="P23" i="6"/>
  <c r="N23" i="6"/>
  <c r="P22" i="6"/>
  <c r="S21" i="6"/>
  <c r="P21" i="6"/>
  <c r="N21" i="6"/>
  <c r="P20" i="6"/>
  <c r="S19" i="6"/>
  <c r="P19" i="6"/>
  <c r="N19" i="6"/>
  <c r="P18" i="6"/>
  <c r="S17" i="6"/>
  <c r="P17" i="6"/>
  <c r="N17" i="6"/>
  <c r="P16" i="6"/>
  <c r="S15" i="6"/>
  <c r="P15" i="6"/>
  <c r="N15" i="6"/>
  <c r="P14" i="6"/>
  <c r="S13" i="6"/>
  <c r="P13" i="6"/>
  <c r="N13" i="6"/>
  <c r="P12" i="6"/>
  <c r="S11" i="6"/>
  <c r="P11" i="6"/>
  <c r="N11" i="6"/>
  <c r="P10" i="6"/>
  <c r="S9" i="6"/>
  <c r="P9" i="6"/>
  <c r="N9" i="6"/>
  <c r="P8" i="6"/>
  <c r="S7" i="6"/>
  <c r="P7" i="6"/>
  <c r="N7" i="6"/>
  <c r="K7" i="6"/>
  <c r="J7" i="6"/>
  <c r="I7" i="6"/>
  <c r="H7" i="6"/>
  <c r="G7" i="6"/>
  <c r="F7" i="6"/>
  <c r="E7" i="6"/>
  <c r="D7" i="6"/>
  <c r="P6" i="6"/>
  <c r="K6" i="6"/>
  <c r="J6" i="6"/>
  <c r="I6" i="6"/>
  <c r="H6" i="6"/>
  <c r="G6" i="6"/>
  <c r="F6" i="6"/>
  <c r="E6" i="6"/>
  <c r="D6" i="6"/>
  <c r="S5" i="6"/>
  <c r="P5" i="6"/>
  <c r="N5" i="6"/>
  <c r="K5" i="6"/>
  <c r="J5" i="6"/>
  <c r="I5" i="6"/>
  <c r="H5" i="6"/>
  <c r="G5" i="6"/>
  <c r="F5" i="6"/>
  <c r="E5" i="6"/>
  <c r="D5" i="6"/>
  <c r="P4" i="6"/>
  <c r="K4" i="6"/>
  <c r="J4" i="6"/>
  <c r="I4" i="6"/>
  <c r="H4" i="6"/>
  <c r="G4" i="6"/>
  <c r="F4" i="6"/>
  <c r="E4" i="6"/>
  <c r="D4" i="6"/>
  <c r="S3" i="6"/>
  <c r="P3" i="6"/>
  <c r="N3" i="6"/>
  <c r="K3" i="6"/>
  <c r="J3" i="6"/>
  <c r="I3" i="6"/>
  <c r="H3" i="6"/>
  <c r="G3" i="6"/>
  <c r="F3" i="6"/>
  <c r="E3" i="6"/>
  <c r="D3" i="6"/>
  <c r="P2" i="6"/>
  <c r="S1" i="6"/>
  <c r="P1" i="6"/>
  <c r="N1" i="6"/>
  <c r="F6" i="5"/>
  <c r="C6" i="5"/>
  <c r="B6" i="5"/>
  <c r="F5" i="5"/>
  <c r="C5" i="5"/>
  <c r="B5" i="5"/>
  <c r="F4" i="5"/>
  <c r="C4" i="5"/>
  <c r="B4" i="5"/>
  <c r="F3" i="5"/>
  <c r="C3" i="5"/>
  <c r="B3" i="5"/>
  <c r="I13" i="4"/>
  <c r="I12" i="4"/>
  <c r="I11" i="4"/>
  <c r="I10" i="4"/>
  <c r="I9" i="4"/>
  <c r="I8" i="4"/>
  <c r="I7" i="4"/>
  <c r="I6" i="4"/>
  <c r="K22" i="3"/>
  <c r="J22" i="3"/>
  <c r="K21" i="3"/>
  <c r="J21" i="3"/>
  <c r="K19" i="3"/>
  <c r="K18" i="3"/>
  <c r="J18" i="3"/>
  <c r="K17" i="3"/>
  <c r="K15" i="3"/>
  <c r="K14" i="3"/>
  <c r="K13" i="3"/>
  <c r="J12" i="3"/>
  <c r="K11" i="3"/>
  <c r="K10" i="3"/>
  <c r="H10" i="3"/>
  <c r="K9" i="3"/>
  <c r="J9" i="3"/>
  <c r="I9" i="3"/>
  <c r="J8" i="3"/>
  <c r="L7" i="3"/>
  <c r="K7" i="3"/>
  <c r="L6" i="3"/>
  <c r="K6" i="3"/>
  <c r="K20" i="3" s="1"/>
  <c r="J6" i="3"/>
  <c r="I6" i="3"/>
  <c r="I13" i="3" s="1"/>
  <c r="H6" i="3"/>
  <c r="L22" i="2"/>
  <c r="K22" i="2"/>
  <c r="H22" i="2"/>
  <c r="L21" i="2"/>
  <c r="K21" i="2"/>
  <c r="H21" i="2"/>
  <c r="L19" i="2"/>
  <c r="H19" i="2"/>
  <c r="L18" i="2"/>
  <c r="K18" i="2"/>
  <c r="H18" i="2"/>
  <c r="L17" i="2"/>
  <c r="H17" i="2"/>
  <c r="L15" i="2"/>
  <c r="H15" i="2"/>
  <c r="L14" i="2"/>
  <c r="H14" i="2"/>
  <c r="L13" i="2"/>
  <c r="H13" i="2"/>
  <c r="K12" i="2"/>
  <c r="L11" i="2"/>
  <c r="H11" i="2"/>
  <c r="L10" i="2"/>
  <c r="H10" i="2"/>
  <c r="L9" i="2"/>
  <c r="K9" i="2"/>
  <c r="H9" i="2"/>
  <c r="K8" i="2"/>
  <c r="L7" i="2"/>
  <c r="I7" i="2"/>
  <c r="H7" i="2"/>
  <c r="L6" i="2"/>
  <c r="L20" i="2" s="1"/>
  <c r="K6" i="2"/>
  <c r="J6" i="2"/>
  <c r="I6" i="2"/>
  <c r="I22" i="2" s="1"/>
  <c r="H6" i="2"/>
  <c r="H20" i="2" s="1"/>
  <c r="I21" i="1"/>
  <c r="J20" i="1"/>
  <c r="K19" i="1"/>
  <c r="J18" i="1"/>
  <c r="I18" i="1"/>
  <c r="I17" i="1"/>
  <c r="J15" i="1"/>
  <c r="J14" i="1"/>
  <c r="I14" i="1"/>
  <c r="I13" i="1"/>
  <c r="K12" i="1"/>
  <c r="J11" i="1"/>
  <c r="J10" i="1"/>
  <c r="I10" i="1"/>
  <c r="I9" i="1"/>
  <c r="J7" i="1"/>
  <c r="I7" i="1"/>
  <c r="L6" i="1"/>
  <c r="L17" i="1" s="1"/>
  <c r="K6" i="1"/>
  <c r="K16" i="1" s="1"/>
  <c r="J6" i="1"/>
  <c r="J21" i="1" s="1"/>
  <c r="I6" i="1"/>
  <c r="I20" i="1" s="1"/>
  <c r="H6" i="1"/>
  <c r="H19" i="1" l="1"/>
  <c r="H20" i="1"/>
  <c r="H18" i="1"/>
  <c r="H14" i="1"/>
  <c r="H10" i="1"/>
  <c r="H15" i="1"/>
  <c r="H11" i="1"/>
  <c r="M11" i="1" s="1"/>
  <c r="N11" i="1" s="1"/>
  <c r="C11" i="4" s="1"/>
  <c r="J8" i="4" s="1"/>
  <c r="H7" i="1"/>
  <c r="H9" i="1"/>
  <c r="J22" i="2"/>
  <c r="J18" i="2"/>
  <c r="J14" i="2"/>
  <c r="J10" i="2"/>
  <c r="J21" i="2"/>
  <c r="J11" i="2"/>
  <c r="J8" i="2"/>
  <c r="J20" i="2"/>
  <c r="J17" i="2"/>
  <c r="J7" i="2"/>
  <c r="M7" i="2" s="1"/>
  <c r="N7" i="2" s="1"/>
  <c r="D7" i="4" s="1"/>
  <c r="K6" i="4" s="1"/>
  <c r="J13" i="2"/>
  <c r="K11" i="1"/>
  <c r="L12" i="1"/>
  <c r="H16" i="1"/>
  <c r="J12" i="2"/>
  <c r="I16" i="2"/>
  <c r="M22" i="2"/>
  <c r="N22" i="2" s="1"/>
  <c r="D22" i="4" s="1"/>
  <c r="Q13" i="4" s="1"/>
  <c r="H21" i="3"/>
  <c r="H17" i="3"/>
  <c r="H13" i="3"/>
  <c r="H9" i="3"/>
  <c r="M9" i="3" s="1"/>
  <c r="N9" i="3" s="1"/>
  <c r="E9" i="4" s="1"/>
  <c r="L7" i="4" s="1"/>
  <c r="H22" i="3"/>
  <c r="H18" i="3"/>
  <c r="H15" i="3"/>
  <c r="H12" i="3"/>
  <c r="M12" i="3" s="1"/>
  <c r="N12" i="3" s="1"/>
  <c r="E12" i="4" s="1"/>
  <c r="R8" i="4" s="1"/>
  <c r="H14" i="3"/>
  <c r="H11" i="3"/>
  <c r="H8" i="3"/>
  <c r="L21" i="3"/>
  <c r="L17" i="3"/>
  <c r="L13" i="3"/>
  <c r="L9" i="3"/>
  <c r="L22" i="3"/>
  <c r="L19" i="3"/>
  <c r="L16" i="3"/>
  <c r="L18" i="3"/>
  <c r="L15" i="3"/>
  <c r="L12" i="3"/>
  <c r="L11" i="3"/>
  <c r="H16" i="3"/>
  <c r="H19" i="3"/>
  <c r="H20" i="3"/>
  <c r="L13" i="1"/>
  <c r="L22" i="1"/>
  <c r="M17" i="2"/>
  <c r="N17" i="2" s="1"/>
  <c r="D17" i="4" s="1"/>
  <c r="K11" i="4" s="1"/>
  <c r="J19" i="2"/>
  <c r="H8" i="1"/>
  <c r="K8" i="1"/>
  <c r="L9" i="1"/>
  <c r="H13" i="1"/>
  <c r="J16" i="2"/>
  <c r="M19" i="2"/>
  <c r="N19" i="2" s="1"/>
  <c r="D19" i="4" s="1"/>
  <c r="K12" i="4" s="1"/>
  <c r="I22" i="3"/>
  <c r="I18" i="3"/>
  <c r="I14" i="3"/>
  <c r="I10" i="3"/>
  <c r="M10" i="3" s="1"/>
  <c r="N10" i="3" s="1"/>
  <c r="E10" i="4" s="1"/>
  <c r="R7" i="4" s="1"/>
  <c r="I21" i="3"/>
  <c r="I11" i="3"/>
  <c r="I8" i="3"/>
  <c r="I20" i="3"/>
  <c r="I17" i="3"/>
  <c r="I7" i="3"/>
  <c r="H7" i="3"/>
  <c r="L10" i="3"/>
  <c r="I12" i="3"/>
  <c r="L14" i="3"/>
  <c r="I16" i="3"/>
  <c r="I19" i="3"/>
  <c r="L20" i="3"/>
  <c r="S20" i="7"/>
  <c r="R5" i="7"/>
  <c r="L19" i="1"/>
  <c r="L21" i="1"/>
  <c r="L18" i="1"/>
  <c r="L14" i="1"/>
  <c r="L10" i="1"/>
  <c r="L20" i="1"/>
  <c r="L15" i="1"/>
  <c r="L11" i="1"/>
  <c r="L7" i="1"/>
  <c r="H17" i="1"/>
  <c r="H21" i="1"/>
  <c r="M21" i="1" s="1"/>
  <c r="N21" i="1" s="1"/>
  <c r="C21" i="4" s="1"/>
  <c r="J13" i="4" s="1"/>
  <c r="K22" i="1"/>
  <c r="K17" i="1"/>
  <c r="K13" i="1"/>
  <c r="K9" i="1"/>
  <c r="K21" i="1"/>
  <c r="K18" i="1"/>
  <c r="K14" i="1"/>
  <c r="K10" i="1"/>
  <c r="K7" i="1"/>
  <c r="L8" i="1"/>
  <c r="H12" i="1"/>
  <c r="K15" i="1"/>
  <c r="L16" i="1"/>
  <c r="K20" i="1"/>
  <c r="H22" i="1"/>
  <c r="I21" i="2"/>
  <c r="I17" i="2"/>
  <c r="I13" i="2"/>
  <c r="M13" i="2" s="1"/>
  <c r="N13" i="2" s="1"/>
  <c r="D13" i="4" s="1"/>
  <c r="K9" i="4" s="1"/>
  <c r="I9" i="2"/>
  <c r="I18" i="2"/>
  <c r="I15" i="2"/>
  <c r="M15" i="2" s="1"/>
  <c r="N15" i="2" s="1"/>
  <c r="D15" i="4" s="1"/>
  <c r="K10" i="4" s="1"/>
  <c r="I12" i="2"/>
  <c r="I14" i="2"/>
  <c r="I11" i="2"/>
  <c r="I8" i="2"/>
  <c r="J9" i="2"/>
  <c r="M9" i="2" s="1"/>
  <c r="N9" i="2" s="1"/>
  <c r="D9" i="4" s="1"/>
  <c r="K7" i="4" s="1"/>
  <c r="I10" i="2"/>
  <c r="J15" i="2"/>
  <c r="M18" i="2"/>
  <c r="N18" i="2" s="1"/>
  <c r="D18" i="4" s="1"/>
  <c r="Q11" i="4" s="1"/>
  <c r="I19" i="2"/>
  <c r="I20" i="2"/>
  <c r="L8" i="3"/>
  <c r="I15" i="3"/>
  <c r="I8" i="1"/>
  <c r="J9" i="1"/>
  <c r="I12" i="1"/>
  <c r="J13" i="1"/>
  <c r="I16" i="1"/>
  <c r="J17" i="1"/>
  <c r="I19" i="1"/>
  <c r="I22" i="1"/>
  <c r="K19" i="2"/>
  <c r="K15" i="2"/>
  <c r="K11" i="2"/>
  <c r="K7" i="2"/>
  <c r="K10" i="2"/>
  <c r="K13" i="2"/>
  <c r="K16" i="2"/>
  <c r="M21" i="2"/>
  <c r="N21" i="2" s="1"/>
  <c r="D21" i="4" s="1"/>
  <c r="K13" i="4" s="1"/>
  <c r="J19" i="3"/>
  <c r="J15" i="3"/>
  <c r="J11" i="3"/>
  <c r="J7" i="3"/>
  <c r="J10" i="3"/>
  <c r="J13" i="3"/>
  <c r="J16" i="3"/>
  <c r="J8" i="1"/>
  <c r="I11" i="1"/>
  <c r="J12" i="1"/>
  <c r="I15" i="1"/>
  <c r="J16" i="1"/>
  <c r="J19" i="1"/>
  <c r="J22" i="1"/>
  <c r="K14" i="2"/>
  <c r="K17" i="2"/>
  <c r="K20" i="2"/>
  <c r="J14" i="3"/>
  <c r="J17" i="3"/>
  <c r="J20" i="3"/>
  <c r="H8" i="2"/>
  <c r="M8" i="2" s="1"/>
  <c r="N8" i="2" s="1"/>
  <c r="D8" i="4" s="1"/>
  <c r="Q6" i="4" s="1"/>
  <c r="L8" i="2"/>
  <c r="H12" i="2"/>
  <c r="M12" i="2" s="1"/>
  <c r="N12" i="2" s="1"/>
  <c r="D12" i="4" s="1"/>
  <c r="Q8" i="4" s="1"/>
  <c r="L12" i="2"/>
  <c r="H16" i="2"/>
  <c r="M16" i="2" s="1"/>
  <c r="N16" i="2" s="1"/>
  <c r="D16" i="4" s="1"/>
  <c r="Q10" i="4" s="1"/>
  <c r="L16" i="2"/>
  <c r="K8" i="3"/>
  <c r="K12" i="3"/>
  <c r="K16" i="3"/>
  <c r="M19" i="3" l="1"/>
  <c r="N19" i="3" s="1"/>
  <c r="E19" i="4" s="1"/>
  <c r="L12" i="4" s="1"/>
  <c r="M18" i="1"/>
  <c r="N18" i="1" s="1"/>
  <c r="C18" i="4" s="1"/>
  <c r="P11" i="4" s="1"/>
  <c r="M7" i="3"/>
  <c r="N7" i="3" s="1"/>
  <c r="E7" i="4" s="1"/>
  <c r="L6" i="4" s="1"/>
  <c r="M16" i="3"/>
  <c r="N16" i="3" s="1"/>
  <c r="E16" i="4" s="1"/>
  <c r="R10" i="4" s="1"/>
  <c r="M8" i="3"/>
  <c r="N8" i="3" s="1"/>
  <c r="E8" i="4" s="1"/>
  <c r="R6" i="4" s="1"/>
  <c r="M15" i="3"/>
  <c r="N15" i="3" s="1"/>
  <c r="E15" i="4" s="1"/>
  <c r="L10" i="4" s="1"/>
  <c r="M13" i="3"/>
  <c r="N13" i="3" s="1"/>
  <c r="E13" i="4" s="1"/>
  <c r="L9" i="4" s="1"/>
  <c r="M15" i="1"/>
  <c r="N15" i="1" s="1"/>
  <c r="C15" i="4" s="1"/>
  <c r="J10" i="4" s="1"/>
  <c r="M20" i="1"/>
  <c r="N20" i="1" s="1"/>
  <c r="C20" i="4" s="1"/>
  <c r="P12" i="4" s="1"/>
  <c r="M20" i="2"/>
  <c r="N20" i="2" s="1"/>
  <c r="D20" i="4" s="1"/>
  <c r="Q12" i="4" s="1"/>
  <c r="M11" i="2"/>
  <c r="N11" i="2" s="1"/>
  <c r="D11" i="4" s="1"/>
  <c r="K8" i="4" s="1"/>
  <c r="M8" i="1"/>
  <c r="N8" i="1" s="1"/>
  <c r="C8" i="4" s="1"/>
  <c r="P6" i="4" s="1"/>
  <c r="M11" i="3"/>
  <c r="N11" i="3" s="1"/>
  <c r="E11" i="4" s="1"/>
  <c r="L8" i="4" s="1"/>
  <c r="M18" i="3"/>
  <c r="N18" i="3" s="1"/>
  <c r="E18" i="4" s="1"/>
  <c r="R11" i="4" s="1"/>
  <c r="M17" i="3"/>
  <c r="N17" i="3" s="1"/>
  <c r="E17" i="4" s="1"/>
  <c r="L11" i="4" s="1"/>
  <c r="M9" i="1"/>
  <c r="N9" i="1" s="1"/>
  <c r="C9" i="4" s="1"/>
  <c r="J7" i="4" s="1"/>
  <c r="M10" i="1"/>
  <c r="N10" i="1" s="1"/>
  <c r="C10" i="4" s="1"/>
  <c r="P7" i="4" s="1"/>
  <c r="M19" i="1"/>
  <c r="N19" i="1" s="1"/>
  <c r="C19" i="4" s="1"/>
  <c r="J12" i="4" s="1"/>
  <c r="M10" i="2"/>
  <c r="N10" i="2" s="1"/>
  <c r="D10" i="4" s="1"/>
  <c r="Q7" i="4" s="1"/>
  <c r="M14" i="2"/>
  <c r="N14" i="2" s="1"/>
  <c r="D14" i="4" s="1"/>
  <c r="Q9" i="4" s="1"/>
  <c r="M22" i="1"/>
  <c r="N22" i="1" s="1"/>
  <c r="C22" i="4" s="1"/>
  <c r="P13" i="4" s="1"/>
  <c r="M12" i="1"/>
  <c r="N12" i="1" s="1"/>
  <c r="C12" i="4" s="1"/>
  <c r="P8" i="4" s="1"/>
  <c r="M17" i="1"/>
  <c r="N17" i="1" s="1"/>
  <c r="C17" i="4" s="1"/>
  <c r="J11" i="4" s="1"/>
  <c r="M13" i="1"/>
  <c r="N13" i="1" s="1"/>
  <c r="C13" i="4" s="1"/>
  <c r="J9" i="4" s="1"/>
  <c r="M20" i="3"/>
  <c r="N20" i="3" s="1"/>
  <c r="E20" i="4" s="1"/>
  <c r="R12" i="4" s="1"/>
  <c r="M14" i="3"/>
  <c r="N14" i="3" s="1"/>
  <c r="E14" i="4" s="1"/>
  <c r="R9" i="4" s="1"/>
  <c r="M22" i="3"/>
  <c r="N22" i="3" s="1"/>
  <c r="E22" i="4" s="1"/>
  <c r="R13" i="4" s="1"/>
  <c r="M21" i="3"/>
  <c r="N21" i="3" s="1"/>
  <c r="E21" i="4" s="1"/>
  <c r="L13" i="4" s="1"/>
  <c r="M16" i="1"/>
  <c r="N16" i="1" s="1"/>
  <c r="C16" i="4" s="1"/>
  <c r="P10" i="4" s="1"/>
  <c r="M7" i="1"/>
  <c r="N7" i="1" s="1"/>
  <c r="C7" i="4" s="1"/>
  <c r="J6" i="4" s="1"/>
  <c r="M14" i="1"/>
  <c r="N14" i="1" s="1"/>
  <c r="C14" i="4" s="1"/>
  <c r="P9" i="4" s="1"/>
</calcChain>
</file>

<file path=xl/sharedStrings.xml><?xml version="1.0" encoding="utf-8"?>
<sst xmlns="http://schemas.openxmlformats.org/spreadsheetml/2006/main" count="148" uniqueCount="55">
  <si>
    <t>Default</t>
  </si>
  <si>
    <t>Percentage</t>
  </si>
  <si>
    <t>Seed</t>
  </si>
  <si>
    <t>Epoch</t>
  </si>
  <si>
    <t>F-1 (Micro)</t>
  </si>
  <si>
    <t>Bad seed</t>
  </si>
  <si>
    <t>GRU notrainable</t>
  </si>
  <si>
    <t>9, 10, 12</t>
  </si>
  <si>
    <t>Seeds</t>
  </si>
  <si>
    <t>Sum</t>
  </si>
  <si>
    <t>Avg</t>
  </si>
  <si>
    <t>No Transfer</t>
  </si>
  <si>
    <t>Transfer</t>
  </si>
  <si>
    <t>Emb Trainable</t>
  </si>
  <si>
    <t>GRU Trainable</t>
  </si>
  <si>
    <t>Time/epoch</t>
  </si>
  <si>
    <t>Total time</t>
  </si>
  <si>
    <t>Run at</t>
  </si>
  <si>
    <t>Home</t>
  </si>
  <si>
    <t>Trial per settings</t>
  </si>
  <si>
    <t>Comments</t>
  </si>
  <si>
    <t>True false create the highest f-1 of 84.14% with seed 2</t>
  </si>
  <si>
    <t>None</t>
  </si>
  <si>
    <t>Char emb</t>
  </si>
  <si>
    <t>Token emb</t>
  </si>
  <si>
    <t>Char GRU</t>
  </si>
  <si>
    <t>Token GRU</t>
  </si>
  <si>
    <t>Trial</t>
  </si>
  <si>
    <t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</si>
  <si>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</si>
  <si>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</si>
  <si>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</si>
  <si>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</si>
  <si>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</si>
  <si>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</si>
  <si>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</si>
  <si>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</si>
  <si>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>O</t>
  </si>
  <si>
    <t>Model anaGo terbaik</t>
  </si>
  <si>
    <t>Macro F-1 70%!!</t>
  </si>
  <si>
    <t xml:space="preserve">O </t>
  </si>
  <si>
    <t xml:space="preserve">None </t>
  </si>
  <si>
    <t>I-MISC</t>
  </si>
  <si>
    <t>B-LOC</t>
  </si>
  <si>
    <t>B-MISC</t>
  </si>
  <si>
    <t>B-ORG</t>
  </si>
  <si>
    <t>B-PER</t>
  </si>
  <si>
    <t>I-LOC</t>
  </si>
  <si>
    <t>I-ORG</t>
  </si>
  <si>
    <t>I-PER</t>
  </si>
  <si>
    <t>precision</t>
  </si>
  <si>
    <t>recall</t>
  </si>
  <si>
    <t>f1-score</t>
  </si>
  <si>
    <t>support</t>
  </si>
  <si>
    <t>avg/total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</si>
</sst>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10">
    <xf numFmtId="0" fontId="0" fillId="0" borderId="0" xfId="0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164" fontId="1" fillId="0" borderId="0" xfId="1" applyNumberFormat="1" applyBorder="1" applyAlignment="1" applyProtection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Font="1" applyBorder="1" applyAlignment="1">
      <alignment horizontal="center" vertical="center"/>
    </xf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C000"/>
      <rgbColor rgb="FFFF9900"/>
      <rgbColor rgb="FFFF420E"/>
      <rgbColor rgb="FF595959"/>
      <rgbColor rgb="FFA5A5A5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Master!$J$6:$J$13</c:f>
              <c:numCache>
                <c:formatCode>0.00%</c:formatCode>
                <c:ptCount val="8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  <c:pt idx="5">
                  <c:v>6.2798073227845017E-2</c:v>
                </c:pt>
                <c:pt idx="6">
                  <c:v>7.8419161547871943E-2</c:v>
                </c:pt>
                <c:pt idx="7">
                  <c:v>4.5306781625829573E-2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A-407F-9238-BC89C22811F5}"/>
            </c:ext>
          </c:extLst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Master!$K$6:$K$13</c:f>
              <c:numCache>
                <c:formatCode>0.00%</c:formatCode>
                <c:ptCount val="8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  <c:pt idx="5">
                  <c:v>0.25649450405250318</c:v>
                </c:pt>
                <c:pt idx="6">
                  <c:v>0.10795705906352079</c:v>
                </c:pt>
                <c:pt idx="7">
                  <c:v>5.9163409958345604E-2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A-407F-9238-BC89C22811F5}"/>
            </c:ext>
          </c:extLst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Master!$L$6:$L$13</c:f>
              <c:numCache>
                <c:formatCode>0.00%</c:formatCode>
                <c:ptCount val="8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  <c:pt idx="5">
                  <c:v>0.34132789613974118</c:v>
                </c:pt>
                <c:pt idx="6">
                  <c:v>0.25607949436497451</c:v>
                </c:pt>
                <c:pt idx="7">
                  <c:v>0.2146634144175136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A-407F-9238-BC89C228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6942763"/>
        <c:axId val="41237919"/>
      </c:lineChart>
      <c:catAx>
        <c:axId val="76942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41237919"/>
        <c:crosses val="autoZero"/>
        <c:auto val="1"/>
        <c:lblAlgn val="ctr"/>
        <c:lblOffset val="100"/>
        <c:noMultiLvlLbl val="1"/>
      </c:catAx>
      <c:valAx>
        <c:axId val="412379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76942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2-4311-BC0F-BE0EEDF82CA6}"/>
            </c:ext>
          </c:extLst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2-4311-BC0F-BE0EEDF82CA6}"/>
            </c:ext>
          </c:extLst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17.399999999999999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2-4311-BC0F-BE0EEDF8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4316934"/>
        <c:axId val="55819373"/>
      </c:lineChart>
      <c:catAx>
        <c:axId val="64316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55819373"/>
        <c:crosses val="autoZero"/>
        <c:auto val="1"/>
        <c:lblAlgn val="ctr"/>
        <c:lblOffset val="100"/>
        <c:noMultiLvlLbl val="1"/>
      </c:catAx>
      <c:valAx>
        <c:axId val="558193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64316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d-ID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F-1 Model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Master!$J$6:$J$13</c:f>
              <c:numCache>
                <c:formatCode>0.00%</c:formatCode>
                <c:ptCount val="8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  <c:pt idx="5">
                  <c:v>6.2798073227845017E-2</c:v>
                </c:pt>
                <c:pt idx="6">
                  <c:v>7.8419161547871943E-2</c:v>
                </c:pt>
                <c:pt idx="7">
                  <c:v>4.5306781625829573E-2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E73-B818-FCD8C3855DEE}"/>
            </c:ext>
          </c:extLst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Master!$K$6:$K$13</c:f>
              <c:numCache>
                <c:formatCode>0.00%</c:formatCode>
                <c:ptCount val="8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  <c:pt idx="5">
                  <c:v>0.25649450405250318</c:v>
                </c:pt>
                <c:pt idx="6">
                  <c:v>0.10795705906352079</c:v>
                </c:pt>
                <c:pt idx="7">
                  <c:v>5.9163409958345604E-2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E73-B818-FCD8C3855DEE}"/>
            </c:ext>
          </c:extLst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Master!$L$6:$L$13</c:f>
              <c:numCache>
                <c:formatCode>0.00%</c:formatCode>
                <c:ptCount val="8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  <c:pt idx="5">
                  <c:v>0.34132789613974118</c:v>
                </c:pt>
                <c:pt idx="6">
                  <c:v>0.25607949436497451</c:v>
                </c:pt>
                <c:pt idx="7">
                  <c:v>0.2146634144175136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E73-B818-FCD8C385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320250"/>
        <c:axId val="23362247"/>
      </c:lineChart>
      <c:catAx>
        <c:axId val="803202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23362247"/>
        <c:crosses val="autoZero"/>
        <c:auto val="1"/>
        <c:lblAlgn val="ctr"/>
        <c:lblOffset val="100"/>
        <c:noMultiLvlLbl val="1"/>
      </c:catAx>
      <c:valAx>
        <c:axId val="23362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8032025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d-ID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Master!$J$6:$J$10</c:f>
              <c:numCache>
                <c:formatCode>0.00%</c:formatCode>
                <c:ptCount val="5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C-4768-B5D2-B2843A7B4C01}"/>
            </c:ext>
          </c:extLst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Master!$K$6:$K$10</c:f>
              <c:numCache>
                <c:formatCode>0.00%</c:formatCode>
                <c:ptCount val="5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C-4768-B5D2-B2843A7B4C01}"/>
            </c:ext>
          </c:extLst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Master!$L$6:$L$10</c:f>
              <c:numCache>
                <c:formatCode>0.00%</c:formatCode>
                <c:ptCount val="5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C-4768-B5D2-B2843A7B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466566"/>
        <c:axId val="48355646"/>
      </c:lineChart>
      <c:catAx>
        <c:axId val="54466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48355646"/>
        <c:crosses val="autoZero"/>
        <c:auto val="1"/>
        <c:lblAlgn val="ctr"/>
        <c:lblOffset val="100"/>
        <c:noMultiLvlLbl val="1"/>
      </c:catAx>
      <c:valAx>
        <c:axId val="48355646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544665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d-ID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Epoch Model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A-4767-861F-976AC61F8618}"/>
            </c:ext>
          </c:extLst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A-4767-861F-976AC61F8618}"/>
            </c:ext>
          </c:extLst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17.399999999999999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A-4767-861F-976AC61F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023"/>
        <c:axId val="84680249"/>
      </c:lineChart>
      <c:catAx>
        <c:axId val="73268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84680249"/>
        <c:crosses val="autoZero"/>
        <c:auto val="1"/>
        <c:lblAlgn val="ctr"/>
        <c:lblOffset val="100"/>
        <c:noMultiLvlLbl val="1"/>
      </c:catAx>
      <c:valAx>
        <c:axId val="846802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d-ID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Epoch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d-ID"/>
          </a:p>
        </c:txPr>
        <c:crossAx val="7326802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0.71573177920519149</c:v>
                </c:pt>
                <c:pt idx="1">
                  <c:v>0.70056768084149601</c:v>
                </c:pt>
                <c:pt idx="2">
                  <c:v>0.72214471764330956</c:v>
                </c:pt>
                <c:pt idx="3">
                  <c:v>0.7131038490091085</c:v>
                </c:pt>
                <c:pt idx="4">
                  <c:v>0.72564308432147806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0-47D3-A481-A033F7CD547F}"/>
            </c:ext>
          </c:extLst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0.66525748053212141</c:v>
                </c:pt>
                <c:pt idx="1">
                  <c:v>0.67233018495521657</c:v>
                </c:pt>
                <c:pt idx="2">
                  <c:v>0.6651473457241015</c:v>
                </c:pt>
                <c:pt idx="3">
                  <c:v>0.67602051452402501</c:v>
                </c:pt>
                <c:pt idx="4">
                  <c:v>0.67115651139129451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0-47D3-A481-A033F7CD547F}"/>
            </c:ext>
          </c:extLst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0.59741865775968606</c:v>
                </c:pt>
                <c:pt idx="1">
                  <c:v>0.60308637999405246</c:v>
                </c:pt>
                <c:pt idx="2">
                  <c:v>0.59351714117380949</c:v>
                </c:pt>
                <c:pt idx="3">
                  <c:v>0.60335878827655798</c:v>
                </c:pt>
                <c:pt idx="4">
                  <c:v>0.59679121543760349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0-47D3-A481-A033F7CD547F}"/>
            </c:ext>
          </c:extLst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0.55145266106812696</c:v>
                </c:pt>
                <c:pt idx="1">
                  <c:v>0.57630692930458594</c:v>
                </c:pt>
                <c:pt idx="2">
                  <c:v>0.5528525438572115</c:v>
                </c:pt>
                <c:pt idx="3">
                  <c:v>0.55071969422306999</c:v>
                </c:pt>
                <c:pt idx="4">
                  <c:v>0.55141942572129798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0-47D3-A481-A033F7CD547F}"/>
            </c:ext>
          </c:extLst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0.40679790574935504</c:v>
                </c:pt>
                <c:pt idx="1">
                  <c:v>0.357156306911809</c:v>
                </c:pt>
                <c:pt idx="2">
                  <c:v>0.40925222508187453</c:v>
                </c:pt>
                <c:pt idx="3">
                  <c:v>0.40355286676256052</c:v>
                </c:pt>
                <c:pt idx="4">
                  <c:v>0.40076648229395001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0-47D3-A481-A033F7CD547F}"/>
            </c:ext>
          </c:extLst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0.2164216548853635</c:v>
                </c:pt>
                <c:pt idx="1">
                  <c:v>0.29751054981535496</c:v>
                </c:pt>
                <c:pt idx="2">
                  <c:v>0.26014610631761903</c:v>
                </c:pt>
                <c:pt idx="3">
                  <c:v>0.25324992546834046</c:v>
                </c:pt>
                <c:pt idx="4">
                  <c:v>0.30375383157173397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0-47D3-A481-A033F7CD547F}"/>
            </c:ext>
          </c:extLst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0.180300930034342</c:v>
                </c:pt>
                <c:pt idx="1">
                  <c:v>0.18968045044123749</c:v>
                </c:pt>
                <c:pt idx="2">
                  <c:v>0.17203137456814649</c:v>
                </c:pt>
                <c:pt idx="3">
                  <c:v>0.20989919824551651</c:v>
                </c:pt>
                <c:pt idx="4">
                  <c:v>0.259969663721838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0-47D3-A481-A033F7CD547F}"/>
            </c:ext>
          </c:extLst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5.6745197265592157E-2</c:v>
                </c:pt>
                <c:pt idx="1">
                  <c:v>6.2688008835430742E-2</c:v>
                </c:pt>
                <c:pt idx="2">
                  <c:v>5.5468626405460554E-2</c:v>
                </c:pt>
                <c:pt idx="3">
                  <c:v>0.18870197147822748</c:v>
                </c:pt>
                <c:pt idx="4">
                  <c:v>0.22886595084976749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0-47D3-A481-A033F7CD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794794"/>
        <c:axId val="75817980"/>
      </c:lineChart>
      <c:catAx>
        <c:axId val="73794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75817980"/>
        <c:crosses val="autoZero"/>
        <c:auto val="1"/>
        <c:lblAlgn val="ctr"/>
        <c:lblOffset val="100"/>
        <c:noMultiLvlLbl val="1"/>
      </c:catAx>
      <c:valAx>
        <c:axId val="758179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73794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36000</xdr:colOff>
      <xdr:row>14</xdr:row>
      <xdr:rowOff>720</xdr:rowOff>
    </xdr:from>
    <xdr:to>
      <xdr:col>13</xdr:col>
      <xdr:colOff>462600</xdr:colOff>
      <xdr:row>29</xdr:row>
      <xdr:rowOff>133200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471240</xdr:colOff>
      <xdr:row>29</xdr:row>
      <xdr:rowOff>106560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32</xdr:row>
      <xdr:rowOff>9360</xdr:rowOff>
    </xdr:from>
    <xdr:to>
      <xdr:col>15</xdr:col>
      <xdr:colOff>18720</xdr:colOff>
      <xdr:row>48</xdr:row>
      <xdr:rowOff>151920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50</xdr:row>
      <xdr:rowOff>0</xdr:rowOff>
    </xdr:from>
    <xdr:to>
      <xdr:col>14</xdr:col>
      <xdr:colOff>732960</xdr:colOff>
      <xdr:row>65</xdr:row>
      <xdr:rowOff>56880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4680</xdr:colOff>
      <xdr:row>32</xdr:row>
      <xdr:rowOff>19080</xdr:rowOff>
    </xdr:from>
    <xdr:to>
      <xdr:col>22</xdr:col>
      <xdr:colOff>347400</xdr:colOff>
      <xdr:row>49</xdr:row>
      <xdr:rowOff>9360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36000</xdr:colOff>
      <xdr:row>9</xdr:row>
      <xdr:rowOff>72000</xdr:rowOff>
    </xdr:from>
    <xdr:to>
      <xdr:col>9</xdr:col>
      <xdr:colOff>104400</xdr:colOff>
      <xdr:row>29</xdr:row>
      <xdr:rowOff>59040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zoomScaleNormal="100" workbookViewId="0">
      <selection activeCell="E9" sqref="E9"/>
    </sheetView>
  </sheetViews>
  <sheetFormatPr defaultRowHeight="12.75" x14ac:dyDescent="0.2"/>
  <cols>
    <col min="1" max="1025" width="8.5703125"/>
  </cols>
  <sheetData>
    <row r="1" spans="1:20" x14ac:dyDescent="0.2">
      <c r="A1" s="1" t="s">
        <v>0</v>
      </c>
    </row>
    <row r="2" spans="1:20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t="s">
        <v>0</v>
      </c>
    </row>
    <row r="3" spans="1:20" x14ac:dyDescent="0.2">
      <c r="B3" s="1">
        <v>1</v>
      </c>
      <c r="C3" s="1">
        <v>0</v>
      </c>
      <c r="D3" s="1">
        <v>13</v>
      </c>
      <c r="E3" s="2">
        <v>0.72393007836045797</v>
      </c>
      <c r="G3" s="1" t="s">
        <v>7</v>
      </c>
      <c r="P3">
        <v>24</v>
      </c>
      <c r="Q3" s="2">
        <v>0.71727435744172197</v>
      </c>
      <c r="S3" s="1">
        <v>13</v>
      </c>
      <c r="T3" s="2">
        <v>0.72393007836045797</v>
      </c>
    </row>
    <row r="4" spans="1:20" x14ac:dyDescent="0.2">
      <c r="B4" s="1">
        <v>1</v>
      </c>
      <c r="C4" s="1">
        <v>1</v>
      </c>
      <c r="D4" s="1">
        <v>4</v>
      </c>
      <c r="E4" s="2">
        <v>0.48126115407495501</v>
      </c>
      <c r="P4">
        <v>23</v>
      </c>
      <c r="Q4" s="2">
        <v>0.72785735165156396</v>
      </c>
      <c r="S4" s="1">
        <v>4</v>
      </c>
      <c r="T4" s="2">
        <v>0.48126115407495501</v>
      </c>
    </row>
    <row r="5" spans="1:20" x14ac:dyDescent="0.2">
      <c r="B5" s="1">
        <v>1</v>
      </c>
      <c r="C5" s="1">
        <v>2</v>
      </c>
      <c r="D5" s="1">
        <v>4</v>
      </c>
      <c r="E5" s="2">
        <v>0.61381074168798</v>
      </c>
      <c r="G5" s="8" t="s">
        <v>1</v>
      </c>
      <c r="H5" s="8" t="s">
        <v>8</v>
      </c>
      <c r="I5" s="8"/>
      <c r="J5" s="8"/>
      <c r="K5" s="8"/>
      <c r="L5" s="8"/>
      <c r="M5" s="8" t="s">
        <v>9</v>
      </c>
      <c r="N5" s="8" t="s">
        <v>10</v>
      </c>
      <c r="P5">
        <v>17</v>
      </c>
      <c r="Q5" s="2">
        <v>0.70449172576832197</v>
      </c>
      <c r="S5" s="1">
        <v>4</v>
      </c>
      <c r="T5" s="2">
        <v>0.61381074168798</v>
      </c>
    </row>
    <row r="6" spans="1:20" x14ac:dyDescent="0.2">
      <c r="B6" s="1">
        <v>1</v>
      </c>
      <c r="C6" s="1">
        <v>3</v>
      </c>
      <c r="D6" s="1">
        <v>4</v>
      </c>
      <c r="E6" s="2">
        <v>0.53363870598339502</v>
      </c>
      <c r="G6" s="8"/>
      <c r="H6" s="1">
        <f>Master!C2</f>
        <v>1</v>
      </c>
      <c r="I6" s="1">
        <f>Master!D2</f>
        <v>3</v>
      </c>
      <c r="J6" s="1">
        <f>Master!E2</f>
        <v>6</v>
      </c>
      <c r="K6" s="1">
        <f>Master!F2</f>
        <v>8</v>
      </c>
      <c r="L6" s="1">
        <f>Master!G2</f>
        <v>13</v>
      </c>
      <c r="M6" s="8"/>
      <c r="N6" s="8" t="s">
        <v>10</v>
      </c>
      <c r="P6">
        <v>18</v>
      </c>
      <c r="Q6" s="2">
        <v>0.71394658753709195</v>
      </c>
      <c r="S6" s="1">
        <v>4</v>
      </c>
      <c r="T6" s="2">
        <v>0.53363870598339502</v>
      </c>
    </row>
    <row r="7" spans="1:20" x14ac:dyDescent="0.2">
      <c r="B7" s="1">
        <v>1</v>
      </c>
      <c r="C7" s="1">
        <v>4</v>
      </c>
      <c r="D7" s="1">
        <v>6</v>
      </c>
      <c r="E7" s="2">
        <v>0.65895610913404501</v>
      </c>
      <c r="G7" s="1">
        <v>1</v>
      </c>
      <c r="H7" s="2">
        <f>IF(Default!H$6="","",VLOOKUP(Default!H$6,Default!$C3:$E17,3))</f>
        <v>0.48126115407495501</v>
      </c>
      <c r="I7" s="2">
        <f>IF(Default!I$6="","",VLOOKUP(Default!I$6,Default!$C3:$E17,3))</f>
        <v>0.53363870598339502</v>
      </c>
      <c r="J7" s="2">
        <f>IF(Default!J$6="","",VLOOKUP(Default!J$6,Default!$C3:$E17,3))</f>
        <v>0.45396383866481199</v>
      </c>
      <c r="K7" s="2">
        <f>IF(Default!K$6="","",VLOOKUP(Default!K$6,Default!$C3:$E17,3))</f>
        <v>0.68451475509583204</v>
      </c>
      <c r="L7" s="2">
        <f>IF(Default!L$6="","",VLOOKUP(Default!L$6,Default!$C3:$E17,3))</f>
        <v>0.60315533980582503</v>
      </c>
      <c r="M7" s="2">
        <f>SUM(Default!H7:L7)</f>
        <v>2.7565337936248189</v>
      </c>
      <c r="N7" s="2">
        <f>Default!M7/COUNTA(Default!H$6:L$6)</f>
        <v>0.55130675872496382</v>
      </c>
      <c r="P7">
        <v>16</v>
      </c>
      <c r="Q7" s="2">
        <v>0.71010558069381602</v>
      </c>
      <c r="S7" s="1">
        <v>6</v>
      </c>
      <c r="T7" s="2">
        <v>0.65895610913404501</v>
      </c>
    </row>
    <row r="8" spans="1:20" x14ac:dyDescent="0.2">
      <c r="B8" s="1">
        <v>1</v>
      </c>
      <c r="C8" s="1">
        <v>5</v>
      </c>
      <c r="D8" s="1">
        <v>10</v>
      </c>
      <c r="E8" s="2">
        <v>0.69908635425876797</v>
      </c>
      <c r="H8" s="1">
        <f>IF(Default!H$6="","",VLOOKUP(Default!H$6,Default!$C3:$E17,2))</f>
        <v>4</v>
      </c>
      <c r="I8" s="1">
        <f>IF(Default!I$6="","",VLOOKUP(Default!I$6,Default!$C3:$E17,2))</f>
        <v>4</v>
      </c>
      <c r="J8" s="1">
        <f>IF(Default!J$6="","",VLOOKUP(Default!J$6,Default!$C3:$E17,2))</f>
        <v>11</v>
      </c>
      <c r="K8" s="1">
        <f>IF(Default!K$6="","",VLOOKUP(Default!K$6,Default!$C3:$E17,2))</f>
        <v>6</v>
      </c>
      <c r="L8" s="1">
        <f>IF(Default!L$6="","",VLOOKUP(Default!L$6,Default!$C3:$E17,2))</f>
        <v>5</v>
      </c>
      <c r="M8" s="1">
        <f>SUM(Default!H8:L8)</f>
        <v>30</v>
      </c>
      <c r="N8" s="1">
        <f>Default!M8/COUNTA(Default!H$6:L$6)</f>
        <v>6</v>
      </c>
      <c r="P8">
        <v>19</v>
      </c>
      <c r="Q8" s="2">
        <v>0.70946745562130198</v>
      </c>
      <c r="S8" s="1">
        <v>10</v>
      </c>
      <c r="T8" s="2">
        <v>0.69908635425876797</v>
      </c>
    </row>
    <row r="9" spans="1:20" x14ac:dyDescent="0.2">
      <c r="B9" s="1">
        <v>1</v>
      </c>
      <c r="C9" s="1">
        <v>6</v>
      </c>
      <c r="D9" s="1">
        <v>11</v>
      </c>
      <c r="E9" s="2">
        <v>0.45396383866481199</v>
      </c>
      <c r="G9" s="1">
        <v>0.5</v>
      </c>
      <c r="H9" s="2">
        <f>IF(Default!H$6="","",VLOOKUP(Default!H$6,Default!$C18:$E32,3))</f>
        <v>0.65950260976358599</v>
      </c>
      <c r="I9" s="2">
        <f>IF(Default!I$6="","",VLOOKUP(Default!I$6,Default!$C18:$E32,3))</f>
        <v>0.65348399246704303</v>
      </c>
      <c r="J9" s="2">
        <f>IF(Default!J$6="","",VLOOKUP(Default!J$6,Default!$C18:$E32,3))</f>
        <v>0.66727053140096604</v>
      </c>
      <c r="K9" s="2">
        <f>IF(Default!K$6="","",VLOOKUP(Default!K$6,Default!$C18:$E32,3))</f>
        <v>0.66811819595645405</v>
      </c>
      <c r="L9" s="2">
        <f>IF(Default!L$6="","",VLOOKUP(Default!L$6,Default!$C18:$E32,3))</f>
        <v>0.66408806902707496</v>
      </c>
      <c r="M9" s="2">
        <f>SUM(Default!H9:L9)</f>
        <v>3.3124633986151242</v>
      </c>
      <c r="N9" s="2">
        <f>Default!M9/COUNTA(Default!H$6:L$6)</f>
        <v>0.66249267972302484</v>
      </c>
      <c r="P9">
        <v>21</v>
      </c>
      <c r="Q9" s="2">
        <v>0.72279869552327303</v>
      </c>
      <c r="S9" s="1">
        <v>11</v>
      </c>
      <c r="T9" s="2">
        <v>0.45396383866481199</v>
      </c>
    </row>
    <row r="10" spans="1:20" x14ac:dyDescent="0.2">
      <c r="B10" s="1">
        <v>1</v>
      </c>
      <c r="C10" s="1">
        <v>7</v>
      </c>
      <c r="D10" s="1">
        <v>7</v>
      </c>
      <c r="E10" s="2">
        <v>0.67826086956521703</v>
      </c>
      <c r="H10" s="1">
        <f>IF(Default!H$6="","",VLOOKUP(Default!H$6,Default!$C$18:$E$32,2))</f>
        <v>11</v>
      </c>
      <c r="I10" s="1">
        <f>IF(Default!I$6="","",VLOOKUP(Default!I$6,Default!$C$18:$E$32,2))</f>
        <v>10</v>
      </c>
      <c r="J10" s="1">
        <f>IF(Default!J$6="","",VLOOKUP(Default!J$6,Default!$C$18:$E$32,2))</f>
        <v>13</v>
      </c>
      <c r="K10" s="1">
        <f>IF(Default!K$6="","",VLOOKUP(Default!K$6,Default!$C$18:$E$32,2))</f>
        <v>10</v>
      </c>
      <c r="L10" s="1">
        <f>IF(Default!L$6="","",VLOOKUP(Default!L$6,Default!$C$18:$E$32,2))</f>
        <v>13</v>
      </c>
      <c r="M10" s="1">
        <f>SUM(Default!H10:L10)</f>
        <v>57</v>
      </c>
      <c r="N10" s="1">
        <f>Default!M10/COUNTA(Default!H$6:L$6)</f>
        <v>11.4</v>
      </c>
      <c r="P10">
        <v>20</v>
      </c>
      <c r="Q10" s="2">
        <v>0.72727272727272696</v>
      </c>
      <c r="S10" s="1">
        <v>7</v>
      </c>
      <c r="T10" s="2">
        <v>0.67826086956521703</v>
      </c>
    </row>
    <row r="11" spans="1:20" x14ac:dyDescent="0.2">
      <c r="B11" s="1">
        <v>1</v>
      </c>
      <c r="C11" s="1">
        <v>8</v>
      </c>
      <c r="D11" s="1">
        <v>6</v>
      </c>
      <c r="E11" s="2">
        <v>0.68451475509583204</v>
      </c>
      <c r="G11" s="1">
        <v>0.2</v>
      </c>
      <c r="H11" s="2">
        <f>IF(Default!H$6="","",VLOOKUP(Default!H$6,Default!$C$33:$E$47,3))</f>
        <v>0.61860751694393101</v>
      </c>
      <c r="I11" s="2">
        <f>IF(Default!I$6="","",VLOOKUP(Default!I$6,Default!$C$33:$E$47,3))</f>
        <v>0.60687022900763399</v>
      </c>
      <c r="J11" s="2">
        <f>IF(Default!J$6="","",VLOOKUP(Default!J$6,Default!$C$33:$E$47,3))</f>
        <v>0.61987237921604399</v>
      </c>
      <c r="K11" s="2">
        <f>IF(Default!K$6="","",VLOOKUP(Default!K$6,Default!$C$33:$E$47,3))</f>
        <v>0.60056479447756494</v>
      </c>
      <c r="L11" s="2">
        <f>IF(Default!L$6="","",VLOOKUP(Default!L$6,Default!$C$33:$E$47,3))</f>
        <v>0.61185819070904601</v>
      </c>
      <c r="M11" s="2">
        <f>SUM(Default!H11:L11)</f>
        <v>3.0577731103542201</v>
      </c>
      <c r="N11" s="2">
        <f>Default!M11/COUNTA(Default!H$6:L$6)</f>
        <v>0.61155462207084399</v>
      </c>
      <c r="P11">
        <v>26</v>
      </c>
      <c r="Q11" s="2">
        <v>0.71381872213967301</v>
      </c>
      <c r="S11" s="1">
        <v>6</v>
      </c>
      <c r="T11" s="2">
        <v>0.68451475509583204</v>
      </c>
    </row>
    <row r="12" spans="1:20" x14ac:dyDescent="0.2">
      <c r="B12" s="1">
        <v>1</v>
      </c>
      <c r="C12" s="1">
        <v>9</v>
      </c>
      <c r="D12" s="1">
        <v>5</v>
      </c>
      <c r="E12" s="2">
        <v>0.91734807929878204</v>
      </c>
      <c r="H12" s="1">
        <f>IF(Default!H$6="","",VLOOKUP(Default!H$6,Default!$C$33:$E$47,2))</f>
        <v>12</v>
      </c>
      <c r="I12" s="1">
        <f>IF(Default!I$6="","",VLOOKUP(Default!I$6,Default!$C$33:$E$47,2))</f>
        <v>9</v>
      </c>
      <c r="J12" s="1">
        <f>IF(Default!J$6="","",VLOOKUP(Default!J$6,Default!$C$33:$E$47,2))</f>
        <v>14</v>
      </c>
      <c r="K12" s="1">
        <f>IF(Default!K$6="","",VLOOKUP(Default!K$6,Default!$C$33:$E$47,2))</f>
        <v>13</v>
      </c>
      <c r="L12" s="1">
        <f>IF(Default!L$6="","",VLOOKUP(Default!L$6,Default!$C$33:$E$47,2))</f>
        <v>15</v>
      </c>
      <c r="M12" s="1">
        <f>SUM(Default!H12:L12)</f>
        <v>63</v>
      </c>
      <c r="N12" s="1">
        <f>Default!M12/COUNTA(Default!H$6:L$6)</f>
        <v>12.6</v>
      </c>
      <c r="P12">
        <v>13</v>
      </c>
      <c r="Q12" s="2">
        <v>0.92544169611307403</v>
      </c>
      <c r="S12" s="1">
        <v>5</v>
      </c>
      <c r="T12" s="2">
        <v>0.91734807929878204</v>
      </c>
    </row>
    <row r="13" spans="1:20" x14ac:dyDescent="0.2">
      <c r="B13" s="1">
        <v>1</v>
      </c>
      <c r="C13" s="1">
        <v>10</v>
      </c>
      <c r="D13" s="1">
        <v>5</v>
      </c>
      <c r="E13" s="2">
        <v>0.89336938631554197</v>
      </c>
      <c r="G13" s="1">
        <v>0.1</v>
      </c>
      <c r="H13" s="2">
        <f>IF(Default!H$6="","",VLOOKUP(Default!H$6,Default!$C$48:$E$62,3))</f>
        <v>0.55771006463527195</v>
      </c>
      <c r="I13" s="2">
        <f>IF(Default!I$6="","",VLOOKUP(Default!I$6,Default!$C$48:$E$62,3))</f>
        <v>0.51093907775159897</v>
      </c>
      <c r="J13" s="2">
        <f>IF(Default!J$6="","",VLOOKUP(Default!J$6,Default!$C$48:$E$62,3))</f>
        <v>0.48189415041782702</v>
      </c>
      <c r="K13" s="2">
        <f>IF(Default!K$6="","",VLOOKUP(Default!K$6,Default!$C$48:$E$62,3))</f>
        <v>0.57801184990125098</v>
      </c>
      <c r="L13" s="2">
        <f>IF(Default!L$6="","",VLOOKUP(Default!L$6,Default!$C$48:$E$62,3))</f>
        <v>0.53989202159568095</v>
      </c>
      <c r="M13" s="2">
        <f>SUM(Default!H13:L13)</f>
        <v>2.6684471643016296</v>
      </c>
      <c r="N13" s="2">
        <f>Default!M13/COUNTA(Default!H$6:L$6)</f>
        <v>0.53368943286032589</v>
      </c>
      <c r="P13">
        <v>24</v>
      </c>
      <c r="Q13" s="2">
        <v>0.92820150659133704</v>
      </c>
      <c r="S13" s="1">
        <v>5</v>
      </c>
      <c r="T13" s="2">
        <v>0.89336938631554197</v>
      </c>
    </row>
    <row r="14" spans="1:20" x14ac:dyDescent="0.2">
      <c r="B14" s="1">
        <v>1</v>
      </c>
      <c r="C14" s="1">
        <v>11</v>
      </c>
      <c r="D14" s="1">
        <v>6</v>
      </c>
      <c r="E14" s="2">
        <v>0.64382676147382001</v>
      </c>
      <c r="H14" s="1">
        <f>IF(Default!H$6="","",VLOOKUP(Default!H$6,Default!$C$48:$E$62,2))</f>
        <v>16</v>
      </c>
      <c r="I14" s="1">
        <f>IF(Default!I$6="","",VLOOKUP(Default!I$6,Default!$C$48:$E$62,2))</f>
        <v>10</v>
      </c>
      <c r="J14" s="1">
        <f>IF(Default!J$6="","",VLOOKUP(Default!J$6,Default!$C$48:$E$62,2))</f>
        <v>11</v>
      </c>
      <c r="K14" s="1">
        <f>IF(Default!K$6="","",VLOOKUP(Default!K$6,Default!$C$48:$E$62,2))</f>
        <v>16</v>
      </c>
      <c r="L14" s="1">
        <f>IF(Default!L$6="","",VLOOKUP(Default!L$6,Default!$C$48:$E$62,2))</f>
        <v>14</v>
      </c>
      <c r="M14" s="1">
        <f>SUM(Default!H14:L14)</f>
        <v>67</v>
      </c>
      <c r="N14" s="1">
        <f>Default!M14/COUNTA(Default!H$6:L$6)</f>
        <v>13.4</v>
      </c>
      <c r="P14">
        <v>16</v>
      </c>
      <c r="Q14" s="2">
        <v>0.70908552826280002</v>
      </c>
      <c r="S14" s="1">
        <v>6</v>
      </c>
      <c r="T14" s="2">
        <v>0.64382676147382001</v>
      </c>
    </row>
    <row r="15" spans="1:20" x14ac:dyDescent="0.2">
      <c r="B15" s="1">
        <v>1</v>
      </c>
      <c r="C15" s="1">
        <v>12</v>
      </c>
      <c r="D15" s="1">
        <v>6</v>
      </c>
      <c r="E15" s="2">
        <v>0.92109445958219804</v>
      </c>
      <c r="G15" s="1">
        <v>0.05</v>
      </c>
      <c r="H15" s="2">
        <f>IF(Default!H$6="","",VLOOKUP(Default!H$6,Default!$C$63:$E$77,3))</f>
        <v>0.44764581869290199</v>
      </c>
      <c r="I15" s="2">
        <f>IF(Default!I$6="","",VLOOKUP(Default!I$6,Default!$C$63:$E$77,3))</f>
        <v>0.46966452533904401</v>
      </c>
      <c r="J15" s="2">
        <f>IF(Default!J$6="","",VLOOKUP(Default!J$6,Default!$C$63:$E$77,3))</f>
        <v>0.26843357118586503</v>
      </c>
      <c r="K15" s="2">
        <f>IF(Default!K$6="","",VLOOKUP(Default!K$6,Default!$C$63:$E$77,3))</f>
        <v>0.47603731103248598</v>
      </c>
      <c r="L15" s="2">
        <f>IF(Default!L$6="","",VLOOKUP(Default!L$6,Default!$C$63:$E$77,3))</f>
        <v>0.45741556534508099</v>
      </c>
      <c r="M15" s="2">
        <f>SUM(Default!H15:L15)</f>
        <v>2.1191967915953782</v>
      </c>
      <c r="N15" s="2">
        <f>Default!M15/COUNTA(Default!H$6:L$6)</f>
        <v>0.42383935831907565</v>
      </c>
      <c r="P15">
        <v>26</v>
      </c>
      <c r="Q15" s="2">
        <v>0.93374964518876002</v>
      </c>
      <c r="S15" s="1">
        <v>6</v>
      </c>
      <c r="T15" s="2">
        <v>0.92109445958219804</v>
      </c>
    </row>
    <row r="16" spans="1:20" x14ac:dyDescent="0.2">
      <c r="B16" s="1">
        <v>1</v>
      </c>
      <c r="C16" s="1">
        <v>13</v>
      </c>
      <c r="D16" s="1">
        <v>5</v>
      </c>
      <c r="E16" s="2">
        <v>0.60315533980582503</v>
      </c>
      <c r="H16" s="1">
        <f>IF(Default!H$6="","",VLOOKUP(Default!H$6,Default!$C$63:$E$77,2))</f>
        <v>18</v>
      </c>
      <c r="I16" s="1">
        <f>IF(Default!I$6="","",VLOOKUP(Default!I$6,Default!$C$63:$E$77,2))</f>
        <v>11</v>
      </c>
      <c r="J16" s="1">
        <f>IF(Default!J$6="","",VLOOKUP(Default!J$6,Default!$C$63:$E$77,2))</f>
        <v>9</v>
      </c>
      <c r="K16" s="1">
        <f>IF(Default!K$6="","",VLOOKUP(Default!K$6,Default!$C$63:$E$77,2))</f>
        <v>11</v>
      </c>
      <c r="L16" s="1">
        <f>IF(Default!L$6="","",VLOOKUP(Default!L$6,Default!$C$63:$E$77,2))</f>
        <v>16</v>
      </c>
      <c r="M16" s="1">
        <f>SUM(Default!H16:L16)</f>
        <v>65</v>
      </c>
      <c r="N16" s="1">
        <f>Default!M16/COUNTA(Default!H$6:L$6)</f>
        <v>13</v>
      </c>
      <c r="P16">
        <v>32</v>
      </c>
      <c r="Q16" s="2">
        <v>0.73277909738717295</v>
      </c>
      <c r="S16" s="1">
        <v>5</v>
      </c>
      <c r="T16" s="2">
        <v>0.60315533980582503</v>
      </c>
    </row>
    <row r="17" spans="2:20" x14ac:dyDescent="0.2">
      <c r="B17" s="1">
        <v>1</v>
      </c>
      <c r="C17" s="1">
        <v>14</v>
      </c>
      <c r="D17" s="1">
        <v>12</v>
      </c>
      <c r="E17" s="2">
        <v>0.70868014268727697</v>
      </c>
      <c r="G17" s="1">
        <v>0.02</v>
      </c>
      <c r="H17" s="2">
        <f>IF(Default!H$6="","",VLOOKUP(Default!H$6,Default!$C$78:$E$92,3))</f>
        <v>5.2757793764988001E-2</v>
      </c>
      <c r="I17" s="2">
        <f>IF(Default!I$6="","",VLOOKUP(Default!I$6,Default!$C$78:$E$92,3))</f>
        <v>0.133594429939077</v>
      </c>
      <c r="J17" s="2">
        <f>IF(Default!J$6="","",VLOOKUP(Default!J$6,Default!$C$78:$E$92,3))</f>
        <v>6.9146608315098501E-2</v>
      </c>
      <c r="K17" s="2">
        <f>IF(Default!K$6="","",VLOOKUP(Default!K$6,Default!$C$78:$E$92,3))</f>
        <v>5.8491534120061597E-2</v>
      </c>
      <c r="L17" s="2">
        <f>IF(Default!L$6="","",VLOOKUP(Default!L$6,Default!$C$78:$E$92,3))</f>
        <v>0</v>
      </c>
      <c r="M17" s="2">
        <f>SUM(Default!H17:L17)</f>
        <v>0.3139903661392251</v>
      </c>
      <c r="N17" s="2">
        <f>Default!M17/COUNTA(Default!H$6:L$6)</f>
        <v>6.2798073227845017E-2</v>
      </c>
      <c r="P17">
        <v>23</v>
      </c>
      <c r="Q17" s="2">
        <v>0.72927191679048997</v>
      </c>
      <c r="S17" s="1">
        <v>12</v>
      </c>
      <c r="T17" s="2">
        <v>0.70868014268727697</v>
      </c>
    </row>
    <row r="18" spans="2:20" x14ac:dyDescent="0.2">
      <c r="B18" s="1">
        <v>0.5</v>
      </c>
      <c r="C18" s="1">
        <v>0</v>
      </c>
      <c r="D18" s="1">
        <v>9</v>
      </c>
      <c r="E18" s="2">
        <v>0.645443196004994</v>
      </c>
      <c r="H18" s="1">
        <f>IF(Default!H$6="","",VLOOKUP(Default!H$6,Default!$C$78:$E$92,2))</f>
        <v>2</v>
      </c>
      <c r="I18" s="1">
        <f>IF(Default!I$6="","",VLOOKUP(Default!I$6,Default!$C$78:$E$92,2))</f>
        <v>2</v>
      </c>
      <c r="J18" s="1">
        <f>IF(Default!J$6="","",VLOOKUP(Default!J$6,Default!$C$78:$E$92,2))</f>
        <v>2</v>
      </c>
      <c r="K18" s="1">
        <f>IF(Default!K$6="","",VLOOKUP(Default!K$6,Default!$C$78:$E$92,2))</f>
        <v>2</v>
      </c>
      <c r="L18" s="1">
        <f>IF(Default!L$6="","",VLOOKUP(Default!L$6,Default!$C$78:$E$92,2))</f>
        <v>2</v>
      </c>
      <c r="M18" s="1">
        <f>SUM(Default!H18:L18)</f>
        <v>10</v>
      </c>
      <c r="N18" s="1">
        <f>Default!M18/COUNTA(Default!H$6:L$6)</f>
        <v>2</v>
      </c>
      <c r="P18">
        <v>20</v>
      </c>
      <c r="Q18" s="2">
        <v>0.67511312217194597</v>
      </c>
      <c r="S18" s="1">
        <v>9</v>
      </c>
      <c r="T18" s="2">
        <v>0.645443196004994</v>
      </c>
    </row>
    <row r="19" spans="2:20" x14ac:dyDescent="0.2">
      <c r="B19" s="1">
        <v>0.5</v>
      </c>
      <c r="C19" s="1">
        <v>1</v>
      </c>
      <c r="D19" s="1">
        <v>11</v>
      </c>
      <c r="E19" s="2">
        <v>0.65950260976358599</v>
      </c>
      <c r="G19" s="1">
        <v>0.01</v>
      </c>
      <c r="H19" s="2">
        <f>IF(Default!H$6="","",VLOOKUP(Default!H$6,Default!$C$93:$E$107,3))</f>
        <v>8.0062184220754007E-2</v>
      </c>
      <c r="I19" s="2">
        <f>IF(Default!I$6="","",VLOOKUP(Default!I$6,Default!$C$93:$E$107,3))</f>
        <v>4.2663891779396501E-2</v>
      </c>
      <c r="J19" s="2">
        <f>IF(Default!J$6="","",VLOOKUP(Default!J$6,Default!$C$93:$E$107,3))</f>
        <v>0.15786484951731999</v>
      </c>
      <c r="K19" s="2">
        <f>IF(Default!K$6="","",VLOOKUP(Default!K$6,Default!$C$93:$E$107,3))</f>
        <v>4.5965770171149202E-2</v>
      </c>
      <c r="L19" s="2">
        <f>IF(Default!L$6="","",VLOOKUP(Default!L$6,Default!$C$93:$E$107,3))</f>
        <v>6.5539112050740006E-2</v>
      </c>
      <c r="M19" s="2">
        <f>SUM(Default!H19:L19)</f>
        <v>0.3920958077393597</v>
      </c>
      <c r="N19" s="2">
        <f>Default!M19/COUNTA(Default!H$6:L$6)</f>
        <v>7.8419161547871943E-2</v>
      </c>
      <c r="P19">
        <v>20</v>
      </c>
      <c r="Q19" s="2">
        <v>0.69691577698695095</v>
      </c>
      <c r="S19" s="1">
        <v>11</v>
      </c>
      <c r="T19" s="2">
        <v>0.65950260976358599</v>
      </c>
    </row>
    <row r="20" spans="2:20" x14ac:dyDescent="0.2">
      <c r="B20" s="1">
        <v>0.5</v>
      </c>
      <c r="C20" s="1">
        <v>2</v>
      </c>
      <c r="D20" s="1">
        <v>9</v>
      </c>
      <c r="E20" s="2">
        <v>0.67590361445783098</v>
      </c>
      <c r="H20" s="1">
        <f>IF(Default!H$6="","",VLOOKUP(Default!H$6,Default!$C$93:$E$107,2))</f>
        <v>2</v>
      </c>
      <c r="I20" s="1">
        <f>IF(Default!I$6="","",VLOOKUP(Default!I$6,Default!$C$93:$E$107,2))</f>
        <v>2</v>
      </c>
      <c r="J20" s="1">
        <f>IF(Default!J$6="","",VLOOKUP(Default!J$6,Default!$C$93:$E$107,2))</f>
        <v>2</v>
      </c>
      <c r="K20" s="1">
        <f>IF(Default!K$6="","",VLOOKUP(Default!K$6,Default!$C$93:$E$107,2))</f>
        <v>2</v>
      </c>
      <c r="L20" s="1">
        <f>IF(Default!L$6="","",VLOOKUP(Default!L$6,Default!$C$93:$E$107,2))</f>
        <v>2</v>
      </c>
      <c r="M20" s="1">
        <f>SUM(Default!H20:L20)</f>
        <v>10</v>
      </c>
      <c r="N20" s="1">
        <f>Default!M20/COUNTA(Default!H$6:L$6)</f>
        <v>2</v>
      </c>
      <c r="P20">
        <v>19</v>
      </c>
      <c r="Q20" s="2">
        <v>0.69285714285714295</v>
      </c>
      <c r="S20" s="1">
        <v>9</v>
      </c>
      <c r="T20" s="2">
        <v>0.67590361445783098</v>
      </c>
    </row>
    <row r="21" spans="2:20" x14ac:dyDescent="0.2">
      <c r="B21" s="1">
        <v>0.5</v>
      </c>
      <c r="C21" s="1">
        <v>3</v>
      </c>
      <c r="D21" s="1">
        <v>10</v>
      </c>
      <c r="E21" s="2">
        <v>0.65348399246704303</v>
      </c>
      <c r="G21" s="1">
        <v>5.0000000000000001E-3</v>
      </c>
      <c r="H21" s="2">
        <f>IF(Default!H$6="","",VLOOKUP(Default!H$6,Default!$C$108:$E$122,3))</f>
        <v>0.10434360592089301</v>
      </c>
      <c r="I21" s="2">
        <f>IF(Default!I$6="","",VLOOKUP(Default!I$6,Default!$C$108:$E$122,3))</f>
        <v>2.2509848058525602E-3</v>
      </c>
      <c r="J21" s="2">
        <f>IF(Default!J$6="","",VLOOKUP(Default!J$6,Default!$C$108:$E$122,3))</f>
        <v>5.59646539027982E-2</v>
      </c>
      <c r="K21" s="2">
        <f>IF(Default!K$6="","",VLOOKUP(Default!K$6,Default!$C$108:$E$122,3))</f>
        <v>6.3974663499604095E-2</v>
      </c>
      <c r="L21" s="2">
        <f>IF(Default!L$6="","",VLOOKUP(Default!L$6,Default!$C$108:$E$122,3))</f>
        <v>0</v>
      </c>
      <c r="M21" s="2">
        <f>SUM(Default!H21:L21)</f>
        <v>0.22653390812914787</v>
      </c>
      <c r="N21" s="2">
        <f>Default!M21/COUNTA(Default!H$6:L$6)</f>
        <v>4.5306781625829573E-2</v>
      </c>
      <c r="P21">
        <v>22</v>
      </c>
      <c r="Q21" s="2">
        <v>0.69471799462846895</v>
      </c>
      <c r="S21" s="1">
        <v>10</v>
      </c>
      <c r="T21" s="2">
        <v>0.65348399246704303</v>
      </c>
    </row>
    <row r="22" spans="2:20" x14ac:dyDescent="0.2">
      <c r="B22" s="1">
        <v>0.5</v>
      </c>
      <c r="C22" s="1">
        <v>4</v>
      </c>
      <c r="D22" s="1">
        <v>13</v>
      </c>
      <c r="E22" s="2">
        <v>0.65788648479147105</v>
      </c>
      <c r="H22" s="1">
        <f>IF(Default!H$6="","",VLOOKUP(Default!H$6,Default!$C$108:$E$122,2))</f>
        <v>2</v>
      </c>
      <c r="I22" s="1">
        <f>IF(Default!I$6="","",VLOOKUP(Default!I$6,Default!$C$108:$E$122,2))</f>
        <v>2</v>
      </c>
      <c r="J22" s="1">
        <f>IF(Default!J$6="","",VLOOKUP(Default!J$6,Default!$C$108:$E$122,2))</f>
        <v>2</v>
      </c>
      <c r="K22" s="1">
        <f>IF(Default!K$6="","",VLOOKUP(Default!K$6,Default!$C$108:$E$122,2))</f>
        <v>2</v>
      </c>
      <c r="L22" s="1">
        <f>IF(Default!L$6="","",VLOOKUP(Default!L$6,Default!$C$108:$E$122,2))</f>
        <v>2</v>
      </c>
      <c r="M22" s="1">
        <f>SUM(Default!H22:L22)</f>
        <v>10</v>
      </c>
      <c r="N22" s="1">
        <f>Default!M22/COUNTA(Default!H$6:L$6)</f>
        <v>2</v>
      </c>
      <c r="P22">
        <v>18</v>
      </c>
      <c r="Q22" s="2">
        <v>0.681927710843374</v>
      </c>
      <c r="S22" s="1">
        <v>13</v>
      </c>
      <c r="T22" s="2">
        <v>0.65788648479147105</v>
      </c>
    </row>
    <row r="23" spans="2:20" x14ac:dyDescent="0.2">
      <c r="B23" s="1">
        <v>0.5</v>
      </c>
      <c r="C23" s="1">
        <v>5</v>
      </c>
      <c r="D23" s="1">
        <v>12</v>
      </c>
      <c r="E23" s="2">
        <v>0.68832731648616097</v>
      </c>
      <c r="P23">
        <v>35</v>
      </c>
      <c r="Q23" s="2">
        <v>0.71019677996422204</v>
      </c>
      <c r="S23" s="1">
        <v>12</v>
      </c>
      <c r="T23" s="2">
        <v>0.68832731648616097</v>
      </c>
    </row>
    <row r="24" spans="2:20" x14ac:dyDescent="0.2">
      <c r="B24" s="1">
        <v>0.5</v>
      </c>
      <c r="C24" s="1">
        <v>6</v>
      </c>
      <c r="D24" s="1">
        <v>13</v>
      </c>
      <c r="E24" s="2">
        <v>0.66727053140096604</v>
      </c>
      <c r="P24">
        <v>28</v>
      </c>
      <c r="Q24" s="2">
        <v>0.67266726672667299</v>
      </c>
      <c r="S24" s="1">
        <v>13</v>
      </c>
      <c r="T24" s="2">
        <v>0.66727053140096604</v>
      </c>
    </row>
    <row r="25" spans="2:20" x14ac:dyDescent="0.2">
      <c r="B25" s="1">
        <v>0.5</v>
      </c>
      <c r="C25" s="1">
        <v>7</v>
      </c>
      <c r="D25" s="1">
        <v>13</v>
      </c>
      <c r="E25" s="2">
        <v>0.63781461019030095</v>
      </c>
      <c r="P25">
        <v>22</v>
      </c>
      <c r="Q25" s="2">
        <v>0.66987083208170595</v>
      </c>
      <c r="S25" s="1">
        <v>13</v>
      </c>
      <c r="T25" s="2">
        <v>0.63781461019030095</v>
      </c>
    </row>
    <row r="26" spans="2:20" x14ac:dyDescent="0.2">
      <c r="B26" s="1">
        <v>0.5</v>
      </c>
      <c r="C26" s="1">
        <v>8</v>
      </c>
      <c r="D26" s="1">
        <v>10</v>
      </c>
      <c r="E26" s="2">
        <v>0.66811819595645405</v>
      </c>
      <c r="P26">
        <v>24</v>
      </c>
      <c r="Q26" s="2">
        <v>0.69430360870861896</v>
      </c>
      <c r="S26" s="1">
        <v>10</v>
      </c>
      <c r="T26" s="2">
        <v>0.66811819595645405</v>
      </c>
    </row>
    <row r="27" spans="2:20" x14ac:dyDescent="0.2">
      <c r="B27" s="1">
        <v>0.5</v>
      </c>
      <c r="C27" s="1">
        <v>9</v>
      </c>
      <c r="D27" s="1">
        <v>10</v>
      </c>
      <c r="E27" s="2">
        <v>0.908191508156174</v>
      </c>
      <c r="P27">
        <v>16</v>
      </c>
      <c r="Q27" s="2">
        <v>0.92078274195449705</v>
      </c>
      <c r="S27" s="1">
        <v>10</v>
      </c>
      <c r="T27" s="2">
        <v>0.908191508156174</v>
      </c>
    </row>
    <row r="28" spans="2:20" x14ac:dyDescent="0.2">
      <c r="B28" s="1">
        <v>0.5</v>
      </c>
      <c r="C28" s="1">
        <v>10</v>
      </c>
      <c r="D28" s="1">
        <v>7</v>
      </c>
      <c r="E28" s="2">
        <v>0.91313297653355296</v>
      </c>
      <c r="P28">
        <v>27</v>
      </c>
      <c r="Q28" s="2">
        <v>0.92350273835463204</v>
      </c>
      <c r="S28" s="1">
        <v>7</v>
      </c>
      <c r="T28" s="2">
        <v>0.91313297653355296</v>
      </c>
    </row>
    <row r="29" spans="2:20" x14ac:dyDescent="0.2">
      <c r="B29" s="1">
        <v>0.5</v>
      </c>
      <c r="C29" s="1">
        <v>11</v>
      </c>
      <c r="D29" s="1">
        <v>11</v>
      </c>
      <c r="E29" s="2">
        <v>0.68359133126935001</v>
      </c>
      <c r="P29">
        <v>21</v>
      </c>
      <c r="Q29" s="2">
        <v>0.686476652516677</v>
      </c>
      <c r="S29" s="1">
        <v>11</v>
      </c>
      <c r="T29" s="2">
        <v>0.68359133126935001</v>
      </c>
    </row>
    <row r="30" spans="2:20" x14ac:dyDescent="0.2">
      <c r="B30" s="1">
        <v>0.5</v>
      </c>
      <c r="C30" s="1">
        <v>12</v>
      </c>
      <c r="D30" s="1">
        <v>13</v>
      </c>
      <c r="E30" s="2">
        <v>0.92240200546946205</v>
      </c>
      <c r="P30">
        <v>21</v>
      </c>
      <c r="Q30" s="2">
        <v>0.92608596770525398</v>
      </c>
      <c r="S30" s="1">
        <v>13</v>
      </c>
      <c r="T30" s="2">
        <v>0.92240200546946205</v>
      </c>
    </row>
    <row r="31" spans="2:20" x14ac:dyDescent="0.2">
      <c r="B31" s="1">
        <v>0.5</v>
      </c>
      <c r="C31" s="1">
        <v>13</v>
      </c>
      <c r="D31" s="1">
        <v>13</v>
      </c>
      <c r="E31" s="2">
        <v>0.66408806902707496</v>
      </c>
      <c r="P31">
        <v>22</v>
      </c>
      <c r="Q31" s="2">
        <v>0.67966406718656303</v>
      </c>
      <c r="S31" s="1">
        <v>13</v>
      </c>
      <c r="T31" s="2">
        <v>0.66408806902707496</v>
      </c>
    </row>
    <row r="32" spans="2:20" x14ac:dyDescent="0.2">
      <c r="B32" s="1">
        <v>0.5</v>
      </c>
      <c r="C32" s="1">
        <v>14</v>
      </c>
      <c r="D32" s="1">
        <v>6</v>
      </c>
      <c r="E32" s="2">
        <v>0.63835182250396205</v>
      </c>
      <c r="P32">
        <v>19</v>
      </c>
      <c r="Q32" s="2">
        <v>0.68940754039497298</v>
      </c>
      <c r="S32" s="1">
        <v>6</v>
      </c>
      <c r="T32" s="2">
        <v>0.63835182250396205</v>
      </c>
    </row>
    <row r="33" spans="2:20" x14ac:dyDescent="0.2">
      <c r="B33" s="1">
        <v>0.2</v>
      </c>
      <c r="C33" s="1">
        <v>0</v>
      </c>
      <c r="D33" s="1">
        <v>11</v>
      </c>
      <c r="E33" s="2">
        <v>0.56884735202492198</v>
      </c>
      <c r="P33">
        <v>19</v>
      </c>
      <c r="Q33" s="2">
        <v>0.60037290242386598</v>
      </c>
      <c r="S33" s="1">
        <v>11</v>
      </c>
      <c r="T33" s="2">
        <v>0.56884735202492198</v>
      </c>
    </row>
    <row r="34" spans="2:20" x14ac:dyDescent="0.2">
      <c r="B34" s="1">
        <v>0.2</v>
      </c>
      <c r="C34" s="1">
        <v>1</v>
      </c>
      <c r="D34" s="1">
        <v>12</v>
      </c>
      <c r="E34" s="2">
        <v>0.61860751694393101</v>
      </c>
      <c r="P34">
        <v>14</v>
      </c>
      <c r="Q34" s="2">
        <v>0.63047390521895597</v>
      </c>
      <c r="S34" s="1">
        <v>12</v>
      </c>
      <c r="T34" s="2">
        <v>0.61860751694393101</v>
      </c>
    </row>
    <row r="35" spans="2:20" x14ac:dyDescent="0.2">
      <c r="B35" s="1">
        <v>0.2</v>
      </c>
      <c r="C35" s="1">
        <v>2</v>
      </c>
      <c r="D35" s="1">
        <v>6</v>
      </c>
      <c r="E35" s="2">
        <v>0.47474048442906602</v>
      </c>
      <c r="P35">
        <v>20</v>
      </c>
      <c r="Q35" s="2">
        <v>0.61209302325581405</v>
      </c>
      <c r="S35" s="1">
        <v>6</v>
      </c>
      <c r="T35" s="2">
        <v>0.47474048442906602</v>
      </c>
    </row>
    <row r="36" spans="2:20" x14ac:dyDescent="0.2">
      <c r="B36" s="1">
        <v>0.2</v>
      </c>
      <c r="C36" s="1">
        <v>3</v>
      </c>
      <c r="D36" s="1">
        <v>9</v>
      </c>
      <c r="E36" s="2">
        <v>0.60687022900763399</v>
      </c>
      <c r="P36">
        <v>15</v>
      </c>
      <c r="Q36" s="2">
        <v>0.59154929577464799</v>
      </c>
      <c r="S36" s="1">
        <v>9</v>
      </c>
      <c r="T36" s="2">
        <v>0.60687022900763399</v>
      </c>
    </row>
    <row r="37" spans="2:20" x14ac:dyDescent="0.2">
      <c r="B37" s="1">
        <v>0.2</v>
      </c>
      <c r="C37" s="1">
        <v>4</v>
      </c>
      <c r="D37" s="1">
        <v>11</v>
      </c>
      <c r="E37" s="2">
        <v>0.56052868729348104</v>
      </c>
      <c r="P37">
        <v>10</v>
      </c>
      <c r="Q37" s="2">
        <v>0.58029526965953604</v>
      </c>
      <c r="S37" s="1">
        <v>11</v>
      </c>
      <c r="T37" s="2">
        <v>0.56052868729348104</v>
      </c>
    </row>
    <row r="38" spans="2:20" x14ac:dyDescent="0.2">
      <c r="B38" s="1">
        <v>0.2</v>
      </c>
      <c r="C38" s="1">
        <v>5</v>
      </c>
      <c r="D38" s="1">
        <v>7</v>
      </c>
      <c r="E38" s="2">
        <v>0.56092964824120595</v>
      </c>
      <c r="P38">
        <v>20</v>
      </c>
      <c r="Q38" s="2">
        <v>0.63179791976225896</v>
      </c>
      <c r="S38" s="1">
        <v>7</v>
      </c>
      <c r="T38" s="2">
        <v>0.56092964824120595</v>
      </c>
    </row>
    <row r="39" spans="2:20" x14ac:dyDescent="0.2">
      <c r="B39" s="1">
        <v>0.2</v>
      </c>
      <c r="C39" s="1">
        <v>6</v>
      </c>
      <c r="D39" s="1">
        <v>14</v>
      </c>
      <c r="E39" s="2">
        <v>0.61987237921604399</v>
      </c>
      <c r="P39">
        <v>20</v>
      </c>
      <c r="Q39" s="2">
        <v>0.61232957913455799</v>
      </c>
      <c r="S39" s="1">
        <v>14</v>
      </c>
      <c r="T39" s="2">
        <v>0.61987237921604399</v>
      </c>
    </row>
    <row r="40" spans="2:20" x14ac:dyDescent="0.2">
      <c r="B40" s="1">
        <v>0.2</v>
      </c>
      <c r="C40" s="1">
        <v>7</v>
      </c>
      <c r="D40" s="1">
        <v>13</v>
      </c>
      <c r="E40" s="2">
        <v>0.61236802413272995</v>
      </c>
      <c r="P40">
        <v>27</v>
      </c>
      <c r="Q40" s="2">
        <v>0.63346492559975698</v>
      </c>
      <c r="S40" s="1">
        <v>13</v>
      </c>
      <c r="T40" s="2">
        <v>0.61236802413272995</v>
      </c>
    </row>
    <row r="41" spans="2:20" x14ac:dyDescent="0.2">
      <c r="B41" s="1">
        <v>0.2</v>
      </c>
      <c r="C41" s="1">
        <v>8</v>
      </c>
      <c r="D41" s="1">
        <v>13</v>
      </c>
      <c r="E41" s="2">
        <v>0.60056479447756494</v>
      </c>
      <c r="P41">
        <v>10</v>
      </c>
      <c r="Q41" s="2">
        <v>0.608774583963691</v>
      </c>
      <c r="S41" s="1">
        <v>13</v>
      </c>
      <c r="T41" s="2">
        <v>0.60056479447756494</v>
      </c>
    </row>
    <row r="42" spans="2:20" x14ac:dyDescent="0.2">
      <c r="B42" s="1">
        <v>0.2</v>
      </c>
      <c r="C42" s="1">
        <v>9</v>
      </c>
      <c r="D42" s="1">
        <v>16</v>
      </c>
      <c r="E42" s="2">
        <v>0.89815086586439696</v>
      </c>
      <c r="P42">
        <v>19</v>
      </c>
      <c r="Q42" s="2">
        <v>0.90697674418604601</v>
      </c>
      <c r="S42" s="1">
        <v>16</v>
      </c>
      <c r="T42" s="2">
        <v>0.89815086586439696</v>
      </c>
    </row>
    <row r="43" spans="2:20" x14ac:dyDescent="0.2">
      <c r="B43" s="1">
        <v>0.2</v>
      </c>
      <c r="C43" s="1">
        <v>10</v>
      </c>
      <c r="D43" s="1">
        <v>8</v>
      </c>
      <c r="E43" s="2">
        <v>0.88627775153519095</v>
      </c>
      <c r="P43">
        <v>13</v>
      </c>
      <c r="Q43" s="2">
        <v>0.90124040165386898</v>
      </c>
      <c r="S43" s="1">
        <v>8</v>
      </c>
      <c r="T43" s="2">
        <v>0.88627775153519095</v>
      </c>
    </row>
    <row r="44" spans="2:20" x14ac:dyDescent="0.2">
      <c r="B44" s="1">
        <v>0.2</v>
      </c>
      <c r="C44" s="1">
        <v>11</v>
      </c>
      <c r="D44" s="1">
        <v>10</v>
      </c>
      <c r="E44" s="2">
        <v>0.58583359109186495</v>
      </c>
      <c r="P44">
        <v>14</v>
      </c>
      <c r="Q44" s="2">
        <v>0.56623219157320404</v>
      </c>
      <c r="S44" s="1">
        <v>10</v>
      </c>
      <c r="T44" s="2">
        <v>0.58583359109186495</v>
      </c>
    </row>
    <row r="45" spans="2:20" x14ac:dyDescent="0.2">
      <c r="B45" s="1">
        <v>0.2</v>
      </c>
      <c r="C45" s="1">
        <v>12</v>
      </c>
      <c r="D45" s="1">
        <v>8</v>
      </c>
      <c r="E45" s="2">
        <v>0.88390066488606001</v>
      </c>
      <c r="P45">
        <v>20</v>
      </c>
      <c r="Q45" s="2">
        <v>0.91524453098156</v>
      </c>
      <c r="S45" s="1">
        <v>8</v>
      </c>
      <c r="T45" s="2">
        <v>0.88390066488606001</v>
      </c>
    </row>
    <row r="46" spans="2:20" x14ac:dyDescent="0.2">
      <c r="B46" s="1">
        <v>0.2</v>
      </c>
      <c r="C46" s="1">
        <v>13</v>
      </c>
      <c r="D46" s="1">
        <v>15</v>
      </c>
      <c r="E46" s="2">
        <v>0.61185819070904601</v>
      </c>
      <c r="P46">
        <v>28</v>
      </c>
      <c r="Q46" s="2">
        <v>0.64040889957907399</v>
      </c>
      <c r="S46" s="1">
        <v>15</v>
      </c>
      <c r="T46" s="2">
        <v>0.61185819070904601</v>
      </c>
    </row>
    <row r="47" spans="2:20" x14ac:dyDescent="0.2">
      <c r="B47" s="1">
        <v>0.2</v>
      </c>
      <c r="C47" s="1">
        <v>14</v>
      </c>
      <c r="D47" s="1">
        <v>12</v>
      </c>
      <c r="E47" s="2">
        <v>0.57229117745722902</v>
      </c>
      <c r="P47">
        <v>21</v>
      </c>
      <c r="Q47" s="2">
        <v>0.63775351014040604</v>
      </c>
      <c r="S47" s="1">
        <v>12</v>
      </c>
      <c r="T47" s="2">
        <v>0.57229117745722902</v>
      </c>
    </row>
    <row r="48" spans="2:20" x14ac:dyDescent="0.2">
      <c r="B48" s="1">
        <v>0.1</v>
      </c>
      <c r="C48" s="1">
        <v>0</v>
      </c>
      <c r="D48" s="1">
        <v>17</v>
      </c>
      <c r="E48" s="2">
        <v>0.56787762906309802</v>
      </c>
      <c r="P48">
        <v>27</v>
      </c>
      <c r="Q48" s="2">
        <v>0.54336959717730104</v>
      </c>
      <c r="S48" s="1">
        <v>17</v>
      </c>
      <c r="T48" s="2">
        <v>0.56787762906309802</v>
      </c>
    </row>
    <row r="49" spans="2:20" x14ac:dyDescent="0.2">
      <c r="B49" s="1">
        <v>0.1</v>
      </c>
      <c r="C49" s="1">
        <v>1</v>
      </c>
      <c r="D49" s="1">
        <v>16</v>
      </c>
      <c r="E49" s="2">
        <v>0.55771006463527195</v>
      </c>
      <c r="P49">
        <v>20</v>
      </c>
      <c r="Q49" s="2">
        <v>0.57100938967136206</v>
      </c>
      <c r="S49" s="1">
        <v>16</v>
      </c>
      <c r="T49" s="2">
        <v>0.55771006463527195</v>
      </c>
    </row>
    <row r="50" spans="2:20" x14ac:dyDescent="0.2">
      <c r="B50" s="1">
        <v>0.1</v>
      </c>
      <c r="C50" s="1">
        <v>2</v>
      </c>
      <c r="D50" s="1">
        <v>12</v>
      </c>
      <c r="E50" s="2">
        <v>0.54527162977867205</v>
      </c>
      <c r="P50">
        <v>18</v>
      </c>
      <c r="Q50" s="2">
        <v>0.55657492354740101</v>
      </c>
      <c r="S50" s="1">
        <v>12</v>
      </c>
      <c r="T50" s="2">
        <v>0.54527162977867205</v>
      </c>
    </row>
    <row r="51" spans="2:20" x14ac:dyDescent="0.2">
      <c r="B51" s="1">
        <v>0.1</v>
      </c>
      <c r="C51" s="1">
        <v>3</v>
      </c>
      <c r="D51" s="1">
        <v>10</v>
      </c>
      <c r="E51" s="2">
        <v>0.51093907775159897</v>
      </c>
      <c r="P51">
        <v>27</v>
      </c>
      <c r="Q51" s="2">
        <v>0.58268693763574297</v>
      </c>
      <c r="S51" s="1">
        <v>10</v>
      </c>
      <c r="T51" s="2">
        <v>0.51093907775159897</v>
      </c>
    </row>
    <row r="52" spans="2:20" x14ac:dyDescent="0.2">
      <c r="B52" s="1">
        <v>0.1</v>
      </c>
      <c r="C52" s="1">
        <v>4</v>
      </c>
      <c r="D52" s="1">
        <v>18</v>
      </c>
      <c r="E52" s="2">
        <v>0.53782581055308298</v>
      </c>
      <c r="P52">
        <v>16</v>
      </c>
      <c r="Q52" s="2">
        <v>0.56158536585365904</v>
      </c>
      <c r="S52" s="1">
        <v>18</v>
      </c>
      <c r="T52" s="2">
        <v>0.53782581055308298</v>
      </c>
    </row>
    <row r="53" spans="2:20" x14ac:dyDescent="0.2">
      <c r="B53" s="1">
        <v>0.1</v>
      </c>
      <c r="C53" s="1">
        <v>5</v>
      </c>
      <c r="D53" s="1">
        <v>16</v>
      </c>
      <c r="E53" s="2">
        <v>0.55019059720457397</v>
      </c>
      <c r="P53">
        <v>39</v>
      </c>
      <c r="Q53" s="2">
        <v>0.60498648242715503</v>
      </c>
      <c r="S53" s="1">
        <v>16</v>
      </c>
      <c r="T53" s="2">
        <v>0.55019059720457397</v>
      </c>
    </row>
    <row r="54" spans="2:20" x14ac:dyDescent="0.2">
      <c r="B54" s="1">
        <v>0.1</v>
      </c>
      <c r="C54" s="1">
        <v>6</v>
      </c>
      <c r="D54" s="1">
        <v>11</v>
      </c>
      <c r="E54" s="2">
        <v>0.48189415041782702</v>
      </c>
      <c r="P54">
        <v>26</v>
      </c>
      <c r="Q54" s="2">
        <v>0.534146341463415</v>
      </c>
      <c r="S54" s="1">
        <v>11</v>
      </c>
      <c r="T54" s="2">
        <v>0.48189415041782702</v>
      </c>
    </row>
    <row r="55" spans="2:20" x14ac:dyDescent="0.2">
      <c r="B55" s="1">
        <v>0.1</v>
      </c>
      <c r="C55" s="1">
        <v>7</v>
      </c>
      <c r="D55" s="1">
        <v>19</v>
      </c>
      <c r="E55" s="2">
        <v>0.53256834289571398</v>
      </c>
      <c r="P55">
        <v>13</v>
      </c>
      <c r="Q55" s="2">
        <v>0.52435618988520005</v>
      </c>
      <c r="S55" s="1">
        <v>19</v>
      </c>
      <c r="T55" s="2">
        <v>0.53256834289571398</v>
      </c>
    </row>
    <row r="56" spans="2:20" x14ac:dyDescent="0.2">
      <c r="B56" s="1">
        <v>0.1</v>
      </c>
      <c r="C56" s="1">
        <v>8</v>
      </c>
      <c r="D56" s="1">
        <v>16</v>
      </c>
      <c r="E56" s="2">
        <v>0.57801184990125098</v>
      </c>
      <c r="P56">
        <v>26</v>
      </c>
      <c r="Q56" s="2">
        <v>0.59281988339981595</v>
      </c>
      <c r="S56" s="1">
        <v>16</v>
      </c>
      <c r="T56" s="2">
        <v>0.57801184990125098</v>
      </c>
    </row>
    <row r="57" spans="2:20" x14ac:dyDescent="0.2">
      <c r="B57" s="1">
        <v>0.1</v>
      </c>
      <c r="C57" s="1">
        <v>9</v>
      </c>
      <c r="D57" s="1">
        <v>8</v>
      </c>
      <c r="E57" s="2">
        <v>0.86664308454191696</v>
      </c>
      <c r="P57">
        <v>9</v>
      </c>
      <c r="Q57" s="2">
        <v>0.87114680524388799</v>
      </c>
      <c r="S57" s="1">
        <v>8</v>
      </c>
      <c r="T57" s="2">
        <v>0.86664308454191696</v>
      </c>
    </row>
    <row r="58" spans="2:20" x14ac:dyDescent="0.2">
      <c r="B58" s="1">
        <v>0.1</v>
      </c>
      <c r="C58" s="1">
        <v>10</v>
      </c>
      <c r="D58" s="1">
        <v>9</v>
      </c>
      <c r="E58" s="2">
        <v>0.88130333591931698</v>
      </c>
      <c r="P58">
        <v>21</v>
      </c>
      <c r="Q58" s="2">
        <v>0.88758448950551405</v>
      </c>
      <c r="S58" s="1">
        <v>9</v>
      </c>
      <c r="T58" s="2">
        <v>0.88130333591931698</v>
      </c>
    </row>
    <row r="59" spans="2:20" x14ac:dyDescent="0.2">
      <c r="B59" s="1">
        <v>0.1</v>
      </c>
      <c r="C59" s="1">
        <v>11</v>
      </c>
      <c r="D59" s="1">
        <v>11</v>
      </c>
      <c r="E59" s="2">
        <v>0.49571564582672201</v>
      </c>
      <c r="P59">
        <v>25</v>
      </c>
      <c r="Q59" s="2">
        <v>0.52881152460984404</v>
      </c>
      <c r="S59" s="1">
        <v>11</v>
      </c>
      <c r="T59" s="2">
        <v>0.49571564582672201</v>
      </c>
    </row>
    <row r="60" spans="2:20" x14ac:dyDescent="0.2">
      <c r="B60" s="1">
        <v>0.1</v>
      </c>
      <c r="C60" s="1">
        <v>12</v>
      </c>
      <c r="D60" s="1">
        <v>10</v>
      </c>
      <c r="E60" s="2">
        <v>0.87072503419972602</v>
      </c>
      <c r="P60">
        <v>20</v>
      </c>
      <c r="Q60" s="2">
        <v>0.89352961314618295</v>
      </c>
      <c r="S60" s="1">
        <v>10</v>
      </c>
      <c r="T60" s="2">
        <v>0.87072503419972602</v>
      </c>
    </row>
    <row r="61" spans="2:20" x14ac:dyDescent="0.2">
      <c r="B61" s="1">
        <v>0.1</v>
      </c>
      <c r="C61" s="1">
        <v>13</v>
      </c>
      <c r="D61" s="1">
        <v>14</v>
      </c>
      <c r="E61" s="2">
        <v>0.53989202159568095</v>
      </c>
      <c r="P61">
        <v>16</v>
      </c>
      <c r="Q61" s="2">
        <v>0.59407717618905198</v>
      </c>
      <c r="S61" s="1">
        <v>14</v>
      </c>
      <c r="T61" s="2">
        <v>0.53989202159568095</v>
      </c>
    </row>
    <row r="62" spans="2:20" x14ac:dyDescent="0.2">
      <c r="B62" s="1">
        <v>0.1</v>
      </c>
      <c r="C62" s="1">
        <v>14</v>
      </c>
      <c r="D62" s="1">
        <v>18</v>
      </c>
      <c r="E62" s="2">
        <v>0.54330175913396495</v>
      </c>
      <c r="P62">
        <v>20</v>
      </c>
      <c r="Q62" s="2">
        <v>0.55163883735312302</v>
      </c>
      <c r="S62" s="1">
        <v>18</v>
      </c>
      <c r="T62" s="2">
        <v>0.54330175913396495</v>
      </c>
    </row>
    <row r="63" spans="2:20" x14ac:dyDescent="0.2">
      <c r="B63" s="1">
        <v>0.05</v>
      </c>
      <c r="C63" s="1">
        <v>0</v>
      </c>
      <c r="D63" s="1">
        <v>9</v>
      </c>
      <c r="E63" s="2">
        <v>0.32756632064590502</v>
      </c>
      <c r="P63">
        <v>10</v>
      </c>
      <c r="Q63" s="2">
        <v>0.41330774152271299</v>
      </c>
      <c r="S63" s="1">
        <v>9</v>
      </c>
      <c r="T63" s="2">
        <v>0.32756632064590502</v>
      </c>
    </row>
    <row r="64" spans="2:20" x14ac:dyDescent="0.2">
      <c r="B64" s="1">
        <v>0.05</v>
      </c>
      <c r="C64" s="1">
        <v>1</v>
      </c>
      <c r="D64" s="1">
        <v>18</v>
      </c>
      <c r="E64" s="2">
        <v>0.44764581869290199</v>
      </c>
      <c r="P64">
        <v>15</v>
      </c>
      <c r="Q64" s="2">
        <v>0.41752738654147098</v>
      </c>
      <c r="S64" s="1">
        <v>18</v>
      </c>
      <c r="T64" s="2">
        <v>0.44764581869290199</v>
      </c>
    </row>
    <row r="65" spans="2:20" x14ac:dyDescent="0.2">
      <c r="B65" s="1">
        <v>0.05</v>
      </c>
      <c r="C65" s="1">
        <v>2</v>
      </c>
      <c r="D65" s="1">
        <v>20</v>
      </c>
      <c r="E65" s="2">
        <v>0.446637426900585</v>
      </c>
      <c r="P65">
        <v>18</v>
      </c>
      <c r="Q65" s="2">
        <v>0.47396768402154399</v>
      </c>
      <c r="S65" s="1">
        <v>20</v>
      </c>
      <c r="T65" s="2">
        <v>0.446637426900585</v>
      </c>
    </row>
    <row r="66" spans="2:20" x14ac:dyDescent="0.2">
      <c r="B66" s="1">
        <v>0.05</v>
      </c>
      <c r="C66" s="1">
        <v>3</v>
      </c>
      <c r="D66" s="1">
        <v>11</v>
      </c>
      <c r="E66" s="2">
        <v>0.46966452533904401</v>
      </c>
      <c r="P66">
        <v>20</v>
      </c>
      <c r="Q66" s="2">
        <v>0.52568922305764398</v>
      </c>
      <c r="S66" s="1">
        <v>11</v>
      </c>
      <c r="T66" s="2">
        <v>0.46966452533904401</v>
      </c>
    </row>
    <row r="67" spans="2:20" x14ac:dyDescent="0.2">
      <c r="B67" s="1">
        <v>0.05</v>
      </c>
      <c r="C67" s="1">
        <v>4</v>
      </c>
      <c r="D67" s="1">
        <v>18</v>
      </c>
      <c r="E67" s="2">
        <v>0.43564356435643597</v>
      </c>
      <c r="P67">
        <v>21</v>
      </c>
      <c r="Q67" s="2">
        <v>0.50161186331399099</v>
      </c>
      <c r="S67" s="1">
        <v>18</v>
      </c>
      <c r="T67" s="2">
        <v>0.43564356435643597</v>
      </c>
    </row>
    <row r="68" spans="2:20" x14ac:dyDescent="0.2">
      <c r="B68" s="1">
        <v>0.05</v>
      </c>
      <c r="C68" s="1">
        <v>5</v>
      </c>
      <c r="D68" s="1">
        <v>12</v>
      </c>
      <c r="E68" s="2">
        <v>0.41674656439757102</v>
      </c>
      <c r="P68">
        <v>13</v>
      </c>
      <c r="Q68" s="2">
        <v>0.45920745920745898</v>
      </c>
      <c r="S68" s="1">
        <v>12</v>
      </c>
      <c r="T68" s="2">
        <v>0.41674656439757102</v>
      </c>
    </row>
    <row r="69" spans="2:20" x14ac:dyDescent="0.2">
      <c r="B69" s="1">
        <v>0.05</v>
      </c>
      <c r="C69" s="1">
        <v>6</v>
      </c>
      <c r="D69" s="1">
        <v>9</v>
      </c>
      <c r="E69" s="2">
        <v>0.26843357118586503</v>
      </c>
      <c r="P69">
        <v>27</v>
      </c>
      <c r="Q69" s="2">
        <v>0.47154471544715398</v>
      </c>
      <c r="S69" s="1">
        <v>9</v>
      </c>
      <c r="T69" s="2">
        <v>0.26843357118586503</v>
      </c>
    </row>
    <row r="70" spans="2:20" x14ac:dyDescent="0.2">
      <c r="B70" s="1">
        <v>0.05</v>
      </c>
      <c r="C70" s="1">
        <v>7</v>
      </c>
      <c r="D70" s="1">
        <v>9</v>
      </c>
      <c r="E70" s="2">
        <v>0.32427983539094601</v>
      </c>
      <c r="P70">
        <v>14</v>
      </c>
      <c r="Q70" s="2">
        <v>0.474298328602964</v>
      </c>
      <c r="S70" s="1">
        <v>9</v>
      </c>
      <c r="T70" s="2">
        <v>0.32427983539094601</v>
      </c>
    </row>
    <row r="71" spans="2:20" x14ac:dyDescent="0.2">
      <c r="B71" s="1">
        <v>0.05</v>
      </c>
      <c r="C71" s="1">
        <v>8</v>
      </c>
      <c r="D71" s="1">
        <v>11</v>
      </c>
      <c r="E71" s="2">
        <v>0.47603731103248598</v>
      </c>
      <c r="P71">
        <v>18</v>
      </c>
      <c r="Q71" s="2">
        <v>0.52810376775787504</v>
      </c>
      <c r="S71" s="1">
        <v>11</v>
      </c>
      <c r="T71" s="2">
        <v>0.47603731103248598</v>
      </c>
    </row>
    <row r="72" spans="2:20" x14ac:dyDescent="0.2">
      <c r="B72" s="1">
        <v>0.05</v>
      </c>
      <c r="C72" s="1">
        <v>9</v>
      </c>
      <c r="D72" s="1">
        <v>7</v>
      </c>
      <c r="E72" s="2">
        <v>0.84572840668392602</v>
      </c>
      <c r="P72">
        <v>12</v>
      </c>
      <c r="Q72" s="2">
        <v>0.86409952606635099</v>
      </c>
      <c r="S72" s="1">
        <v>7</v>
      </c>
      <c r="T72" s="2">
        <v>0.84572840668392602</v>
      </c>
    </row>
    <row r="73" spans="2:20" x14ac:dyDescent="0.2">
      <c r="B73" s="1">
        <v>0.05</v>
      </c>
      <c r="C73" s="1">
        <v>10</v>
      </c>
      <c r="D73" s="1">
        <v>16</v>
      </c>
      <c r="E73" s="2">
        <v>0.86345120727315705</v>
      </c>
      <c r="P73">
        <v>13</v>
      </c>
      <c r="Q73" s="2">
        <v>0.87200942840306395</v>
      </c>
      <c r="S73" s="1">
        <v>16</v>
      </c>
      <c r="T73" s="2">
        <v>0.86345120727315705</v>
      </c>
    </row>
    <row r="74" spans="2:20" x14ac:dyDescent="0.2">
      <c r="B74" s="1">
        <v>0.05</v>
      </c>
      <c r="C74" s="1">
        <v>11</v>
      </c>
      <c r="D74" s="1">
        <v>14</v>
      </c>
      <c r="E74" s="2">
        <v>0.43145299145299099</v>
      </c>
      <c r="P74">
        <v>11</v>
      </c>
      <c r="Q74" s="2">
        <v>0.27046866177300999</v>
      </c>
      <c r="S74" s="1">
        <v>14</v>
      </c>
      <c r="T74" s="2">
        <v>0.43145299145299099</v>
      </c>
    </row>
    <row r="75" spans="2:20" x14ac:dyDescent="0.2">
      <c r="B75" s="1">
        <v>0.05</v>
      </c>
      <c r="C75" s="1">
        <v>12</v>
      </c>
      <c r="D75" s="1">
        <v>16</v>
      </c>
      <c r="E75" s="2">
        <v>0.87993148729660298</v>
      </c>
      <c r="P75">
        <v>17</v>
      </c>
      <c r="Q75" s="2">
        <v>0.88886354564634795</v>
      </c>
      <c r="S75" s="1">
        <v>16</v>
      </c>
      <c r="T75" s="2">
        <v>0.87993148729660298</v>
      </c>
    </row>
    <row r="76" spans="2:20" x14ac:dyDescent="0.2">
      <c r="B76" s="1">
        <v>0.05</v>
      </c>
      <c r="C76" s="1">
        <v>13</v>
      </c>
      <c r="D76" s="1">
        <v>16</v>
      </c>
      <c r="E76" s="2">
        <v>0.45741556534508099</v>
      </c>
      <c r="P76">
        <v>19</v>
      </c>
      <c r="Q76" s="2">
        <v>0.49327878433664502</v>
      </c>
      <c r="S76" s="1">
        <v>16</v>
      </c>
      <c r="T76" s="2">
        <v>0.45741556534508099</v>
      </c>
    </row>
    <row r="77" spans="2:20" x14ac:dyDescent="0.2">
      <c r="B77" s="1">
        <v>0.05</v>
      </c>
      <c r="C77" s="1">
        <v>14</v>
      </c>
      <c r="D77" s="1">
        <v>17</v>
      </c>
      <c r="E77" s="2">
        <v>0.36427320490367798</v>
      </c>
      <c r="P77">
        <v>20</v>
      </c>
      <c r="Q77" s="2">
        <v>0.43071041733035997</v>
      </c>
      <c r="S77" s="1">
        <v>17</v>
      </c>
      <c r="T77" s="2">
        <v>0.36427320490367798</v>
      </c>
    </row>
    <row r="78" spans="2:20" x14ac:dyDescent="0.2">
      <c r="B78" s="1">
        <v>0.02</v>
      </c>
      <c r="C78" s="1">
        <v>0</v>
      </c>
      <c r="D78" s="1">
        <v>18</v>
      </c>
      <c r="E78" s="2">
        <v>0.224276767074262</v>
      </c>
      <c r="P78">
        <v>20</v>
      </c>
      <c r="Q78" s="2">
        <v>0.30802469135802502</v>
      </c>
      <c r="S78" s="1">
        <v>18</v>
      </c>
      <c r="T78" s="2">
        <v>0.224276767074262</v>
      </c>
    </row>
    <row r="79" spans="2:20" x14ac:dyDescent="0.2">
      <c r="B79" s="1">
        <v>0.02</v>
      </c>
      <c r="C79" s="1">
        <v>1</v>
      </c>
      <c r="D79" s="1">
        <v>2</v>
      </c>
      <c r="E79" s="2">
        <v>5.2757793764988001E-2</v>
      </c>
      <c r="P79">
        <v>14</v>
      </c>
      <c r="Q79" s="2">
        <v>0.27412495911023899</v>
      </c>
      <c r="S79" s="1">
        <v>2</v>
      </c>
      <c r="T79" s="2">
        <v>5.2757793764988001E-2</v>
      </c>
    </row>
    <row r="80" spans="2:20" x14ac:dyDescent="0.2">
      <c r="B80" s="1">
        <v>0.02</v>
      </c>
      <c r="C80" s="1">
        <v>2</v>
      </c>
      <c r="D80" s="1">
        <v>2</v>
      </c>
      <c r="E80" s="2">
        <v>1.23526108927569E-2</v>
      </c>
      <c r="P80">
        <v>11</v>
      </c>
      <c r="Q80" s="2">
        <v>0.33154065169250202</v>
      </c>
      <c r="S80" s="1">
        <v>2</v>
      </c>
      <c r="T80" s="2">
        <v>1.23526108927569E-2</v>
      </c>
    </row>
    <row r="81" spans="2:20" x14ac:dyDescent="0.2">
      <c r="B81" s="1">
        <v>0.02</v>
      </c>
      <c r="C81" s="1">
        <v>3</v>
      </c>
      <c r="D81" s="1">
        <v>2</v>
      </c>
      <c r="E81" s="2">
        <v>0.133594429939077</v>
      </c>
      <c r="P81">
        <v>16</v>
      </c>
      <c r="Q81" s="2">
        <v>0.381198051017483</v>
      </c>
      <c r="S81" s="1">
        <v>2</v>
      </c>
      <c r="T81" s="2">
        <v>0.133594429939077</v>
      </c>
    </row>
    <row r="82" spans="2:20" x14ac:dyDescent="0.2">
      <c r="B82" s="1">
        <v>0.02</v>
      </c>
      <c r="C82" s="1">
        <v>4</v>
      </c>
      <c r="D82" s="1">
        <v>2</v>
      </c>
      <c r="E82" s="2">
        <v>0.116684841875682</v>
      </c>
      <c r="P82">
        <v>7</v>
      </c>
      <c r="Q82" s="2">
        <v>0.327195894959251</v>
      </c>
      <c r="S82" s="1">
        <v>2</v>
      </c>
      <c r="T82" s="2">
        <v>0.116684841875682</v>
      </c>
    </row>
    <row r="83" spans="2:20" x14ac:dyDescent="0.2">
      <c r="B83" s="1">
        <v>0.02</v>
      </c>
      <c r="C83" s="1">
        <v>5</v>
      </c>
      <c r="D83" s="1">
        <v>2</v>
      </c>
      <c r="E83" s="2">
        <v>0</v>
      </c>
      <c r="P83">
        <v>14</v>
      </c>
      <c r="Q83" s="2">
        <v>0.32103321033210303</v>
      </c>
      <c r="S83" s="1">
        <v>2</v>
      </c>
      <c r="T83" s="2">
        <v>0</v>
      </c>
    </row>
    <row r="84" spans="2:20" x14ac:dyDescent="0.2">
      <c r="B84" s="1">
        <v>0.02</v>
      </c>
      <c r="C84" s="1">
        <v>6</v>
      </c>
      <c r="D84" s="1">
        <v>2</v>
      </c>
      <c r="E84" s="2">
        <v>6.9146608315098501E-2</v>
      </c>
      <c r="P84">
        <v>19</v>
      </c>
      <c r="Q84" s="2">
        <v>0.33964607264824598</v>
      </c>
      <c r="S84" s="1">
        <v>2</v>
      </c>
      <c r="T84" s="2">
        <v>6.9146608315098501E-2</v>
      </c>
    </row>
    <row r="85" spans="2:20" x14ac:dyDescent="0.2">
      <c r="B85" s="1">
        <v>0.02</v>
      </c>
      <c r="C85" s="1">
        <v>7</v>
      </c>
      <c r="D85" s="1">
        <v>32</v>
      </c>
      <c r="E85" s="2">
        <v>0.29779274223718699</v>
      </c>
      <c r="P85">
        <v>19</v>
      </c>
      <c r="Q85" s="2">
        <v>0.33641025641025601</v>
      </c>
      <c r="S85" s="1">
        <v>32</v>
      </c>
      <c r="T85" s="2">
        <v>0.29779274223718699</v>
      </c>
    </row>
    <row r="86" spans="2:20" x14ac:dyDescent="0.2">
      <c r="B86" s="1">
        <v>0.02</v>
      </c>
      <c r="C86" s="1">
        <v>8</v>
      </c>
      <c r="D86" s="1">
        <v>2</v>
      </c>
      <c r="E86" s="2">
        <v>5.8491534120061597E-2</v>
      </c>
      <c r="P86">
        <v>17</v>
      </c>
      <c r="Q86" s="2">
        <v>0.358235823582358</v>
      </c>
      <c r="S86" s="1">
        <v>2</v>
      </c>
      <c r="T86" s="2">
        <v>5.8491534120061597E-2</v>
      </c>
    </row>
    <row r="87" spans="2:20" x14ac:dyDescent="0.2">
      <c r="B87" s="1">
        <v>0.02</v>
      </c>
      <c r="C87" s="1">
        <v>9</v>
      </c>
      <c r="D87" s="1">
        <v>3</v>
      </c>
      <c r="E87" s="2">
        <v>0.82483759583309002</v>
      </c>
      <c r="P87">
        <v>22</v>
      </c>
      <c r="Q87" s="2">
        <v>0.83732957216737203</v>
      </c>
      <c r="S87" s="1">
        <v>3</v>
      </c>
      <c r="T87" s="2">
        <v>0.82483759583309002</v>
      </c>
    </row>
    <row r="88" spans="2:20" x14ac:dyDescent="0.2">
      <c r="B88" s="1">
        <v>0.02</v>
      </c>
      <c r="C88" s="1">
        <v>10</v>
      </c>
      <c r="D88" s="1">
        <v>13</v>
      </c>
      <c r="E88" s="2">
        <v>0.82864359983551705</v>
      </c>
      <c r="P88">
        <v>21</v>
      </c>
      <c r="Q88" s="2">
        <v>0.84986945169712802</v>
      </c>
      <c r="S88" s="1">
        <v>13</v>
      </c>
      <c r="T88" s="2">
        <v>0.82864359983551705</v>
      </c>
    </row>
    <row r="89" spans="2:20" x14ac:dyDescent="0.2">
      <c r="B89" s="1">
        <v>0.02</v>
      </c>
      <c r="C89" s="1">
        <v>11</v>
      </c>
      <c r="D89" s="1">
        <v>2</v>
      </c>
      <c r="E89" s="2">
        <v>0</v>
      </c>
      <c r="P89">
        <v>23</v>
      </c>
      <c r="Q89" s="2">
        <v>0.20799024092711199</v>
      </c>
      <c r="S89" s="1">
        <v>2</v>
      </c>
      <c r="T89" s="2">
        <v>0</v>
      </c>
    </row>
    <row r="90" spans="2:20" x14ac:dyDescent="0.2">
      <c r="B90" s="1">
        <v>0.02</v>
      </c>
      <c r="C90" s="1">
        <v>12</v>
      </c>
      <c r="D90" s="1">
        <v>2</v>
      </c>
      <c r="E90" s="2">
        <v>0.78376978417266197</v>
      </c>
      <c r="P90">
        <v>23</v>
      </c>
      <c r="Q90" s="2">
        <v>0.83905406956721396</v>
      </c>
      <c r="S90" s="1">
        <v>2</v>
      </c>
      <c r="T90" s="2">
        <v>0.78376978417266197</v>
      </c>
    </row>
    <row r="91" spans="2:20" x14ac:dyDescent="0.2">
      <c r="B91" s="1">
        <v>0.02</v>
      </c>
      <c r="C91" s="1">
        <v>13</v>
      </c>
      <c r="D91" s="1">
        <v>2</v>
      </c>
      <c r="E91" s="2">
        <v>0</v>
      </c>
      <c r="P91">
        <v>26</v>
      </c>
      <c r="Q91" s="2">
        <v>0.40279987273305801</v>
      </c>
      <c r="S91" s="1">
        <v>2</v>
      </c>
      <c r="T91" s="2">
        <v>0</v>
      </c>
    </row>
    <row r="92" spans="2:20" x14ac:dyDescent="0.2">
      <c r="B92" s="1">
        <v>0.02</v>
      </c>
      <c r="C92" s="1">
        <v>14</v>
      </c>
      <c r="D92" s="1">
        <v>3</v>
      </c>
      <c r="E92" s="2">
        <v>1.13765642775882E-3</v>
      </c>
      <c r="P92">
        <v>15</v>
      </c>
      <c r="Q92" s="2">
        <v>0.32972085385878502</v>
      </c>
      <c r="S92" s="1">
        <v>3</v>
      </c>
      <c r="T92" s="2">
        <v>1.13765642775882E-3</v>
      </c>
    </row>
    <row r="93" spans="2:20" x14ac:dyDescent="0.2">
      <c r="B93" s="1">
        <v>0.01</v>
      </c>
      <c r="C93" s="1">
        <v>0</v>
      </c>
      <c r="D93" s="1">
        <v>3</v>
      </c>
      <c r="E93" s="2">
        <v>3.4071550255536601E-3</v>
      </c>
      <c r="P93">
        <v>15</v>
      </c>
      <c r="Q93" s="2">
        <v>0.26271450858034301</v>
      </c>
      <c r="S93" s="1">
        <v>3</v>
      </c>
      <c r="T93" s="2">
        <v>3.4071550255536601E-3</v>
      </c>
    </row>
    <row r="94" spans="2:20" x14ac:dyDescent="0.2">
      <c r="B94" s="1">
        <v>0.01</v>
      </c>
      <c r="C94" s="1">
        <v>1</v>
      </c>
      <c r="D94" s="1">
        <v>2</v>
      </c>
      <c r="E94" s="2">
        <v>8.0062184220754007E-2</v>
      </c>
      <c r="P94">
        <v>11</v>
      </c>
      <c r="Q94" s="2">
        <v>0.21861822899773001</v>
      </c>
      <c r="S94" s="1">
        <v>2</v>
      </c>
      <c r="T94" s="2">
        <v>8.0062184220754007E-2</v>
      </c>
    </row>
    <row r="95" spans="2:20" x14ac:dyDescent="0.2">
      <c r="B95" s="1">
        <v>0.01</v>
      </c>
      <c r="C95" s="1">
        <v>2</v>
      </c>
      <c r="D95" s="1">
        <v>15</v>
      </c>
      <c r="E95" s="2">
        <v>0.119232763089684</v>
      </c>
      <c r="P95">
        <v>15</v>
      </c>
      <c r="Q95" s="2">
        <v>0.28516624040920702</v>
      </c>
      <c r="S95" s="1">
        <v>15</v>
      </c>
      <c r="T95" s="2">
        <v>0.119232763089684</v>
      </c>
    </row>
    <row r="96" spans="2:20" x14ac:dyDescent="0.2">
      <c r="B96" s="1">
        <v>0.01</v>
      </c>
      <c r="C96" s="1">
        <v>3</v>
      </c>
      <c r="D96" s="1">
        <v>2</v>
      </c>
      <c r="E96" s="2">
        <v>4.2663891779396501E-2</v>
      </c>
      <c r="P96">
        <v>19</v>
      </c>
      <c r="Q96" s="2">
        <v>0.24751522924014099</v>
      </c>
      <c r="S96" s="1">
        <v>2</v>
      </c>
      <c r="T96" s="2">
        <v>4.2663891779396501E-2</v>
      </c>
    </row>
    <row r="97" spans="2:20" x14ac:dyDescent="0.2">
      <c r="B97" s="1">
        <v>0.01</v>
      </c>
      <c r="C97" s="1">
        <v>4</v>
      </c>
      <c r="D97" s="1">
        <v>18</v>
      </c>
      <c r="E97" s="2">
        <v>0.25634106853750699</v>
      </c>
      <c r="P97">
        <v>12</v>
      </c>
      <c r="Q97" s="2">
        <v>0.29124916499665998</v>
      </c>
      <c r="S97" s="1">
        <v>18</v>
      </c>
      <c r="T97" s="2">
        <v>0.25634106853750699</v>
      </c>
    </row>
    <row r="98" spans="2:20" x14ac:dyDescent="0.2">
      <c r="B98" s="1">
        <v>0.01</v>
      </c>
      <c r="C98" s="1">
        <v>5</v>
      </c>
      <c r="D98" s="1">
        <v>22</v>
      </c>
      <c r="E98" s="2">
        <v>0.156669650850492</v>
      </c>
      <c r="P98">
        <v>13</v>
      </c>
      <c r="Q98" s="2">
        <v>0.218506774286538</v>
      </c>
      <c r="S98" s="1">
        <v>22</v>
      </c>
      <c r="T98" s="2">
        <v>0.156669650850492</v>
      </c>
    </row>
    <row r="99" spans="2:20" x14ac:dyDescent="0.2">
      <c r="B99" s="1">
        <v>0.01</v>
      </c>
      <c r="C99" s="1">
        <v>6</v>
      </c>
      <c r="D99" s="1">
        <v>2</v>
      </c>
      <c r="E99" s="2">
        <v>0.15786484951731999</v>
      </c>
      <c r="P99">
        <v>14</v>
      </c>
      <c r="Q99" s="2">
        <v>0.30960740504308998</v>
      </c>
      <c r="S99" s="1">
        <v>2</v>
      </c>
      <c r="T99" s="2">
        <v>0.15786484951731999</v>
      </c>
    </row>
    <row r="100" spans="2:20" x14ac:dyDescent="0.2">
      <c r="B100" s="1">
        <v>0.01</v>
      </c>
      <c r="C100" s="1">
        <v>7</v>
      </c>
      <c r="D100" s="1">
        <v>2</v>
      </c>
      <c r="E100" s="2">
        <v>0.14369073668854901</v>
      </c>
      <c r="P100">
        <v>25</v>
      </c>
      <c r="Q100" s="2">
        <v>0.27985865724381598</v>
      </c>
      <c r="S100" s="1">
        <v>2</v>
      </c>
      <c r="T100" s="2">
        <v>0.14369073668854901</v>
      </c>
    </row>
    <row r="101" spans="2:20" x14ac:dyDescent="0.2">
      <c r="B101" s="1">
        <v>0.01</v>
      </c>
      <c r="C101" s="1">
        <v>8</v>
      </c>
      <c r="D101" s="1">
        <v>2</v>
      </c>
      <c r="E101" s="2">
        <v>4.5965770171149202E-2</v>
      </c>
      <c r="P101">
        <v>28</v>
      </c>
      <c r="Q101" s="2">
        <v>0.33559531153608901</v>
      </c>
      <c r="S101" s="1">
        <v>2</v>
      </c>
      <c r="T101" s="2">
        <v>4.5965770171149202E-2</v>
      </c>
    </row>
    <row r="102" spans="2:20" x14ac:dyDescent="0.2">
      <c r="B102" s="1">
        <v>0.01</v>
      </c>
      <c r="C102" s="1">
        <v>9</v>
      </c>
      <c r="D102" s="1">
        <v>3</v>
      </c>
      <c r="E102" s="2">
        <v>0.81682333092311399</v>
      </c>
      <c r="P102">
        <v>19</v>
      </c>
      <c r="Q102" s="2">
        <v>0.83045875865305596</v>
      </c>
      <c r="S102" s="1">
        <v>3</v>
      </c>
      <c r="T102" s="2">
        <v>0.81682333092311399</v>
      </c>
    </row>
    <row r="103" spans="2:20" x14ac:dyDescent="0.2">
      <c r="B103" s="1">
        <v>0.01</v>
      </c>
      <c r="C103" s="1">
        <v>10</v>
      </c>
      <c r="D103" s="1">
        <v>2</v>
      </c>
      <c r="E103" s="2">
        <v>0.62168815943727995</v>
      </c>
      <c r="P103">
        <v>5</v>
      </c>
      <c r="Q103" s="2">
        <v>0.83428571428571396</v>
      </c>
      <c r="S103" s="1">
        <v>2</v>
      </c>
      <c r="T103" s="2">
        <v>0.62168815943727995</v>
      </c>
    </row>
    <row r="104" spans="2:20" x14ac:dyDescent="0.2">
      <c r="B104" s="1">
        <v>0.01</v>
      </c>
      <c r="C104" s="1">
        <v>11</v>
      </c>
      <c r="D104" s="1">
        <v>2</v>
      </c>
      <c r="E104" s="2">
        <v>6.2674874090654698E-2</v>
      </c>
      <c r="P104">
        <v>11</v>
      </c>
      <c r="Q104" s="2">
        <v>0.176507936507937</v>
      </c>
      <c r="S104" s="1">
        <v>2</v>
      </c>
      <c r="T104" s="2">
        <v>6.2674874090654698E-2</v>
      </c>
    </row>
    <row r="105" spans="2:20" x14ac:dyDescent="0.2">
      <c r="B105" s="1">
        <v>0.01</v>
      </c>
      <c r="C105" s="1">
        <v>12</v>
      </c>
      <c r="D105" s="1">
        <v>2</v>
      </c>
      <c r="E105" s="2">
        <v>0.688388693800012</v>
      </c>
      <c r="P105">
        <v>12</v>
      </c>
      <c r="Q105" s="2">
        <v>0.82305045871559601</v>
      </c>
      <c r="S105" s="1">
        <v>2</v>
      </c>
      <c r="T105" s="2">
        <v>0.688388693800012</v>
      </c>
    </row>
    <row r="106" spans="2:20" x14ac:dyDescent="0.2">
      <c r="B106" s="1">
        <v>0.01</v>
      </c>
      <c r="C106" s="1">
        <v>13</v>
      </c>
      <c r="D106" s="1">
        <v>2</v>
      </c>
      <c r="E106" s="2">
        <v>6.5539112050740006E-2</v>
      </c>
      <c r="P106">
        <v>17</v>
      </c>
      <c r="Q106" s="2">
        <v>0.28589909443725697</v>
      </c>
      <c r="S106" s="1">
        <v>2</v>
      </c>
      <c r="T106" s="2">
        <v>6.5539112050740006E-2</v>
      </c>
    </row>
    <row r="107" spans="2:20" x14ac:dyDescent="0.2">
      <c r="B107" s="1">
        <v>0.01</v>
      </c>
      <c r="C107" s="1">
        <v>14</v>
      </c>
      <c r="D107" s="1">
        <v>14</v>
      </c>
      <c r="E107" s="2">
        <v>8.7214225232853507E-2</v>
      </c>
      <c r="P107">
        <v>13</v>
      </c>
      <c r="Q107" s="2">
        <v>0.29778933680104003</v>
      </c>
      <c r="S107" s="1">
        <v>14</v>
      </c>
      <c r="T107" s="2">
        <v>8.7214225232853507E-2</v>
      </c>
    </row>
    <row r="108" spans="2:20" x14ac:dyDescent="0.2">
      <c r="B108" s="1">
        <v>5.0000000000000001E-3</v>
      </c>
      <c r="C108" s="1">
        <v>0</v>
      </c>
      <c r="D108" s="1">
        <v>2</v>
      </c>
      <c r="E108" s="2">
        <v>5.3246013667425998E-2</v>
      </c>
      <c r="P108">
        <v>6</v>
      </c>
      <c r="Q108" s="2">
        <v>0.252587991718426</v>
      </c>
      <c r="S108" s="1">
        <v>2</v>
      </c>
      <c r="T108" s="2">
        <v>5.3246013667425998E-2</v>
      </c>
    </row>
    <row r="109" spans="2:20" x14ac:dyDescent="0.2">
      <c r="B109" s="1">
        <v>5.0000000000000001E-3</v>
      </c>
      <c r="C109" s="1">
        <v>1</v>
      </c>
      <c r="D109" s="1">
        <v>2</v>
      </c>
      <c r="E109" s="2">
        <v>0.10434360592089301</v>
      </c>
      <c r="P109">
        <v>5</v>
      </c>
      <c r="Q109" s="2">
        <v>0.1469013006886</v>
      </c>
      <c r="S109" s="1">
        <v>2</v>
      </c>
      <c r="T109" s="2">
        <v>0.10434360592089301</v>
      </c>
    </row>
    <row r="110" spans="2:20" x14ac:dyDescent="0.2">
      <c r="B110" s="1">
        <v>5.0000000000000001E-3</v>
      </c>
      <c r="C110" s="1">
        <v>2</v>
      </c>
      <c r="D110" s="1">
        <v>2</v>
      </c>
      <c r="E110" s="2">
        <v>0.212070874861573</v>
      </c>
      <c r="P110">
        <v>14</v>
      </c>
      <c r="Q110" s="2">
        <v>0.29680223533064298</v>
      </c>
      <c r="S110" s="1">
        <v>2</v>
      </c>
      <c r="T110" s="2">
        <v>0.212070874861573</v>
      </c>
    </row>
    <row r="111" spans="2:20" x14ac:dyDescent="0.2">
      <c r="B111" s="1">
        <v>5.0000000000000001E-3</v>
      </c>
      <c r="C111" s="1">
        <v>3</v>
      </c>
      <c r="D111" s="1">
        <v>2</v>
      </c>
      <c r="E111" s="2">
        <v>2.2509848058525602E-3</v>
      </c>
      <c r="P111">
        <v>5</v>
      </c>
      <c r="Q111" s="2">
        <v>0.14566181127295799</v>
      </c>
      <c r="S111" s="1">
        <v>2</v>
      </c>
      <c r="T111" s="2">
        <v>2.2509848058525602E-3</v>
      </c>
    </row>
    <row r="112" spans="2:20" x14ac:dyDescent="0.2">
      <c r="B112" s="1">
        <v>5.0000000000000001E-3</v>
      </c>
      <c r="C112" s="1">
        <v>4</v>
      </c>
      <c r="D112" s="1">
        <v>18</v>
      </c>
      <c r="E112" s="2">
        <v>0.20041928721173999</v>
      </c>
      <c r="P112">
        <v>12</v>
      </c>
      <c r="Q112" s="2">
        <v>0.21515892420537899</v>
      </c>
      <c r="S112" s="1">
        <v>18</v>
      </c>
      <c r="T112" s="2">
        <v>0.20041928721173999</v>
      </c>
    </row>
    <row r="113" spans="2:20" x14ac:dyDescent="0.2">
      <c r="B113" s="1">
        <v>5.0000000000000001E-3</v>
      </c>
      <c r="C113" s="1">
        <v>5</v>
      </c>
      <c r="D113" s="1">
        <v>2</v>
      </c>
      <c r="E113" s="2">
        <v>0</v>
      </c>
      <c r="P113">
        <v>4</v>
      </c>
      <c r="Q113" s="2">
        <v>0.103461392164321</v>
      </c>
      <c r="S113" s="1">
        <v>2</v>
      </c>
      <c r="T113" s="2">
        <v>0</v>
      </c>
    </row>
    <row r="114" spans="2:20" x14ac:dyDescent="0.2">
      <c r="B114" s="1">
        <v>5.0000000000000001E-3</v>
      </c>
      <c r="C114" s="1">
        <v>6</v>
      </c>
      <c r="D114" s="1">
        <v>2</v>
      </c>
      <c r="E114" s="2">
        <v>5.59646539027982E-2</v>
      </c>
      <c r="P114">
        <v>5</v>
      </c>
      <c r="Q114" s="2">
        <v>0.279322853688029</v>
      </c>
      <c r="S114" s="1">
        <v>2</v>
      </c>
      <c r="T114" s="2">
        <v>5.59646539027982E-2</v>
      </c>
    </row>
    <row r="115" spans="2:20" x14ac:dyDescent="0.2">
      <c r="B115" s="1">
        <v>5.0000000000000001E-3</v>
      </c>
      <c r="C115" s="1">
        <v>7</v>
      </c>
      <c r="D115" s="1">
        <v>2</v>
      </c>
      <c r="E115" s="2">
        <v>5.7873768085552502E-2</v>
      </c>
      <c r="P115">
        <v>12</v>
      </c>
      <c r="Q115" s="2">
        <v>0.25530434782608702</v>
      </c>
      <c r="S115" s="1">
        <v>2</v>
      </c>
      <c r="T115" s="2">
        <v>5.7873768085552502E-2</v>
      </c>
    </row>
    <row r="116" spans="2:20" x14ac:dyDescent="0.2">
      <c r="B116" s="1">
        <v>5.0000000000000001E-3</v>
      </c>
      <c r="C116" s="1">
        <v>8</v>
      </c>
      <c r="D116" s="1">
        <v>2</v>
      </c>
      <c r="E116" s="2">
        <v>6.3974663499604095E-2</v>
      </c>
      <c r="P116">
        <v>9</v>
      </c>
      <c r="Q116" s="2">
        <v>0.26721479958889999</v>
      </c>
      <c r="S116" s="1">
        <v>2</v>
      </c>
      <c r="T116" s="2">
        <v>6.3974663499604095E-2</v>
      </c>
    </row>
    <row r="117" spans="2:20" x14ac:dyDescent="0.2">
      <c r="B117" s="1">
        <v>5.0000000000000001E-3</v>
      </c>
      <c r="C117" s="1">
        <v>9</v>
      </c>
      <c r="D117" s="1">
        <v>2</v>
      </c>
      <c r="E117" s="2">
        <v>0.82173811197001601</v>
      </c>
      <c r="P117">
        <v>13</v>
      </c>
      <c r="Q117" s="2">
        <v>0.82694801367440796</v>
      </c>
      <c r="S117" s="1">
        <v>2</v>
      </c>
      <c r="T117" s="2">
        <v>0.82173811197001601</v>
      </c>
    </row>
    <row r="118" spans="2:20" x14ac:dyDescent="0.2">
      <c r="B118" s="1">
        <v>5.0000000000000001E-3</v>
      </c>
      <c r="C118" s="1">
        <v>10</v>
      </c>
      <c r="D118" s="1">
        <v>8</v>
      </c>
      <c r="E118" s="2">
        <v>0.82902596250517502</v>
      </c>
      <c r="P118">
        <v>5</v>
      </c>
      <c r="Q118" s="2">
        <v>0.83175918591188802</v>
      </c>
      <c r="S118" s="1">
        <v>8</v>
      </c>
      <c r="T118" s="2">
        <v>0.82902596250517502</v>
      </c>
    </row>
    <row r="119" spans="2:20" x14ac:dyDescent="0.2">
      <c r="B119" s="1">
        <v>5.0000000000000001E-3</v>
      </c>
      <c r="C119" s="1">
        <v>11</v>
      </c>
      <c r="D119" s="1">
        <v>3</v>
      </c>
      <c r="E119" s="2">
        <v>8.4269662921348295E-3</v>
      </c>
      <c r="P119">
        <v>5</v>
      </c>
      <c r="Q119" s="2">
        <v>0.16503496503496501</v>
      </c>
      <c r="S119" s="1">
        <v>3</v>
      </c>
      <c r="T119" s="2">
        <v>8.4269662921348295E-3</v>
      </c>
    </row>
    <row r="120" spans="2:20" x14ac:dyDescent="0.2">
      <c r="B120" s="1">
        <v>5.0000000000000001E-3</v>
      </c>
      <c r="C120" s="1">
        <v>12</v>
      </c>
      <c r="D120" s="1">
        <v>2</v>
      </c>
      <c r="E120" s="2">
        <v>0.78967092165358899</v>
      </c>
      <c r="P120">
        <v>8</v>
      </c>
      <c r="Q120" s="2">
        <v>0.832855890090617</v>
      </c>
      <c r="S120" s="1">
        <v>2</v>
      </c>
      <c r="T120" s="2">
        <v>0.78967092165358899</v>
      </c>
    </row>
    <row r="121" spans="2:20" x14ac:dyDescent="0.2">
      <c r="B121" s="1">
        <v>5.0000000000000001E-3</v>
      </c>
      <c r="C121" s="1">
        <v>13</v>
      </c>
      <c r="D121" s="1">
        <v>2</v>
      </c>
      <c r="E121" s="2">
        <v>0</v>
      </c>
      <c r="P121">
        <v>7</v>
      </c>
      <c r="Q121" s="2">
        <v>0.223112480739599</v>
      </c>
      <c r="S121" s="1">
        <v>2</v>
      </c>
      <c r="T121" s="2">
        <v>0</v>
      </c>
    </row>
    <row r="122" spans="2:20" x14ac:dyDescent="0.2">
      <c r="B122" s="1">
        <v>5.0000000000000001E-3</v>
      </c>
      <c r="C122" s="1">
        <v>14</v>
      </c>
      <c r="D122" s="1">
        <v>3</v>
      </c>
      <c r="E122" s="2">
        <v>2.2701475595913699E-3</v>
      </c>
      <c r="P122">
        <v>6</v>
      </c>
      <c r="Q122" s="2">
        <v>0.196550340954673</v>
      </c>
      <c r="S122" s="1">
        <v>3</v>
      </c>
      <c r="T122" s="2">
        <v>2.2701475595913699E-3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Normal="100" workbookViewId="0">
      <selection activeCell="B27" sqref="B27"/>
    </sheetView>
  </sheetViews>
  <sheetFormatPr defaultRowHeight="12.75" x14ac:dyDescent="0.2"/>
  <cols>
    <col min="1" max="1025" width="10.42578125" style="1"/>
  </cols>
  <sheetData>
    <row r="1" spans="1:14" x14ac:dyDescent="0.2">
      <c r="A1" s="1" t="s">
        <v>11</v>
      </c>
      <c r="B1"/>
      <c r="C1"/>
      <c r="D1"/>
      <c r="E1"/>
      <c r="G1"/>
      <c r="H1"/>
      <c r="I1"/>
      <c r="J1"/>
      <c r="K1"/>
      <c r="L1"/>
      <c r="M1"/>
      <c r="N1"/>
    </row>
    <row r="2" spans="1:14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/>
      <c r="I2"/>
      <c r="J2"/>
      <c r="K2"/>
      <c r="L2"/>
      <c r="M2"/>
      <c r="N2"/>
    </row>
    <row r="3" spans="1:14" x14ac:dyDescent="0.2">
      <c r="B3" s="1">
        <v>1</v>
      </c>
      <c r="C3" s="1">
        <v>0</v>
      </c>
      <c r="D3" s="1">
        <v>11</v>
      </c>
      <c r="E3" s="2">
        <v>0.65175332527206797</v>
      </c>
      <c r="G3" s="1" t="s">
        <v>7</v>
      </c>
      <c r="H3"/>
      <c r="I3"/>
      <c r="J3"/>
      <c r="K3"/>
      <c r="L3"/>
      <c r="M3"/>
      <c r="N3"/>
    </row>
    <row r="4" spans="1:14" x14ac:dyDescent="0.2">
      <c r="B4" s="1">
        <v>1</v>
      </c>
      <c r="C4" s="1">
        <v>1</v>
      </c>
      <c r="D4" s="1">
        <v>19</v>
      </c>
      <c r="E4" s="2">
        <v>0.67806603773584895</v>
      </c>
      <c r="G4"/>
      <c r="H4"/>
      <c r="I4"/>
      <c r="J4"/>
      <c r="K4"/>
      <c r="L4"/>
      <c r="M4"/>
      <c r="N4"/>
    </row>
    <row r="5" spans="1:14" x14ac:dyDescent="0.2">
      <c r="B5" s="1">
        <v>1</v>
      </c>
      <c r="C5" s="1">
        <v>2</v>
      </c>
      <c r="D5" s="1">
        <v>19</v>
      </c>
      <c r="E5" s="2">
        <v>0.70895295902883204</v>
      </c>
      <c r="G5" s="8" t="s">
        <v>1</v>
      </c>
      <c r="H5" s="8" t="s">
        <v>8</v>
      </c>
      <c r="I5" s="8"/>
      <c r="J5" s="8"/>
      <c r="K5" s="8"/>
      <c r="L5" s="8"/>
      <c r="M5" s="8" t="s">
        <v>9</v>
      </c>
      <c r="N5" s="8" t="s">
        <v>10</v>
      </c>
    </row>
    <row r="6" spans="1:14" x14ac:dyDescent="0.2">
      <c r="B6" s="1">
        <v>1</v>
      </c>
      <c r="C6" s="1">
        <v>3</v>
      </c>
      <c r="D6" s="1">
        <v>25</v>
      </c>
      <c r="E6" s="2">
        <v>0.72235434007134403</v>
      </c>
      <c r="G6" s="8"/>
      <c r="H6" s="1">
        <f>Master!C2</f>
        <v>1</v>
      </c>
      <c r="I6" s="1">
        <f>Master!D2</f>
        <v>3</v>
      </c>
      <c r="J6" s="1">
        <f>Master!E2</f>
        <v>6</v>
      </c>
      <c r="K6" s="1">
        <f>Master!F2</f>
        <v>8</v>
      </c>
      <c r="L6" s="1">
        <f>Master!G2</f>
        <v>13</v>
      </c>
      <c r="M6" s="8"/>
      <c r="N6" s="8" t="s">
        <v>10</v>
      </c>
    </row>
    <row r="7" spans="1:14" x14ac:dyDescent="0.2">
      <c r="B7" s="1">
        <v>1</v>
      </c>
      <c r="C7" s="1">
        <v>4</v>
      </c>
      <c r="D7" s="1">
        <v>30</v>
      </c>
      <c r="E7" s="2">
        <v>0.71995263469508597</v>
      </c>
      <c r="G7" s="1">
        <v>1</v>
      </c>
      <c r="H7" s="2">
        <f>IF(NoTransfer!H$6="","",VLOOKUP(NoTransfer!H$6,NoTransfer!$C3:$E17,3))</f>
        <v>0.67806603773584895</v>
      </c>
      <c r="I7" s="2">
        <f>IF(NoTransfer!I$6="","",VLOOKUP(NoTransfer!I$6,NoTransfer!$C3:$E17,3))</f>
        <v>0.72235434007134403</v>
      </c>
      <c r="J7" s="2">
        <f>IF(NoTransfer!J$6="","",VLOOKUP(NoTransfer!J$6,NoTransfer!$C3:$E17,3))</f>
        <v>0.712466686408054</v>
      </c>
      <c r="K7" s="2">
        <f>IF(NoTransfer!K$6="","",VLOOKUP(NoTransfer!K$6,NoTransfer!$C3:$E17,3))</f>
        <v>0.70957993351465698</v>
      </c>
      <c r="L7" s="2">
        <f>IF(NoTransfer!L$6="","",VLOOKUP(NoTransfer!L$6,NoTransfer!$C3:$E17,3))</f>
        <v>0.72245384157236503</v>
      </c>
      <c r="M7" s="2">
        <f>SUM(NoTransfer!H7:L7)</f>
        <v>3.5449208393022689</v>
      </c>
      <c r="N7" s="2">
        <f>NoTransfer!M7/COUNTA(NoTransfer!H$6:L$6)</f>
        <v>0.70898416786045382</v>
      </c>
    </row>
    <row r="8" spans="1:14" x14ac:dyDescent="0.2">
      <c r="B8" s="1">
        <v>1</v>
      </c>
      <c r="C8" s="1">
        <v>5</v>
      </c>
      <c r="D8" s="1">
        <v>16</v>
      </c>
      <c r="E8" s="2">
        <v>0.71013633669235299</v>
      </c>
      <c r="G8"/>
      <c r="H8" s="1">
        <f>IF(NoTransfer!H$6="","",VLOOKUP(NoTransfer!H$6,NoTransfer!$C3:$E17,2))</f>
        <v>19</v>
      </c>
      <c r="I8" s="1">
        <f>IF(NoTransfer!I$6="","",VLOOKUP(NoTransfer!I$6,NoTransfer!$C3:$E17,2))</f>
        <v>25</v>
      </c>
      <c r="J8" s="1">
        <f>IF(NoTransfer!J$6="","",VLOOKUP(NoTransfer!J$6,NoTransfer!$C3:$E17,2))</f>
        <v>23</v>
      </c>
      <c r="K8" s="1">
        <f>IF(NoTransfer!K$6="","",VLOOKUP(NoTransfer!K$6,NoTransfer!$C3:$E17,2))</f>
        <v>18</v>
      </c>
      <c r="L8" s="1">
        <f>IF(NoTransfer!L$6="","",VLOOKUP(NoTransfer!L$6,NoTransfer!$C3:$E17,2))</f>
        <v>30</v>
      </c>
      <c r="M8" s="1">
        <f>SUM(NoTransfer!H8:L8)</f>
        <v>115</v>
      </c>
      <c r="N8" s="1">
        <f>NoTransfer!M8/COUNTA(NoTransfer!H$6:L$6)</f>
        <v>23</v>
      </c>
    </row>
    <row r="9" spans="1:14" x14ac:dyDescent="0.2">
      <c r="B9" s="1">
        <v>1</v>
      </c>
      <c r="C9" s="1">
        <v>6</v>
      </c>
      <c r="D9" s="1">
        <v>23</v>
      </c>
      <c r="E9" s="2">
        <v>0.712466686408054</v>
      </c>
      <c r="G9" s="1">
        <v>0.5</v>
      </c>
      <c r="H9" s="2">
        <f>IF(NoTransfer!H$6="","",VLOOKUP(NoTransfer!H$6,NoTransfer!$C18:$E32,3))</f>
        <v>0.67264573991031396</v>
      </c>
      <c r="I9" s="2">
        <f>IF(NoTransfer!I$6="","",VLOOKUP(NoTransfer!I$6,NoTransfer!$C18:$E32,3))</f>
        <v>0.68995633187772898</v>
      </c>
      <c r="J9" s="2">
        <f>IF(NoTransfer!J$6="","",VLOOKUP(NoTransfer!J$6,NoTransfer!$C18:$E32,3))</f>
        <v>0.68297156832772898</v>
      </c>
      <c r="K9" s="2">
        <f>IF(NoTransfer!K$6="","",VLOOKUP(NoTransfer!K$6,NoTransfer!$C18:$E32,3))</f>
        <v>0.70242108489120403</v>
      </c>
      <c r="L9" s="2">
        <f>IF(NoTransfer!L$6="","",VLOOKUP(NoTransfer!L$6,NoTransfer!$C18:$E32,3))</f>
        <v>0.68370414912808197</v>
      </c>
      <c r="M9" s="2">
        <f>SUM(NoTransfer!H9:L9)</f>
        <v>3.431698874135058</v>
      </c>
      <c r="N9" s="2">
        <f>NoTransfer!M9/COUNTA(NoTransfer!H$6:L$6)</f>
        <v>0.68633977482701158</v>
      </c>
    </row>
    <row r="10" spans="1:14" x14ac:dyDescent="0.2">
      <c r="B10" s="1">
        <v>1</v>
      </c>
      <c r="C10" s="1">
        <v>7</v>
      </c>
      <c r="D10" s="1">
        <v>21</v>
      </c>
      <c r="E10" s="2">
        <v>0.71402877697841705</v>
      </c>
      <c r="G10"/>
      <c r="H10" s="1">
        <f>IF(NoTransfer!H$6="","",VLOOKUP(NoTransfer!H$6,NoTransfer!$C$18:$E$32,2))</f>
        <v>18</v>
      </c>
      <c r="I10" s="1">
        <f>IF(NoTransfer!I$6="","",VLOOKUP(NoTransfer!I$6,NoTransfer!$C$18:$E$32,2))</f>
        <v>27</v>
      </c>
      <c r="J10" s="1">
        <f>IF(NoTransfer!J$6="","",VLOOKUP(NoTransfer!J$6,NoTransfer!$C$18:$E$32,2))</f>
        <v>21</v>
      </c>
      <c r="K10" s="1">
        <f>IF(NoTransfer!K$6="","",VLOOKUP(NoTransfer!K$6,NoTransfer!$C$18:$E$32,2))</f>
        <v>34</v>
      </c>
      <c r="L10" s="1">
        <f>IF(NoTransfer!L$6="","",VLOOKUP(NoTransfer!L$6,NoTransfer!$C$18:$E$32,2))</f>
        <v>25</v>
      </c>
      <c r="M10" s="1">
        <f>SUM(NoTransfer!H10:L10)</f>
        <v>125</v>
      </c>
      <c r="N10" s="1">
        <f>NoTransfer!M10/COUNTA(NoTransfer!H$6:L$6)</f>
        <v>25</v>
      </c>
    </row>
    <row r="11" spans="1:14" x14ac:dyDescent="0.2">
      <c r="B11" s="1">
        <v>1</v>
      </c>
      <c r="C11" s="1">
        <v>8</v>
      </c>
      <c r="D11" s="1">
        <v>18</v>
      </c>
      <c r="E11" s="2">
        <v>0.70957993351465698</v>
      </c>
      <c r="G11" s="1">
        <v>0.2</v>
      </c>
      <c r="H11" s="2">
        <f>IF(NoTransfer!H$6="","",VLOOKUP(NoTransfer!H$6,NoTransfer!$C$33:$E$47,3))</f>
        <v>0.60962566844919797</v>
      </c>
      <c r="I11" s="2">
        <f>IF(NoTransfer!I$6="","",VLOOKUP(NoTransfer!I$6,NoTransfer!$C$33:$E$47,3))</f>
        <v>0.58866912504190405</v>
      </c>
      <c r="J11" s="2">
        <f>IF(NoTransfer!J$6="","",VLOOKUP(NoTransfer!J$6,NoTransfer!$C$33:$E$47,3))</f>
        <v>0.57442977190876399</v>
      </c>
      <c r="K11" s="2">
        <f>IF(NoTransfer!K$6="","",VLOOKUP(NoTransfer!K$6,NoTransfer!$C$33:$E$47,3))</f>
        <v>0.61654135338345895</v>
      </c>
      <c r="L11" s="2">
        <f>IF(NoTransfer!L$6="","",VLOOKUP(NoTransfer!L$6,NoTransfer!$C$33:$E$47,3))</f>
        <v>0.63828464885021696</v>
      </c>
      <c r="M11" s="2">
        <f>SUM(NoTransfer!H11:L11)</f>
        <v>3.0275505676335417</v>
      </c>
      <c r="N11" s="2">
        <f>NoTransfer!M11/COUNTA(NoTransfer!H$6:L$6)</f>
        <v>0.60551011352670836</v>
      </c>
    </row>
    <row r="12" spans="1:14" x14ac:dyDescent="0.2">
      <c r="B12" s="1">
        <v>1</v>
      </c>
      <c r="C12" s="1">
        <v>9</v>
      </c>
      <c r="D12" s="1">
        <v>22</v>
      </c>
      <c r="E12" s="2">
        <v>0.92584084349413898</v>
      </c>
      <c r="G12"/>
      <c r="H12" s="1">
        <f>IF(NoTransfer!H$6="","",VLOOKUP(NoTransfer!H$6,NoTransfer!$C$33:$E$47,2))</f>
        <v>18</v>
      </c>
      <c r="I12" s="1">
        <f>IF(NoTransfer!I$6="","",VLOOKUP(NoTransfer!I$6,NoTransfer!$C$33:$E$47,2))</f>
        <v>15</v>
      </c>
      <c r="J12" s="1">
        <f>IF(NoTransfer!J$6="","",VLOOKUP(NoTransfer!J$6,NoTransfer!$C$33:$E$47,2))</f>
        <v>14</v>
      </c>
      <c r="K12" s="1">
        <f>IF(NoTransfer!K$6="","",VLOOKUP(NoTransfer!K$6,NoTransfer!$C$33:$E$47,2))</f>
        <v>17</v>
      </c>
      <c r="L12" s="1">
        <f>IF(NoTransfer!L$6="","",VLOOKUP(NoTransfer!L$6,NoTransfer!$C$33:$E$47,2))</f>
        <v>25</v>
      </c>
      <c r="M12" s="1">
        <f>SUM(NoTransfer!H12:L12)</f>
        <v>89</v>
      </c>
      <c r="N12" s="1">
        <f>NoTransfer!M12/COUNTA(NoTransfer!H$6:L$6)</f>
        <v>17.8</v>
      </c>
    </row>
    <row r="13" spans="1:14" x14ac:dyDescent="0.2">
      <c r="B13" s="1">
        <v>1</v>
      </c>
      <c r="C13" s="1">
        <v>10</v>
      </c>
      <c r="D13" s="1">
        <v>28</v>
      </c>
      <c r="E13" s="2">
        <v>0.928541973490427</v>
      </c>
      <c r="G13" s="1">
        <v>0.1</v>
      </c>
      <c r="H13" s="2">
        <f>IF(NoTransfer!H$6="","",VLOOKUP(NoTransfer!H$6,NoTransfer!$C$48:$E$62,3))</f>
        <v>0.57561584034923596</v>
      </c>
      <c r="I13" s="2">
        <f>IF(NoTransfer!I$6="","",VLOOKUP(NoTransfer!I$6,NoTransfer!$C$48:$E$62,3))</f>
        <v>0.55015095605501496</v>
      </c>
      <c r="J13" s="2">
        <f>IF(NoTransfer!J$6="","",VLOOKUP(NoTransfer!J$6,NoTransfer!$C$48:$E$62,3))</f>
        <v>0.536506915406883</v>
      </c>
      <c r="K13" s="2">
        <f>IF(NoTransfer!K$6="","",VLOOKUP(NoTransfer!K$6,NoTransfer!$C$48:$E$62,3))</f>
        <v>0.60459263919471495</v>
      </c>
      <c r="L13" s="2">
        <f>IF(NoTransfer!L$6="","",VLOOKUP(NoTransfer!L$6,NoTransfer!$C$48:$E$62,3))</f>
        <v>0.56874621441550599</v>
      </c>
      <c r="M13" s="2">
        <f>SUM(NoTransfer!H13:L13)</f>
        <v>2.8356125654213544</v>
      </c>
      <c r="N13" s="2">
        <f>NoTransfer!M13/COUNTA(NoTransfer!H$6:L$6)</f>
        <v>0.56712251308427086</v>
      </c>
    </row>
    <row r="14" spans="1:14" x14ac:dyDescent="0.2">
      <c r="B14" s="1">
        <v>1</v>
      </c>
      <c r="C14" s="1">
        <v>11</v>
      </c>
      <c r="D14" s="1">
        <v>19</v>
      </c>
      <c r="E14" s="2">
        <v>0.70315288518738805</v>
      </c>
      <c r="G14"/>
      <c r="H14" s="1">
        <f>IF(NoTransfer!H$6="","",VLOOKUP(NoTransfer!H$6,NoTransfer!$C$48:$E$62,2))</f>
        <v>27</v>
      </c>
      <c r="I14" s="1">
        <f>IF(NoTransfer!I$6="","",VLOOKUP(NoTransfer!I$6,NoTransfer!$C$48:$E$62,2))</f>
        <v>28</v>
      </c>
      <c r="J14" s="1">
        <f>IF(NoTransfer!J$6="","",VLOOKUP(NoTransfer!J$6,NoTransfer!$C$48:$E$62,2))</f>
        <v>20</v>
      </c>
      <c r="K14" s="1">
        <f>IF(NoTransfer!K$6="","",VLOOKUP(NoTransfer!K$6,NoTransfer!$C$48:$E$62,2))</f>
        <v>23</v>
      </c>
      <c r="L14" s="1">
        <f>IF(NoTransfer!L$6="","",VLOOKUP(NoTransfer!L$6,NoTransfer!$C$48:$E$62,2))</f>
        <v>23</v>
      </c>
      <c r="M14" s="1">
        <f>SUM(NoTransfer!H14:L14)</f>
        <v>121</v>
      </c>
      <c r="N14" s="1">
        <f>NoTransfer!M14/COUNTA(NoTransfer!H$6:L$6)</f>
        <v>24.2</v>
      </c>
    </row>
    <row r="15" spans="1:14" x14ac:dyDescent="0.2">
      <c r="B15" s="1">
        <v>1</v>
      </c>
      <c r="C15" s="1">
        <v>12</v>
      </c>
      <c r="D15" s="1">
        <v>26</v>
      </c>
      <c r="E15" s="2">
        <v>0.93187237424775704</v>
      </c>
      <c r="G15" s="1">
        <v>0.05</v>
      </c>
      <c r="H15" s="2">
        <f>IF(NoTransfer!H$6="","",VLOOKUP(NoTransfer!H$6,NoTransfer!$C$63:$E$77,3))</f>
        <v>0.41970021413276198</v>
      </c>
      <c r="I15" s="2">
        <f>IF(NoTransfer!I$6="","",VLOOKUP(NoTransfer!I$6,NoTransfer!$C$63:$E$77,3))</f>
        <v>0.51008931524975198</v>
      </c>
      <c r="J15" s="2">
        <f>IF(NoTransfer!J$6="","",VLOOKUP(NoTransfer!J$6,NoTransfer!$C$63:$E$77,3))</f>
        <v>0.44225146198830401</v>
      </c>
      <c r="K15" s="2">
        <f>IF(NoTransfer!K$6="","",VLOOKUP(NoTransfer!K$6,NoTransfer!$C$63:$E$77,3))</f>
        <v>0.44654545454545402</v>
      </c>
      <c r="L15" s="2">
        <f>IF(NoTransfer!L$6="","",VLOOKUP(NoTransfer!L$6,NoTransfer!$C$63:$E$77,3))</f>
        <v>0.465360391882435</v>
      </c>
      <c r="M15" s="2">
        <f>SUM(NoTransfer!H15:L15)</f>
        <v>2.2839468377987071</v>
      </c>
      <c r="N15" s="2">
        <f>NoTransfer!M15/COUNTA(NoTransfer!H$6:L$6)</f>
        <v>0.45678936755974142</v>
      </c>
    </row>
    <row r="16" spans="1:14" x14ac:dyDescent="0.2">
      <c r="B16" s="1">
        <v>1</v>
      </c>
      <c r="C16" s="1">
        <v>13</v>
      </c>
      <c r="D16" s="1">
        <v>30</v>
      </c>
      <c r="E16" s="2">
        <v>0.72245384157236503</v>
      </c>
      <c r="G16"/>
      <c r="H16" s="1">
        <f>IF(NoTransfer!H$6="","",VLOOKUP(NoTransfer!H$6,NoTransfer!$C$63:$E$77,2))</f>
        <v>22</v>
      </c>
      <c r="I16" s="1">
        <f>IF(NoTransfer!I$6="","",VLOOKUP(NoTransfer!I$6,NoTransfer!$C$63:$E$77,2))</f>
        <v>33</v>
      </c>
      <c r="J16" s="1">
        <f>IF(NoTransfer!J$6="","",VLOOKUP(NoTransfer!J$6,NoTransfer!$C$63:$E$77,2))</f>
        <v>16</v>
      </c>
      <c r="K16" s="1">
        <f>IF(NoTransfer!K$6="","",VLOOKUP(NoTransfer!K$6,NoTransfer!$C$63:$E$77,2))</f>
        <v>14</v>
      </c>
      <c r="L16" s="1">
        <f>IF(NoTransfer!L$6="","",VLOOKUP(NoTransfer!L$6,NoTransfer!$C$63:$E$77,2))</f>
        <v>23</v>
      </c>
      <c r="M16" s="1">
        <f>SUM(NoTransfer!H16:L16)</f>
        <v>108</v>
      </c>
      <c r="N16" s="1">
        <f>NoTransfer!M16/COUNTA(NoTransfer!H$6:L$6)</f>
        <v>21.6</v>
      </c>
    </row>
    <row r="17" spans="2:14" x14ac:dyDescent="0.2">
      <c r="B17" s="1">
        <v>1</v>
      </c>
      <c r="C17" s="1">
        <v>14</v>
      </c>
      <c r="D17" s="1">
        <v>13</v>
      </c>
      <c r="E17" s="2">
        <v>0.70889894419306199</v>
      </c>
      <c r="G17" s="1">
        <v>0.02</v>
      </c>
      <c r="H17" s="2">
        <f>IF(NoTransfer!H$6="","",VLOOKUP(NoTransfer!H$6,NoTransfer!$C$78:$E$92,3))</f>
        <v>0.230318257956449</v>
      </c>
      <c r="I17" s="2">
        <f>IF(NoTransfer!I$6="","",VLOOKUP(NoTransfer!I$6,NoTransfer!$C$78:$E$92,3))</f>
        <v>0.27679324894514801</v>
      </c>
      <c r="J17" s="2">
        <f>IF(NoTransfer!J$6="","",VLOOKUP(NoTransfer!J$6,NoTransfer!$C$78:$E$92,3))</f>
        <v>0.216341689879294</v>
      </c>
      <c r="K17" s="2">
        <f>IF(NoTransfer!K$6="","",VLOOKUP(NoTransfer!K$6,NoTransfer!$C$78:$E$92,3))</f>
        <v>0.37169406719085102</v>
      </c>
      <c r="L17" s="2">
        <f>IF(NoTransfer!L$6="","",VLOOKUP(NoTransfer!L$6,NoTransfer!$C$78:$E$92,3))</f>
        <v>0.18732525629077401</v>
      </c>
      <c r="M17" s="2">
        <f>SUM(NoTransfer!H17:L17)</f>
        <v>1.282472520262516</v>
      </c>
      <c r="N17" s="2">
        <f>NoTransfer!M17/COUNTA(NoTransfer!H$6:L$6)</f>
        <v>0.25649450405250318</v>
      </c>
    </row>
    <row r="18" spans="2:14" x14ac:dyDescent="0.2">
      <c r="B18" s="1">
        <v>0.5</v>
      </c>
      <c r="C18" s="1">
        <v>0</v>
      </c>
      <c r="D18" s="1">
        <v>24</v>
      </c>
      <c r="E18" s="2">
        <v>0.662027231467474</v>
      </c>
      <c r="G18"/>
      <c r="H18" s="1">
        <f>IF(NoTransfer!H$6="","",VLOOKUP(NoTransfer!H$6,NoTransfer!$C$78:$E$92,2))</f>
        <v>26</v>
      </c>
      <c r="I18" s="1">
        <f>IF(NoTransfer!I$6="","",VLOOKUP(NoTransfer!I$6,NoTransfer!$C$78:$E$92,2))</f>
        <v>19</v>
      </c>
      <c r="J18" s="1">
        <f>IF(NoTransfer!J$6="","",VLOOKUP(NoTransfer!J$6,NoTransfer!$C$78:$E$92,2))</f>
        <v>23</v>
      </c>
      <c r="K18" s="1">
        <f>IF(NoTransfer!K$6="","",VLOOKUP(NoTransfer!K$6,NoTransfer!$C$78:$E$92,2))</f>
        <v>42</v>
      </c>
      <c r="L18" s="1">
        <f>IF(NoTransfer!L$6="","",VLOOKUP(NoTransfer!L$6,NoTransfer!$C$78:$E$92,2))</f>
        <v>24</v>
      </c>
      <c r="M18" s="1">
        <f>SUM(NoTransfer!H18:L18)</f>
        <v>134</v>
      </c>
      <c r="N18" s="1">
        <f>NoTransfer!M18/COUNTA(NoTransfer!H$6:L$6)</f>
        <v>26.8</v>
      </c>
    </row>
    <row r="19" spans="2:14" x14ac:dyDescent="0.2">
      <c r="B19" s="1">
        <v>0.5</v>
      </c>
      <c r="C19" s="1">
        <v>1</v>
      </c>
      <c r="D19" s="1">
        <v>18</v>
      </c>
      <c r="E19" s="2">
        <v>0.67264573991031396</v>
      </c>
      <c r="G19" s="1">
        <v>0.01</v>
      </c>
      <c r="H19" s="2">
        <f>IF(NoTransfer!H$6="","",VLOOKUP(NoTransfer!H$6,NoTransfer!$C$93:$E$107,3))</f>
        <v>0.130850047755492</v>
      </c>
      <c r="I19" s="2">
        <f>IF(NoTransfer!I$6="","",VLOOKUP(NoTransfer!I$6,NoTransfer!$C$93:$E$107,3))</f>
        <v>0</v>
      </c>
      <c r="J19" s="2">
        <f>IF(NoTransfer!J$6="","",VLOOKUP(NoTransfer!J$6,NoTransfer!$C$93:$E$107,3))</f>
        <v>0.135728542914172</v>
      </c>
      <c r="K19" s="2">
        <f>IF(NoTransfer!K$6="","",VLOOKUP(NoTransfer!K$6,NoTransfer!$C$93:$E$107,3))</f>
        <v>0.16078066914498099</v>
      </c>
      <c r="L19" s="2">
        <f>IF(NoTransfer!L$6="","",VLOOKUP(NoTransfer!L$6,NoTransfer!$C$93:$E$107,3))</f>
        <v>0.112426035502959</v>
      </c>
      <c r="M19" s="2">
        <f>SUM(NoTransfer!H19:L19)</f>
        <v>0.539785295317604</v>
      </c>
      <c r="N19" s="2">
        <f>NoTransfer!M19/COUNTA(NoTransfer!H$6:L$6)</f>
        <v>0.10795705906352079</v>
      </c>
    </row>
    <row r="20" spans="2:14" x14ac:dyDescent="0.2">
      <c r="B20" s="1">
        <v>0.5</v>
      </c>
      <c r="C20" s="1">
        <v>2</v>
      </c>
      <c r="D20" s="1">
        <v>23</v>
      </c>
      <c r="E20" s="2">
        <v>0.68892261001517396</v>
      </c>
      <c r="G20"/>
      <c r="H20" s="1">
        <f>IF(NoTransfer!H$6="","",VLOOKUP(NoTransfer!H$6,NoTransfer!$C$93:$E$107,2))</f>
        <v>24</v>
      </c>
      <c r="I20" s="1">
        <f>IF(NoTransfer!I$6="","",VLOOKUP(NoTransfer!I$6,NoTransfer!$C$93:$E$107,2))</f>
        <v>4</v>
      </c>
      <c r="J20" s="1">
        <f>IF(NoTransfer!J$6="","",VLOOKUP(NoTransfer!J$6,NoTransfer!$C$93:$E$107,2))</f>
        <v>18</v>
      </c>
      <c r="K20" s="1">
        <f>IF(NoTransfer!K$6="","",VLOOKUP(NoTransfer!K$6,NoTransfer!$C$93:$E$107,2))</f>
        <v>22</v>
      </c>
      <c r="L20" s="1">
        <f>IF(NoTransfer!L$6="","",VLOOKUP(NoTransfer!L$6,NoTransfer!$C$93:$E$107,2))</f>
        <v>16</v>
      </c>
      <c r="M20" s="1">
        <f>SUM(NoTransfer!H20:L20)</f>
        <v>84</v>
      </c>
      <c r="N20" s="1">
        <f>NoTransfer!M20/COUNTA(NoTransfer!H$6:L$6)</f>
        <v>16.8</v>
      </c>
    </row>
    <row r="21" spans="2:14" x14ac:dyDescent="0.2">
      <c r="B21" s="1">
        <v>0.5</v>
      </c>
      <c r="C21" s="1">
        <v>3</v>
      </c>
      <c r="D21" s="1">
        <v>27</v>
      </c>
      <c r="E21" s="2">
        <v>0.68995633187772898</v>
      </c>
      <c r="G21" s="1">
        <v>5.0000000000000001E-3</v>
      </c>
      <c r="H21" s="2">
        <f>IF(NoTransfer!H$6="","",VLOOKUP(NoTransfer!H$6,NoTransfer!$C$108:$E$122,3))</f>
        <v>0</v>
      </c>
      <c r="I21" s="2">
        <f>IF(NoTransfer!I$6="","",VLOOKUP(NoTransfer!I$6,NoTransfer!$C$108:$E$122,3))</f>
        <v>0</v>
      </c>
      <c r="J21" s="2">
        <f>IF(NoTransfer!J$6="","",VLOOKUP(NoTransfer!J$6,NoTransfer!$C$108:$E$122,3))</f>
        <v>0.18150388936905801</v>
      </c>
      <c r="K21" s="2">
        <f>IF(NoTransfer!K$6="","",VLOOKUP(NoTransfer!K$6,NoTransfer!$C$108:$E$122,3))</f>
        <v>0.11431316042266999</v>
      </c>
      <c r="L21" s="2">
        <f>IF(NoTransfer!L$6="","",VLOOKUP(NoTransfer!L$6,NoTransfer!$C$108:$E$122,3))</f>
        <v>0</v>
      </c>
      <c r="M21" s="2">
        <f>SUM(NoTransfer!H21:L21)</f>
        <v>0.29581704979172802</v>
      </c>
      <c r="N21" s="2">
        <f>NoTransfer!M21/COUNTA(NoTransfer!H$6:L$6)</f>
        <v>5.9163409958345604E-2</v>
      </c>
    </row>
    <row r="22" spans="2:14" x14ac:dyDescent="0.2">
      <c r="B22" s="1">
        <v>0.5</v>
      </c>
      <c r="C22" s="1">
        <v>4</v>
      </c>
      <c r="D22" s="1">
        <v>22</v>
      </c>
      <c r="E22" s="2">
        <v>0.68069306930693096</v>
      </c>
      <c r="H22" s="1">
        <f>IF(NoTransfer!H$6="","",VLOOKUP(NoTransfer!H$6,NoTransfer!$C$108:$E$122,2))</f>
        <v>3</v>
      </c>
      <c r="I22" s="1">
        <f>IF(NoTransfer!I$6="","",VLOOKUP(NoTransfer!I$6,NoTransfer!$C$108:$E$122,2))</f>
        <v>3</v>
      </c>
      <c r="J22" s="1">
        <f>IF(NoTransfer!J$6="","",VLOOKUP(NoTransfer!J$6,NoTransfer!$C$108:$E$122,2))</f>
        <v>20</v>
      </c>
      <c r="K22" s="1">
        <f>IF(NoTransfer!K$6="","",VLOOKUP(NoTransfer!K$6,NoTransfer!$C$108:$E$122,2))</f>
        <v>9</v>
      </c>
      <c r="L22" s="1">
        <f>IF(NoTransfer!L$6="","",VLOOKUP(NoTransfer!L$6,NoTransfer!$C$108:$E$122,2))</f>
        <v>6</v>
      </c>
      <c r="M22" s="1">
        <f>SUM(NoTransfer!H22:L22)</f>
        <v>41</v>
      </c>
      <c r="N22" s="1">
        <f>NoTransfer!M22/COUNTA(NoTransfer!H$6:L$6)</f>
        <v>8.1999999999999993</v>
      </c>
    </row>
    <row r="23" spans="2:14" x14ac:dyDescent="0.2">
      <c r="B23" s="1">
        <v>0.5</v>
      </c>
      <c r="C23" s="1">
        <v>5</v>
      </c>
      <c r="D23" s="1">
        <v>19</v>
      </c>
      <c r="E23" s="2">
        <v>0.67161079798279399</v>
      </c>
    </row>
    <row r="24" spans="2:14" x14ac:dyDescent="0.2">
      <c r="B24" s="1">
        <v>0.5</v>
      </c>
      <c r="C24" s="1">
        <v>6</v>
      </c>
      <c r="D24" s="1">
        <v>21</v>
      </c>
      <c r="E24" s="2">
        <v>0.68297156832772898</v>
      </c>
    </row>
    <row r="25" spans="2:14" x14ac:dyDescent="0.2">
      <c r="B25" s="1">
        <v>0.5</v>
      </c>
      <c r="C25" s="1">
        <v>7</v>
      </c>
      <c r="D25" s="1">
        <v>29</v>
      </c>
      <c r="E25" s="2">
        <v>0.67747858017135898</v>
      </c>
    </row>
    <row r="26" spans="2:14" x14ac:dyDescent="0.2">
      <c r="B26" s="1">
        <v>0.5</v>
      </c>
      <c r="C26" s="1">
        <v>8</v>
      </c>
      <c r="D26" s="1">
        <v>34</v>
      </c>
      <c r="E26" s="2">
        <v>0.70242108489120403</v>
      </c>
    </row>
    <row r="27" spans="2:14" x14ac:dyDescent="0.2">
      <c r="B27" s="1">
        <v>0.5</v>
      </c>
      <c r="C27" s="1">
        <v>9</v>
      </c>
      <c r="D27" s="1">
        <v>18</v>
      </c>
      <c r="E27" s="2">
        <v>0.91671093796115899</v>
      </c>
    </row>
    <row r="28" spans="2:14" x14ac:dyDescent="0.2">
      <c r="B28" s="1">
        <v>0.5</v>
      </c>
      <c r="C28" s="1">
        <v>10</v>
      </c>
      <c r="D28" s="1">
        <v>23</v>
      </c>
      <c r="E28" s="2">
        <v>0.91757368947461304</v>
      </c>
    </row>
    <row r="29" spans="2:14" x14ac:dyDescent="0.2">
      <c r="B29" s="1">
        <v>0.5</v>
      </c>
      <c r="C29" s="1">
        <v>11</v>
      </c>
      <c r="D29" s="1">
        <v>32</v>
      </c>
      <c r="E29" s="2">
        <v>0.68668486502881398</v>
      </c>
    </row>
    <row r="30" spans="2:14" x14ac:dyDescent="0.2">
      <c r="B30" s="1">
        <v>0.5</v>
      </c>
      <c r="C30" s="1">
        <v>12</v>
      </c>
      <c r="D30" s="1">
        <v>16</v>
      </c>
      <c r="E30" s="2">
        <v>0.91804024099124704</v>
      </c>
    </row>
    <row r="31" spans="2:14" x14ac:dyDescent="0.2">
      <c r="B31" s="1">
        <v>0.5</v>
      </c>
      <c r="C31" s="1">
        <v>13</v>
      </c>
      <c r="D31" s="1">
        <v>25</v>
      </c>
      <c r="E31" s="2">
        <v>0.68370414912808197</v>
      </c>
    </row>
    <row r="32" spans="2:14" x14ac:dyDescent="0.2">
      <c r="B32" s="1">
        <v>0.5</v>
      </c>
      <c r="C32" s="1">
        <v>14</v>
      </c>
      <c r="D32" s="1">
        <v>14</v>
      </c>
      <c r="E32" s="2">
        <v>0.65948533812088606</v>
      </c>
    </row>
    <row r="33" spans="2:5" x14ac:dyDescent="0.2">
      <c r="B33" s="1">
        <v>0.2</v>
      </c>
      <c r="C33" s="1">
        <v>0</v>
      </c>
      <c r="D33" s="1">
        <v>31</v>
      </c>
      <c r="E33" s="2">
        <v>0.60142458965624002</v>
      </c>
    </row>
    <row r="34" spans="2:5" x14ac:dyDescent="0.2">
      <c r="B34" s="1">
        <v>0.2</v>
      </c>
      <c r="C34" s="1">
        <v>1</v>
      </c>
      <c r="D34" s="1">
        <v>18</v>
      </c>
      <c r="E34" s="2">
        <v>0.60962566844919797</v>
      </c>
    </row>
    <row r="35" spans="2:5" x14ac:dyDescent="0.2">
      <c r="B35" s="1">
        <v>0.2</v>
      </c>
      <c r="C35" s="1">
        <v>2</v>
      </c>
      <c r="D35" s="1">
        <v>14</v>
      </c>
      <c r="E35" s="2">
        <v>0.57227332457293001</v>
      </c>
    </row>
    <row r="36" spans="2:5" x14ac:dyDescent="0.2">
      <c r="B36" s="1">
        <v>0.2</v>
      </c>
      <c r="C36" s="1">
        <v>3</v>
      </c>
      <c r="D36" s="1">
        <v>15</v>
      </c>
      <c r="E36" s="2">
        <v>0.58866912504190405</v>
      </c>
    </row>
    <row r="37" spans="2:5" x14ac:dyDescent="0.2">
      <c r="B37" s="1">
        <v>0.2</v>
      </c>
      <c r="C37" s="1">
        <v>4</v>
      </c>
      <c r="D37" s="1">
        <v>22</v>
      </c>
      <c r="E37" s="2">
        <v>0.61201501877346698</v>
      </c>
    </row>
    <row r="38" spans="2:5" x14ac:dyDescent="0.2">
      <c r="B38" s="1">
        <v>0.2</v>
      </c>
      <c r="C38" s="1">
        <v>5</v>
      </c>
      <c r="D38" s="1">
        <v>9</v>
      </c>
      <c r="E38" s="2">
        <v>0.56510745891276903</v>
      </c>
    </row>
    <row r="39" spans="2:5" x14ac:dyDescent="0.2">
      <c r="B39" s="1">
        <v>0.2</v>
      </c>
      <c r="C39" s="1">
        <v>6</v>
      </c>
      <c r="D39" s="1">
        <v>14</v>
      </c>
      <c r="E39" s="2">
        <v>0.57442977190876399</v>
      </c>
    </row>
    <row r="40" spans="2:5" x14ac:dyDescent="0.2">
      <c r="B40" s="1">
        <v>0.2</v>
      </c>
      <c r="C40" s="1">
        <v>7</v>
      </c>
      <c r="D40" s="1">
        <v>17</v>
      </c>
      <c r="E40" s="2">
        <v>0.60263411500160602</v>
      </c>
    </row>
    <row r="41" spans="2:5" x14ac:dyDescent="0.2">
      <c r="B41" s="1">
        <v>0.2</v>
      </c>
      <c r="C41" s="1">
        <v>8</v>
      </c>
      <c r="D41" s="1">
        <v>17</v>
      </c>
      <c r="E41" s="2">
        <v>0.61654135338345895</v>
      </c>
    </row>
    <row r="42" spans="2:5" x14ac:dyDescent="0.2">
      <c r="B42" s="1">
        <v>0.2</v>
      </c>
      <c r="C42" s="1">
        <v>9</v>
      </c>
      <c r="D42" s="1">
        <v>21</v>
      </c>
      <c r="E42" s="2">
        <v>0.906364387767151</v>
      </c>
    </row>
    <row r="43" spans="2:5" x14ac:dyDescent="0.2">
      <c r="B43" s="1">
        <v>0.2</v>
      </c>
      <c r="C43" s="1">
        <v>10</v>
      </c>
      <c r="D43" s="1">
        <v>23</v>
      </c>
      <c r="E43" s="2">
        <v>0.90249674594722495</v>
      </c>
    </row>
    <row r="44" spans="2:5" x14ac:dyDescent="0.2">
      <c r="B44" s="1">
        <v>0.2</v>
      </c>
      <c r="C44" s="1">
        <v>11</v>
      </c>
      <c r="D44" s="1">
        <v>14</v>
      </c>
      <c r="E44" s="2">
        <v>0.59733671528218102</v>
      </c>
    </row>
    <row r="45" spans="2:5" x14ac:dyDescent="0.2">
      <c r="B45" s="1">
        <v>0.2</v>
      </c>
      <c r="C45" s="1">
        <v>12</v>
      </c>
      <c r="D45" s="1">
        <v>26</v>
      </c>
      <c r="E45" s="2">
        <v>0.91410622501427796</v>
      </c>
    </row>
    <row r="46" spans="2:5" x14ac:dyDescent="0.2">
      <c r="B46" s="1">
        <v>0.2</v>
      </c>
      <c r="C46" s="1">
        <v>13</v>
      </c>
      <c r="D46" s="1">
        <v>25</v>
      </c>
      <c r="E46" s="2">
        <v>0.63828464885021696</v>
      </c>
    </row>
    <row r="47" spans="2:5" x14ac:dyDescent="0.2">
      <c r="B47" s="1">
        <v>0.2</v>
      </c>
      <c r="C47" s="1">
        <v>14</v>
      </c>
      <c r="D47" s="1">
        <v>14</v>
      </c>
      <c r="E47" s="2">
        <v>0.60283922086497199</v>
      </c>
    </row>
    <row r="48" spans="2:5" x14ac:dyDescent="0.2">
      <c r="B48" s="1">
        <v>0.1</v>
      </c>
      <c r="C48" s="1">
        <v>0</v>
      </c>
      <c r="D48" s="1">
        <v>23</v>
      </c>
      <c r="E48" s="2">
        <v>0.56493705864292298</v>
      </c>
    </row>
    <row r="49" spans="2:5" x14ac:dyDescent="0.2">
      <c r="B49" s="1">
        <v>0.1</v>
      </c>
      <c r="C49" s="1">
        <v>1</v>
      </c>
      <c r="D49" s="1">
        <v>27</v>
      </c>
      <c r="E49" s="2">
        <v>0.57561584034923596</v>
      </c>
    </row>
    <row r="50" spans="2:5" x14ac:dyDescent="0.2">
      <c r="B50" s="1">
        <v>0.1</v>
      </c>
      <c r="C50" s="1">
        <v>2</v>
      </c>
      <c r="D50" s="1">
        <v>27</v>
      </c>
      <c r="E50" s="2">
        <v>0.585024958402662</v>
      </c>
    </row>
    <row r="51" spans="2:5" x14ac:dyDescent="0.2">
      <c r="B51" s="1">
        <v>0.1</v>
      </c>
      <c r="C51" s="1">
        <v>3</v>
      </c>
      <c r="D51" s="1">
        <v>28</v>
      </c>
      <c r="E51" s="2">
        <v>0.55015095605501496</v>
      </c>
    </row>
    <row r="52" spans="2:5" x14ac:dyDescent="0.2">
      <c r="B52" s="1">
        <v>0.1</v>
      </c>
      <c r="C52" s="1">
        <v>4</v>
      </c>
      <c r="D52" s="1">
        <v>16</v>
      </c>
      <c r="E52" s="2">
        <v>0.48617363344051501</v>
      </c>
    </row>
    <row r="53" spans="2:5" x14ac:dyDescent="0.2">
      <c r="B53" s="1">
        <v>0.1</v>
      </c>
      <c r="C53" s="1">
        <v>5</v>
      </c>
      <c r="D53" s="1">
        <v>34</v>
      </c>
      <c r="E53" s="2">
        <v>0.59507829977628601</v>
      </c>
    </row>
    <row r="54" spans="2:5" x14ac:dyDescent="0.2">
      <c r="B54" s="1">
        <v>0.1</v>
      </c>
      <c r="C54" s="1">
        <v>6</v>
      </c>
      <c r="D54" s="1">
        <v>20</v>
      </c>
      <c r="E54" s="2">
        <v>0.536506915406883</v>
      </c>
    </row>
    <row r="55" spans="2:5" x14ac:dyDescent="0.2">
      <c r="B55" s="1">
        <v>0.1</v>
      </c>
      <c r="C55" s="1">
        <v>7</v>
      </c>
      <c r="D55" s="1">
        <v>25</v>
      </c>
      <c r="E55" s="2">
        <v>0.53825136612021895</v>
      </c>
    </row>
    <row r="56" spans="2:5" x14ac:dyDescent="0.2">
      <c r="B56" s="1">
        <v>0.1</v>
      </c>
      <c r="C56" s="1">
        <v>8</v>
      </c>
      <c r="D56" s="1">
        <v>23</v>
      </c>
      <c r="E56" s="2">
        <v>0.60459263919471495</v>
      </c>
    </row>
    <row r="57" spans="2:5" x14ac:dyDescent="0.2">
      <c r="B57" s="1">
        <v>0.1</v>
      </c>
      <c r="C57" s="1">
        <v>9</v>
      </c>
      <c r="D57" s="1">
        <v>18</v>
      </c>
      <c r="E57" s="2">
        <v>0.88277909738717297</v>
      </c>
    </row>
    <row r="58" spans="2:5" x14ac:dyDescent="0.2">
      <c r="B58" s="1">
        <v>0.1</v>
      </c>
      <c r="C58" s="1">
        <v>10</v>
      </c>
      <c r="D58" s="1">
        <v>12</v>
      </c>
      <c r="E58" s="2">
        <v>0.86992111038614395</v>
      </c>
    </row>
    <row r="59" spans="2:5" x14ac:dyDescent="0.2">
      <c r="B59" s="1">
        <v>0.1</v>
      </c>
      <c r="C59" s="1">
        <v>11</v>
      </c>
      <c r="D59" s="1">
        <v>29</v>
      </c>
      <c r="E59" s="2">
        <v>0.53547963206307503</v>
      </c>
    </row>
    <row r="60" spans="2:5" x14ac:dyDescent="0.2">
      <c r="B60" s="1">
        <v>0.1</v>
      </c>
      <c r="C60" s="1">
        <v>12</v>
      </c>
      <c r="D60" s="1">
        <v>19</v>
      </c>
      <c r="E60" s="2">
        <v>0.90076510220395101</v>
      </c>
    </row>
    <row r="61" spans="2:5" x14ac:dyDescent="0.2">
      <c r="B61" s="1">
        <v>0.1</v>
      </c>
      <c r="C61" s="1">
        <v>13</v>
      </c>
      <c r="D61" s="1">
        <v>23</v>
      </c>
      <c r="E61" s="2">
        <v>0.56874621441550599</v>
      </c>
    </row>
    <row r="62" spans="2:5" x14ac:dyDescent="0.2">
      <c r="B62" s="1">
        <v>0.1</v>
      </c>
      <c r="C62" s="1">
        <v>14</v>
      </c>
      <c r="D62" s="1">
        <v>23</v>
      </c>
      <c r="E62" s="2">
        <v>0.53714684339030305</v>
      </c>
    </row>
    <row r="63" spans="2:5" x14ac:dyDescent="0.2">
      <c r="B63" s="1">
        <v>0.05</v>
      </c>
      <c r="C63" s="1">
        <v>0</v>
      </c>
      <c r="D63" s="1">
        <v>16</v>
      </c>
      <c r="E63" s="2">
        <v>0.402943237561318</v>
      </c>
    </row>
    <row r="64" spans="2:5" x14ac:dyDescent="0.2">
      <c r="B64" s="1">
        <v>0.05</v>
      </c>
      <c r="C64" s="1">
        <v>1</v>
      </c>
      <c r="D64" s="1">
        <v>22</v>
      </c>
      <c r="E64" s="2">
        <v>0.41970021413276198</v>
      </c>
    </row>
    <row r="65" spans="2:5" x14ac:dyDescent="0.2">
      <c r="B65" s="1">
        <v>0.05</v>
      </c>
      <c r="C65" s="1">
        <v>2</v>
      </c>
      <c r="D65" s="1">
        <v>23</v>
      </c>
      <c r="E65" s="2">
        <v>0.49778986739204401</v>
      </c>
    </row>
    <row r="66" spans="2:5" x14ac:dyDescent="0.2">
      <c r="B66" s="1">
        <v>0.05</v>
      </c>
      <c r="C66" s="1">
        <v>3</v>
      </c>
      <c r="D66" s="1">
        <v>33</v>
      </c>
      <c r="E66" s="2">
        <v>0.51008931524975198</v>
      </c>
    </row>
    <row r="67" spans="2:5" x14ac:dyDescent="0.2">
      <c r="B67" s="1">
        <v>0.05</v>
      </c>
      <c r="C67" s="1">
        <v>4</v>
      </c>
      <c r="D67" s="1">
        <v>18</v>
      </c>
      <c r="E67" s="2">
        <v>0.47809323519102698</v>
      </c>
    </row>
    <row r="68" spans="2:5" x14ac:dyDescent="0.2">
      <c r="B68" s="1">
        <v>0.05</v>
      </c>
      <c r="C68" s="1">
        <v>5</v>
      </c>
      <c r="D68" s="1">
        <v>15</v>
      </c>
      <c r="E68" s="2">
        <v>0.273721031919545</v>
      </c>
    </row>
    <row r="69" spans="2:5" x14ac:dyDescent="0.2">
      <c r="B69" s="1">
        <v>0.05</v>
      </c>
      <c r="C69" s="1">
        <v>6</v>
      </c>
      <c r="D69" s="1">
        <v>16</v>
      </c>
      <c r="E69" s="2">
        <v>0.44225146198830401</v>
      </c>
    </row>
    <row r="70" spans="2:5" x14ac:dyDescent="0.2">
      <c r="B70" s="1">
        <v>0.05</v>
      </c>
      <c r="C70" s="1">
        <v>7</v>
      </c>
      <c r="D70" s="1">
        <v>17</v>
      </c>
      <c r="E70" s="2">
        <v>0.34909090909090901</v>
      </c>
    </row>
    <row r="71" spans="2:5" x14ac:dyDescent="0.2">
      <c r="B71" s="1">
        <v>0.05</v>
      </c>
      <c r="C71" s="1">
        <v>8</v>
      </c>
      <c r="D71" s="1">
        <v>14</v>
      </c>
      <c r="E71" s="2">
        <v>0.44654545454545402</v>
      </c>
    </row>
    <row r="72" spans="2:5" x14ac:dyDescent="0.2">
      <c r="B72" s="1">
        <v>0.05</v>
      </c>
      <c r="C72" s="1">
        <v>9</v>
      </c>
      <c r="D72" s="1">
        <v>24</v>
      </c>
      <c r="E72" s="2">
        <v>0.85731194886666295</v>
      </c>
    </row>
    <row r="73" spans="2:5" x14ac:dyDescent="0.2">
      <c r="B73" s="1">
        <v>0.05</v>
      </c>
      <c r="C73" s="1">
        <v>10</v>
      </c>
      <c r="D73" s="1">
        <v>18</v>
      </c>
      <c r="E73" s="2">
        <v>0.87272727272727302</v>
      </c>
    </row>
    <row r="74" spans="2:5" x14ac:dyDescent="0.2">
      <c r="B74" s="1">
        <v>0.05</v>
      </c>
      <c r="C74" s="1">
        <v>11</v>
      </c>
      <c r="D74" s="1">
        <v>27</v>
      </c>
      <c r="E74" s="2">
        <v>0.43258604357436098</v>
      </c>
    </row>
    <row r="75" spans="2:5" x14ac:dyDescent="0.2">
      <c r="B75" s="1">
        <v>0.05</v>
      </c>
      <c r="C75" s="1">
        <v>12</v>
      </c>
      <c r="D75" s="1">
        <v>14</v>
      </c>
      <c r="E75" s="2">
        <v>0.85383254380457696</v>
      </c>
    </row>
    <row r="76" spans="2:5" x14ac:dyDescent="0.2">
      <c r="B76" s="1">
        <v>0.05</v>
      </c>
      <c r="C76" s="1">
        <v>13</v>
      </c>
      <c r="D76" s="1">
        <v>23</v>
      </c>
      <c r="E76" s="2">
        <v>0.465360391882435</v>
      </c>
    </row>
    <row r="77" spans="2:5" x14ac:dyDescent="0.2">
      <c r="B77" s="1">
        <v>0.05</v>
      </c>
      <c r="C77" s="1">
        <v>14</v>
      </c>
      <c r="D77" s="1">
        <v>24</v>
      </c>
      <c r="E77" s="2">
        <v>0.42377078174743499</v>
      </c>
    </row>
    <row r="78" spans="2:5" x14ac:dyDescent="0.2">
      <c r="B78" s="1">
        <v>0.02</v>
      </c>
      <c r="C78" s="1">
        <v>0</v>
      </c>
      <c r="D78" s="1">
        <v>26</v>
      </c>
      <c r="E78" s="2">
        <v>0.23703703703703699</v>
      </c>
    </row>
    <row r="79" spans="2:5" x14ac:dyDescent="0.2">
      <c r="B79" s="1">
        <v>0.02</v>
      </c>
      <c r="C79" s="1">
        <v>1</v>
      </c>
      <c r="D79" s="1">
        <v>26</v>
      </c>
      <c r="E79" s="2">
        <v>0.230318257956449</v>
      </c>
    </row>
    <row r="80" spans="2:5" x14ac:dyDescent="0.2">
      <c r="B80" s="1">
        <v>0.02</v>
      </c>
      <c r="C80" s="1">
        <v>2</v>
      </c>
      <c r="D80" s="1">
        <v>30</v>
      </c>
      <c r="E80" s="2">
        <v>0.30692658647864002</v>
      </c>
    </row>
    <row r="81" spans="2:5" x14ac:dyDescent="0.2">
      <c r="B81" s="1">
        <v>0.02</v>
      </c>
      <c r="C81" s="1">
        <v>3</v>
      </c>
      <c r="D81" s="1">
        <v>19</v>
      </c>
      <c r="E81" s="2">
        <v>0.27679324894514801</v>
      </c>
    </row>
    <row r="82" spans="2:5" x14ac:dyDescent="0.2">
      <c r="B82" s="1">
        <v>0.02</v>
      </c>
      <c r="C82" s="1">
        <v>4</v>
      </c>
      <c r="D82" s="1">
        <v>29</v>
      </c>
      <c r="E82" s="2">
        <v>0.38396025550035501</v>
      </c>
    </row>
    <row r="83" spans="2:5" x14ac:dyDescent="0.2">
      <c r="B83" s="1">
        <v>0.02</v>
      </c>
      <c r="C83" s="1">
        <v>5</v>
      </c>
      <c r="D83" s="1">
        <v>25</v>
      </c>
      <c r="E83" s="2">
        <v>0.216239316239316</v>
      </c>
    </row>
    <row r="84" spans="2:5" x14ac:dyDescent="0.2">
      <c r="B84" s="1">
        <v>0.02</v>
      </c>
      <c r="C84" s="1">
        <v>6</v>
      </c>
      <c r="D84" s="1">
        <v>23</v>
      </c>
      <c r="E84" s="2">
        <v>0.216341689879294</v>
      </c>
    </row>
    <row r="85" spans="2:5" x14ac:dyDescent="0.2">
      <c r="B85" s="1">
        <v>0.02</v>
      </c>
      <c r="C85" s="1">
        <v>7</v>
      </c>
      <c r="D85" s="1">
        <v>30</v>
      </c>
      <c r="E85" s="2">
        <v>0.26632079550367499</v>
      </c>
    </row>
    <row r="86" spans="2:5" x14ac:dyDescent="0.2">
      <c r="B86" s="1">
        <v>0.02</v>
      </c>
      <c r="C86" s="1">
        <v>8</v>
      </c>
      <c r="D86" s="1">
        <v>42</v>
      </c>
      <c r="E86" s="2">
        <v>0.37169406719085102</v>
      </c>
    </row>
    <row r="87" spans="2:5" x14ac:dyDescent="0.2">
      <c r="B87" s="1">
        <v>0.02</v>
      </c>
      <c r="C87" s="1">
        <v>9</v>
      </c>
      <c r="D87" s="1">
        <v>35</v>
      </c>
      <c r="E87" s="2">
        <v>0.84496398630298697</v>
      </c>
    </row>
    <row r="88" spans="2:5" x14ac:dyDescent="0.2">
      <c r="B88" s="1">
        <v>0.02</v>
      </c>
      <c r="C88" s="1">
        <v>10</v>
      </c>
      <c r="D88" s="1">
        <v>22</v>
      </c>
      <c r="E88" s="2">
        <v>0.84705185185185194</v>
      </c>
    </row>
    <row r="89" spans="2:5" x14ac:dyDescent="0.2">
      <c r="B89" s="1">
        <v>0.02</v>
      </c>
      <c r="C89" s="1">
        <v>11</v>
      </c>
      <c r="D89" s="1">
        <v>16</v>
      </c>
      <c r="E89" s="2">
        <v>8.6824835941443704E-2</v>
      </c>
    </row>
    <row r="90" spans="2:5" x14ac:dyDescent="0.2">
      <c r="B90" s="1">
        <v>0.02</v>
      </c>
      <c r="C90" s="1">
        <v>12</v>
      </c>
      <c r="D90" s="1">
        <v>27</v>
      </c>
      <c r="E90" s="2">
        <v>0.82935251798561205</v>
      </c>
    </row>
    <row r="91" spans="2:5" x14ac:dyDescent="0.2">
      <c r="B91" s="1">
        <v>0.02</v>
      </c>
      <c r="C91" s="1">
        <v>13</v>
      </c>
      <c r="D91" s="1">
        <v>24</v>
      </c>
      <c r="E91" s="2">
        <v>0.18732525629077401</v>
      </c>
    </row>
    <row r="92" spans="2:5" x14ac:dyDescent="0.2">
      <c r="B92" s="1">
        <v>0.02</v>
      </c>
      <c r="C92" s="1">
        <v>14</v>
      </c>
      <c r="D92" s="1">
        <v>41</v>
      </c>
      <c r="E92" s="2">
        <v>0.2928</v>
      </c>
    </row>
    <row r="93" spans="2:5" x14ac:dyDescent="0.2">
      <c r="B93" s="1">
        <v>0.01</v>
      </c>
      <c r="C93" s="1">
        <v>0</v>
      </c>
      <c r="D93" s="1">
        <v>26</v>
      </c>
      <c r="E93" s="2">
        <v>0.23311462755692799</v>
      </c>
    </row>
    <row r="94" spans="2:5" x14ac:dyDescent="0.2">
      <c r="B94" s="1">
        <v>0.01</v>
      </c>
      <c r="C94" s="1">
        <v>1</v>
      </c>
      <c r="D94" s="1">
        <v>24</v>
      </c>
      <c r="E94" s="2">
        <v>0.130850047755492</v>
      </c>
    </row>
    <row r="95" spans="2:5" x14ac:dyDescent="0.2">
      <c r="B95" s="1">
        <v>0.01</v>
      </c>
      <c r="C95" s="1">
        <v>2</v>
      </c>
      <c r="D95" s="1">
        <v>20</v>
      </c>
      <c r="E95" s="2">
        <v>0.305998481397115</v>
      </c>
    </row>
    <row r="96" spans="2:5" x14ac:dyDescent="0.2">
      <c r="B96" s="1">
        <v>0.01</v>
      </c>
      <c r="C96" s="1">
        <v>3</v>
      </c>
      <c r="D96" s="1">
        <v>4</v>
      </c>
      <c r="E96" s="2">
        <v>0</v>
      </c>
    </row>
    <row r="97" spans="2:5" x14ac:dyDescent="0.2">
      <c r="B97" s="1">
        <v>0.01</v>
      </c>
      <c r="C97" s="1">
        <v>4</v>
      </c>
      <c r="D97" s="1">
        <v>11</v>
      </c>
      <c r="E97" s="2">
        <v>7.5516224188790601E-2</v>
      </c>
    </row>
    <row r="98" spans="2:5" x14ac:dyDescent="0.2">
      <c r="B98" s="1">
        <v>0.01</v>
      </c>
      <c r="C98" s="1">
        <v>5</v>
      </c>
      <c r="D98" s="1">
        <v>7</v>
      </c>
      <c r="E98" s="2">
        <v>0</v>
      </c>
    </row>
    <row r="99" spans="2:5" x14ac:dyDescent="0.2">
      <c r="B99" s="1">
        <v>0.01</v>
      </c>
      <c r="C99" s="1">
        <v>6</v>
      </c>
      <c r="D99" s="1">
        <v>18</v>
      </c>
      <c r="E99" s="2">
        <v>0.135728542914172</v>
      </c>
    </row>
    <row r="100" spans="2:5" x14ac:dyDescent="0.2">
      <c r="B100" s="1">
        <v>0.01</v>
      </c>
      <c r="C100" s="1">
        <v>7</v>
      </c>
      <c r="D100" s="1">
        <v>31</v>
      </c>
      <c r="E100" s="2">
        <v>0.12887828162291201</v>
      </c>
    </row>
    <row r="101" spans="2:5" x14ac:dyDescent="0.2">
      <c r="B101" s="1">
        <v>0.01</v>
      </c>
      <c r="C101" s="1">
        <v>8</v>
      </c>
      <c r="D101" s="1">
        <v>22</v>
      </c>
      <c r="E101" s="2">
        <v>0.16078066914498099</v>
      </c>
    </row>
    <row r="102" spans="2:5" x14ac:dyDescent="0.2">
      <c r="B102" s="1">
        <v>0.01</v>
      </c>
      <c r="C102" s="1">
        <v>9</v>
      </c>
      <c r="D102" s="1">
        <v>34</v>
      </c>
      <c r="E102" s="2">
        <v>0.83829937580968095</v>
      </c>
    </row>
    <row r="103" spans="2:5" x14ac:dyDescent="0.2">
      <c r="B103" s="1">
        <v>0.01</v>
      </c>
      <c r="C103" s="1">
        <v>10</v>
      </c>
      <c r="D103" s="1">
        <v>12</v>
      </c>
      <c r="E103" s="2">
        <v>0.83369609977057502</v>
      </c>
    </row>
    <row r="104" spans="2:5" x14ac:dyDescent="0.2">
      <c r="B104" s="1">
        <v>0.01</v>
      </c>
      <c r="C104" s="1">
        <v>11</v>
      </c>
      <c r="D104" s="1">
        <v>24</v>
      </c>
      <c r="E104" s="2">
        <v>0.13473818646232399</v>
      </c>
    </row>
    <row r="105" spans="2:5" x14ac:dyDescent="0.2">
      <c r="B105" s="1">
        <v>0.01</v>
      </c>
      <c r="C105" s="1">
        <v>12</v>
      </c>
      <c r="D105" s="1">
        <v>21</v>
      </c>
      <c r="E105" s="2">
        <v>0.82090841056934005</v>
      </c>
    </row>
    <row r="106" spans="2:5" x14ac:dyDescent="0.2">
      <c r="B106" s="1">
        <v>0.01</v>
      </c>
      <c r="C106" s="1">
        <v>13</v>
      </c>
      <c r="D106" s="1">
        <v>16</v>
      </c>
      <c r="E106" s="2">
        <v>0.112426035502959</v>
      </c>
    </row>
    <row r="107" spans="2:5" x14ac:dyDescent="0.2">
      <c r="B107" s="1">
        <v>0.01</v>
      </c>
      <c r="C107" s="1">
        <v>14</v>
      </c>
      <c r="D107" s="1">
        <v>15</v>
      </c>
      <c r="E107" s="2">
        <v>0.110800744878957</v>
      </c>
    </row>
    <row r="108" spans="2:5" x14ac:dyDescent="0.2">
      <c r="B108" s="1">
        <v>5.0000000000000001E-3</v>
      </c>
      <c r="C108" s="1">
        <v>0</v>
      </c>
      <c r="D108" s="1">
        <v>7</v>
      </c>
      <c r="E108" s="2">
        <v>2.4922118380062302E-3</v>
      </c>
    </row>
    <row r="109" spans="2:5" x14ac:dyDescent="0.2">
      <c r="B109" s="1">
        <v>5.0000000000000001E-3</v>
      </c>
      <c r="C109" s="1">
        <v>1</v>
      </c>
      <c r="D109" s="1">
        <v>3</v>
      </c>
      <c r="E109" s="2">
        <v>0</v>
      </c>
    </row>
    <row r="110" spans="2:5" x14ac:dyDescent="0.2">
      <c r="B110" s="1">
        <v>5.0000000000000001E-3</v>
      </c>
      <c r="C110" s="1">
        <v>2</v>
      </c>
      <c r="D110" s="1">
        <v>27</v>
      </c>
      <c r="E110" s="2">
        <v>0.25362872421695898</v>
      </c>
    </row>
    <row r="111" spans="2:5" x14ac:dyDescent="0.2">
      <c r="B111" s="1">
        <v>5.0000000000000001E-3</v>
      </c>
      <c r="C111" s="1">
        <v>3</v>
      </c>
      <c r="D111" s="1">
        <v>3</v>
      </c>
      <c r="E111" s="2">
        <v>0</v>
      </c>
    </row>
    <row r="112" spans="2:5" x14ac:dyDescent="0.2">
      <c r="B112" s="1">
        <v>5.0000000000000001E-3</v>
      </c>
      <c r="C112" s="1">
        <v>4</v>
      </c>
      <c r="D112" s="1">
        <v>12</v>
      </c>
      <c r="E112" s="2">
        <v>8.3283759666865007E-2</v>
      </c>
    </row>
    <row r="113" spans="2:5" x14ac:dyDescent="0.2">
      <c r="B113" s="1">
        <v>5.0000000000000001E-3</v>
      </c>
      <c r="C113" s="1">
        <v>5</v>
      </c>
      <c r="D113" s="1">
        <v>3</v>
      </c>
      <c r="E113" s="2">
        <v>0</v>
      </c>
    </row>
    <row r="114" spans="2:5" x14ac:dyDescent="0.2">
      <c r="B114" s="1">
        <v>5.0000000000000001E-3</v>
      </c>
      <c r="C114" s="1">
        <v>6</v>
      </c>
      <c r="D114" s="1">
        <v>20</v>
      </c>
      <c r="E114" s="2">
        <v>0.18150388936905801</v>
      </c>
    </row>
    <row r="115" spans="2:5" x14ac:dyDescent="0.2">
      <c r="B115" s="1">
        <v>5.0000000000000001E-3</v>
      </c>
      <c r="C115" s="1">
        <v>7</v>
      </c>
      <c r="D115" s="1">
        <v>3</v>
      </c>
      <c r="E115" s="2">
        <v>0</v>
      </c>
    </row>
    <row r="116" spans="2:5" x14ac:dyDescent="0.2">
      <c r="B116" s="1">
        <v>5.0000000000000001E-3</v>
      </c>
      <c r="C116" s="1">
        <v>8</v>
      </c>
      <c r="D116" s="1">
        <v>9</v>
      </c>
      <c r="E116" s="2">
        <v>0.11431316042266999</v>
      </c>
    </row>
    <row r="117" spans="2:5" x14ac:dyDescent="0.2">
      <c r="B117" s="1">
        <v>5.0000000000000001E-3</v>
      </c>
      <c r="C117" s="1">
        <v>9</v>
      </c>
      <c r="D117" s="1">
        <v>3</v>
      </c>
      <c r="E117" s="2">
        <v>0.82443195127664504</v>
      </c>
    </row>
    <row r="118" spans="2:5" x14ac:dyDescent="0.2">
      <c r="B118" s="1">
        <v>5.0000000000000001E-3</v>
      </c>
      <c r="C118" s="1">
        <v>10</v>
      </c>
      <c r="D118" s="1">
        <v>4</v>
      </c>
      <c r="E118" s="2">
        <v>0.82869379014989297</v>
      </c>
    </row>
    <row r="119" spans="2:5" x14ac:dyDescent="0.2">
      <c r="B119" s="1">
        <v>5.0000000000000001E-3</v>
      </c>
      <c r="C119" s="1">
        <v>11</v>
      </c>
      <c r="D119" s="1">
        <v>4</v>
      </c>
      <c r="E119" s="2">
        <v>1.4194464158977999E-3</v>
      </c>
    </row>
    <row r="120" spans="2:5" x14ac:dyDescent="0.2">
      <c r="B120" s="1">
        <v>5.0000000000000001E-3</v>
      </c>
      <c r="C120" s="1">
        <v>12</v>
      </c>
      <c r="D120" s="1">
        <v>22</v>
      </c>
      <c r="E120" s="2">
        <v>0.831273792093704</v>
      </c>
    </row>
    <row r="121" spans="2:5" x14ac:dyDescent="0.2">
      <c r="B121" s="1">
        <v>5.0000000000000001E-3</v>
      </c>
      <c r="C121" s="1">
        <v>13</v>
      </c>
      <c r="D121" s="1">
        <v>6</v>
      </c>
      <c r="E121" s="2">
        <v>0</v>
      </c>
    </row>
    <row r="122" spans="2:5" x14ac:dyDescent="0.2">
      <c r="B122" s="1">
        <v>5.0000000000000001E-3</v>
      </c>
      <c r="C122" s="1">
        <v>14</v>
      </c>
      <c r="D122" s="1">
        <v>20</v>
      </c>
      <c r="E122" s="2">
        <v>0.15011037527593801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2"/>
  <sheetViews>
    <sheetView zoomScaleNormal="100" workbookViewId="0">
      <selection activeCell="F16" sqref="F16"/>
    </sheetView>
  </sheetViews>
  <sheetFormatPr defaultRowHeight="12.75" x14ac:dyDescent="0.2"/>
  <cols>
    <col min="1" max="1025" width="10.5703125" style="1"/>
  </cols>
  <sheetData>
    <row r="1" spans="1:20" x14ac:dyDescent="0.2">
      <c r="A1" s="1" t="s">
        <v>12</v>
      </c>
      <c r="B1"/>
      <c r="C1"/>
      <c r="D1"/>
      <c r="E1"/>
      <c r="G1"/>
      <c r="H1"/>
      <c r="I1"/>
      <c r="J1"/>
      <c r="K1"/>
      <c r="L1"/>
      <c r="M1"/>
      <c r="N1"/>
      <c r="T1"/>
    </row>
    <row r="2" spans="1:20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/>
      <c r="I2"/>
      <c r="J2"/>
      <c r="K2"/>
      <c r="L2"/>
      <c r="M2"/>
      <c r="N2"/>
      <c r="T2"/>
    </row>
    <row r="3" spans="1:20" x14ac:dyDescent="0.2">
      <c r="B3" s="1">
        <v>1</v>
      </c>
      <c r="C3" s="1">
        <v>0</v>
      </c>
      <c r="D3" s="1">
        <v>20</v>
      </c>
      <c r="E3" s="2">
        <v>0.71840618495390995</v>
      </c>
      <c r="G3" s="1" t="s">
        <v>7</v>
      </c>
      <c r="H3"/>
      <c r="I3"/>
      <c r="J3"/>
      <c r="K3"/>
      <c r="L3"/>
      <c r="M3"/>
      <c r="N3"/>
      <c r="T3" s="2"/>
    </row>
    <row r="4" spans="1:20" x14ac:dyDescent="0.2">
      <c r="B4" s="1">
        <v>1</v>
      </c>
      <c r="C4" s="1">
        <v>1</v>
      </c>
      <c r="D4" s="1">
        <v>30</v>
      </c>
      <c r="E4" s="2">
        <v>0.73454545454545495</v>
      </c>
      <c r="G4"/>
      <c r="H4"/>
      <c r="I4"/>
      <c r="J4"/>
      <c r="K4"/>
      <c r="L4"/>
      <c r="M4"/>
      <c r="N4"/>
      <c r="T4" s="2"/>
    </row>
    <row r="5" spans="1:20" x14ac:dyDescent="0.2">
      <c r="B5" s="1">
        <v>1</v>
      </c>
      <c r="C5" s="1">
        <v>2</v>
      </c>
      <c r="D5" s="1">
        <v>19</v>
      </c>
      <c r="E5" s="2">
        <v>0.71525925925925904</v>
      </c>
      <c r="G5" s="8" t="s">
        <v>1</v>
      </c>
      <c r="H5" s="8" t="s">
        <v>8</v>
      </c>
      <c r="I5" s="8"/>
      <c r="J5" s="8"/>
      <c r="K5" s="8"/>
      <c r="L5" s="8"/>
      <c r="M5" s="8" t="s">
        <v>9</v>
      </c>
      <c r="N5" s="8" t="s">
        <v>10</v>
      </c>
      <c r="T5" s="2"/>
    </row>
    <row r="6" spans="1:20" x14ac:dyDescent="0.2">
      <c r="B6" s="1">
        <v>1</v>
      </c>
      <c r="C6" s="1">
        <v>3</v>
      </c>
      <c r="D6" s="1">
        <v>25</v>
      </c>
      <c r="E6" s="2">
        <v>0.72759643916913896</v>
      </c>
      <c r="G6" s="8"/>
      <c r="H6" s="1">
        <f>Master!C2</f>
        <v>1</v>
      </c>
      <c r="I6" s="1">
        <f>Master!D2</f>
        <v>3</v>
      </c>
      <c r="J6" s="1">
        <f>Master!E2</f>
        <v>6</v>
      </c>
      <c r="K6" s="1">
        <f>Master!F2</f>
        <v>8</v>
      </c>
      <c r="L6" s="1">
        <f>Master!G2</f>
        <v>13</v>
      </c>
      <c r="M6" s="8"/>
      <c r="N6" s="8" t="s">
        <v>10</v>
      </c>
      <c r="T6" s="2"/>
    </row>
    <row r="7" spans="1:20" x14ac:dyDescent="0.2">
      <c r="B7" s="1">
        <v>1</v>
      </c>
      <c r="C7" s="1">
        <v>4</v>
      </c>
      <c r="D7" s="1">
        <v>12</v>
      </c>
      <c r="E7" s="2">
        <v>0.681723625557206</v>
      </c>
      <c r="G7" s="1">
        <v>1</v>
      </c>
      <c r="H7" s="2">
        <f>IF(Transfer!H$6="","",VLOOKUP(Transfer!H$6,Transfer!$C3:$E17,3))</f>
        <v>0.73454545454545495</v>
      </c>
      <c r="I7" s="2">
        <f>IF(Transfer!I$6="","",VLOOKUP(Transfer!I$6,Transfer!$C3:$E17,3))</f>
        <v>0.72759643916913896</v>
      </c>
      <c r="J7" s="2">
        <f>IF(Transfer!J$6="","",VLOOKUP(Transfer!J$6,Transfer!$C3:$E17,3))</f>
        <v>0.73586598863296404</v>
      </c>
      <c r="K7" s="2">
        <f>IF(Transfer!K$6="","",VLOOKUP(Transfer!K$6,Transfer!$C3:$E17,3))</f>
        <v>0.72031109781633296</v>
      </c>
      <c r="L7" s="2">
        <f>IF(Transfer!L$6="","",VLOOKUP(Transfer!L$6,Transfer!$C3:$E17,3))</f>
        <v>0.72505212987786705</v>
      </c>
      <c r="M7" s="2">
        <f>SUM(Transfer!H7:L7)</f>
        <v>3.6433711100417576</v>
      </c>
      <c r="N7" s="2">
        <f>Transfer!M7/COUNTA(Transfer!H$6:L$6)</f>
        <v>0.72867422200835152</v>
      </c>
      <c r="T7" s="2"/>
    </row>
    <row r="8" spans="1:20" x14ac:dyDescent="0.2">
      <c r="B8" s="1">
        <v>1</v>
      </c>
      <c r="C8" s="1">
        <v>5</v>
      </c>
      <c r="D8" s="1">
        <v>15</v>
      </c>
      <c r="E8" s="2">
        <v>0.711601550849985</v>
      </c>
      <c r="G8"/>
      <c r="H8" s="1">
        <f>IF(Transfer!H$6="","",VLOOKUP(Transfer!H$6,Transfer!$C3:$E17,2))</f>
        <v>30</v>
      </c>
      <c r="I8" s="1">
        <f>IF(Transfer!I$6="","",VLOOKUP(Transfer!I$6,Transfer!$C3:$E17,2))</f>
        <v>25</v>
      </c>
      <c r="J8" s="1">
        <f>IF(Transfer!J$6="","",VLOOKUP(Transfer!J$6,Transfer!$C3:$E17,2))</f>
        <v>31</v>
      </c>
      <c r="K8" s="1">
        <f>IF(Transfer!K$6="","",VLOOKUP(Transfer!K$6,Transfer!$C3:$E17,2))</f>
        <v>24</v>
      </c>
      <c r="L8" s="1">
        <f>IF(Transfer!L$6="","",VLOOKUP(Transfer!L$6,Transfer!$C3:$E17,2))</f>
        <v>23</v>
      </c>
      <c r="M8" s="1">
        <f>SUM(Transfer!H8:L8)</f>
        <v>133</v>
      </c>
      <c r="N8" s="1">
        <f>Transfer!M8/COUNTA(Transfer!H$6:L$6)</f>
        <v>26.6</v>
      </c>
      <c r="T8" s="2"/>
    </row>
    <row r="9" spans="1:20" x14ac:dyDescent="0.2">
      <c r="B9" s="1">
        <v>1</v>
      </c>
      <c r="C9" s="1">
        <v>6</v>
      </c>
      <c r="D9" s="1">
        <v>31</v>
      </c>
      <c r="E9" s="2">
        <v>0.73586598863296404</v>
      </c>
      <c r="G9" s="1">
        <v>0.5</v>
      </c>
      <c r="H9" s="2">
        <f>IF(Transfer!H$6="","",VLOOKUP(Transfer!H$6,Transfer!$C18:$E32,3))</f>
        <v>0.68625704956960498</v>
      </c>
      <c r="I9" s="2">
        <f>IF(Transfer!I$6="","",VLOOKUP(Transfer!I$6,Transfer!$C18:$E32,3))</f>
        <v>0.69017480409885501</v>
      </c>
      <c r="J9" s="2">
        <f>IF(Transfer!J$6="","",VLOOKUP(Transfer!J$6,Transfer!$C18:$E32,3))</f>
        <v>0.68702751738736001</v>
      </c>
      <c r="K9" s="2">
        <f>IF(Transfer!K$6="","",VLOOKUP(Transfer!K$6,Transfer!$C18:$E32,3))</f>
        <v>0.69347037484885099</v>
      </c>
      <c r="L9" s="2">
        <f>IF(Transfer!L$6="","",VLOOKUP(Transfer!L$6,Transfer!$C18:$E32,3))</f>
        <v>0.67808836789900795</v>
      </c>
      <c r="M9" s="2">
        <f>SUM(Transfer!H9:L9)</f>
        <v>3.4350181138036793</v>
      </c>
      <c r="N9" s="2">
        <f>Transfer!M9/COUNTA(Transfer!H$6:L$6)</f>
        <v>0.6870036227607359</v>
      </c>
      <c r="T9" s="2"/>
    </row>
    <row r="10" spans="1:20" x14ac:dyDescent="0.2">
      <c r="B10" s="1">
        <v>1</v>
      </c>
      <c r="C10" s="1">
        <v>7</v>
      </c>
      <c r="D10" s="1">
        <v>17</v>
      </c>
      <c r="E10" s="2">
        <v>0.69534262830020799</v>
      </c>
      <c r="G10"/>
      <c r="H10" s="1">
        <f>IF(Transfer!H$6="","",VLOOKUP(Transfer!H$6,Transfer!$C$18:$E$32,2))</f>
        <v>20</v>
      </c>
      <c r="I10" s="1">
        <f>IF(Transfer!I$6="","",VLOOKUP(Transfer!I$6,Transfer!$C$18:$E$32,2))</f>
        <v>26</v>
      </c>
      <c r="J10" s="1">
        <f>IF(Transfer!J$6="","",VLOOKUP(Transfer!J$6,Transfer!$C$18:$E$32,2))</f>
        <v>21</v>
      </c>
      <c r="K10" s="1">
        <f>IF(Transfer!K$6="","",VLOOKUP(Transfer!K$6,Transfer!$C$18:$E$32,2))</f>
        <v>25</v>
      </c>
      <c r="L10" s="1">
        <f>IF(Transfer!L$6="","",VLOOKUP(Transfer!L$6,Transfer!$C$18:$E$32,2))</f>
        <v>14</v>
      </c>
      <c r="M10" s="1">
        <f>SUM(Transfer!H10:L10)</f>
        <v>106</v>
      </c>
      <c r="N10" s="1">
        <f>Transfer!M10/COUNTA(Transfer!H$6:L$6)</f>
        <v>21.2</v>
      </c>
      <c r="T10" s="2"/>
    </row>
    <row r="11" spans="1:20" x14ac:dyDescent="0.2">
      <c r="B11" s="1">
        <v>1</v>
      </c>
      <c r="C11" s="1">
        <v>8</v>
      </c>
      <c r="D11" s="1">
        <v>24</v>
      </c>
      <c r="E11" s="2">
        <v>0.72031109781633296</v>
      </c>
      <c r="G11" s="1">
        <v>0.2</v>
      </c>
      <c r="H11" s="2">
        <f>IF(Transfer!H$6="","",VLOOKUP(Transfer!H$6,Transfer!$C$33:$E$47,3))</f>
        <v>0.59635494472662098</v>
      </c>
      <c r="I11" s="2">
        <f>IF(Transfer!I$6="","",VLOOKUP(Transfer!I$6,Transfer!$C$33:$E$47,3))</f>
        <v>0.59335347432024199</v>
      </c>
      <c r="J11" s="2">
        <f>IF(Transfer!J$6="","",VLOOKUP(Transfer!J$6,Transfer!$C$33:$E$47,3))</f>
        <v>0.576350364963504</v>
      </c>
      <c r="K11" s="2">
        <f>IF(Transfer!K$6="","",VLOOKUP(Transfer!K$6,Transfer!$C$33:$E$47,3))</f>
        <v>0.62878319950586803</v>
      </c>
      <c r="L11" s="2">
        <f>IF(Transfer!L$6="","",VLOOKUP(Transfer!L$6,Transfer!$C$33:$E$47,3))</f>
        <v>0.63261648745519705</v>
      </c>
      <c r="M11" s="2">
        <f>SUM(Transfer!H11:L11)</f>
        <v>3.0274584709714323</v>
      </c>
      <c r="N11" s="2">
        <f>Transfer!M11/COUNTA(Transfer!H$6:L$6)</f>
        <v>0.6054916941942865</v>
      </c>
      <c r="T11" s="2"/>
    </row>
    <row r="12" spans="1:20" x14ac:dyDescent="0.2">
      <c r="B12" s="1">
        <v>1</v>
      </c>
      <c r="C12" s="1">
        <v>9</v>
      </c>
      <c r="D12" s="1">
        <v>13</v>
      </c>
      <c r="E12" s="2">
        <v>0.92582126457082303</v>
      </c>
      <c r="G12"/>
      <c r="H12" s="1">
        <f>IF(Transfer!H$6="","",VLOOKUP(Transfer!H$6,Transfer!$C$33:$E$47,2))</f>
        <v>11</v>
      </c>
      <c r="I12" s="1">
        <f>IF(Transfer!I$6="","",VLOOKUP(Transfer!I$6,Transfer!$C$33:$E$47,2))</f>
        <v>12</v>
      </c>
      <c r="J12" s="1">
        <f>IF(Transfer!J$6="","",VLOOKUP(Transfer!J$6,Transfer!$C$33:$E$47,2))</f>
        <v>10</v>
      </c>
      <c r="K12" s="1">
        <f>IF(Transfer!K$6="","",VLOOKUP(Transfer!K$6,Transfer!$C$33:$E$47,2))</f>
        <v>20</v>
      </c>
      <c r="L12" s="1">
        <f>IF(Transfer!L$6="","",VLOOKUP(Transfer!L$6,Transfer!$C$33:$E$47,2))</f>
        <v>17</v>
      </c>
      <c r="M12" s="1">
        <f>SUM(Transfer!H12:L12)</f>
        <v>70</v>
      </c>
      <c r="N12" s="1">
        <f>Transfer!M12/COUNTA(Transfer!H$6:L$6)</f>
        <v>14</v>
      </c>
      <c r="T12" s="2"/>
    </row>
    <row r="13" spans="1:20" x14ac:dyDescent="0.2">
      <c r="B13" s="1">
        <v>1</v>
      </c>
      <c r="C13" s="1">
        <v>10</v>
      </c>
      <c r="D13" s="1">
        <v>17</v>
      </c>
      <c r="E13" s="2">
        <v>0.92487931237489696</v>
      </c>
      <c r="G13" s="1">
        <v>0.1</v>
      </c>
      <c r="H13" s="2">
        <f>IF(Transfer!H$6="","",VLOOKUP(Transfer!H$6,Transfer!$C$48:$E$62,3))</f>
        <v>0.56828324903302596</v>
      </c>
      <c r="I13" s="2">
        <f>IF(Transfer!I$6="","",VLOOKUP(Transfer!I$6,Transfer!$C$48:$E$62,3))</f>
        <v>0.56999686814907602</v>
      </c>
      <c r="J13" s="2">
        <f>IF(Transfer!J$6="","",VLOOKUP(Transfer!J$6,Transfer!$C$48:$E$62,3))</f>
        <v>0.502274795268426</v>
      </c>
      <c r="K13" s="2">
        <f>IF(Transfer!K$6="","",VLOOKUP(Transfer!K$6,Transfer!$C$48:$E$62,3))</f>
        <v>0.59495594044363398</v>
      </c>
      <c r="L13" s="2">
        <f>IF(Transfer!L$6="","",VLOOKUP(Transfer!L$6,Transfer!$C$48:$E$62,3))</f>
        <v>0.59592078037245</v>
      </c>
      <c r="M13" s="2">
        <f>SUM(Transfer!H13:L13)</f>
        <v>2.8314316332666118</v>
      </c>
      <c r="N13" s="2">
        <f>Transfer!M13/COUNTA(Transfer!H$6:L$6)</f>
        <v>0.56628632665332235</v>
      </c>
      <c r="T13" s="2"/>
    </row>
    <row r="14" spans="1:20" x14ac:dyDescent="0.2">
      <c r="B14" s="1">
        <v>1</v>
      </c>
      <c r="C14" s="1">
        <v>11</v>
      </c>
      <c r="D14" s="1">
        <v>18</v>
      </c>
      <c r="E14" s="2">
        <v>0.71842340997312604</v>
      </c>
      <c r="G14"/>
      <c r="H14" s="1">
        <f>IF(Transfer!H$6="","",VLOOKUP(Transfer!H$6,Transfer!$C$48:$E$62,2))</f>
        <v>22</v>
      </c>
      <c r="I14" s="1">
        <f>IF(Transfer!I$6="","",VLOOKUP(Transfer!I$6,Transfer!$C$48:$E$62,2))</f>
        <v>21</v>
      </c>
      <c r="J14" s="1">
        <f>IF(Transfer!J$6="","",VLOOKUP(Transfer!J$6,Transfer!$C$48:$E$62,2))</f>
        <v>19</v>
      </c>
      <c r="K14" s="1">
        <f>IF(Transfer!K$6="","",VLOOKUP(Transfer!K$6,Transfer!$C$48:$E$62,2))</f>
        <v>18</v>
      </c>
      <c r="L14" s="1">
        <f>IF(Transfer!L$6="","",VLOOKUP(Transfer!L$6,Transfer!$C$48:$E$62,2))</f>
        <v>24</v>
      </c>
      <c r="M14" s="1">
        <f>SUM(Transfer!H14:L14)</f>
        <v>104</v>
      </c>
      <c r="N14" s="1">
        <f>Transfer!M14/COUNTA(Transfer!H$6:L$6)</f>
        <v>20.8</v>
      </c>
      <c r="T14" s="2"/>
    </row>
    <row r="15" spans="1:20" x14ac:dyDescent="0.2">
      <c r="B15" s="1">
        <v>1</v>
      </c>
      <c r="C15" s="1">
        <v>12</v>
      </c>
      <c r="D15" s="1">
        <v>25</v>
      </c>
      <c r="E15" s="2">
        <v>0.93532281856348598</v>
      </c>
      <c r="G15" s="1">
        <v>0.05</v>
      </c>
      <c r="H15" s="2">
        <f>IF(Transfer!H$6="","",VLOOKUP(Transfer!H$6,Transfer!$C$63:$E$77,3))</f>
        <v>0.35413263639333498</v>
      </c>
      <c r="I15" s="2">
        <f>IF(Transfer!I$6="","",VLOOKUP(Transfer!I$6,Transfer!$C$63:$E$77,3))</f>
        <v>0.50587861455354299</v>
      </c>
      <c r="J15" s="2">
        <f>IF(Transfer!J$6="","",VLOOKUP(Transfer!J$6,Transfer!$C$63:$E$77,3))</f>
        <v>0.471670127558588</v>
      </c>
      <c r="K15" s="2">
        <f>IF(Transfer!K$6="","",VLOOKUP(Transfer!K$6,Transfer!$C$63:$E$77,3))</f>
        <v>0.54108956602031399</v>
      </c>
      <c r="L15" s="2">
        <f>IF(Transfer!L$6="","",VLOOKUP(Transfer!L$6,Transfer!$C$63:$E$77,3))</f>
        <v>0.51557200123342595</v>
      </c>
      <c r="M15" s="2">
        <f>SUM(Transfer!H15:L15)</f>
        <v>2.3883429457592058</v>
      </c>
      <c r="N15" s="2">
        <f>Transfer!M15/COUNTA(Transfer!H$6:L$6)</f>
        <v>0.47766858915184118</v>
      </c>
      <c r="T15" s="2"/>
    </row>
    <row r="16" spans="1:20" x14ac:dyDescent="0.2">
      <c r="B16" s="1">
        <v>1</v>
      </c>
      <c r="C16" s="1">
        <v>13</v>
      </c>
      <c r="D16" s="1">
        <v>23</v>
      </c>
      <c r="E16" s="2">
        <v>0.72505212987786705</v>
      </c>
      <c r="G16"/>
      <c r="H16" s="1">
        <f>IF(Transfer!H$6="","",VLOOKUP(Transfer!H$6,Transfer!$C$63:$E$77,2))</f>
        <v>9</v>
      </c>
      <c r="I16" s="1">
        <f>IF(Transfer!I$6="","",VLOOKUP(Transfer!I$6,Transfer!$C$63:$E$77,2))</f>
        <v>12</v>
      </c>
      <c r="J16" s="1">
        <f>IF(Transfer!J$6="","",VLOOKUP(Transfer!J$6,Transfer!$C$63:$E$77,2))</f>
        <v>21</v>
      </c>
      <c r="K16" s="1">
        <f>IF(Transfer!K$6="","",VLOOKUP(Transfer!K$6,Transfer!$C$63:$E$77,2))</f>
        <v>17</v>
      </c>
      <c r="L16" s="1">
        <f>IF(Transfer!L$6="","",VLOOKUP(Transfer!L$6,Transfer!$C$63:$E$77,2))</f>
        <v>16</v>
      </c>
      <c r="M16" s="1">
        <f>SUM(Transfer!H16:L16)</f>
        <v>75</v>
      </c>
      <c r="N16" s="1">
        <f>Transfer!M16/COUNTA(Transfer!H$6:L$6)</f>
        <v>15</v>
      </c>
      <c r="T16" s="2"/>
    </row>
    <row r="17" spans="2:20" x14ac:dyDescent="0.2">
      <c r="B17" s="1">
        <v>1</v>
      </c>
      <c r="C17" s="1">
        <v>14</v>
      </c>
      <c r="D17" s="1">
        <v>13</v>
      </c>
      <c r="E17" s="2">
        <v>0.69895591647331801</v>
      </c>
      <c r="G17" s="1">
        <v>0.02</v>
      </c>
      <c r="H17" s="2">
        <f>IF(Transfer!H$6="","",VLOOKUP(Transfer!H$6,Transfer!$C$78:$E$92,3))</f>
        <v>0.32007636016544699</v>
      </c>
      <c r="I17" s="2">
        <f>IF(Transfer!I$6="","",VLOOKUP(Transfer!I$6,Transfer!$C$78:$E$92,3))</f>
        <v>0.40048105832832198</v>
      </c>
      <c r="J17" s="2">
        <f>IF(Transfer!J$6="","",VLOOKUP(Transfer!J$6,Transfer!$C$78:$E$92,3))</f>
        <v>0.28080568720379101</v>
      </c>
      <c r="K17" s="2">
        <f>IF(Transfer!K$6="","",VLOOKUP(Transfer!K$6,Transfer!$C$78:$E$92,3))</f>
        <v>0.37762237762237799</v>
      </c>
      <c r="L17" s="2">
        <f>IF(Transfer!L$6="","",VLOOKUP(Transfer!L$6,Transfer!$C$78:$E$92,3))</f>
        <v>0.32765399737876799</v>
      </c>
      <c r="M17" s="2">
        <f>SUM(Transfer!H17:L17)</f>
        <v>1.706639480698706</v>
      </c>
      <c r="N17" s="2">
        <f>Transfer!M17/COUNTA(Transfer!H$6:L$6)</f>
        <v>0.34132789613974118</v>
      </c>
      <c r="T17" s="2"/>
    </row>
    <row r="18" spans="2:20" x14ac:dyDescent="0.2">
      <c r="B18" s="1">
        <v>0.5</v>
      </c>
      <c r="C18" s="1">
        <v>0</v>
      </c>
      <c r="D18" s="1">
        <v>10</v>
      </c>
      <c r="E18" s="2">
        <v>0.63467765675596099</v>
      </c>
      <c r="G18"/>
      <c r="H18" s="1">
        <f>IF(Transfer!H$6="","",VLOOKUP(Transfer!H$6,Transfer!$C$78:$E$92,2))</f>
        <v>19</v>
      </c>
      <c r="I18" s="1">
        <f>IF(Transfer!I$6="","",VLOOKUP(Transfer!I$6,Transfer!$C$78:$E$92,2))</f>
        <v>22</v>
      </c>
      <c r="J18" s="1">
        <f>IF(Transfer!J$6="","",VLOOKUP(Transfer!J$6,Transfer!$C$78:$E$92,2))</f>
        <v>16</v>
      </c>
      <c r="K18" s="1">
        <f>IF(Transfer!K$6="","",VLOOKUP(Transfer!K$6,Transfer!$C$78:$E$92,2))</f>
        <v>18</v>
      </c>
      <c r="L18" s="1">
        <f>IF(Transfer!L$6="","",VLOOKUP(Transfer!L$6,Transfer!$C$78:$E$92,2))</f>
        <v>12</v>
      </c>
      <c r="M18" s="1">
        <f>SUM(Transfer!H18:L18)</f>
        <v>87</v>
      </c>
      <c r="N18" s="1">
        <f>Transfer!M18/COUNTA(Transfer!H$6:L$6)</f>
        <v>17.399999999999999</v>
      </c>
      <c r="T18" s="2"/>
    </row>
    <row r="19" spans="2:20" x14ac:dyDescent="0.2">
      <c r="B19" s="1">
        <v>0.5</v>
      </c>
      <c r="C19" s="1">
        <v>1</v>
      </c>
      <c r="D19" s="1">
        <v>20</v>
      </c>
      <c r="E19" s="2">
        <v>0.68625704956960498</v>
      </c>
      <c r="G19" s="1">
        <v>0.01</v>
      </c>
      <c r="H19" s="2">
        <f>IF(Transfer!H$6="","",VLOOKUP(Transfer!H$6,Transfer!$C$93:$E$107,3))</f>
        <v>0.25353884869455801</v>
      </c>
      <c r="I19" s="2">
        <f>IF(Transfer!I$6="","",VLOOKUP(Transfer!I$6,Transfer!$C$93:$E$107,3))</f>
        <v>8.4243369734789394E-2</v>
      </c>
      <c r="J19" s="2">
        <f>IF(Transfer!J$6="","",VLOOKUP(Transfer!J$6,Transfer!$C$93:$E$107,3))</f>
        <v>0.30965391621129301</v>
      </c>
      <c r="K19" s="2">
        <f>IF(Transfer!K$6="","",VLOOKUP(Transfer!K$6,Transfer!$C$93:$E$107,3))</f>
        <v>0.31184128952262902</v>
      </c>
      <c r="L19" s="2">
        <f>IF(Transfer!L$6="","",VLOOKUP(Transfer!L$6,Transfer!$C$93:$E$107,3))</f>
        <v>0.32112004766160301</v>
      </c>
      <c r="M19" s="2">
        <f>SUM(Transfer!H19:L19)</f>
        <v>1.2803974718248725</v>
      </c>
      <c r="N19" s="2">
        <f>Transfer!M19/COUNTA(Transfer!H$6:L$6)</f>
        <v>0.25607949436497451</v>
      </c>
      <c r="T19" s="2"/>
    </row>
    <row r="20" spans="2:20" x14ac:dyDescent="0.2">
      <c r="B20" s="1">
        <v>0.5</v>
      </c>
      <c r="C20" s="1">
        <v>2</v>
      </c>
      <c r="D20" s="1">
        <v>28</v>
      </c>
      <c r="E20" s="2">
        <v>0.69515498043936197</v>
      </c>
      <c r="G20"/>
      <c r="H20" s="1">
        <f>IF(Transfer!H$6="","",VLOOKUP(Transfer!H$6,Transfer!$C$93:$E$107,2))</f>
        <v>28</v>
      </c>
      <c r="I20" s="1">
        <f>IF(Transfer!I$6="","",VLOOKUP(Transfer!I$6,Transfer!$C$93:$E$107,2))</f>
        <v>4</v>
      </c>
      <c r="J20" s="1">
        <f>IF(Transfer!J$6="","",VLOOKUP(Transfer!J$6,Transfer!$C$93:$E$107,2))</f>
        <v>14</v>
      </c>
      <c r="K20" s="1">
        <f>IF(Transfer!K$6="","",VLOOKUP(Transfer!K$6,Transfer!$C$93:$E$107,2))</f>
        <v>18</v>
      </c>
      <c r="L20" s="1">
        <f>IF(Transfer!L$6="","",VLOOKUP(Transfer!L$6,Transfer!$C$93:$E$107,2))</f>
        <v>20</v>
      </c>
      <c r="M20" s="1">
        <f>SUM(Transfer!H20:L20)</f>
        <v>84</v>
      </c>
      <c r="N20" s="1">
        <f>Transfer!M20/COUNTA(Transfer!H$6:L$6)</f>
        <v>16.8</v>
      </c>
      <c r="T20" s="2"/>
    </row>
    <row r="21" spans="2:20" x14ac:dyDescent="0.2">
      <c r="B21" s="1">
        <v>0.5</v>
      </c>
      <c r="C21" s="1">
        <v>3</v>
      </c>
      <c r="D21" s="1">
        <v>26</v>
      </c>
      <c r="E21" s="2">
        <v>0.69017480409885501</v>
      </c>
      <c r="G21" s="1">
        <v>5.0000000000000001E-3</v>
      </c>
      <c r="H21" s="2">
        <f>IF(Transfer!H$6="","",VLOOKUP(Transfer!H$6,Transfer!$C$108:$E$122,3))</f>
        <v>0.17248322147650999</v>
      </c>
      <c r="I21" s="2">
        <f>IF(Transfer!I$6="","",VLOOKUP(Transfer!I$6,Transfer!$C$108:$E$122,3))</f>
        <v>0.14728399562522801</v>
      </c>
      <c r="J21" s="2">
        <f>IF(Transfer!J$6="","",VLOOKUP(Transfer!J$6,Transfer!$C$108:$E$122,3))</f>
        <v>0.30215023736386498</v>
      </c>
      <c r="K21" s="2">
        <f>IF(Transfer!K$6="","",VLOOKUP(Transfer!K$6,Transfer!$C$108:$E$122,3))</f>
        <v>0.26982418371008299</v>
      </c>
      <c r="L21" s="2">
        <f>IF(Transfer!L$6="","",VLOOKUP(Transfer!L$6,Transfer!$C$108:$E$122,3))</f>
        <v>0.18157543391188199</v>
      </c>
      <c r="M21" s="2">
        <f>SUM(Transfer!H21:L21)</f>
        <v>1.073317072087568</v>
      </c>
      <c r="N21" s="2">
        <f>Transfer!M21/COUNTA(Transfer!H$6:L$6)</f>
        <v>0.2146634144175136</v>
      </c>
      <c r="T21" s="2"/>
    </row>
    <row r="22" spans="2:20" x14ac:dyDescent="0.2">
      <c r="B22" s="1">
        <v>0.5</v>
      </c>
      <c r="C22" s="1">
        <v>4</v>
      </c>
      <c r="D22" s="1">
        <v>30</v>
      </c>
      <c r="E22" s="2">
        <v>0.689802130898021</v>
      </c>
      <c r="H22" s="1">
        <f>IF(Transfer!H$6="","",VLOOKUP(Transfer!H$6,Transfer!$C$108:$E$122,2))</f>
        <v>7</v>
      </c>
      <c r="I22" s="1">
        <f>IF(Transfer!I$6="","",VLOOKUP(Transfer!I$6,Transfer!$C$108:$E$122,2))</f>
        <v>6</v>
      </c>
      <c r="J22" s="1">
        <f>IF(Transfer!J$6="","",VLOOKUP(Transfer!J$6,Transfer!$C$108:$E$122,2))</f>
        <v>11</v>
      </c>
      <c r="K22" s="1">
        <f>IF(Transfer!K$6="","",VLOOKUP(Transfer!K$6,Transfer!$C$108:$E$122,2))</f>
        <v>7</v>
      </c>
      <c r="L22" s="1">
        <f>IF(Transfer!L$6="","",VLOOKUP(Transfer!L$6,Transfer!$C$108:$E$122,2))</f>
        <v>6</v>
      </c>
      <c r="M22" s="1">
        <f>SUM(Transfer!H22:L22)</f>
        <v>37</v>
      </c>
      <c r="N22" s="1">
        <f>Transfer!M22/COUNTA(Transfer!H$6:L$6)</f>
        <v>7.4</v>
      </c>
      <c r="T22" s="2"/>
    </row>
    <row r="23" spans="2:20" x14ac:dyDescent="0.2">
      <c r="B23" s="1">
        <v>0.5</v>
      </c>
      <c r="C23" s="1">
        <v>5</v>
      </c>
      <c r="D23" s="1">
        <v>17</v>
      </c>
      <c r="E23" s="2">
        <v>0.68071216617210695</v>
      </c>
      <c r="T23" s="2"/>
    </row>
    <row r="24" spans="2:20" x14ac:dyDescent="0.2">
      <c r="B24" s="1">
        <v>0.5</v>
      </c>
      <c r="C24" s="1">
        <v>6</v>
      </c>
      <c r="D24" s="1">
        <v>21</v>
      </c>
      <c r="E24" s="2">
        <v>0.68702751738736001</v>
      </c>
      <c r="T24" s="2"/>
    </row>
    <row r="25" spans="2:20" x14ac:dyDescent="0.2">
      <c r="B25" s="1">
        <v>0.5</v>
      </c>
      <c r="C25" s="1">
        <v>7</v>
      </c>
      <c r="D25" s="1">
        <v>24</v>
      </c>
      <c r="E25" s="2">
        <v>0.67581579749923704</v>
      </c>
      <c r="T25" s="2"/>
    </row>
    <row r="26" spans="2:20" x14ac:dyDescent="0.2">
      <c r="B26" s="1">
        <v>0.5</v>
      </c>
      <c r="C26" s="1">
        <v>8</v>
      </c>
      <c r="D26" s="1">
        <v>25</v>
      </c>
      <c r="E26" s="2">
        <v>0.69347037484885099</v>
      </c>
      <c r="T26" s="2"/>
    </row>
    <row r="27" spans="2:20" x14ac:dyDescent="0.2">
      <c r="B27" s="1">
        <v>0.5</v>
      </c>
      <c r="C27" s="1">
        <v>9</v>
      </c>
      <c r="D27" s="1">
        <v>17</v>
      </c>
      <c r="E27" s="2">
        <v>0.92235127645775605</v>
      </c>
      <c r="T27" s="2"/>
    </row>
    <row r="28" spans="2:20" x14ac:dyDescent="0.2">
      <c r="B28" s="1">
        <v>0.5</v>
      </c>
      <c r="C28" s="1">
        <v>10</v>
      </c>
      <c r="D28" s="1">
        <v>25</v>
      </c>
      <c r="E28" s="2">
        <v>0.92430044182621496</v>
      </c>
      <c r="T28" s="2"/>
    </row>
    <row r="29" spans="2:20" x14ac:dyDescent="0.2">
      <c r="B29" s="1">
        <v>0.5</v>
      </c>
      <c r="C29" s="1">
        <v>11</v>
      </c>
      <c r="D29" s="1">
        <v>23</v>
      </c>
      <c r="E29" s="2">
        <v>0.688642493257417</v>
      </c>
      <c r="T29" s="2"/>
    </row>
    <row r="30" spans="2:20" x14ac:dyDescent="0.2">
      <c r="B30" s="1">
        <v>0.5</v>
      </c>
      <c r="C30" s="1">
        <v>12</v>
      </c>
      <c r="D30" s="1">
        <v>14</v>
      </c>
      <c r="E30" s="2">
        <v>0.921373829122907</v>
      </c>
      <c r="T30" s="2"/>
    </row>
    <row r="31" spans="2:20" x14ac:dyDescent="0.2">
      <c r="B31" s="1">
        <v>0.5</v>
      </c>
      <c r="C31" s="1">
        <v>13</v>
      </c>
      <c r="D31" s="1">
        <v>14</v>
      </c>
      <c r="E31" s="2">
        <v>0.67808836789900795</v>
      </c>
      <c r="T31" s="2"/>
    </row>
    <row r="32" spans="2:20" x14ac:dyDescent="0.2">
      <c r="B32" s="1">
        <v>0.5</v>
      </c>
      <c r="C32" s="1">
        <v>14</v>
      </c>
      <c r="D32" s="1">
        <v>21</v>
      </c>
      <c r="E32" s="2">
        <v>0.67995240928018996</v>
      </c>
      <c r="T32" s="2"/>
    </row>
    <row r="33" spans="2:20" x14ac:dyDescent="0.2">
      <c r="B33" s="1">
        <v>0.2</v>
      </c>
      <c r="C33" s="1">
        <v>0</v>
      </c>
      <c r="D33" s="1">
        <v>16</v>
      </c>
      <c r="E33" s="2">
        <v>0.56573468173706098</v>
      </c>
      <c r="T33" s="2"/>
    </row>
    <row r="34" spans="2:20" x14ac:dyDescent="0.2">
      <c r="B34" s="1">
        <v>0.2</v>
      </c>
      <c r="C34" s="1">
        <v>1</v>
      </c>
      <c r="D34" s="1">
        <v>11</v>
      </c>
      <c r="E34" s="2">
        <v>0.59635494472662098</v>
      </c>
      <c r="T34" s="2"/>
    </row>
    <row r="35" spans="2:20" x14ac:dyDescent="0.2">
      <c r="B35" s="1">
        <v>0.2</v>
      </c>
      <c r="C35" s="1">
        <v>2</v>
      </c>
      <c r="D35" s="1">
        <v>15</v>
      </c>
      <c r="E35" s="2">
        <v>0.56883509833585499</v>
      </c>
      <c r="T35" s="2"/>
    </row>
    <row r="36" spans="2:20" x14ac:dyDescent="0.2">
      <c r="B36" s="1">
        <v>0.2</v>
      </c>
      <c r="C36" s="1">
        <v>3</v>
      </c>
      <c r="D36" s="1">
        <v>12</v>
      </c>
      <c r="E36" s="2">
        <v>0.59335347432024199</v>
      </c>
      <c r="T36" s="2"/>
    </row>
    <row r="37" spans="2:20" x14ac:dyDescent="0.2">
      <c r="B37" s="1">
        <v>0.2</v>
      </c>
      <c r="C37" s="1">
        <v>4</v>
      </c>
      <c r="D37" s="1">
        <v>21</v>
      </c>
      <c r="E37" s="2">
        <v>0.60838106722942398</v>
      </c>
      <c r="T37" s="2"/>
    </row>
    <row r="38" spans="2:20" x14ac:dyDescent="0.2">
      <c r="B38" s="1">
        <v>0.2</v>
      </c>
      <c r="C38" s="1">
        <v>5</v>
      </c>
      <c r="D38" s="1">
        <v>16</v>
      </c>
      <c r="E38" s="2">
        <v>0.60006036824630204</v>
      </c>
      <c r="T38" s="2"/>
    </row>
    <row r="39" spans="2:20" x14ac:dyDescent="0.2">
      <c r="B39" s="1">
        <v>0.2</v>
      </c>
      <c r="C39" s="1">
        <v>6</v>
      </c>
      <c r="D39" s="1">
        <v>10</v>
      </c>
      <c r="E39" s="2">
        <v>0.576350364963504</v>
      </c>
      <c r="T39" s="2"/>
    </row>
    <row r="40" spans="2:20" x14ac:dyDescent="0.2">
      <c r="B40" s="1">
        <v>0.2</v>
      </c>
      <c r="C40" s="1">
        <v>7</v>
      </c>
      <c r="D40" s="1">
        <v>28</v>
      </c>
      <c r="E40" s="2">
        <v>0.64004876562023805</v>
      </c>
      <c r="T40" s="2"/>
    </row>
    <row r="41" spans="2:20" x14ac:dyDescent="0.2">
      <c r="B41" s="1">
        <v>0.2</v>
      </c>
      <c r="C41" s="1">
        <v>8</v>
      </c>
      <c r="D41">
        <v>20</v>
      </c>
      <c r="E41" s="2">
        <v>0.62878319950586803</v>
      </c>
      <c r="T41" s="2"/>
    </row>
    <row r="42" spans="2:20" x14ac:dyDescent="0.2">
      <c r="B42" s="1">
        <v>0.2</v>
      </c>
      <c r="C42" s="1">
        <v>9</v>
      </c>
      <c r="D42" s="1">
        <v>17</v>
      </c>
      <c r="E42" s="2">
        <v>0.90913384896971094</v>
      </c>
      <c r="T42" s="2"/>
    </row>
    <row r="43" spans="2:20" x14ac:dyDescent="0.2">
      <c r="B43" s="1">
        <v>0.2</v>
      </c>
      <c r="C43" s="1">
        <v>10</v>
      </c>
      <c r="D43" s="1">
        <v>16</v>
      </c>
      <c r="E43" s="2">
        <v>0.90919839205485897</v>
      </c>
      <c r="T43" s="2"/>
    </row>
    <row r="44" spans="2:20" x14ac:dyDescent="0.2">
      <c r="B44" s="1">
        <v>0.2</v>
      </c>
      <c r="C44" s="1">
        <v>11</v>
      </c>
      <c r="D44" s="1">
        <v>11</v>
      </c>
      <c r="E44" s="2">
        <v>0.58257160268129204</v>
      </c>
      <c r="T44" s="2"/>
    </row>
    <row r="45" spans="2:20" x14ac:dyDescent="0.2">
      <c r="B45" s="1">
        <v>0.2</v>
      </c>
      <c r="C45" s="1">
        <v>12</v>
      </c>
      <c r="D45" s="1">
        <v>22</v>
      </c>
      <c r="E45" s="2">
        <v>0.91621575439995395</v>
      </c>
      <c r="T45" s="2"/>
    </row>
    <row r="46" spans="2:20" x14ac:dyDescent="0.2">
      <c r="B46" s="1">
        <v>0.2</v>
      </c>
      <c r="C46" s="1">
        <v>13</v>
      </c>
      <c r="D46" s="1">
        <v>17</v>
      </c>
      <c r="E46" s="2">
        <v>0.63261648745519705</v>
      </c>
      <c r="T46" s="2"/>
    </row>
    <row r="47" spans="2:20" x14ac:dyDescent="0.2">
      <c r="B47" s="1">
        <v>0.2</v>
      </c>
      <c r="C47" s="1">
        <v>14</v>
      </c>
      <c r="D47" s="1">
        <v>11</v>
      </c>
      <c r="E47" s="2">
        <v>0.59431680773881501</v>
      </c>
      <c r="T47" s="2"/>
    </row>
    <row r="48" spans="2:20" x14ac:dyDescent="0.2">
      <c r="B48" s="1">
        <v>0.1</v>
      </c>
      <c r="C48" s="1">
        <v>0</v>
      </c>
      <c r="D48" s="1">
        <v>13</v>
      </c>
      <c r="E48" s="2">
        <v>0.50432706654729897</v>
      </c>
      <c r="T48" s="2"/>
    </row>
    <row r="49" spans="2:20" x14ac:dyDescent="0.2">
      <c r="B49" s="1">
        <v>0.1</v>
      </c>
      <c r="C49" s="1">
        <v>1</v>
      </c>
      <c r="D49" s="1">
        <v>22</v>
      </c>
      <c r="E49" s="2">
        <v>0.56828324903302596</v>
      </c>
      <c r="T49" s="2"/>
    </row>
    <row r="50" spans="2:20" x14ac:dyDescent="0.2">
      <c r="B50" s="1">
        <v>0.1</v>
      </c>
      <c r="C50" s="1">
        <v>2</v>
      </c>
      <c r="D50" s="1">
        <v>22</v>
      </c>
      <c r="E50" s="2">
        <v>0.57551766138855098</v>
      </c>
      <c r="T50" s="2"/>
    </row>
    <row r="51" spans="2:20" x14ac:dyDescent="0.2">
      <c r="B51" s="1">
        <v>0.1</v>
      </c>
      <c r="C51" s="1">
        <v>3</v>
      </c>
      <c r="D51" s="1">
        <v>21</v>
      </c>
      <c r="E51" s="2">
        <v>0.56999686814907602</v>
      </c>
      <c r="T51" s="2"/>
    </row>
    <row r="52" spans="2:20" x14ac:dyDescent="0.2">
      <c r="B52" s="1">
        <v>0.1</v>
      </c>
      <c r="C52" s="1">
        <v>4</v>
      </c>
      <c r="D52" s="1">
        <v>17</v>
      </c>
      <c r="E52" s="2">
        <v>0.56111616621170801</v>
      </c>
      <c r="T52" s="2"/>
    </row>
    <row r="53" spans="2:20" x14ac:dyDescent="0.2">
      <c r="B53" s="1">
        <v>0.1</v>
      </c>
      <c r="C53" s="1">
        <v>5</v>
      </c>
      <c r="D53" s="1">
        <v>25</v>
      </c>
      <c r="E53" s="2">
        <v>0.58610271903323297</v>
      </c>
      <c r="T53" s="2"/>
    </row>
    <row r="54" spans="2:20" x14ac:dyDescent="0.2">
      <c r="B54" s="1">
        <v>0.1</v>
      </c>
      <c r="C54" s="1">
        <v>6</v>
      </c>
      <c r="D54" s="1">
        <v>19</v>
      </c>
      <c r="E54" s="2">
        <v>0.502274795268426</v>
      </c>
      <c r="T54" s="2"/>
    </row>
    <row r="55" spans="2:20" x14ac:dyDescent="0.2">
      <c r="B55" s="1">
        <v>0.1</v>
      </c>
      <c r="C55" s="1">
        <v>7</v>
      </c>
      <c r="D55" s="1">
        <v>24</v>
      </c>
      <c r="E55" s="2">
        <v>0.58525921299188</v>
      </c>
      <c r="T55" s="2"/>
    </row>
    <row r="56" spans="2:20" x14ac:dyDescent="0.2">
      <c r="B56" s="1">
        <v>0.1</v>
      </c>
      <c r="C56" s="1">
        <v>8</v>
      </c>
      <c r="D56" s="1">
        <v>18</v>
      </c>
      <c r="E56" s="2">
        <v>0.59495594044363398</v>
      </c>
      <c r="T56" s="2"/>
    </row>
    <row r="57" spans="2:20" x14ac:dyDescent="0.2">
      <c r="B57" s="1">
        <v>0.1</v>
      </c>
      <c r="C57" s="1">
        <v>9</v>
      </c>
      <c r="D57" s="1">
        <v>14</v>
      </c>
      <c r="E57" s="2">
        <v>0.88437388934960304</v>
      </c>
      <c r="T57" s="2"/>
    </row>
    <row r="58" spans="2:20" x14ac:dyDescent="0.2">
      <c r="B58" s="1">
        <v>0.1</v>
      </c>
      <c r="C58" s="1">
        <v>10</v>
      </c>
      <c r="D58" s="1">
        <v>12</v>
      </c>
      <c r="E58" s="2">
        <v>0.88779387318926595</v>
      </c>
      <c r="T58" s="2"/>
    </row>
    <row r="59" spans="2:20" x14ac:dyDescent="0.2">
      <c r="B59" s="1">
        <v>0.1</v>
      </c>
      <c r="C59" s="1">
        <v>11</v>
      </c>
      <c r="D59" s="1">
        <v>29</v>
      </c>
      <c r="E59" s="2">
        <v>0.55494505494505497</v>
      </c>
      <c r="T59" s="2"/>
    </row>
    <row r="60" spans="2:20" x14ac:dyDescent="0.2">
      <c r="B60" s="1">
        <v>0.1</v>
      </c>
      <c r="C60" s="1">
        <v>12</v>
      </c>
      <c r="D60" s="1">
        <v>28</v>
      </c>
      <c r="E60" s="2">
        <v>0.89965753424657502</v>
      </c>
      <c r="T60" s="2"/>
    </row>
    <row r="61" spans="2:20" x14ac:dyDescent="0.2">
      <c r="B61" s="1">
        <v>0.1</v>
      </c>
      <c r="C61" s="1">
        <v>13</v>
      </c>
      <c r="D61" s="1">
        <v>24</v>
      </c>
      <c r="E61" s="2">
        <v>0.59592078037245</v>
      </c>
      <c r="T61" s="2"/>
    </row>
    <row r="62" spans="2:20" x14ac:dyDescent="0.2">
      <c r="B62" s="1">
        <v>0.1</v>
      </c>
      <c r="C62" s="1">
        <v>14</v>
      </c>
      <c r="D62" s="1">
        <v>23</v>
      </c>
      <c r="E62" s="2">
        <v>0.56802201161724197</v>
      </c>
      <c r="T62" s="2"/>
    </row>
    <row r="63" spans="2:20" x14ac:dyDescent="0.2">
      <c r="B63" s="1">
        <v>0.05</v>
      </c>
      <c r="C63" s="1">
        <v>0</v>
      </c>
      <c r="D63" s="1">
        <v>11</v>
      </c>
      <c r="E63" s="2">
        <v>0.40180180180180203</v>
      </c>
      <c r="T63" s="2"/>
    </row>
    <row r="64" spans="2:20" x14ac:dyDescent="0.2">
      <c r="B64" s="1">
        <v>0.05</v>
      </c>
      <c r="C64" s="1">
        <v>1</v>
      </c>
      <c r="D64" s="1">
        <v>9</v>
      </c>
      <c r="E64" s="2">
        <v>0.35413263639333498</v>
      </c>
      <c r="T64" s="2"/>
    </row>
    <row r="65" spans="2:20" x14ac:dyDescent="0.2">
      <c r="B65" s="1">
        <v>0.05</v>
      </c>
      <c r="C65" s="1">
        <v>2</v>
      </c>
      <c r="D65" s="1">
        <v>15</v>
      </c>
      <c r="E65" s="2">
        <v>0.47447073474470702</v>
      </c>
      <c r="T65" s="2"/>
    </row>
    <row r="66" spans="2:20" x14ac:dyDescent="0.2">
      <c r="B66" s="1">
        <v>0.05</v>
      </c>
      <c r="C66" s="1">
        <v>3</v>
      </c>
      <c r="D66" s="1">
        <v>12</v>
      </c>
      <c r="E66" s="2">
        <v>0.50587861455354299</v>
      </c>
      <c r="T66" s="2"/>
    </row>
    <row r="67" spans="2:20" x14ac:dyDescent="0.2">
      <c r="B67" s="1">
        <v>0.05</v>
      </c>
      <c r="C67" s="1">
        <v>4</v>
      </c>
      <c r="D67" s="1">
        <v>23</v>
      </c>
      <c r="E67" s="2">
        <v>0.51115360101975804</v>
      </c>
      <c r="T67" s="2"/>
    </row>
    <row r="68" spans="2:20" x14ac:dyDescent="0.2">
      <c r="B68" s="1">
        <v>0.05</v>
      </c>
      <c r="C68" s="1">
        <v>5</v>
      </c>
      <c r="D68" s="1">
        <v>24</v>
      </c>
      <c r="E68" s="2">
        <v>0.51217948717948703</v>
      </c>
      <c r="T68" s="2"/>
    </row>
    <row r="69" spans="2:20" x14ac:dyDescent="0.2">
      <c r="B69" s="1">
        <v>0.05</v>
      </c>
      <c r="C69" s="1">
        <v>6</v>
      </c>
      <c r="D69" s="1">
        <v>21</v>
      </c>
      <c r="E69" s="2">
        <v>0.471670127558588</v>
      </c>
      <c r="T69" s="2"/>
    </row>
    <row r="70" spans="2:20" x14ac:dyDescent="0.2">
      <c r="B70" s="1">
        <v>0.05</v>
      </c>
      <c r="C70" s="1">
        <v>7</v>
      </c>
      <c r="D70" s="1">
        <v>11</v>
      </c>
      <c r="E70" s="2">
        <v>0.44668769716088302</v>
      </c>
      <c r="T70" s="2"/>
    </row>
    <row r="71" spans="2:20" x14ac:dyDescent="0.2">
      <c r="B71" s="1">
        <v>0.05</v>
      </c>
      <c r="C71" s="1">
        <v>8</v>
      </c>
      <c r="D71" s="1">
        <v>17</v>
      </c>
      <c r="E71" s="2">
        <v>0.54108956602031399</v>
      </c>
      <c r="T71" s="2"/>
    </row>
    <row r="72" spans="2:20" x14ac:dyDescent="0.2">
      <c r="B72" s="1">
        <v>0.05</v>
      </c>
      <c r="C72" s="1">
        <v>9</v>
      </c>
      <c r="D72" s="1">
        <v>9</v>
      </c>
      <c r="E72" s="2">
        <v>0.84887346314489098</v>
      </c>
      <c r="T72" s="2"/>
    </row>
    <row r="73" spans="2:20" x14ac:dyDescent="0.2">
      <c r="B73" s="1">
        <v>0.05</v>
      </c>
      <c r="C73" s="1">
        <v>10</v>
      </c>
      <c r="D73" s="1">
        <v>10</v>
      </c>
      <c r="E73" s="2">
        <v>0.86431922094887503</v>
      </c>
      <c r="T73" s="2"/>
    </row>
    <row r="74" spans="2:20" x14ac:dyDescent="0.2">
      <c r="B74" s="1">
        <v>0.05</v>
      </c>
      <c r="C74" s="1">
        <v>11</v>
      </c>
      <c r="D74" s="1">
        <v>7</v>
      </c>
      <c r="E74" s="2">
        <v>0.32951807228915703</v>
      </c>
      <c r="T74" s="2"/>
    </row>
    <row r="75" spans="2:20" x14ac:dyDescent="0.2">
      <c r="B75" s="1">
        <v>0.05</v>
      </c>
      <c r="C75" s="1">
        <v>12</v>
      </c>
      <c r="D75" s="1">
        <v>13</v>
      </c>
      <c r="E75" s="2">
        <v>0.88164333674746798</v>
      </c>
      <c r="T75" s="2"/>
    </row>
    <row r="76" spans="2:20" x14ac:dyDescent="0.2">
      <c r="B76" s="1">
        <v>0.05</v>
      </c>
      <c r="C76" s="1">
        <v>13</v>
      </c>
      <c r="D76" s="1">
        <v>16</v>
      </c>
      <c r="E76" s="2">
        <v>0.51557200123342595</v>
      </c>
      <c r="T76" s="2"/>
    </row>
    <row r="77" spans="2:20" x14ac:dyDescent="0.2">
      <c r="B77" s="1">
        <v>0.05</v>
      </c>
      <c r="C77" s="1">
        <v>14</v>
      </c>
      <c r="D77" s="1">
        <v>14</v>
      </c>
      <c r="E77" s="2">
        <v>0.35172832019405698</v>
      </c>
      <c r="T77" s="2"/>
    </row>
    <row r="78" spans="2:20" x14ac:dyDescent="0.2">
      <c r="B78" s="1">
        <v>0.02</v>
      </c>
      <c r="C78" s="1">
        <v>0</v>
      </c>
      <c r="D78" s="1">
        <v>29</v>
      </c>
      <c r="E78" s="2">
        <v>0.31983198319832001</v>
      </c>
      <c r="T78" s="2"/>
    </row>
    <row r="79" spans="2:20" x14ac:dyDescent="0.2">
      <c r="B79" s="1">
        <v>0.02</v>
      </c>
      <c r="C79" s="1">
        <v>1</v>
      </c>
      <c r="D79" s="1">
        <v>19</v>
      </c>
      <c r="E79" s="2">
        <v>0.32007636016544699</v>
      </c>
      <c r="T79" s="2"/>
    </row>
    <row r="80" spans="2:20" x14ac:dyDescent="0.2">
      <c r="B80" s="1">
        <v>0.02</v>
      </c>
      <c r="C80" s="1">
        <v>2</v>
      </c>
      <c r="D80" s="1">
        <v>15</v>
      </c>
      <c r="E80" s="2">
        <v>0.37226038599934602</v>
      </c>
      <c r="T80" s="2"/>
    </row>
    <row r="81" spans="2:20" x14ac:dyDescent="0.2">
      <c r="B81" s="1">
        <v>0.02</v>
      </c>
      <c r="C81" s="1">
        <v>3</v>
      </c>
      <c r="D81" s="1">
        <v>22</v>
      </c>
      <c r="E81" s="2">
        <v>0.40048105832832198</v>
      </c>
      <c r="T81" s="2"/>
    </row>
    <row r="82" spans="2:20" x14ac:dyDescent="0.2">
      <c r="B82" s="1">
        <v>0.02</v>
      </c>
      <c r="C82" s="1">
        <v>4</v>
      </c>
      <c r="D82" s="1">
        <v>14</v>
      </c>
      <c r="E82" s="2">
        <v>0.364860728497092</v>
      </c>
      <c r="T82" s="2"/>
    </row>
    <row r="83" spans="2:20" x14ac:dyDescent="0.2">
      <c r="B83" s="1">
        <v>0.02</v>
      </c>
      <c r="C83" s="1">
        <v>5</v>
      </c>
      <c r="D83" s="1">
        <v>14</v>
      </c>
      <c r="E83" s="2">
        <v>0.335499845249149</v>
      </c>
      <c r="T83" s="2"/>
    </row>
    <row r="84" spans="2:20" x14ac:dyDescent="0.2">
      <c r="B84" s="1">
        <v>0.02</v>
      </c>
      <c r="C84" s="1">
        <v>6</v>
      </c>
      <c r="D84" s="1">
        <v>16</v>
      </c>
      <c r="E84" s="2">
        <v>0.28080568720379101</v>
      </c>
      <c r="T84" s="2"/>
    </row>
    <row r="85" spans="2:20" x14ac:dyDescent="0.2">
      <c r="B85" s="1">
        <v>0.02</v>
      </c>
      <c r="C85" s="1">
        <v>7</v>
      </c>
      <c r="D85" s="1">
        <v>17</v>
      </c>
      <c r="E85" s="2">
        <v>0.32034632034631999</v>
      </c>
      <c r="T85" s="2"/>
    </row>
    <row r="86" spans="2:20" x14ac:dyDescent="0.2">
      <c r="B86" s="1">
        <v>0.02</v>
      </c>
      <c r="C86" s="1">
        <v>8</v>
      </c>
      <c r="D86" s="1">
        <v>18</v>
      </c>
      <c r="E86" s="2">
        <v>0.37762237762237799</v>
      </c>
      <c r="T86" s="2"/>
    </row>
    <row r="87" spans="2:20" x14ac:dyDescent="0.2">
      <c r="B87" s="1">
        <v>0.02</v>
      </c>
      <c r="C87" s="1">
        <v>9</v>
      </c>
      <c r="D87" s="1">
        <v>26</v>
      </c>
      <c r="E87" s="2">
        <v>0.84328138782711004</v>
      </c>
      <c r="T87" s="2"/>
    </row>
    <row r="88" spans="2:20" x14ac:dyDescent="0.2">
      <c r="B88" s="1">
        <v>0.02</v>
      </c>
      <c r="C88" s="1">
        <v>10</v>
      </c>
      <c r="D88" s="1">
        <v>5</v>
      </c>
      <c r="E88" s="2">
        <v>0.83621047635996903</v>
      </c>
      <c r="T88" s="2"/>
    </row>
    <row r="89" spans="2:20" x14ac:dyDescent="0.2">
      <c r="B89" s="1">
        <v>0.02</v>
      </c>
      <c r="C89" s="1">
        <v>11</v>
      </c>
      <c r="D89" s="1">
        <v>15</v>
      </c>
      <c r="E89" s="2">
        <v>0.22176949941792801</v>
      </c>
      <c r="T89" s="2"/>
    </row>
    <row r="90" spans="2:20" x14ac:dyDescent="0.2">
      <c r="B90" s="1">
        <v>0.02</v>
      </c>
      <c r="C90" s="1">
        <v>12</v>
      </c>
      <c r="D90" s="1">
        <v>30</v>
      </c>
      <c r="E90" s="2">
        <v>0.84560597357840295</v>
      </c>
      <c r="T90" s="2"/>
    </row>
    <row r="91" spans="2:20" x14ac:dyDescent="0.2">
      <c r="B91" s="1">
        <v>0.02</v>
      </c>
      <c r="C91" s="1">
        <v>13</v>
      </c>
      <c r="D91" s="1">
        <v>12</v>
      </c>
      <c r="E91" s="2">
        <v>0.32765399737876799</v>
      </c>
      <c r="T91" s="2"/>
    </row>
    <row r="92" spans="2:20" x14ac:dyDescent="0.2">
      <c r="B92" s="1">
        <v>0.02</v>
      </c>
      <c r="C92" s="1">
        <v>14</v>
      </c>
      <c r="D92" s="1">
        <v>20</v>
      </c>
      <c r="E92" s="2">
        <v>0.35648000000000002</v>
      </c>
      <c r="T92" s="2"/>
    </row>
    <row r="93" spans="2:20" x14ac:dyDescent="0.2">
      <c r="B93" s="1">
        <v>0.01</v>
      </c>
      <c r="C93" s="1">
        <v>0</v>
      </c>
      <c r="D93" s="1">
        <v>19</v>
      </c>
      <c r="E93" s="2">
        <v>0.273152478952292</v>
      </c>
      <c r="T93" s="2"/>
    </row>
    <row r="94" spans="2:20" x14ac:dyDescent="0.2">
      <c r="B94" s="1">
        <v>0.01</v>
      </c>
      <c r="C94" s="1">
        <v>1</v>
      </c>
      <c r="D94" s="1">
        <v>28</v>
      </c>
      <c r="E94" s="2">
        <v>0.25353884869455801</v>
      </c>
      <c r="T94" s="2"/>
    </row>
    <row r="95" spans="2:20" x14ac:dyDescent="0.2">
      <c r="B95" s="1">
        <v>0.01</v>
      </c>
      <c r="C95" s="1">
        <v>2</v>
      </c>
      <c r="D95" s="1">
        <v>13</v>
      </c>
      <c r="E95" s="2">
        <v>0.29308755760368699</v>
      </c>
      <c r="T95" s="2"/>
    </row>
    <row r="96" spans="2:20" x14ac:dyDescent="0.2">
      <c r="B96" s="1">
        <v>0.01</v>
      </c>
      <c r="C96" s="1">
        <v>3</v>
      </c>
      <c r="D96" s="1">
        <v>4</v>
      </c>
      <c r="E96" s="2">
        <v>8.4243369734789394E-2</v>
      </c>
      <c r="T96" s="2"/>
    </row>
    <row r="97" spans="2:20" x14ac:dyDescent="0.2">
      <c r="B97" s="1">
        <v>0.01</v>
      </c>
      <c r="C97" s="1">
        <v>4</v>
      </c>
      <c r="D97" s="1">
        <v>19</v>
      </c>
      <c r="E97" s="2">
        <v>0.32532104050049399</v>
      </c>
      <c r="T97" s="2"/>
    </row>
    <row r="98" spans="2:20" x14ac:dyDescent="0.2">
      <c r="B98" s="1">
        <v>0.01</v>
      </c>
      <c r="C98" s="1">
        <v>5</v>
      </c>
      <c r="D98" s="1">
        <v>12</v>
      </c>
      <c r="E98" s="2">
        <v>0.24235152969406101</v>
      </c>
      <c r="T98" s="2"/>
    </row>
    <row r="99" spans="2:20" x14ac:dyDescent="0.2">
      <c r="B99" s="1">
        <v>0.01</v>
      </c>
      <c r="C99" s="1">
        <v>6</v>
      </c>
      <c r="D99" s="1">
        <v>14</v>
      </c>
      <c r="E99" s="2">
        <v>0.30965391621129301</v>
      </c>
      <c r="T99" s="2"/>
    </row>
    <row r="100" spans="2:20" x14ac:dyDescent="0.2">
      <c r="B100" s="1">
        <v>0.01</v>
      </c>
      <c r="C100" s="1">
        <v>7</v>
      </c>
      <c r="D100" s="1">
        <v>20</v>
      </c>
      <c r="E100" s="2">
        <v>0.25659189295552898</v>
      </c>
      <c r="T100" s="2"/>
    </row>
    <row r="101" spans="2:20" x14ac:dyDescent="0.2">
      <c r="B101" s="1">
        <v>0.01</v>
      </c>
      <c r="C101" s="1">
        <v>8</v>
      </c>
      <c r="D101" s="1">
        <v>18</v>
      </c>
      <c r="E101" s="2">
        <v>0.31184128952262902</v>
      </c>
      <c r="T101" s="2"/>
    </row>
    <row r="102" spans="2:20" x14ac:dyDescent="0.2">
      <c r="B102" s="1">
        <v>0.01</v>
      </c>
      <c r="C102" s="1">
        <v>9</v>
      </c>
      <c r="D102" s="1">
        <v>10</v>
      </c>
      <c r="E102" s="2">
        <v>0.82804713607316605</v>
      </c>
      <c r="T102" s="2"/>
    </row>
    <row r="103" spans="2:20" x14ac:dyDescent="0.2">
      <c r="B103" s="1">
        <v>0.01</v>
      </c>
      <c r="C103" s="1">
        <v>10</v>
      </c>
      <c r="D103" s="1">
        <v>5</v>
      </c>
      <c r="E103" s="2">
        <v>0.82846236430872</v>
      </c>
      <c r="T103" s="2"/>
    </row>
    <row r="104" spans="2:20" x14ac:dyDescent="0.2">
      <c r="B104" s="1">
        <v>0.01</v>
      </c>
      <c r="C104" s="1">
        <v>11</v>
      </c>
      <c r="D104" s="1">
        <v>13</v>
      </c>
      <c r="E104" s="2">
        <v>0.173913043478261</v>
      </c>
      <c r="T104" s="2"/>
    </row>
    <row r="105" spans="2:20" x14ac:dyDescent="0.2">
      <c r="B105" s="1">
        <v>0.01</v>
      </c>
      <c r="C105" s="1">
        <v>12</v>
      </c>
      <c r="D105" s="1">
        <v>5</v>
      </c>
      <c r="E105" s="2">
        <v>0.81488276099294799</v>
      </c>
      <c r="T105" s="2"/>
    </row>
    <row r="106" spans="2:20" x14ac:dyDescent="0.2">
      <c r="B106" s="1">
        <v>0.01</v>
      </c>
      <c r="C106" s="1">
        <v>13</v>
      </c>
      <c r="D106" s="1">
        <v>20</v>
      </c>
      <c r="E106" s="2">
        <v>0.32112004766160301</v>
      </c>
      <c r="T106" s="2"/>
    </row>
    <row r="107" spans="2:20" x14ac:dyDescent="0.2">
      <c r="B107" s="1">
        <v>0.01</v>
      </c>
      <c r="C107" s="1">
        <v>14</v>
      </c>
      <c r="D107" s="1">
        <v>18</v>
      </c>
      <c r="E107" s="2">
        <v>0.28108465608465599</v>
      </c>
      <c r="T107" s="2"/>
    </row>
    <row r="108" spans="2:20" x14ac:dyDescent="0.2">
      <c r="B108" s="1">
        <v>5.0000000000000001E-3</v>
      </c>
      <c r="C108" s="1">
        <v>0</v>
      </c>
      <c r="D108" s="1">
        <v>6</v>
      </c>
      <c r="E108" s="2">
        <v>0.26749917844232701</v>
      </c>
      <c r="T108" s="2"/>
    </row>
    <row r="109" spans="2:20" x14ac:dyDescent="0.2">
      <c r="B109" s="1">
        <v>5.0000000000000001E-3</v>
      </c>
      <c r="C109" s="1">
        <v>1</v>
      </c>
      <c r="D109" s="1">
        <v>7</v>
      </c>
      <c r="E109" s="2">
        <v>0.17248322147650999</v>
      </c>
      <c r="T109" s="2"/>
    </row>
    <row r="110" spans="2:20" x14ac:dyDescent="0.2">
      <c r="B110" s="1">
        <v>5.0000000000000001E-3</v>
      </c>
      <c r="C110" s="1">
        <v>2</v>
      </c>
      <c r="D110" s="1">
        <v>25</v>
      </c>
      <c r="E110" s="2">
        <v>0.28303068252974301</v>
      </c>
      <c r="T110" s="2"/>
    </row>
    <row r="111" spans="2:20" x14ac:dyDescent="0.2">
      <c r="B111" s="1">
        <v>5.0000000000000001E-3</v>
      </c>
      <c r="C111" s="1">
        <v>3</v>
      </c>
      <c r="D111" s="1">
        <v>6</v>
      </c>
      <c r="E111" s="2">
        <v>0.14728399562522801</v>
      </c>
      <c r="T111" s="2"/>
    </row>
    <row r="112" spans="2:20" x14ac:dyDescent="0.2">
      <c r="B112" s="1">
        <v>5.0000000000000001E-3</v>
      </c>
      <c r="C112" s="1">
        <v>4</v>
      </c>
      <c r="D112" s="1">
        <v>9</v>
      </c>
      <c r="E112" s="2">
        <v>0.24117085587018799</v>
      </c>
      <c r="T112" s="2"/>
    </row>
    <row r="113" spans="2:20" x14ac:dyDescent="0.2">
      <c r="B113" s="1">
        <v>5.0000000000000001E-3</v>
      </c>
      <c r="C113" s="1">
        <v>5</v>
      </c>
      <c r="D113" s="1">
        <v>8</v>
      </c>
      <c r="E113" s="2">
        <v>0.149722735674677</v>
      </c>
      <c r="T113" s="2"/>
    </row>
    <row r="114" spans="2:20" x14ac:dyDescent="0.2">
      <c r="B114" s="1">
        <v>5.0000000000000001E-3</v>
      </c>
      <c r="C114" s="1">
        <v>6</v>
      </c>
      <c r="D114" s="1">
        <v>11</v>
      </c>
      <c r="E114" s="2">
        <v>0.30215023736386498</v>
      </c>
      <c r="T114" s="2"/>
    </row>
    <row r="115" spans="2:20" x14ac:dyDescent="0.2">
      <c r="B115" s="1">
        <v>5.0000000000000001E-3</v>
      </c>
      <c r="C115" s="1">
        <v>7</v>
      </c>
      <c r="D115" s="1">
        <v>9</v>
      </c>
      <c r="E115" s="2">
        <v>0.23873061666065601</v>
      </c>
      <c r="T115" s="2"/>
    </row>
    <row r="116" spans="2:20" x14ac:dyDescent="0.2">
      <c r="B116" s="1">
        <v>5.0000000000000001E-3</v>
      </c>
      <c r="C116" s="1">
        <v>8</v>
      </c>
      <c r="D116" s="1">
        <v>7</v>
      </c>
      <c r="E116" s="2">
        <v>0.26982418371008299</v>
      </c>
      <c r="T116" s="2"/>
    </row>
    <row r="117" spans="2:20" x14ac:dyDescent="0.2">
      <c r="B117" s="1">
        <v>5.0000000000000001E-3</v>
      </c>
      <c r="C117" s="1">
        <v>9</v>
      </c>
      <c r="D117" s="1">
        <v>8</v>
      </c>
      <c r="E117" s="2">
        <v>0.815130465238457</v>
      </c>
      <c r="T117" s="2"/>
    </row>
    <row r="118" spans="2:20" x14ac:dyDescent="0.2">
      <c r="B118" s="1">
        <v>5.0000000000000001E-3</v>
      </c>
      <c r="C118" s="1">
        <v>10</v>
      </c>
      <c r="D118" s="1">
        <v>12</v>
      </c>
      <c r="E118" s="2">
        <v>0.82658785210205699</v>
      </c>
      <c r="T118" s="2"/>
    </row>
    <row r="119" spans="2:20" x14ac:dyDescent="0.2">
      <c r="B119" s="1">
        <v>5.0000000000000001E-3</v>
      </c>
      <c r="C119" s="1">
        <v>11</v>
      </c>
      <c r="D119" s="1">
        <v>5</v>
      </c>
      <c r="E119" s="2">
        <v>0.17756692646560501</v>
      </c>
      <c r="T119" s="2"/>
    </row>
    <row r="120" spans="2:20" x14ac:dyDescent="0.2">
      <c r="B120" s="1">
        <v>5.0000000000000001E-3</v>
      </c>
      <c r="C120" s="1">
        <v>12</v>
      </c>
      <c r="D120" s="1">
        <v>6</v>
      </c>
      <c r="E120" s="2">
        <v>0.83137026239067102</v>
      </c>
      <c r="T120" s="2"/>
    </row>
    <row r="121" spans="2:20" x14ac:dyDescent="0.2">
      <c r="B121" s="1">
        <v>5.0000000000000001E-3</v>
      </c>
      <c r="C121" s="1">
        <v>13</v>
      </c>
      <c r="D121" s="1">
        <v>6</v>
      </c>
      <c r="E121" s="2">
        <v>0.18157543391188199</v>
      </c>
      <c r="T121" s="2"/>
    </row>
    <row r="122" spans="2:20" x14ac:dyDescent="0.2">
      <c r="B122" s="1">
        <v>5.0000000000000001E-3</v>
      </c>
      <c r="C122" s="1">
        <v>14</v>
      </c>
      <c r="D122" s="1">
        <v>7</v>
      </c>
      <c r="E122" s="2">
        <v>0.19922013470400601</v>
      </c>
      <c r="T122" s="2"/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8"/>
  <sheetViews>
    <sheetView topLeftCell="D40" zoomScaleNormal="100" workbookViewId="0">
      <selection activeCell="F51" sqref="F51"/>
    </sheetView>
  </sheetViews>
  <sheetFormatPr defaultRowHeight="12.75" x14ac:dyDescent="0.2"/>
  <cols>
    <col min="1" max="1025" width="10.42578125" style="1"/>
  </cols>
  <sheetData>
    <row r="1" spans="2:18" x14ac:dyDescent="0.2">
      <c r="B1"/>
      <c r="C1"/>
      <c r="D1"/>
      <c r="E1"/>
      <c r="F1"/>
      <c r="G1"/>
      <c r="I1"/>
      <c r="J1"/>
      <c r="K1"/>
      <c r="L1"/>
      <c r="O1"/>
      <c r="P1"/>
      <c r="Q1"/>
      <c r="R1"/>
    </row>
    <row r="2" spans="2:18" x14ac:dyDescent="0.2">
      <c r="B2" s="8" t="s">
        <v>2</v>
      </c>
      <c r="C2" s="8">
        <v>1</v>
      </c>
      <c r="D2" s="8">
        <v>3</v>
      </c>
      <c r="E2" s="8">
        <v>6</v>
      </c>
      <c r="F2" s="8">
        <v>8</v>
      </c>
      <c r="G2" s="8">
        <v>13</v>
      </c>
      <c r="I2"/>
      <c r="J2"/>
      <c r="K2"/>
      <c r="L2"/>
      <c r="O2"/>
      <c r="P2"/>
      <c r="Q2"/>
      <c r="R2"/>
    </row>
    <row r="3" spans="2:18" x14ac:dyDescent="0.2">
      <c r="B3" s="8"/>
      <c r="C3" s="8"/>
      <c r="D3" s="8"/>
      <c r="E3" s="8"/>
      <c r="F3" s="8"/>
      <c r="G3" s="8"/>
      <c r="I3"/>
      <c r="J3"/>
      <c r="K3"/>
      <c r="L3"/>
      <c r="O3"/>
      <c r="P3"/>
      <c r="Q3"/>
      <c r="R3"/>
    </row>
    <row r="4" spans="2:18" x14ac:dyDescent="0.2">
      <c r="B4"/>
      <c r="C4"/>
      <c r="D4"/>
      <c r="E4"/>
      <c r="F4"/>
      <c r="G4"/>
      <c r="I4"/>
      <c r="J4"/>
      <c r="K4"/>
      <c r="L4"/>
      <c r="O4"/>
      <c r="P4"/>
      <c r="Q4"/>
      <c r="R4"/>
    </row>
    <row r="5" spans="2:18" x14ac:dyDescent="0.2">
      <c r="B5" s="8" t="s">
        <v>1</v>
      </c>
      <c r="C5" s="8" t="s">
        <v>0</v>
      </c>
      <c r="D5" s="8" t="s">
        <v>11</v>
      </c>
      <c r="E5" s="8" t="s">
        <v>12</v>
      </c>
      <c r="F5" s="3"/>
      <c r="G5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spans="2:18" x14ac:dyDescent="0.2">
      <c r="B6" s="8"/>
      <c r="C6" s="8"/>
      <c r="D6" s="8"/>
      <c r="E6" s="8"/>
      <c r="F6"/>
      <c r="G6"/>
      <c r="I6" s="1">
        <f>Master!B7</f>
        <v>1</v>
      </c>
      <c r="J6" s="2">
        <f>Master!C7</f>
        <v>0.55130675872496382</v>
      </c>
      <c r="K6" s="2">
        <f>Master!D7</f>
        <v>0.70898416786045382</v>
      </c>
      <c r="L6" s="2">
        <f>Master!E7</f>
        <v>0.72867422200835152</v>
      </c>
      <c r="O6" s="1">
        <v>1</v>
      </c>
      <c r="P6" s="1">
        <f>Master!C8</f>
        <v>6</v>
      </c>
      <c r="Q6" s="1">
        <f>Master!D8</f>
        <v>23</v>
      </c>
      <c r="R6" s="1">
        <f>Master!E8</f>
        <v>26.6</v>
      </c>
    </row>
    <row r="7" spans="2:18" x14ac:dyDescent="0.2">
      <c r="B7" s="1">
        <v>1</v>
      </c>
      <c r="C7" s="2">
        <f>Default!N7</f>
        <v>0.55130675872496382</v>
      </c>
      <c r="D7" s="2">
        <f>NoTransfer!N7</f>
        <v>0.70898416786045382</v>
      </c>
      <c r="E7" s="2">
        <f>Transfer!N7</f>
        <v>0.72867422200835152</v>
      </c>
      <c r="F7" s="2"/>
      <c r="G7"/>
      <c r="I7" s="1">
        <f>Master!B9</f>
        <v>0.5</v>
      </c>
      <c r="J7" s="2">
        <f>Master!C9</f>
        <v>0.66249267972302484</v>
      </c>
      <c r="K7" s="2">
        <f>Master!D9</f>
        <v>0.68633977482701158</v>
      </c>
      <c r="L7" s="2">
        <f>Master!E9</f>
        <v>0.6870036227607359</v>
      </c>
      <c r="O7" s="1">
        <v>0.5</v>
      </c>
      <c r="P7" s="1">
        <f>Master!C10</f>
        <v>11.4</v>
      </c>
      <c r="Q7" s="1">
        <f>Master!D10</f>
        <v>25</v>
      </c>
      <c r="R7" s="1">
        <f>Master!E10</f>
        <v>21.2</v>
      </c>
    </row>
    <row r="8" spans="2:18" x14ac:dyDescent="0.2">
      <c r="B8"/>
      <c r="C8" s="1">
        <f>Default!N8</f>
        <v>6</v>
      </c>
      <c r="D8" s="1">
        <f>NoTransfer!N8</f>
        <v>23</v>
      </c>
      <c r="E8" s="1">
        <f>Transfer!N8</f>
        <v>26.6</v>
      </c>
      <c r="F8"/>
      <c r="G8"/>
      <c r="I8" s="1">
        <f>Master!B11</f>
        <v>0.2</v>
      </c>
      <c r="J8" s="2">
        <f>Master!C11</f>
        <v>0.61155462207084399</v>
      </c>
      <c r="K8" s="2">
        <f>Master!D11</f>
        <v>0.60551011352670836</v>
      </c>
      <c r="L8" s="2">
        <f>Master!E11</f>
        <v>0.6054916941942865</v>
      </c>
      <c r="O8" s="1">
        <v>0.2</v>
      </c>
      <c r="P8" s="1">
        <f>Master!C12</f>
        <v>12.6</v>
      </c>
      <c r="Q8" s="1">
        <f>Master!D12</f>
        <v>17.8</v>
      </c>
      <c r="R8" s="1">
        <f>Master!E12</f>
        <v>14</v>
      </c>
    </row>
    <row r="9" spans="2:18" x14ac:dyDescent="0.2">
      <c r="B9" s="1">
        <v>0.5</v>
      </c>
      <c r="C9" s="2">
        <f>Default!N9</f>
        <v>0.66249267972302484</v>
      </c>
      <c r="D9" s="2">
        <f>NoTransfer!N9</f>
        <v>0.68633977482701158</v>
      </c>
      <c r="E9" s="2">
        <f>Transfer!N9</f>
        <v>0.6870036227607359</v>
      </c>
      <c r="F9"/>
      <c r="G9"/>
      <c r="I9" s="1">
        <f>Master!B13</f>
        <v>0.1</v>
      </c>
      <c r="J9" s="2">
        <f>Master!C13</f>
        <v>0.53368943286032589</v>
      </c>
      <c r="K9" s="2">
        <f>Master!D13</f>
        <v>0.56712251308427086</v>
      </c>
      <c r="L9" s="2">
        <f>Master!E13</f>
        <v>0.56628632665332235</v>
      </c>
      <c r="O9" s="1">
        <v>0.1</v>
      </c>
      <c r="P9" s="1">
        <f>Master!C14</f>
        <v>13.4</v>
      </c>
      <c r="Q9" s="1">
        <f>Master!D14</f>
        <v>24.2</v>
      </c>
      <c r="R9" s="1">
        <f>Master!E14</f>
        <v>20.8</v>
      </c>
    </row>
    <row r="10" spans="2:18" x14ac:dyDescent="0.2">
      <c r="B10"/>
      <c r="C10" s="1">
        <f>Default!N10</f>
        <v>11.4</v>
      </c>
      <c r="D10" s="1">
        <f>NoTransfer!N10</f>
        <v>25</v>
      </c>
      <c r="E10" s="1">
        <f>Transfer!N10</f>
        <v>21.2</v>
      </c>
      <c r="F10"/>
      <c r="G10"/>
      <c r="I10" s="1">
        <f>Master!B15</f>
        <v>0.05</v>
      </c>
      <c r="J10" s="2">
        <f>Master!C15</f>
        <v>0.42383935831907565</v>
      </c>
      <c r="K10" s="2">
        <f>Master!D15</f>
        <v>0.45678936755974142</v>
      </c>
      <c r="L10" s="2">
        <f>Master!E15</f>
        <v>0.47766858915184118</v>
      </c>
      <c r="O10" s="1">
        <v>0.05</v>
      </c>
      <c r="P10" s="1">
        <f>Master!C16</f>
        <v>13</v>
      </c>
      <c r="Q10" s="1">
        <f>Master!D16</f>
        <v>21.6</v>
      </c>
      <c r="R10" s="1">
        <f>Master!E16</f>
        <v>15</v>
      </c>
    </row>
    <row r="11" spans="2:18" x14ac:dyDescent="0.2">
      <c r="B11" s="1">
        <v>0.2</v>
      </c>
      <c r="C11" s="2">
        <f>Default!N11</f>
        <v>0.61155462207084399</v>
      </c>
      <c r="D11" s="2">
        <f>NoTransfer!N11</f>
        <v>0.60551011352670836</v>
      </c>
      <c r="E11" s="2">
        <f>Transfer!N11</f>
        <v>0.6054916941942865</v>
      </c>
      <c r="F11"/>
      <c r="G11"/>
      <c r="I11" s="1">
        <f>Master!B17</f>
        <v>0.02</v>
      </c>
      <c r="J11" s="2">
        <f>Master!C17</f>
        <v>6.2798073227845017E-2</v>
      </c>
      <c r="K11" s="2">
        <f>Master!D17</f>
        <v>0.25649450405250318</v>
      </c>
      <c r="L11" s="2">
        <f>Master!E17</f>
        <v>0.34132789613974118</v>
      </c>
      <c r="O11" s="1">
        <v>0.02</v>
      </c>
      <c r="P11" s="1">
        <f>Master!C18</f>
        <v>2</v>
      </c>
      <c r="Q11" s="1">
        <f>Master!D18</f>
        <v>26.8</v>
      </c>
      <c r="R11" s="1">
        <f>Master!E18</f>
        <v>17.399999999999999</v>
      </c>
    </row>
    <row r="12" spans="2:18" x14ac:dyDescent="0.2">
      <c r="B12"/>
      <c r="C12" s="1">
        <f>Default!N12</f>
        <v>12.6</v>
      </c>
      <c r="D12" s="1">
        <f>NoTransfer!N12</f>
        <v>17.8</v>
      </c>
      <c r="E12" s="1">
        <f>Transfer!N12</f>
        <v>14</v>
      </c>
      <c r="F12"/>
      <c r="G12"/>
      <c r="I12" s="1">
        <f>Master!B19</f>
        <v>0.01</v>
      </c>
      <c r="J12" s="2">
        <f>Master!C19</f>
        <v>7.8419161547871943E-2</v>
      </c>
      <c r="K12" s="2">
        <f>Master!D19</f>
        <v>0.10795705906352079</v>
      </c>
      <c r="L12" s="2">
        <f>Master!E19</f>
        <v>0.25607949436497451</v>
      </c>
      <c r="O12" s="1">
        <v>0.01</v>
      </c>
      <c r="P12" s="1">
        <f>Master!C20</f>
        <v>2</v>
      </c>
      <c r="Q12" s="1">
        <f>Master!D20</f>
        <v>16.8</v>
      </c>
      <c r="R12" s="1">
        <f>Master!E20</f>
        <v>16.8</v>
      </c>
    </row>
    <row r="13" spans="2:18" x14ac:dyDescent="0.2">
      <c r="B13" s="1">
        <v>0.1</v>
      </c>
      <c r="C13" s="2">
        <f>Default!N13</f>
        <v>0.53368943286032589</v>
      </c>
      <c r="D13" s="2">
        <f>NoTransfer!N13</f>
        <v>0.56712251308427086</v>
      </c>
      <c r="E13" s="2">
        <f>Transfer!N13</f>
        <v>0.56628632665332235</v>
      </c>
      <c r="F13"/>
      <c r="G13"/>
      <c r="I13" s="1">
        <f>Master!B21</f>
        <v>5.0000000000000001E-3</v>
      </c>
      <c r="J13" s="2">
        <f>Master!C21</f>
        <v>4.5306781625829573E-2</v>
      </c>
      <c r="K13" s="2">
        <f>Master!D21</f>
        <v>5.9163409958345604E-2</v>
      </c>
      <c r="L13" s="2">
        <f>Master!E21</f>
        <v>0.2146634144175136</v>
      </c>
      <c r="O13" s="1">
        <v>5.0000000000000001E-3</v>
      </c>
      <c r="P13" s="1">
        <f>Master!C22</f>
        <v>2</v>
      </c>
      <c r="Q13" s="1">
        <f>Master!D22</f>
        <v>8.1999999999999993</v>
      </c>
      <c r="R13" s="1">
        <f>Master!E22</f>
        <v>7.4</v>
      </c>
    </row>
    <row r="14" spans="2:18" x14ac:dyDescent="0.2">
      <c r="B14"/>
      <c r="C14" s="1">
        <f>Default!N14</f>
        <v>13.4</v>
      </c>
      <c r="D14" s="1">
        <f>NoTransfer!N14</f>
        <v>24.2</v>
      </c>
      <c r="E14" s="1">
        <f>Transfer!N14</f>
        <v>20.8</v>
      </c>
      <c r="F14"/>
      <c r="G14"/>
    </row>
    <row r="15" spans="2:18" x14ac:dyDescent="0.2">
      <c r="B15" s="1">
        <v>0.05</v>
      </c>
      <c r="C15" s="2">
        <f>Default!N15</f>
        <v>0.42383935831907565</v>
      </c>
      <c r="D15" s="2">
        <f>NoTransfer!N15</f>
        <v>0.45678936755974142</v>
      </c>
      <c r="E15" s="2">
        <f>Transfer!N15</f>
        <v>0.47766858915184118</v>
      </c>
      <c r="F15"/>
      <c r="G15"/>
    </row>
    <row r="16" spans="2:18" x14ac:dyDescent="0.2">
      <c r="B16"/>
      <c r="C16" s="1">
        <f>Default!N16</f>
        <v>13</v>
      </c>
      <c r="D16" s="1">
        <f>NoTransfer!N16</f>
        <v>21.6</v>
      </c>
      <c r="E16" s="1">
        <f>Transfer!N16</f>
        <v>15</v>
      </c>
      <c r="F16"/>
      <c r="G16"/>
    </row>
    <row r="17" spans="2:7" x14ac:dyDescent="0.2">
      <c r="B17" s="1">
        <v>0.02</v>
      </c>
      <c r="C17" s="2">
        <f>Default!N17</f>
        <v>6.2798073227845017E-2</v>
      </c>
      <c r="D17" s="2">
        <f>NoTransfer!N17</f>
        <v>0.25649450405250318</v>
      </c>
      <c r="E17" s="2">
        <f>Transfer!N17</f>
        <v>0.34132789613974118</v>
      </c>
      <c r="F17"/>
      <c r="G17"/>
    </row>
    <row r="18" spans="2:7" x14ac:dyDescent="0.2">
      <c r="B18"/>
      <c r="C18" s="1">
        <f>Default!N18</f>
        <v>2</v>
      </c>
      <c r="D18" s="1">
        <f>NoTransfer!N18</f>
        <v>26.8</v>
      </c>
      <c r="E18" s="1">
        <f>Transfer!N18</f>
        <v>17.399999999999999</v>
      </c>
      <c r="F18"/>
      <c r="G18"/>
    </row>
    <row r="19" spans="2:7" x14ac:dyDescent="0.2">
      <c r="B19" s="1">
        <v>0.01</v>
      </c>
      <c r="C19" s="2">
        <f>Default!N19</f>
        <v>7.8419161547871943E-2</v>
      </c>
      <c r="D19" s="2">
        <f>NoTransfer!N19</f>
        <v>0.10795705906352079</v>
      </c>
      <c r="E19" s="2">
        <f>Transfer!N19</f>
        <v>0.25607949436497451</v>
      </c>
      <c r="F19"/>
      <c r="G19"/>
    </row>
    <row r="20" spans="2:7" x14ac:dyDescent="0.2">
      <c r="B20"/>
      <c r="C20" s="1">
        <f>Default!N20</f>
        <v>2</v>
      </c>
      <c r="D20" s="1">
        <f>NoTransfer!N20</f>
        <v>16.8</v>
      </c>
      <c r="E20" s="1">
        <f>Transfer!N20</f>
        <v>16.8</v>
      </c>
      <c r="F20"/>
      <c r="G20"/>
    </row>
    <row r="21" spans="2:7" x14ac:dyDescent="0.2">
      <c r="B21" s="1">
        <v>5.0000000000000001E-3</v>
      </c>
      <c r="C21" s="2">
        <f>Default!N21</f>
        <v>4.5306781625829573E-2</v>
      </c>
      <c r="D21" s="2">
        <f>NoTransfer!N21</f>
        <v>5.9163409958345604E-2</v>
      </c>
      <c r="E21" s="2">
        <f>Transfer!N21</f>
        <v>0.2146634144175136</v>
      </c>
      <c r="F21"/>
      <c r="G21"/>
    </row>
    <row r="22" spans="2:7" x14ac:dyDescent="0.2">
      <c r="B22"/>
      <c r="C22" s="1">
        <f>Default!N22</f>
        <v>2</v>
      </c>
      <c r="D22" s="1">
        <f>NoTransfer!N22</f>
        <v>8.1999999999999993</v>
      </c>
      <c r="E22" s="1">
        <f>Transfer!N22</f>
        <v>7.4</v>
      </c>
      <c r="F22"/>
      <c r="G22"/>
    </row>
    <row r="23" spans="2:7" x14ac:dyDescent="0.2">
      <c r="B23"/>
      <c r="C23"/>
      <c r="D23"/>
      <c r="E23"/>
      <c r="F23"/>
      <c r="G23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  <row r="32" spans="2:7" x14ac:dyDescent="0.2">
      <c r="B32" s="8" t="s">
        <v>8</v>
      </c>
      <c r="C32" s="8">
        <v>1</v>
      </c>
      <c r="D32" s="8">
        <v>2</v>
      </c>
      <c r="E32" s="8">
        <v>5</v>
      </c>
      <c r="F32" s="8">
        <v>6</v>
      </c>
      <c r="G32" s="8">
        <v>11</v>
      </c>
    </row>
    <row r="33" spans="2:7" x14ac:dyDescent="0.2">
      <c r="B33" s="8"/>
      <c r="C33" s="8"/>
      <c r="D33" s="8"/>
      <c r="E33" s="8"/>
      <c r="F33" s="8"/>
      <c r="G33" s="8"/>
    </row>
    <row r="34" spans="2:7" x14ac:dyDescent="0.2">
      <c r="C34" s="8">
        <v>1</v>
      </c>
      <c r="D34" s="8">
        <v>6</v>
      </c>
      <c r="E34" s="8">
        <v>7</v>
      </c>
      <c r="F34" s="8">
        <v>13</v>
      </c>
      <c r="G34" s="8">
        <v>14</v>
      </c>
    </row>
    <row r="35" spans="2:7" x14ac:dyDescent="0.2">
      <c r="C35" s="8"/>
      <c r="D35" s="8"/>
      <c r="E35" s="8"/>
      <c r="F35" s="8"/>
      <c r="G35" s="8"/>
    </row>
    <row r="36" spans="2:7" x14ac:dyDescent="0.2">
      <c r="C36" s="8">
        <v>1</v>
      </c>
      <c r="D36" s="8">
        <v>3</v>
      </c>
      <c r="E36" s="8">
        <v>6</v>
      </c>
      <c r="F36" s="8">
        <v>8</v>
      </c>
      <c r="G36" s="8">
        <v>13</v>
      </c>
    </row>
    <row r="37" spans="2:7" x14ac:dyDescent="0.2">
      <c r="C37" s="8"/>
      <c r="D37" s="8"/>
      <c r="E37" s="8"/>
      <c r="F37" s="8"/>
      <c r="G37" s="8"/>
    </row>
    <row r="38" spans="2:7" x14ac:dyDescent="0.2">
      <c r="F38"/>
    </row>
    <row r="39" spans="2:7" x14ac:dyDescent="0.2">
      <c r="F39"/>
    </row>
    <row r="40" spans="2:7" x14ac:dyDescent="0.2">
      <c r="F40"/>
    </row>
    <row r="41" spans="2:7" x14ac:dyDescent="0.2">
      <c r="F41"/>
    </row>
    <row r="42" spans="2:7" x14ac:dyDescent="0.2">
      <c r="F42"/>
    </row>
    <row r="43" spans="2:7" x14ac:dyDescent="0.2">
      <c r="F43"/>
    </row>
    <row r="44" spans="2:7" x14ac:dyDescent="0.2">
      <c r="F44"/>
    </row>
    <row r="45" spans="2:7" x14ac:dyDescent="0.2">
      <c r="F45"/>
    </row>
    <row r="46" spans="2:7" x14ac:dyDescent="0.2">
      <c r="F46"/>
    </row>
    <row r="47" spans="2:7" x14ac:dyDescent="0.2">
      <c r="F47"/>
    </row>
    <row r="48" spans="2:7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 s="4">
        <v>1</v>
      </c>
    </row>
    <row r="52" spans="6:6" x14ac:dyDescent="0.2">
      <c r="F52" s="4">
        <v>0.5</v>
      </c>
    </row>
    <row r="53" spans="6:6" x14ac:dyDescent="0.2">
      <c r="F53" s="4">
        <v>0.2</v>
      </c>
    </row>
    <row r="54" spans="6:6" x14ac:dyDescent="0.2">
      <c r="F54" s="4">
        <v>0.1</v>
      </c>
    </row>
    <row r="55" spans="6:6" x14ac:dyDescent="0.2">
      <c r="F55" s="4">
        <v>0.05</v>
      </c>
    </row>
    <row r="56" spans="6:6" x14ac:dyDescent="0.2">
      <c r="F56" s="4">
        <v>0.02</v>
      </c>
    </row>
    <row r="57" spans="6:6" x14ac:dyDescent="0.2">
      <c r="F57" s="4">
        <v>0.01</v>
      </c>
    </row>
    <row r="58" spans="6:6" x14ac:dyDescent="0.2">
      <c r="F58" s="4">
        <v>5.0000000000000001E-3</v>
      </c>
    </row>
  </sheetData>
  <mergeCells count="26">
    <mergeCell ref="G2:G3"/>
    <mergeCell ref="B5:B6"/>
    <mergeCell ref="C5:C6"/>
    <mergeCell ref="D5:D6"/>
    <mergeCell ref="E5:E6"/>
    <mergeCell ref="B2:B3"/>
    <mergeCell ref="C2:C3"/>
    <mergeCell ref="D2:D3"/>
    <mergeCell ref="E2:E3"/>
    <mergeCell ref="F2:F3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1"/>
  <sheetViews>
    <sheetView zoomScaleNormal="100" workbookViewId="0">
      <selection activeCell="G19" sqref="G19"/>
    </sheetView>
  </sheetViews>
  <sheetFormatPr defaultRowHeight="12.75" x14ac:dyDescent="0.2"/>
  <cols>
    <col min="1" max="1025" width="10.5703125" style="1"/>
  </cols>
  <sheetData>
    <row r="1" spans="2:7" x14ac:dyDescent="0.2">
      <c r="B1"/>
      <c r="C1"/>
      <c r="D1"/>
      <c r="E1"/>
      <c r="F1"/>
      <c r="G1"/>
    </row>
    <row r="2" spans="2:7" x14ac:dyDescent="0.2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spans="2:7" x14ac:dyDescent="0.2">
      <c r="B3" s="5" t="b">
        <f>TRUE()</f>
        <v>1</v>
      </c>
      <c r="C3" s="5" t="b">
        <f>TRUE()</f>
        <v>1</v>
      </c>
      <c r="D3" s="6">
        <v>9.3333333333333304</v>
      </c>
      <c r="E3" s="1">
        <v>35.299999999999997</v>
      </c>
      <c r="F3" s="7">
        <f>Trainable!D3*Trainable!E3</f>
        <v>329.46666666666653</v>
      </c>
      <c r="G3" s="2">
        <v>0.72462623044582797</v>
      </c>
    </row>
    <row r="4" spans="2:7" x14ac:dyDescent="0.2">
      <c r="B4" s="5" t="b">
        <f>TRUE()</f>
        <v>1</v>
      </c>
      <c r="C4" s="5" t="b">
        <f>FALSE()</f>
        <v>0</v>
      </c>
      <c r="D4" s="6">
        <v>13</v>
      </c>
      <c r="E4" s="1">
        <v>35</v>
      </c>
      <c r="F4" s="1">
        <f>Trainable!D4*Trainable!E4</f>
        <v>455</v>
      </c>
      <c r="G4" s="2">
        <v>0.78000719571683896</v>
      </c>
    </row>
    <row r="5" spans="2:7" x14ac:dyDescent="0.2">
      <c r="B5" s="5" t="b">
        <f>FALSE()</f>
        <v>0</v>
      </c>
      <c r="C5" s="5" t="b">
        <f>TRUE()</f>
        <v>1</v>
      </c>
      <c r="D5" s="6">
        <v>18.3333333333333</v>
      </c>
      <c r="E5" s="1">
        <v>27</v>
      </c>
      <c r="F5" s="1">
        <f>Trainable!D5*Trainable!E5</f>
        <v>494.99999999999909</v>
      </c>
      <c r="G5" s="2">
        <v>0.71160441592116097</v>
      </c>
    </row>
    <row r="6" spans="2:7" x14ac:dyDescent="0.2">
      <c r="B6" s="5" t="b">
        <f>FALSE()</f>
        <v>0</v>
      </c>
      <c r="C6" s="5" t="b">
        <f>FALSE()</f>
        <v>0</v>
      </c>
      <c r="D6" s="6">
        <v>8</v>
      </c>
      <c r="E6" s="1">
        <v>27</v>
      </c>
      <c r="F6" s="1">
        <f>Trainable!D6*Trainable!E6</f>
        <v>216</v>
      </c>
      <c r="G6" s="2">
        <v>0.64341402283831595</v>
      </c>
    </row>
    <row r="7" spans="2:7" x14ac:dyDescent="0.2">
      <c r="B7"/>
      <c r="D7"/>
    </row>
    <row r="8" spans="2:7" x14ac:dyDescent="0.2">
      <c r="B8"/>
      <c r="D8"/>
    </row>
    <row r="9" spans="2:7" x14ac:dyDescent="0.2">
      <c r="B9" s="1" t="s">
        <v>17</v>
      </c>
      <c r="D9" s="1" t="s">
        <v>18</v>
      </c>
    </row>
    <row r="10" spans="2:7" x14ac:dyDescent="0.2">
      <c r="B10" s="1" t="s">
        <v>19</v>
      </c>
      <c r="D10" s="1">
        <v>3</v>
      </c>
    </row>
    <row r="11" spans="2:7" x14ac:dyDescent="0.2">
      <c r="B11" s="1" t="s">
        <v>20</v>
      </c>
      <c r="D11" s="1" t="s">
        <v>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D80"/>
  <sheetViews>
    <sheetView zoomScaleNormal="100" workbookViewId="0">
      <selection activeCell="K9" sqref="K9"/>
    </sheetView>
  </sheetViews>
  <sheetFormatPr defaultRowHeight="12.75" x14ac:dyDescent="0.2"/>
  <cols>
    <col min="1" max="1025" width="8.42578125"/>
  </cols>
  <sheetData>
    <row r="1" spans="2:30" x14ac:dyDescent="0.2">
      <c r="M1">
        <v>0.71666666666666701</v>
      </c>
      <c r="N1">
        <f>AVERAGE(M1:M2)</f>
        <v>0.71429608491038343</v>
      </c>
      <c r="O1">
        <v>1</v>
      </c>
      <c r="P1">
        <f t="shared" ref="P1:P32" si="0">ROUNDDOWN((O1-1)/10,0)+1</f>
        <v>1</v>
      </c>
      <c r="R1">
        <v>0.71906754333532596</v>
      </c>
      <c r="S1">
        <f>AVERAGE(R1:R2)</f>
        <v>0.7171674734901905</v>
      </c>
      <c r="U1">
        <v>0.71716747349019105</v>
      </c>
      <c r="W1">
        <v>0.71716747349999999</v>
      </c>
      <c r="X1">
        <v>0.66779010149999996</v>
      </c>
      <c r="Y1">
        <v>0.60486600499999998</v>
      </c>
      <c r="Z1">
        <v>0.55346367860000001</v>
      </c>
      <c r="AA1">
        <v>0.39382423360000002</v>
      </c>
      <c r="AB1">
        <v>0.2843927644</v>
      </c>
      <c r="AC1">
        <v>0.25293120559999999</v>
      </c>
      <c r="AD1">
        <v>1.74698795E-2</v>
      </c>
    </row>
    <row r="2" spans="2:30" x14ac:dyDescent="0.2">
      <c r="B2" s="1"/>
      <c r="D2">
        <v>1</v>
      </c>
      <c r="E2">
        <v>0.5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5.0000000000000001E-3</v>
      </c>
      <c r="M2">
        <v>0.71192550315409997</v>
      </c>
      <c r="O2">
        <v>2</v>
      </c>
      <c r="P2">
        <f t="shared" si="0"/>
        <v>1</v>
      </c>
      <c r="R2">
        <v>0.71526740364505503</v>
      </c>
      <c r="W2">
        <v>0.71598205339999998</v>
      </c>
      <c r="X2">
        <v>0.6759318862</v>
      </c>
      <c r="Y2">
        <v>0.61094896570000001</v>
      </c>
      <c r="Z2">
        <v>0.57749898830000002</v>
      </c>
      <c r="AA2">
        <v>0.33536548300000002</v>
      </c>
      <c r="AB2">
        <v>0.28463697529999998</v>
      </c>
      <c r="AC2">
        <v>0.13710124439999999</v>
      </c>
      <c r="AD2">
        <v>6.7503691699999993E-2</v>
      </c>
    </row>
    <row r="3" spans="2:30" x14ac:dyDescent="0.2">
      <c r="B3" s="1"/>
      <c r="C3" t="s">
        <v>22</v>
      </c>
      <c r="D3">
        <f t="shared" ref="D3:K7" si="1">AVERAGE(W1,W7)</f>
        <v>0.71573177920519149</v>
      </c>
      <c r="E3">
        <f t="shared" si="1"/>
        <v>0.66525748053212141</v>
      </c>
      <c r="F3">
        <f t="shared" si="1"/>
        <v>0.59741865775968606</v>
      </c>
      <c r="G3">
        <f t="shared" si="1"/>
        <v>0.55145266106812696</v>
      </c>
      <c r="H3">
        <f t="shared" si="1"/>
        <v>0.40679790574935504</v>
      </c>
      <c r="I3">
        <f t="shared" si="1"/>
        <v>0.2164216548853635</v>
      </c>
      <c r="J3">
        <f t="shared" si="1"/>
        <v>0.180300930034342</v>
      </c>
      <c r="K3">
        <f t="shared" si="1"/>
        <v>5.6745197265592157E-2</v>
      </c>
      <c r="M3">
        <v>0.70581150255947001</v>
      </c>
      <c r="N3">
        <f>AVERAGE(M3:M4)</f>
        <v>0.68515330828299248</v>
      </c>
      <c r="O3">
        <v>3</v>
      </c>
      <c r="P3">
        <f t="shared" si="0"/>
        <v>1</v>
      </c>
      <c r="R3">
        <v>0.71510747805025698</v>
      </c>
      <c r="S3">
        <f>AVERAGE(R3:R4)</f>
        <v>0.71598205336226095</v>
      </c>
      <c r="U3">
        <v>0.71598205336226095</v>
      </c>
      <c r="W3">
        <v>0.72702509510000002</v>
      </c>
      <c r="X3">
        <v>0.65834629160000002</v>
      </c>
      <c r="Y3">
        <v>0.58923666330000002</v>
      </c>
      <c r="Z3">
        <v>0.55899605379999995</v>
      </c>
      <c r="AA3">
        <v>0.40608064440000002</v>
      </c>
      <c r="AB3">
        <v>0.28301286450000002</v>
      </c>
      <c r="AC3">
        <v>0.14127179170000001</v>
      </c>
      <c r="AD3">
        <v>8.1923136300000005E-2</v>
      </c>
    </row>
    <row r="4" spans="2:30" x14ac:dyDescent="0.2">
      <c r="B4" s="1"/>
      <c r="C4" t="s">
        <v>23</v>
      </c>
      <c r="D4">
        <f t="shared" si="1"/>
        <v>0.70056768084149601</v>
      </c>
      <c r="E4">
        <f t="shared" si="1"/>
        <v>0.67233018495521657</v>
      </c>
      <c r="F4">
        <f t="shared" si="1"/>
        <v>0.60308637999405246</v>
      </c>
      <c r="G4">
        <f t="shared" si="1"/>
        <v>0.57630692930458594</v>
      </c>
      <c r="H4">
        <f t="shared" si="1"/>
        <v>0.357156306911809</v>
      </c>
      <c r="I4">
        <f t="shared" si="1"/>
        <v>0.29751054981535496</v>
      </c>
      <c r="J4">
        <f t="shared" si="1"/>
        <v>0.18968045044123749</v>
      </c>
      <c r="K4">
        <f t="shared" si="1"/>
        <v>6.2688008835430742E-2</v>
      </c>
      <c r="M4">
        <v>0.66449511400651495</v>
      </c>
      <c r="O4">
        <v>4</v>
      </c>
      <c r="P4">
        <f t="shared" si="0"/>
        <v>1</v>
      </c>
      <c r="R4">
        <v>0.71685662867426503</v>
      </c>
      <c r="W4">
        <v>0.7100681163</v>
      </c>
      <c r="X4">
        <v>0.67231558599999997</v>
      </c>
      <c r="Y4">
        <v>0.61345550719999997</v>
      </c>
      <c r="Z4">
        <v>0.55547614280000002</v>
      </c>
      <c r="AA4">
        <v>0.41919965440000001</v>
      </c>
      <c r="AB4">
        <v>0.25185633159999998</v>
      </c>
      <c r="AC4">
        <v>0.1978788903</v>
      </c>
      <c r="AD4">
        <v>0.21389096639999999</v>
      </c>
    </row>
    <row r="5" spans="2:30" x14ac:dyDescent="0.2">
      <c r="B5" s="1"/>
      <c r="C5" t="s">
        <v>24</v>
      </c>
      <c r="D5">
        <f t="shared" si="1"/>
        <v>0.72214471764330956</v>
      </c>
      <c r="E5">
        <f t="shared" si="1"/>
        <v>0.6651473457241015</v>
      </c>
      <c r="F5">
        <f t="shared" si="1"/>
        <v>0.59351714117380949</v>
      </c>
      <c r="G5">
        <f t="shared" si="1"/>
        <v>0.5528525438572115</v>
      </c>
      <c r="H5">
        <f t="shared" si="1"/>
        <v>0.40925222508187453</v>
      </c>
      <c r="I5">
        <f t="shared" si="1"/>
        <v>0.26014610631761903</v>
      </c>
      <c r="J5">
        <f t="shared" si="1"/>
        <v>0.17203137456814649</v>
      </c>
      <c r="K5">
        <f t="shared" si="1"/>
        <v>5.5468626405460554E-2</v>
      </c>
      <c r="M5">
        <v>0.72422062350119898</v>
      </c>
      <c r="N5">
        <f>AVERAGE(M5:M6)</f>
        <v>0.71726434018661855</v>
      </c>
      <c r="O5">
        <v>5</v>
      </c>
      <c r="P5">
        <f t="shared" si="0"/>
        <v>1</v>
      </c>
      <c r="R5">
        <v>0.72754671488848699</v>
      </c>
      <c r="S5">
        <f>AVERAGE(R5:R6)</f>
        <v>0.72702509512934443</v>
      </c>
      <c r="U5">
        <v>0.72702509512934499</v>
      </c>
      <c r="W5">
        <v>0.72284324180000004</v>
      </c>
      <c r="X5">
        <v>0.67849463480000005</v>
      </c>
      <c r="Y5">
        <v>0.60940240999999995</v>
      </c>
      <c r="Z5">
        <v>0.55941910179999998</v>
      </c>
      <c r="AA5">
        <v>0.42764286060000001</v>
      </c>
      <c r="AB5">
        <v>0.2878899848</v>
      </c>
      <c r="AC5">
        <v>0.27247055739999998</v>
      </c>
      <c r="AD5">
        <v>0.23922690699999999</v>
      </c>
    </row>
    <row r="6" spans="2:30" x14ac:dyDescent="0.2">
      <c r="B6" s="1"/>
      <c r="C6" t="s">
        <v>25</v>
      </c>
      <c r="D6">
        <f t="shared" si="1"/>
        <v>0.7131038490091085</v>
      </c>
      <c r="E6">
        <f t="shared" si="1"/>
        <v>0.67602051452402501</v>
      </c>
      <c r="F6">
        <f t="shared" si="1"/>
        <v>0.60335878827655798</v>
      </c>
      <c r="G6">
        <f t="shared" si="1"/>
        <v>0.55071969422306999</v>
      </c>
      <c r="H6">
        <f t="shared" si="1"/>
        <v>0.40355286676256052</v>
      </c>
      <c r="I6">
        <f t="shared" si="1"/>
        <v>0.25324992546834046</v>
      </c>
      <c r="J6">
        <f t="shared" si="1"/>
        <v>0.20989919824551651</v>
      </c>
      <c r="K6">
        <f t="shared" si="1"/>
        <v>0.18870197147822748</v>
      </c>
      <c r="M6">
        <v>0.71030805687203802</v>
      </c>
      <c r="O6">
        <v>6</v>
      </c>
      <c r="P6">
        <f t="shared" si="0"/>
        <v>1</v>
      </c>
      <c r="R6">
        <v>0.72650347537020199</v>
      </c>
    </row>
    <row r="7" spans="2:30" x14ac:dyDescent="0.2">
      <c r="B7" s="1"/>
      <c r="C7" t="s">
        <v>26</v>
      </c>
      <c r="D7">
        <f t="shared" si="1"/>
        <v>0.72564308432147806</v>
      </c>
      <c r="E7">
        <f t="shared" si="1"/>
        <v>0.67115651139129451</v>
      </c>
      <c r="F7">
        <f t="shared" si="1"/>
        <v>0.59679121543760349</v>
      </c>
      <c r="G7">
        <f t="shared" si="1"/>
        <v>0.55141942572129798</v>
      </c>
      <c r="H7">
        <f t="shared" si="1"/>
        <v>0.40076648229395001</v>
      </c>
      <c r="I7">
        <f t="shared" si="1"/>
        <v>0.30375383157173397</v>
      </c>
      <c r="J7">
        <f t="shared" si="1"/>
        <v>0.259969663721838</v>
      </c>
      <c r="K7">
        <f t="shared" si="1"/>
        <v>0.22886595084976749</v>
      </c>
      <c r="M7">
        <v>0.71275964391691404</v>
      </c>
      <c r="N7">
        <f>AVERAGE(M7:M8)</f>
        <v>0.71613958171821701</v>
      </c>
      <c r="O7">
        <v>7</v>
      </c>
      <c r="P7">
        <f t="shared" si="0"/>
        <v>1</v>
      </c>
      <c r="R7">
        <v>0.68880208333333304</v>
      </c>
      <c r="S7">
        <f>AVERAGE(R7:R8)</f>
        <v>0.7100681163300695</v>
      </c>
      <c r="U7">
        <v>0.71006811633006905</v>
      </c>
      <c r="W7">
        <v>0.71429608491038299</v>
      </c>
      <c r="X7">
        <v>0.66272485956424299</v>
      </c>
      <c r="Y7">
        <v>0.58997131051937202</v>
      </c>
      <c r="Z7">
        <v>0.54944164353625402</v>
      </c>
      <c r="AA7">
        <v>0.41977157789871</v>
      </c>
      <c r="AB7">
        <v>0.14845054537072699</v>
      </c>
      <c r="AC7">
        <v>0.107670654468684</v>
      </c>
      <c r="AD7">
        <v>9.6020515031184306E-2</v>
      </c>
    </row>
    <row r="8" spans="2:30" x14ac:dyDescent="0.2">
      <c r="M8">
        <v>0.71951951951951998</v>
      </c>
      <c r="O8">
        <v>8</v>
      </c>
      <c r="P8">
        <f t="shared" si="0"/>
        <v>1</v>
      </c>
      <c r="R8">
        <v>0.73133414932680596</v>
      </c>
      <c r="W8">
        <v>0.68515330828299204</v>
      </c>
      <c r="X8">
        <v>0.66872848371043303</v>
      </c>
      <c r="Y8">
        <v>0.59522379428810501</v>
      </c>
      <c r="Z8">
        <v>0.57511487030917197</v>
      </c>
      <c r="AA8">
        <v>0.37894713082361797</v>
      </c>
      <c r="AB8">
        <v>0.31038412433071</v>
      </c>
      <c r="AC8">
        <v>0.24225965648247499</v>
      </c>
      <c r="AD8">
        <v>5.7872325970861498E-2</v>
      </c>
    </row>
    <row r="9" spans="2:30" x14ac:dyDescent="0.2">
      <c r="M9">
        <v>0.72473246135552905</v>
      </c>
      <c r="N9">
        <f>AVERAGE(M9:M10)</f>
        <v>0.72844292684295597</v>
      </c>
      <c r="O9">
        <v>9</v>
      </c>
      <c r="P9">
        <f t="shared" si="0"/>
        <v>1</v>
      </c>
      <c r="R9">
        <v>0.71879699248120299</v>
      </c>
      <c r="S9">
        <f>AVERAGE(R9:R10)</f>
        <v>0.72284324179916792</v>
      </c>
      <c r="U9">
        <v>0.72284324179916803</v>
      </c>
      <c r="W9">
        <v>0.717264340186619</v>
      </c>
      <c r="X9">
        <v>0.67194839984820298</v>
      </c>
      <c r="Y9">
        <v>0.59779761904761897</v>
      </c>
      <c r="Z9">
        <v>0.54670903391442305</v>
      </c>
      <c r="AA9">
        <v>0.41242380576374899</v>
      </c>
      <c r="AB9">
        <v>0.23727934813523799</v>
      </c>
      <c r="AC9">
        <v>0.202790957436293</v>
      </c>
      <c r="AD9">
        <v>2.90141165109211E-2</v>
      </c>
    </row>
    <row r="10" spans="2:30" x14ac:dyDescent="0.2">
      <c r="M10">
        <v>0.73215339233038301</v>
      </c>
      <c r="O10">
        <v>10</v>
      </c>
      <c r="P10">
        <f t="shared" si="0"/>
        <v>1</v>
      </c>
      <c r="R10">
        <v>0.72688949111713297</v>
      </c>
      <c r="W10">
        <v>0.71613958171821701</v>
      </c>
      <c r="X10">
        <v>0.67972544304805005</v>
      </c>
      <c r="Y10">
        <v>0.59326206935311598</v>
      </c>
      <c r="Z10">
        <v>0.54596324564613996</v>
      </c>
      <c r="AA10">
        <v>0.38790607912512098</v>
      </c>
      <c r="AB10">
        <v>0.254643519336681</v>
      </c>
      <c r="AC10">
        <v>0.22191950619103301</v>
      </c>
      <c r="AD10">
        <v>0.163512976556455</v>
      </c>
    </row>
    <row r="11" spans="2:30" x14ac:dyDescent="0.2">
      <c r="M11">
        <v>0.65655339805825197</v>
      </c>
      <c r="N11">
        <f>AVERAGE(M11:M12)</f>
        <v>0.66272485956424299</v>
      </c>
      <c r="O11">
        <v>11</v>
      </c>
      <c r="P11">
        <f t="shared" si="0"/>
        <v>2</v>
      </c>
      <c r="R11">
        <v>0.66931297709923698</v>
      </c>
      <c r="S11">
        <f>AVERAGE(R11:R12)</f>
        <v>0.66779010149149998</v>
      </c>
      <c r="U11">
        <v>0.66779010149149998</v>
      </c>
      <c r="W11">
        <v>0.72844292684295597</v>
      </c>
      <c r="X11">
        <v>0.66381838798258896</v>
      </c>
      <c r="Y11">
        <v>0.58418002087520704</v>
      </c>
      <c r="Z11">
        <v>0.54341974964259598</v>
      </c>
      <c r="AA11">
        <v>0.37389010398790001</v>
      </c>
      <c r="AB11">
        <v>0.31961767834346799</v>
      </c>
      <c r="AC11">
        <v>0.24746877004367601</v>
      </c>
      <c r="AD11">
        <v>0.21850499469953499</v>
      </c>
    </row>
    <row r="12" spans="2:30" x14ac:dyDescent="0.2">
      <c r="M12">
        <v>0.668896321070234</v>
      </c>
      <c r="O12">
        <v>12</v>
      </c>
      <c r="P12">
        <f t="shared" si="0"/>
        <v>2</v>
      </c>
      <c r="R12">
        <v>0.66626722588376297</v>
      </c>
    </row>
    <row r="13" spans="2:30" x14ac:dyDescent="0.2">
      <c r="M13">
        <v>0.66056166056165999</v>
      </c>
      <c r="N13">
        <f>AVERAGE(M13:M14)</f>
        <v>0.66872848371043303</v>
      </c>
      <c r="O13">
        <v>13</v>
      </c>
      <c r="P13">
        <f t="shared" si="0"/>
        <v>2</v>
      </c>
      <c r="R13">
        <v>0.66727162734422296</v>
      </c>
      <c r="S13">
        <f>AVERAGE(R13:R14)</f>
        <v>0.67593188617966449</v>
      </c>
      <c r="U13">
        <v>0.67593188617966404</v>
      </c>
    </row>
    <row r="14" spans="2:30" x14ac:dyDescent="0.2">
      <c r="M14">
        <v>0.67689530685920596</v>
      </c>
      <c r="O14">
        <v>14</v>
      </c>
      <c r="P14">
        <f t="shared" si="0"/>
        <v>2</v>
      </c>
      <c r="R14">
        <v>0.68459214501510601</v>
      </c>
    </row>
    <row r="15" spans="2:30" x14ac:dyDescent="0.2">
      <c r="M15">
        <v>0.65184282668291205</v>
      </c>
      <c r="N15">
        <f>AVERAGE(M15:M16)</f>
        <v>0.67194839984820254</v>
      </c>
      <c r="O15">
        <v>15</v>
      </c>
      <c r="P15">
        <f t="shared" si="0"/>
        <v>2</v>
      </c>
      <c r="R15">
        <v>0.642468239564428</v>
      </c>
      <c r="S15">
        <f>AVERAGE(R15:R16)</f>
        <v>0.65834629161992297</v>
      </c>
      <c r="U15">
        <v>0.65834629161992297</v>
      </c>
    </row>
    <row r="16" spans="2:30" x14ac:dyDescent="0.2">
      <c r="M16">
        <v>0.69205397301349303</v>
      </c>
      <c r="O16">
        <v>16</v>
      </c>
      <c r="P16">
        <f t="shared" si="0"/>
        <v>2</v>
      </c>
      <c r="R16">
        <v>0.67422434367541795</v>
      </c>
    </row>
    <row r="17" spans="13:21" x14ac:dyDescent="0.2">
      <c r="M17">
        <v>0.67249698431845595</v>
      </c>
      <c r="N17">
        <f>AVERAGE(M17:M18)</f>
        <v>0.67972544304804994</v>
      </c>
      <c r="O17">
        <v>17</v>
      </c>
      <c r="P17">
        <f t="shared" si="0"/>
        <v>2</v>
      </c>
      <c r="R17">
        <v>0.66646341463414605</v>
      </c>
      <c r="S17">
        <f>AVERAGE(R17:R18)</f>
        <v>0.67231558596073748</v>
      </c>
      <c r="U17">
        <v>0.67231558596073804</v>
      </c>
    </row>
    <row r="18" spans="13:21" x14ac:dyDescent="0.2">
      <c r="M18">
        <v>0.68695390177764404</v>
      </c>
      <c r="O18">
        <v>18</v>
      </c>
      <c r="P18">
        <f t="shared" si="0"/>
        <v>2</v>
      </c>
      <c r="R18">
        <v>0.67816775728732903</v>
      </c>
    </row>
    <row r="19" spans="13:21" x14ac:dyDescent="0.2">
      <c r="M19">
        <v>0.62877654801076899</v>
      </c>
      <c r="N19">
        <f>AVERAGE(M19:M20)</f>
        <v>0.66381838798258896</v>
      </c>
      <c r="O19">
        <v>19</v>
      </c>
      <c r="P19">
        <f t="shared" si="0"/>
        <v>2</v>
      </c>
      <c r="R19">
        <v>0.66566806470940698</v>
      </c>
      <c r="S19">
        <f>AVERAGE(R19:R20)</f>
        <v>0.6784946348002745</v>
      </c>
      <c r="U19">
        <v>0.67849463480027405</v>
      </c>
    </row>
    <row r="20" spans="13:21" x14ac:dyDescent="0.2">
      <c r="M20">
        <v>0.69886022795440905</v>
      </c>
      <c r="O20">
        <v>20</v>
      </c>
      <c r="P20">
        <f t="shared" si="0"/>
        <v>2</v>
      </c>
      <c r="R20">
        <v>0.69132120489114202</v>
      </c>
    </row>
    <row r="21" spans="13:21" x14ac:dyDescent="0.2">
      <c r="M21">
        <v>0.588341890667472</v>
      </c>
      <c r="N21">
        <f>AVERAGE(M21:M22)</f>
        <v>0.58997131051937202</v>
      </c>
      <c r="O21">
        <v>21</v>
      </c>
      <c r="P21">
        <f t="shared" si="0"/>
        <v>3</v>
      </c>
      <c r="R21">
        <v>0.60111662531017396</v>
      </c>
      <c r="S21">
        <f>AVERAGE(R21:R22)</f>
        <v>0.60486600496277942</v>
      </c>
      <c r="U21">
        <v>0.60486600496277898</v>
      </c>
    </row>
    <row r="22" spans="13:21" x14ac:dyDescent="0.2">
      <c r="M22">
        <v>0.59160073037127203</v>
      </c>
      <c r="O22">
        <v>22</v>
      </c>
      <c r="P22">
        <f t="shared" si="0"/>
        <v>3</v>
      </c>
      <c r="R22">
        <v>0.608615384615385</v>
      </c>
    </row>
    <row r="23" spans="13:21" x14ac:dyDescent="0.2">
      <c r="M23">
        <v>0.61384335154826997</v>
      </c>
      <c r="N23">
        <f>AVERAGE(M23:M24)</f>
        <v>0.5952237942881049</v>
      </c>
      <c r="O23">
        <v>23</v>
      </c>
      <c r="P23">
        <f t="shared" si="0"/>
        <v>3</v>
      </c>
      <c r="R23">
        <v>0.60371611331099595</v>
      </c>
      <c r="S23">
        <f>AVERAGE(R23:R24)</f>
        <v>0.610948965746407</v>
      </c>
      <c r="U23">
        <v>0.610948965746407</v>
      </c>
    </row>
    <row r="24" spans="13:21" x14ac:dyDescent="0.2">
      <c r="M24">
        <v>0.57660423702793995</v>
      </c>
      <c r="O24">
        <v>24</v>
      </c>
      <c r="P24">
        <f t="shared" si="0"/>
        <v>3</v>
      </c>
      <c r="R24">
        <v>0.61818181818181805</v>
      </c>
    </row>
    <row r="25" spans="13:21" x14ac:dyDescent="0.2">
      <c r="M25">
        <v>0.586666666666667</v>
      </c>
      <c r="N25">
        <f>AVERAGE(M25:M26)</f>
        <v>0.59779761904761908</v>
      </c>
      <c r="O25">
        <v>25</v>
      </c>
      <c r="P25">
        <f t="shared" si="0"/>
        <v>3</v>
      </c>
      <c r="R25">
        <v>0.56739717802461698</v>
      </c>
      <c r="S25">
        <f>AVERAGE(R25:R26)</f>
        <v>0.58923666327284951</v>
      </c>
      <c r="U25">
        <v>0.58923666327284996</v>
      </c>
    </row>
    <row r="26" spans="13:21" x14ac:dyDescent="0.2">
      <c r="M26">
        <v>0.60892857142857104</v>
      </c>
      <c r="O26">
        <v>26</v>
      </c>
      <c r="P26">
        <f t="shared" si="0"/>
        <v>3</v>
      </c>
      <c r="R26">
        <v>0.61107614852108205</v>
      </c>
    </row>
    <row r="27" spans="13:21" x14ac:dyDescent="0.2">
      <c r="M27">
        <v>0.58148710166919604</v>
      </c>
      <c r="N27">
        <f>AVERAGE(M27:M28)</f>
        <v>0.59326206935311654</v>
      </c>
      <c r="O27">
        <v>27</v>
      </c>
      <c r="P27">
        <f t="shared" si="0"/>
        <v>3</v>
      </c>
      <c r="R27">
        <v>0.59669172932330805</v>
      </c>
      <c r="S27">
        <f>AVERAGE(R27:R28)</f>
        <v>0.61345550719695008</v>
      </c>
      <c r="U27">
        <v>0.61345550719694997</v>
      </c>
    </row>
    <row r="28" spans="13:21" x14ac:dyDescent="0.2">
      <c r="M28">
        <v>0.60503703703703704</v>
      </c>
      <c r="O28">
        <v>28</v>
      </c>
      <c r="P28">
        <f t="shared" si="0"/>
        <v>3</v>
      </c>
      <c r="R28">
        <v>0.63021928507059199</v>
      </c>
    </row>
    <row r="29" spans="13:21" x14ac:dyDescent="0.2">
      <c r="M29">
        <v>0.56793072558972801</v>
      </c>
      <c r="N29">
        <f>AVERAGE(M29:M30)</f>
        <v>0.58418002087520748</v>
      </c>
      <c r="O29">
        <v>29</v>
      </c>
      <c r="P29">
        <f t="shared" si="0"/>
        <v>3</v>
      </c>
      <c r="R29">
        <v>0.59970104633781796</v>
      </c>
      <c r="S29">
        <f>AVERAGE(R29:R30)</f>
        <v>0.60940240996136197</v>
      </c>
      <c r="U29">
        <v>0.60940240996136197</v>
      </c>
    </row>
    <row r="30" spans="13:21" x14ac:dyDescent="0.2">
      <c r="M30">
        <v>0.60042931616068695</v>
      </c>
      <c r="O30">
        <v>30</v>
      </c>
      <c r="P30">
        <f t="shared" si="0"/>
        <v>3</v>
      </c>
      <c r="R30">
        <v>0.61910377358490598</v>
      </c>
    </row>
    <row r="31" spans="13:21" x14ac:dyDescent="0.2">
      <c r="M31">
        <v>0.56059144969463204</v>
      </c>
      <c r="N31">
        <f>AVERAGE(M31:M32)</f>
        <v>0.54944164353625402</v>
      </c>
      <c r="O31">
        <v>31</v>
      </c>
      <c r="P31">
        <f t="shared" si="0"/>
        <v>4</v>
      </c>
      <c r="R31">
        <v>0.547146401985112</v>
      </c>
      <c r="S31">
        <f>AVERAGE(R31:R32)</f>
        <v>0.55346367863174051</v>
      </c>
      <c r="U31">
        <v>0.55346367863174095</v>
      </c>
    </row>
    <row r="32" spans="13:21" x14ac:dyDescent="0.2">
      <c r="M32">
        <v>0.538291837377876</v>
      </c>
      <c r="O32">
        <v>32</v>
      </c>
      <c r="P32">
        <f t="shared" si="0"/>
        <v>4</v>
      </c>
      <c r="R32">
        <v>0.55978095527836902</v>
      </c>
    </row>
    <row r="33" spans="13:21" x14ac:dyDescent="0.2">
      <c r="M33">
        <v>0.578455790784558</v>
      </c>
      <c r="N33">
        <f>AVERAGE(M33:M34)</f>
        <v>0.57511487030917252</v>
      </c>
      <c r="O33">
        <v>33</v>
      </c>
      <c r="P33">
        <f t="shared" ref="P33:P64" si="2">ROUNDDOWN((O33-1)/10,0)+1</f>
        <v>4</v>
      </c>
      <c r="R33">
        <v>0.58356940509915001</v>
      </c>
      <c r="S33">
        <f>AVERAGE(R33:R34)</f>
        <v>0.57749898826386048</v>
      </c>
      <c r="U33">
        <v>0.57749898826386104</v>
      </c>
    </row>
    <row r="34" spans="13:21" x14ac:dyDescent="0.2">
      <c r="M34">
        <v>0.57177394983378704</v>
      </c>
      <c r="O34">
        <v>34</v>
      </c>
      <c r="P34">
        <f t="shared" si="2"/>
        <v>4</v>
      </c>
      <c r="R34">
        <v>0.57142857142857095</v>
      </c>
    </row>
    <row r="35" spans="13:21" x14ac:dyDescent="0.2">
      <c r="M35">
        <v>0.54346504559270503</v>
      </c>
      <c r="N35">
        <f>AVERAGE(M35:M36)</f>
        <v>0.54670903391442349</v>
      </c>
      <c r="O35">
        <v>35</v>
      </c>
      <c r="P35">
        <f t="shared" si="2"/>
        <v>4</v>
      </c>
      <c r="R35">
        <v>0.54376498800959205</v>
      </c>
      <c r="S35">
        <f>AVERAGE(R35:R36)</f>
        <v>0.55899605384562845</v>
      </c>
      <c r="U35">
        <v>0.558996053845629</v>
      </c>
    </row>
    <row r="36" spans="13:21" x14ac:dyDescent="0.2">
      <c r="M36">
        <v>0.54995302223614195</v>
      </c>
      <c r="O36">
        <v>36</v>
      </c>
      <c r="P36">
        <f t="shared" si="2"/>
        <v>4</v>
      </c>
      <c r="R36">
        <v>0.57422711968166495</v>
      </c>
    </row>
    <row r="37" spans="13:21" x14ac:dyDescent="0.2">
      <c r="M37">
        <v>0.54214675560946002</v>
      </c>
      <c r="N37">
        <f>AVERAGE(M37:M38)</f>
        <v>0.54596324564613952</v>
      </c>
      <c r="O37">
        <v>37</v>
      </c>
      <c r="P37">
        <f t="shared" si="2"/>
        <v>4</v>
      </c>
      <c r="R37">
        <v>0.51869578223152901</v>
      </c>
      <c r="S37">
        <f>AVERAGE(R37:R38)</f>
        <v>0.55547614277940649</v>
      </c>
      <c r="U37">
        <v>0.55547614277940605</v>
      </c>
    </row>
    <row r="38" spans="13:21" x14ac:dyDescent="0.2">
      <c r="M38">
        <v>0.54977973568281902</v>
      </c>
      <c r="O38">
        <v>38</v>
      </c>
      <c r="P38">
        <f t="shared" si="2"/>
        <v>4</v>
      </c>
      <c r="R38">
        <v>0.59225650332728397</v>
      </c>
    </row>
    <row r="39" spans="13:21" x14ac:dyDescent="0.2">
      <c r="M39">
        <v>0.50978067575577901</v>
      </c>
      <c r="N39">
        <f>AVERAGE(M39:M40)</f>
        <v>0.54341974964259543</v>
      </c>
      <c r="O39">
        <v>39</v>
      </c>
      <c r="P39">
        <f t="shared" si="2"/>
        <v>4</v>
      </c>
      <c r="R39">
        <v>0.54894894894894897</v>
      </c>
      <c r="S39">
        <f>AVERAGE(R39:R40)</f>
        <v>0.55941910183155297</v>
      </c>
      <c r="U39">
        <v>0.55941910183155297</v>
      </c>
    </row>
    <row r="40" spans="13:21" x14ac:dyDescent="0.2">
      <c r="M40">
        <v>0.57705882352941196</v>
      </c>
      <c r="O40">
        <v>40</v>
      </c>
      <c r="P40">
        <f t="shared" si="2"/>
        <v>4</v>
      </c>
      <c r="R40">
        <v>0.56988925471415697</v>
      </c>
    </row>
    <row r="41" spans="13:21" x14ac:dyDescent="0.2">
      <c r="M41">
        <v>0.43475366178428798</v>
      </c>
      <c r="N41">
        <f>AVERAGE(M41:M42)</f>
        <v>0.41977157789871</v>
      </c>
      <c r="O41">
        <v>41</v>
      </c>
      <c r="P41">
        <f t="shared" si="2"/>
        <v>5</v>
      </c>
      <c r="R41">
        <v>0.35480225988700598</v>
      </c>
      <c r="S41">
        <f>AVERAGE(R41:R42)</f>
        <v>0.39382423363174246</v>
      </c>
      <c r="U41">
        <v>0.39382423363174202</v>
      </c>
    </row>
    <row r="42" spans="13:21" x14ac:dyDescent="0.2">
      <c r="M42">
        <v>0.40478949401313202</v>
      </c>
      <c r="O42">
        <v>42</v>
      </c>
      <c r="P42">
        <f t="shared" si="2"/>
        <v>5</v>
      </c>
      <c r="R42">
        <v>0.432846207376479</v>
      </c>
    </row>
    <row r="43" spans="13:21" x14ac:dyDescent="0.2">
      <c r="M43">
        <v>0.40499493756327998</v>
      </c>
      <c r="N43">
        <f>AVERAGE(M43:M44)</f>
        <v>0.37894713082361797</v>
      </c>
      <c r="O43">
        <v>43</v>
      </c>
      <c r="P43">
        <f t="shared" si="2"/>
        <v>5</v>
      </c>
      <c r="R43">
        <v>0.378324468085106</v>
      </c>
      <c r="S43">
        <f>AVERAGE(R43:R44)</f>
        <v>0.335365483003641</v>
      </c>
      <c r="U43">
        <v>0.335365483003641</v>
      </c>
    </row>
    <row r="44" spans="13:21" x14ac:dyDescent="0.2">
      <c r="M44">
        <v>0.35289932408395602</v>
      </c>
      <c r="O44">
        <v>44</v>
      </c>
      <c r="P44">
        <f t="shared" si="2"/>
        <v>5</v>
      </c>
      <c r="R44">
        <v>0.29240649792217599</v>
      </c>
    </row>
    <row r="45" spans="13:21" x14ac:dyDescent="0.2">
      <c r="M45">
        <v>0.39590894094358298</v>
      </c>
      <c r="N45">
        <f>AVERAGE(M45:M46)</f>
        <v>0.41242380576374899</v>
      </c>
      <c r="O45">
        <v>45</v>
      </c>
      <c r="P45">
        <f t="shared" si="2"/>
        <v>5</v>
      </c>
      <c r="R45">
        <v>0.39760638297872303</v>
      </c>
      <c r="S45">
        <f>AVERAGE(R45:R46)</f>
        <v>0.40608064438084951</v>
      </c>
      <c r="U45">
        <v>0.40608064438085001</v>
      </c>
    </row>
    <row r="46" spans="13:21" x14ac:dyDescent="0.2">
      <c r="M46">
        <v>0.42893867058391499</v>
      </c>
      <c r="O46">
        <v>46</v>
      </c>
      <c r="P46">
        <f t="shared" si="2"/>
        <v>5</v>
      </c>
      <c r="R46">
        <v>0.41455490578297599</v>
      </c>
    </row>
    <row r="47" spans="13:21" x14ac:dyDescent="0.2">
      <c r="M47">
        <v>0.38790607912512098</v>
      </c>
      <c r="N47">
        <f>AVERAGE(M47:M48)</f>
        <v>0.38790607912512098</v>
      </c>
      <c r="O47">
        <v>47</v>
      </c>
      <c r="P47">
        <f t="shared" si="2"/>
        <v>5</v>
      </c>
      <c r="R47">
        <v>0.41787365177195701</v>
      </c>
      <c r="S47">
        <f>AVERAGE(R47:R48)</f>
        <v>0.41919965442164797</v>
      </c>
      <c r="U47">
        <v>0.41919965442164803</v>
      </c>
    </row>
    <row r="48" spans="13:21" x14ac:dyDescent="0.2">
      <c r="O48">
        <v>48</v>
      </c>
      <c r="P48">
        <f t="shared" si="2"/>
        <v>5</v>
      </c>
      <c r="R48">
        <v>0.42052565707133899</v>
      </c>
    </row>
    <row r="49" spans="13:21" x14ac:dyDescent="0.2">
      <c r="M49">
        <v>0.404364959078509</v>
      </c>
      <c r="N49">
        <f>AVERAGE(M49:M50)</f>
        <v>0.37389010398789951</v>
      </c>
      <c r="O49">
        <v>49</v>
      </c>
      <c r="P49">
        <f t="shared" si="2"/>
        <v>5</v>
      </c>
      <c r="R49">
        <v>0.388308977035491</v>
      </c>
      <c r="S49">
        <f>AVERAGE(R49:R50)</f>
        <v>0.427642860610769</v>
      </c>
      <c r="U49">
        <v>0.427642860610769</v>
      </c>
    </row>
    <row r="50" spans="13:21" x14ac:dyDescent="0.2">
      <c r="M50">
        <v>0.34341524889729003</v>
      </c>
      <c r="O50">
        <v>50</v>
      </c>
      <c r="P50">
        <f t="shared" si="2"/>
        <v>5</v>
      </c>
      <c r="R50">
        <v>0.46697674418604701</v>
      </c>
    </row>
    <row r="51" spans="13:21" x14ac:dyDescent="0.2">
      <c r="M51">
        <v>6.4681724845995894E-2</v>
      </c>
      <c r="N51">
        <f>AVERAGE(M51:M52)</f>
        <v>0.14845054537072694</v>
      </c>
      <c r="O51">
        <v>51</v>
      </c>
      <c r="P51">
        <f t="shared" si="2"/>
        <v>6</v>
      </c>
      <c r="R51">
        <v>0.31868131868131899</v>
      </c>
      <c r="S51">
        <f>AVERAGE(R51:R52)</f>
        <v>0.28439276438442751</v>
      </c>
      <c r="U51">
        <v>0.28439276438442701</v>
      </c>
    </row>
    <row r="52" spans="13:21" x14ac:dyDescent="0.2">
      <c r="M52">
        <v>0.232219365895458</v>
      </c>
      <c r="O52">
        <v>52</v>
      </c>
      <c r="P52">
        <f t="shared" si="2"/>
        <v>6</v>
      </c>
      <c r="R52">
        <v>0.25010421008753603</v>
      </c>
    </row>
    <row r="53" spans="13:21" x14ac:dyDescent="0.2">
      <c r="M53">
        <v>0.33251833740831299</v>
      </c>
      <c r="N53">
        <f>AVERAGE(M53:M54)</f>
        <v>0.3103841243307095</v>
      </c>
      <c r="O53">
        <v>53</v>
      </c>
      <c r="P53">
        <f t="shared" si="2"/>
        <v>6</v>
      </c>
      <c r="R53">
        <v>0.313767342582711</v>
      </c>
      <c r="S53">
        <f>AVERAGE(R53:R54)</f>
        <v>0.28463697525611298</v>
      </c>
      <c r="U53">
        <v>0.28463697525611298</v>
      </c>
    </row>
    <row r="54" spans="13:21" x14ac:dyDescent="0.2">
      <c r="M54">
        <v>0.28824991125310601</v>
      </c>
      <c r="O54">
        <v>54</v>
      </c>
      <c r="P54">
        <f t="shared" si="2"/>
        <v>6</v>
      </c>
      <c r="R54">
        <v>0.25550660792951502</v>
      </c>
    </row>
    <row r="55" spans="13:21" x14ac:dyDescent="0.2">
      <c r="M55">
        <v>0.275378368401624</v>
      </c>
      <c r="N55">
        <f>AVERAGE(M55:M56)</f>
        <v>0.23727934813523849</v>
      </c>
      <c r="O55">
        <v>55</v>
      </c>
      <c r="P55">
        <f t="shared" si="2"/>
        <v>6</v>
      </c>
      <c r="R55">
        <v>0.32590529247910899</v>
      </c>
      <c r="S55">
        <f>AVERAGE(R55:R56)</f>
        <v>0.2830128645308605</v>
      </c>
      <c r="U55">
        <v>0.28301286453086</v>
      </c>
    </row>
    <row r="56" spans="13:21" x14ac:dyDescent="0.2">
      <c r="M56">
        <v>0.19918032786885301</v>
      </c>
      <c r="O56">
        <v>56</v>
      </c>
      <c r="P56">
        <f t="shared" si="2"/>
        <v>6</v>
      </c>
      <c r="R56">
        <v>0.24012043658261201</v>
      </c>
    </row>
    <row r="57" spans="13:21" x14ac:dyDescent="0.2">
      <c r="M57">
        <v>0.26504595315742702</v>
      </c>
      <c r="N57">
        <f>AVERAGE(M57:M58)</f>
        <v>0.2546435193366815</v>
      </c>
      <c r="O57">
        <v>57</v>
      </c>
      <c r="P57">
        <f t="shared" si="2"/>
        <v>6</v>
      </c>
      <c r="R57">
        <v>0.26827794561933499</v>
      </c>
      <c r="S57">
        <f>AVERAGE(R57:R58)</f>
        <v>0.25185633163846949</v>
      </c>
      <c r="U57">
        <v>0.25185633163846999</v>
      </c>
    </row>
    <row r="58" spans="13:21" x14ac:dyDescent="0.2">
      <c r="M58">
        <v>0.24424108551593601</v>
      </c>
      <c r="O58">
        <v>58</v>
      </c>
      <c r="P58">
        <f t="shared" si="2"/>
        <v>6</v>
      </c>
      <c r="R58">
        <v>0.23543471765760399</v>
      </c>
    </row>
    <row r="59" spans="13:21" x14ac:dyDescent="0.2">
      <c r="M59">
        <v>0.33169834457388098</v>
      </c>
      <c r="N59">
        <f>AVERAGE(M59:M60)</f>
        <v>0.31961767834346799</v>
      </c>
      <c r="O59">
        <v>59</v>
      </c>
      <c r="P59">
        <f t="shared" si="2"/>
        <v>6</v>
      </c>
      <c r="R59">
        <v>0.312099969521487</v>
      </c>
      <c r="S59">
        <f>AVERAGE(R59:R60)</f>
        <v>0.28788998476074351</v>
      </c>
      <c r="U59">
        <v>0.28788998476074401</v>
      </c>
    </row>
    <row r="60" spans="13:21" x14ac:dyDescent="0.2">
      <c r="M60">
        <v>0.30753701211305501</v>
      </c>
      <c r="O60">
        <v>60</v>
      </c>
      <c r="P60">
        <f t="shared" si="2"/>
        <v>6</v>
      </c>
      <c r="R60">
        <v>0.26368000000000003</v>
      </c>
    </row>
    <row r="61" spans="13:21" x14ac:dyDescent="0.2">
      <c r="M61">
        <v>0</v>
      </c>
      <c r="N61">
        <f>AVERAGE(M61:M62)</f>
        <v>0.107670654468684</v>
      </c>
      <c r="O61">
        <v>61</v>
      </c>
      <c r="P61">
        <f t="shared" si="2"/>
        <v>7</v>
      </c>
      <c r="R61">
        <v>0.28431692207368803</v>
      </c>
      <c r="S61">
        <f>AVERAGE(R61:R62)</f>
        <v>0.25293120561240551</v>
      </c>
      <c r="U61">
        <v>0.25293120561240501</v>
      </c>
    </row>
    <row r="62" spans="13:21" x14ac:dyDescent="0.2">
      <c r="M62">
        <v>0.215341308937368</v>
      </c>
      <c r="O62">
        <v>62</v>
      </c>
      <c r="P62">
        <f t="shared" si="2"/>
        <v>7</v>
      </c>
      <c r="R62">
        <v>0.22154548915112299</v>
      </c>
    </row>
    <row r="63" spans="13:21" x14ac:dyDescent="0.2">
      <c r="M63">
        <v>0.281229561805101</v>
      </c>
      <c r="N63">
        <f>AVERAGE(M63:M64)</f>
        <v>0.24225965648247449</v>
      </c>
      <c r="O63">
        <v>63</v>
      </c>
      <c r="P63">
        <f t="shared" si="2"/>
        <v>7</v>
      </c>
      <c r="R63">
        <v>0.23567921440261899</v>
      </c>
      <c r="S63">
        <f>AVERAGE(R63:R64)</f>
        <v>0.13710124444047483</v>
      </c>
      <c r="U63">
        <v>0.137101244440475</v>
      </c>
    </row>
    <row r="64" spans="13:21" x14ac:dyDescent="0.2">
      <c r="M64">
        <v>0.20328975115984799</v>
      </c>
      <c r="O64">
        <v>64</v>
      </c>
      <c r="P64">
        <f t="shared" si="2"/>
        <v>7</v>
      </c>
      <c r="R64">
        <v>3.8523274478330698E-2</v>
      </c>
    </row>
    <row r="65" spans="13:21" x14ac:dyDescent="0.2">
      <c r="M65">
        <v>0.20897435897435901</v>
      </c>
      <c r="N65">
        <f>AVERAGE(M65:M66)</f>
        <v>0.202790957436293</v>
      </c>
      <c r="O65">
        <v>65</v>
      </c>
      <c r="P65">
        <f t="shared" ref="P65:P80" si="3">ROUNDDOWN((O65-1)/10,0)+1</f>
        <v>7</v>
      </c>
      <c r="R65">
        <v>0.27586206896551702</v>
      </c>
      <c r="S65">
        <f>AVERAGE(R65:R66)</f>
        <v>0.14127179172106585</v>
      </c>
      <c r="U65">
        <v>0.14127179172106599</v>
      </c>
    </row>
    <row r="66" spans="13:21" x14ac:dyDescent="0.2">
      <c r="M66">
        <v>0.19660755589822701</v>
      </c>
      <c r="O66">
        <v>66</v>
      </c>
      <c r="P66">
        <f t="shared" si="3"/>
        <v>7</v>
      </c>
      <c r="R66">
        <v>6.6815144766147003E-3</v>
      </c>
    </row>
    <row r="67" spans="13:21" x14ac:dyDescent="0.2">
      <c r="M67">
        <v>0.25898842169408898</v>
      </c>
      <c r="N67">
        <f>AVERAGE(M67:M68)</f>
        <v>0.22191950619103348</v>
      </c>
      <c r="O67">
        <v>67</v>
      </c>
      <c r="P67">
        <f t="shared" si="3"/>
        <v>7</v>
      </c>
      <c r="R67">
        <v>0.177318064277798</v>
      </c>
      <c r="S67">
        <f>AVERAGE(R67:R68)</f>
        <v>0.1978788902949275</v>
      </c>
      <c r="U67">
        <v>0.197878890294928</v>
      </c>
    </row>
    <row r="68" spans="13:21" x14ac:dyDescent="0.2">
      <c r="M68">
        <v>0.18485059068797799</v>
      </c>
      <c r="O68">
        <v>68</v>
      </c>
      <c r="P68">
        <f t="shared" si="3"/>
        <v>7</v>
      </c>
      <c r="R68">
        <v>0.218439716312057</v>
      </c>
    </row>
    <row r="69" spans="13:21" x14ac:dyDescent="0.2">
      <c r="M69">
        <v>0.262178919397697</v>
      </c>
      <c r="N69">
        <f>AVERAGE(M69:M70)</f>
        <v>0.24746877004367601</v>
      </c>
      <c r="O69">
        <v>69</v>
      </c>
      <c r="P69">
        <f t="shared" si="3"/>
        <v>7</v>
      </c>
      <c r="R69">
        <v>0.27749166919115398</v>
      </c>
      <c r="S69">
        <f>AVERAGE(R69:R70)</f>
        <v>0.27247055736139547</v>
      </c>
      <c r="U69">
        <v>0.27247055736139603</v>
      </c>
    </row>
    <row r="70" spans="13:21" x14ac:dyDescent="0.2">
      <c r="M70">
        <v>0.232758620689655</v>
      </c>
      <c r="O70">
        <v>70</v>
      </c>
      <c r="P70">
        <f t="shared" si="3"/>
        <v>7</v>
      </c>
      <c r="R70">
        <v>0.26744944553163702</v>
      </c>
    </row>
    <row r="71" spans="13:21" x14ac:dyDescent="0.2">
      <c r="M71">
        <v>9.11680911680912E-2</v>
      </c>
      <c r="N71">
        <f>AVERAGE(M71:M72)</f>
        <v>9.6020515031184098E-2</v>
      </c>
      <c r="O71">
        <v>71</v>
      </c>
      <c r="P71">
        <f t="shared" si="3"/>
        <v>8</v>
      </c>
      <c r="R71">
        <v>3.4939759036144602E-2</v>
      </c>
      <c r="S71">
        <f>AVERAGE(R71:R72)</f>
        <v>1.7469879518072301E-2</v>
      </c>
      <c r="U71">
        <v>1.7469879518072301E-2</v>
      </c>
    </row>
    <row r="72" spans="13:21" x14ac:dyDescent="0.2">
      <c r="M72">
        <v>0.100872938894277</v>
      </c>
      <c r="O72">
        <v>72</v>
      </c>
      <c r="P72">
        <f t="shared" si="3"/>
        <v>8</v>
      </c>
      <c r="R72">
        <v>0</v>
      </c>
    </row>
    <row r="73" spans="13:21" x14ac:dyDescent="0.2">
      <c r="M73">
        <v>0.114610221992772</v>
      </c>
      <c r="N73">
        <f>AVERAGE(M73:M74)</f>
        <v>5.7872325970861324E-2</v>
      </c>
      <c r="O73">
        <v>73</v>
      </c>
      <c r="P73">
        <f t="shared" si="3"/>
        <v>8</v>
      </c>
      <c r="R73">
        <v>9.5853527194399601E-2</v>
      </c>
      <c r="S73">
        <f>AVERAGE(R73:R74)</f>
        <v>6.7503691727537452E-2</v>
      </c>
      <c r="U73">
        <v>6.7503691727537493E-2</v>
      </c>
    </row>
    <row r="74" spans="13:21" x14ac:dyDescent="0.2">
      <c r="M74">
        <v>1.13442994895065E-3</v>
      </c>
      <c r="O74">
        <v>74</v>
      </c>
      <c r="P74">
        <f t="shared" si="3"/>
        <v>8</v>
      </c>
      <c r="R74">
        <v>3.9153856260675302E-2</v>
      </c>
    </row>
    <row r="75" spans="13:21" x14ac:dyDescent="0.2">
      <c r="M75">
        <v>5.2631578947368397E-2</v>
      </c>
      <c r="N75">
        <f>AVERAGE(M75:M76)</f>
        <v>2.9014116510921114E-2</v>
      </c>
      <c r="O75">
        <v>75</v>
      </c>
      <c r="P75">
        <f t="shared" si="3"/>
        <v>8</v>
      </c>
      <c r="R75">
        <v>0.123222748815166</v>
      </c>
      <c r="S75">
        <f>AVERAGE(R75:R76)</f>
        <v>8.1923136334838553E-2</v>
      </c>
      <c r="U75">
        <v>8.1923136334838498E-2</v>
      </c>
    </row>
    <row r="76" spans="13:21" x14ac:dyDescent="0.2">
      <c r="M76">
        <v>5.3966540744738297E-3</v>
      </c>
      <c r="O76">
        <v>76</v>
      </c>
      <c r="P76">
        <f t="shared" si="3"/>
        <v>8</v>
      </c>
      <c r="R76">
        <v>4.0623523854511102E-2</v>
      </c>
    </row>
    <row r="77" spans="13:21" x14ac:dyDescent="0.2">
      <c r="M77">
        <v>0.20942760942760899</v>
      </c>
      <c r="N77">
        <f>AVERAGE(M77:M78)</f>
        <v>0.1635129765564545</v>
      </c>
      <c r="O77">
        <v>77</v>
      </c>
      <c r="P77">
        <f t="shared" si="3"/>
        <v>8</v>
      </c>
      <c r="R77">
        <v>0.26426841923209998</v>
      </c>
      <c r="S77">
        <f>AVERAGE(R77:R78)</f>
        <v>0.213890966372807</v>
      </c>
      <c r="U77">
        <v>0.213890966372807</v>
      </c>
    </row>
    <row r="78" spans="13:21" x14ac:dyDescent="0.2">
      <c r="M78">
        <v>0.11759834368530001</v>
      </c>
      <c r="O78">
        <v>78</v>
      </c>
      <c r="P78">
        <f t="shared" si="3"/>
        <v>8</v>
      </c>
      <c r="R78">
        <v>0.16351351351351401</v>
      </c>
    </row>
    <row r="79" spans="13:21" x14ac:dyDescent="0.2">
      <c r="M79">
        <v>0.27448177269478202</v>
      </c>
      <c r="N79">
        <f>AVERAGE(M79:M80)</f>
        <v>0.21850499469953549</v>
      </c>
      <c r="O79">
        <v>79</v>
      </c>
      <c r="P79">
        <f t="shared" si="3"/>
        <v>8</v>
      </c>
      <c r="R79">
        <v>0.29739531816683101</v>
      </c>
      <c r="S79">
        <f>AVERAGE(R79:R80)</f>
        <v>0.23922690699427901</v>
      </c>
      <c r="U79">
        <v>0.23922690699427901</v>
      </c>
    </row>
    <row r="80" spans="13:21" x14ac:dyDescent="0.2">
      <c r="M80">
        <v>0.16252821670428899</v>
      </c>
      <c r="O80">
        <v>80</v>
      </c>
      <c r="P80">
        <f t="shared" si="3"/>
        <v>8</v>
      </c>
      <c r="R80">
        <v>0.18105849582172701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W45"/>
  <sheetViews>
    <sheetView tabSelected="1" topLeftCell="B16" zoomScale="80" zoomScaleNormal="80" workbookViewId="0">
      <selection activeCell="C38" sqref="C38"/>
    </sheetView>
  </sheetViews>
  <sheetFormatPr defaultRowHeight="12.75" x14ac:dyDescent="0.2"/>
  <cols>
    <col min="1" max="2" width="8.42578125"/>
    <col min="3" max="3" width="9.28515625"/>
    <col min="4" max="1025" width="8.42578125"/>
  </cols>
  <sheetData>
    <row r="2" spans="2:20" x14ac:dyDescent="0.2">
      <c r="B2" t="s">
        <v>27</v>
      </c>
      <c r="C2" t="s">
        <v>4</v>
      </c>
      <c r="D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</row>
    <row r="3" spans="2:20" x14ac:dyDescent="0.2">
      <c r="B3">
        <v>1</v>
      </c>
      <c r="C3" s="2">
        <v>0.72413700000000003</v>
      </c>
      <c r="D3" s="2">
        <f>AVERAGE(C3:C8)</f>
        <v>0.72859200000000002</v>
      </c>
      <c r="F3" t="s">
        <v>29</v>
      </c>
      <c r="G3">
        <v>177</v>
      </c>
      <c r="H3">
        <v>7</v>
      </c>
      <c r="I3">
        <v>20</v>
      </c>
      <c r="J3">
        <v>0</v>
      </c>
      <c r="K3">
        <v>2</v>
      </c>
      <c r="L3">
        <v>3</v>
      </c>
      <c r="M3">
        <v>3</v>
      </c>
      <c r="N3">
        <v>1</v>
      </c>
      <c r="O3">
        <v>5</v>
      </c>
      <c r="Q3">
        <f t="shared" ref="Q3:Q11" si="0">SUM(G3:O3)</f>
        <v>218</v>
      </c>
      <c r="R3">
        <f>G3+H4+I5+J6+K7+L8+M9+N10</f>
        <v>1311</v>
      </c>
      <c r="T3" t="s">
        <v>38</v>
      </c>
    </row>
    <row r="4" spans="2:20" x14ac:dyDescent="0.2">
      <c r="B4">
        <v>2</v>
      </c>
      <c r="C4" s="2">
        <v>0.71979499999999996</v>
      </c>
      <c r="F4" t="s">
        <v>30</v>
      </c>
      <c r="G4">
        <v>21</v>
      </c>
      <c r="H4">
        <v>62</v>
      </c>
      <c r="I4">
        <v>20</v>
      </c>
      <c r="J4">
        <v>2</v>
      </c>
      <c r="K4">
        <v>2</v>
      </c>
      <c r="L4">
        <v>11</v>
      </c>
      <c r="M4">
        <v>3</v>
      </c>
      <c r="N4">
        <v>1</v>
      </c>
      <c r="O4">
        <v>19</v>
      </c>
      <c r="Q4">
        <f t="shared" si="0"/>
        <v>141</v>
      </c>
      <c r="T4" t="s">
        <v>39</v>
      </c>
    </row>
    <row r="5" spans="2:20" x14ac:dyDescent="0.2">
      <c r="B5">
        <v>3</v>
      </c>
      <c r="C5" s="2">
        <v>0.73984099999999997</v>
      </c>
      <c r="F5" t="s">
        <v>31</v>
      </c>
      <c r="G5">
        <v>10</v>
      </c>
      <c r="H5">
        <v>14</v>
      </c>
      <c r="I5">
        <v>243</v>
      </c>
      <c r="J5">
        <v>3</v>
      </c>
      <c r="K5">
        <v>5</v>
      </c>
      <c r="L5">
        <v>7</v>
      </c>
      <c r="M5">
        <v>7</v>
      </c>
      <c r="N5">
        <v>1</v>
      </c>
      <c r="O5">
        <v>6</v>
      </c>
      <c r="Q5">
        <f t="shared" si="0"/>
        <v>296</v>
      </c>
      <c r="R5">
        <f>R3/S18</f>
        <v>0.74786081003993155</v>
      </c>
    </row>
    <row r="6" spans="2:20" x14ac:dyDescent="0.2">
      <c r="B6">
        <v>4</v>
      </c>
      <c r="C6" s="2">
        <v>0.74209999999999998</v>
      </c>
      <c r="F6" t="s">
        <v>32</v>
      </c>
      <c r="G6">
        <v>3</v>
      </c>
      <c r="H6">
        <v>8</v>
      </c>
      <c r="I6">
        <v>22</v>
      </c>
      <c r="J6">
        <v>360</v>
      </c>
      <c r="K6">
        <v>0</v>
      </c>
      <c r="L6">
        <v>4</v>
      </c>
      <c r="M6">
        <v>10</v>
      </c>
      <c r="N6">
        <v>14</v>
      </c>
      <c r="O6">
        <v>17</v>
      </c>
      <c r="Q6">
        <f t="shared" si="0"/>
        <v>438</v>
      </c>
    </row>
    <row r="7" spans="2:20" x14ac:dyDescent="0.2">
      <c r="B7">
        <v>5</v>
      </c>
      <c r="C7" s="2">
        <v>0.720665</v>
      </c>
      <c r="F7" t="s">
        <v>33</v>
      </c>
      <c r="G7">
        <v>4</v>
      </c>
      <c r="H7">
        <v>0</v>
      </c>
      <c r="I7">
        <v>0</v>
      </c>
      <c r="J7">
        <v>0</v>
      </c>
      <c r="K7">
        <v>122</v>
      </c>
      <c r="L7">
        <v>5</v>
      </c>
      <c r="M7">
        <v>3</v>
      </c>
      <c r="N7">
        <v>0</v>
      </c>
      <c r="O7">
        <v>7</v>
      </c>
      <c r="Q7">
        <f t="shared" si="0"/>
        <v>141</v>
      </c>
    </row>
    <row r="8" spans="2:20" x14ac:dyDescent="0.2">
      <c r="B8">
        <v>6</v>
      </c>
      <c r="C8" s="2">
        <v>0.72501400000000005</v>
      </c>
      <c r="F8" t="s">
        <v>34</v>
      </c>
      <c r="G8">
        <v>3</v>
      </c>
      <c r="H8">
        <v>5</v>
      </c>
      <c r="I8">
        <v>5</v>
      </c>
      <c r="J8">
        <v>3</v>
      </c>
      <c r="K8">
        <v>16</v>
      </c>
      <c r="L8">
        <v>80</v>
      </c>
      <c r="M8">
        <v>8</v>
      </c>
      <c r="N8">
        <v>4</v>
      </c>
      <c r="O8">
        <v>30</v>
      </c>
      <c r="Q8">
        <f t="shared" si="0"/>
        <v>154</v>
      </c>
    </row>
    <row r="9" spans="2:20" x14ac:dyDescent="0.2">
      <c r="F9" t="s">
        <v>35</v>
      </c>
      <c r="G9">
        <v>2</v>
      </c>
      <c r="H9">
        <v>1</v>
      </c>
      <c r="I9">
        <v>7</v>
      </c>
      <c r="J9">
        <v>0</v>
      </c>
      <c r="K9">
        <v>14</v>
      </c>
      <c r="L9">
        <v>23</v>
      </c>
      <c r="M9">
        <v>84</v>
      </c>
      <c r="N9">
        <v>2</v>
      </c>
      <c r="O9">
        <v>18</v>
      </c>
      <c r="Q9">
        <f t="shared" si="0"/>
        <v>151</v>
      </c>
    </row>
    <row r="10" spans="2:20" x14ac:dyDescent="0.2">
      <c r="F10" t="s">
        <v>36</v>
      </c>
      <c r="G10">
        <v>0</v>
      </c>
      <c r="H10">
        <v>0</v>
      </c>
      <c r="I10">
        <v>1</v>
      </c>
      <c r="J10">
        <v>9</v>
      </c>
      <c r="K10">
        <v>0</v>
      </c>
      <c r="L10">
        <v>6</v>
      </c>
      <c r="M10">
        <v>5</v>
      </c>
      <c r="N10">
        <v>183</v>
      </c>
      <c r="O10">
        <v>10</v>
      </c>
      <c r="Q10">
        <f t="shared" si="0"/>
        <v>214</v>
      </c>
    </row>
    <row r="11" spans="2:20" x14ac:dyDescent="0.2">
      <c r="B11" t="s">
        <v>27</v>
      </c>
      <c r="C11" t="s">
        <v>4</v>
      </c>
      <c r="D11" t="s">
        <v>28</v>
      </c>
      <c r="F11" t="s">
        <v>40</v>
      </c>
      <c r="G11">
        <v>14</v>
      </c>
      <c r="H11">
        <v>39</v>
      </c>
      <c r="I11">
        <v>44</v>
      </c>
      <c r="J11">
        <v>29</v>
      </c>
      <c r="K11">
        <v>0</v>
      </c>
      <c r="L11">
        <v>18</v>
      </c>
      <c r="M11">
        <v>5</v>
      </c>
      <c r="N11">
        <v>1</v>
      </c>
      <c r="O11">
        <v>7168</v>
      </c>
      <c r="Q11">
        <f t="shared" si="0"/>
        <v>7318</v>
      </c>
    </row>
    <row r="12" spans="2:20" x14ac:dyDescent="0.2">
      <c r="B12">
        <v>1</v>
      </c>
      <c r="C12" s="2">
        <v>0.72413700000000003</v>
      </c>
      <c r="D12" s="2">
        <f>AVERAGE(C12:C16)</f>
        <v>0.72634220000000005</v>
      </c>
    </row>
    <row r="13" spans="2:20" x14ac:dyDescent="0.2">
      <c r="B13">
        <v>2</v>
      </c>
      <c r="C13" s="2">
        <v>0.71979499999999996</v>
      </c>
    </row>
    <row r="14" spans="2:20" x14ac:dyDescent="0.2">
      <c r="B14">
        <v>4</v>
      </c>
      <c r="C14" s="2">
        <v>0.74209999999999998</v>
      </c>
    </row>
    <row r="15" spans="2:20" x14ac:dyDescent="0.2">
      <c r="B15">
        <v>5</v>
      </c>
      <c r="C15" s="2">
        <v>0.720665</v>
      </c>
      <c r="G15" t="s">
        <v>41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42</v>
      </c>
      <c r="N15" t="s">
        <v>35</v>
      </c>
      <c r="O15" t="s">
        <v>36</v>
      </c>
      <c r="P15" t="s">
        <v>40</v>
      </c>
      <c r="S15" s="2">
        <v>0.73199999999999998</v>
      </c>
    </row>
    <row r="16" spans="2:20" x14ac:dyDescent="0.2">
      <c r="B16">
        <v>6</v>
      </c>
      <c r="C16" s="2">
        <v>0.72501400000000005</v>
      </c>
      <c r="F16" t="s">
        <v>41</v>
      </c>
      <c r="G16">
        <v>25706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ref="Q16:Q25" si="1">SUM(G16:P16)</f>
        <v>25706</v>
      </c>
    </row>
    <row r="17" spans="6:23" x14ac:dyDescent="0.2">
      <c r="F17" t="s">
        <v>43</v>
      </c>
      <c r="G17">
        <v>9</v>
      </c>
      <c r="H17">
        <v>163</v>
      </c>
      <c r="I17">
        <v>15</v>
      </c>
      <c r="J17">
        <v>9</v>
      </c>
      <c r="K17">
        <v>4</v>
      </c>
      <c r="L17">
        <v>3</v>
      </c>
      <c r="M17">
        <v>7</v>
      </c>
      <c r="N17">
        <v>3</v>
      </c>
      <c r="O17">
        <v>0</v>
      </c>
      <c r="P17">
        <v>5</v>
      </c>
      <c r="Q17">
        <f t="shared" si="1"/>
        <v>218</v>
      </c>
      <c r="S17">
        <f>H17+I18+J19+K20+L21+M22+N23+O24</f>
        <v>1228</v>
      </c>
    </row>
    <row r="18" spans="6:23" x14ac:dyDescent="0.2">
      <c r="F18" t="s">
        <v>44</v>
      </c>
      <c r="G18">
        <v>14</v>
      </c>
      <c r="H18">
        <v>20</v>
      </c>
      <c r="I18">
        <v>53</v>
      </c>
      <c r="J18">
        <v>10</v>
      </c>
      <c r="K18">
        <v>0</v>
      </c>
      <c r="L18">
        <v>0</v>
      </c>
      <c r="M18">
        <v>8</v>
      </c>
      <c r="N18">
        <v>3</v>
      </c>
      <c r="O18">
        <v>1</v>
      </c>
      <c r="P18">
        <v>32</v>
      </c>
      <c r="Q18">
        <f t="shared" si="1"/>
        <v>141</v>
      </c>
      <c r="S18">
        <f>SUM(Q17:Q24)</f>
        <v>1753</v>
      </c>
    </row>
    <row r="19" spans="6:23" x14ac:dyDescent="0.2">
      <c r="F19" t="s">
        <v>45</v>
      </c>
      <c r="G19">
        <v>31</v>
      </c>
      <c r="H19">
        <v>6</v>
      </c>
      <c r="I19">
        <v>10</v>
      </c>
      <c r="J19">
        <v>222</v>
      </c>
      <c r="K19">
        <v>0</v>
      </c>
      <c r="L19">
        <v>2</v>
      </c>
      <c r="M19">
        <v>8</v>
      </c>
      <c r="N19">
        <v>7</v>
      </c>
      <c r="O19">
        <v>1</v>
      </c>
      <c r="P19">
        <v>9</v>
      </c>
      <c r="Q19">
        <f t="shared" si="1"/>
        <v>296</v>
      </c>
    </row>
    <row r="20" spans="6:23" x14ac:dyDescent="0.2">
      <c r="F20" t="s">
        <v>46</v>
      </c>
      <c r="G20">
        <v>46</v>
      </c>
      <c r="H20">
        <v>0</v>
      </c>
      <c r="I20">
        <v>3</v>
      </c>
      <c r="J20">
        <v>2</v>
      </c>
      <c r="K20">
        <v>357</v>
      </c>
      <c r="L20">
        <v>0</v>
      </c>
      <c r="M20">
        <v>0</v>
      </c>
      <c r="N20">
        <v>1</v>
      </c>
      <c r="O20">
        <v>8</v>
      </c>
      <c r="P20">
        <v>21</v>
      </c>
      <c r="Q20">
        <f t="shared" si="1"/>
        <v>438</v>
      </c>
      <c r="S20">
        <f>S17/S18</f>
        <v>0.70051340559041642</v>
      </c>
    </row>
    <row r="21" spans="6:23" x14ac:dyDescent="0.2">
      <c r="F21" t="s">
        <v>47</v>
      </c>
      <c r="G21">
        <v>10</v>
      </c>
      <c r="H21">
        <v>2</v>
      </c>
      <c r="I21">
        <v>1</v>
      </c>
      <c r="J21">
        <v>0</v>
      </c>
      <c r="K21">
        <v>1</v>
      </c>
      <c r="L21">
        <v>113</v>
      </c>
      <c r="M21">
        <v>9</v>
      </c>
      <c r="N21">
        <v>5</v>
      </c>
      <c r="O21">
        <v>0</v>
      </c>
      <c r="P21">
        <v>0</v>
      </c>
      <c r="Q21">
        <f t="shared" si="1"/>
        <v>141</v>
      </c>
    </row>
    <row r="22" spans="6:23" x14ac:dyDescent="0.2">
      <c r="F22" t="s">
        <v>42</v>
      </c>
      <c r="G22">
        <v>3</v>
      </c>
      <c r="H22">
        <v>3</v>
      </c>
      <c r="I22">
        <v>11</v>
      </c>
      <c r="J22">
        <v>4</v>
      </c>
      <c r="K22">
        <v>0</v>
      </c>
      <c r="L22">
        <v>17</v>
      </c>
      <c r="M22">
        <v>80</v>
      </c>
      <c r="N22">
        <v>15</v>
      </c>
      <c r="O22">
        <v>0</v>
      </c>
      <c r="P22">
        <v>21</v>
      </c>
      <c r="Q22">
        <f t="shared" si="1"/>
        <v>154</v>
      </c>
    </row>
    <row r="23" spans="6:23" x14ac:dyDescent="0.2">
      <c r="F23" t="s">
        <v>48</v>
      </c>
      <c r="G23">
        <v>3</v>
      </c>
      <c r="H23">
        <v>3</v>
      </c>
      <c r="I23">
        <v>2</v>
      </c>
      <c r="J23">
        <v>5</v>
      </c>
      <c r="K23">
        <v>0</v>
      </c>
      <c r="L23">
        <v>9</v>
      </c>
      <c r="M23">
        <v>12</v>
      </c>
      <c r="N23">
        <v>105</v>
      </c>
      <c r="O23">
        <v>0</v>
      </c>
      <c r="P23">
        <v>12</v>
      </c>
      <c r="Q23">
        <f t="shared" si="1"/>
        <v>151</v>
      </c>
    </row>
    <row r="24" spans="6:23" x14ac:dyDescent="0.2">
      <c r="F24" t="s">
        <v>49</v>
      </c>
      <c r="G24">
        <v>44</v>
      </c>
      <c r="H24">
        <v>0</v>
      </c>
      <c r="I24">
        <v>5</v>
      </c>
      <c r="J24">
        <v>0</v>
      </c>
      <c r="K24">
        <v>13</v>
      </c>
      <c r="L24">
        <v>0</v>
      </c>
      <c r="M24">
        <v>8</v>
      </c>
      <c r="N24">
        <v>2</v>
      </c>
      <c r="O24">
        <v>135</v>
      </c>
      <c r="P24">
        <v>7</v>
      </c>
      <c r="Q24">
        <f t="shared" si="1"/>
        <v>214</v>
      </c>
    </row>
    <row r="25" spans="6:23" x14ac:dyDescent="0.2">
      <c r="F25" t="s">
        <v>40</v>
      </c>
      <c r="G25">
        <v>164</v>
      </c>
      <c r="H25">
        <v>12</v>
      </c>
      <c r="I25">
        <v>28</v>
      </c>
      <c r="J25">
        <v>29</v>
      </c>
      <c r="K25">
        <v>14</v>
      </c>
      <c r="L25">
        <v>1</v>
      </c>
      <c r="M25">
        <v>16</v>
      </c>
      <c r="N25">
        <v>13</v>
      </c>
      <c r="O25">
        <v>1</v>
      </c>
      <c r="P25">
        <v>7040</v>
      </c>
      <c r="Q25">
        <f t="shared" si="1"/>
        <v>7318</v>
      </c>
    </row>
    <row r="27" spans="6:23" x14ac:dyDescent="0.2">
      <c r="G27">
        <f>SUM(G17:G24)</f>
        <v>160</v>
      </c>
      <c r="Q27">
        <f>SUM(Q17:Q24)</f>
        <v>1753</v>
      </c>
    </row>
    <row r="29" spans="6:23" x14ac:dyDescent="0.2">
      <c r="Q29" s="2">
        <f>G27/Q27</f>
        <v>9.1272104962920708E-2</v>
      </c>
    </row>
    <row r="31" spans="6:23" x14ac:dyDescent="0.2">
      <c r="G31" t="s">
        <v>22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42</v>
      </c>
      <c r="N31" t="s">
        <v>48</v>
      </c>
      <c r="O31" t="s">
        <v>49</v>
      </c>
      <c r="P31" t="s">
        <v>37</v>
      </c>
      <c r="T31" t="s">
        <v>50</v>
      </c>
      <c r="U31" t="s">
        <v>51</v>
      </c>
      <c r="V31" t="s">
        <v>52</v>
      </c>
      <c r="W31" t="s">
        <v>53</v>
      </c>
    </row>
    <row r="32" spans="6:23" x14ac:dyDescent="0.2">
      <c r="F32" t="s">
        <v>22</v>
      </c>
      <c r="G32">
        <v>25706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>SUM(G32:P32)</f>
        <v>25706</v>
      </c>
    </row>
    <row r="33" spans="6:23" x14ac:dyDescent="0.2">
      <c r="F33" t="s">
        <v>43</v>
      </c>
      <c r="G33">
        <v>9</v>
      </c>
      <c r="H33">
        <v>171</v>
      </c>
      <c r="I33">
        <v>10</v>
      </c>
      <c r="J33">
        <v>10</v>
      </c>
      <c r="K33">
        <v>3</v>
      </c>
      <c r="L33">
        <v>4</v>
      </c>
      <c r="M33">
        <v>2</v>
      </c>
      <c r="N33">
        <v>3</v>
      </c>
      <c r="O33">
        <v>0</v>
      </c>
      <c r="P33">
        <v>6</v>
      </c>
      <c r="Q33">
        <f t="shared" ref="Q33:Q41" si="2">SUM(G33:P33)</f>
        <v>218</v>
      </c>
      <c r="S33" t="s">
        <v>43</v>
      </c>
      <c r="T33">
        <v>0.73</v>
      </c>
      <c r="U33">
        <v>0.78</v>
      </c>
      <c r="V33">
        <v>0.76</v>
      </c>
      <c r="W33">
        <v>218</v>
      </c>
    </row>
    <row r="34" spans="6:23" x14ac:dyDescent="0.2">
      <c r="F34" t="s">
        <v>44</v>
      </c>
      <c r="G34">
        <v>14</v>
      </c>
      <c r="H34">
        <v>21</v>
      </c>
      <c r="I34">
        <v>49</v>
      </c>
      <c r="J34">
        <v>16</v>
      </c>
      <c r="K34">
        <v>2</v>
      </c>
      <c r="L34">
        <v>4</v>
      </c>
      <c r="M34">
        <v>8</v>
      </c>
      <c r="N34">
        <v>2</v>
      </c>
      <c r="O34">
        <v>1</v>
      </c>
      <c r="P34">
        <v>24</v>
      </c>
      <c r="Q34">
        <f t="shared" si="2"/>
        <v>141</v>
      </c>
      <c r="S34" t="s">
        <v>44</v>
      </c>
      <c r="T34">
        <v>0.61</v>
      </c>
      <c r="U34">
        <v>0.35</v>
      </c>
      <c r="V34">
        <v>0.44</v>
      </c>
      <c r="W34">
        <v>141</v>
      </c>
    </row>
    <row r="35" spans="6:23" x14ac:dyDescent="0.2">
      <c r="F35" t="s">
        <v>45</v>
      </c>
      <c r="G35">
        <v>31</v>
      </c>
      <c r="H35">
        <v>12</v>
      </c>
      <c r="I35">
        <v>2</v>
      </c>
      <c r="J35">
        <v>222</v>
      </c>
      <c r="K35">
        <v>2</v>
      </c>
      <c r="L35">
        <v>4</v>
      </c>
      <c r="M35">
        <v>3</v>
      </c>
      <c r="N35">
        <v>6</v>
      </c>
      <c r="O35">
        <v>1</v>
      </c>
      <c r="P35">
        <v>13</v>
      </c>
      <c r="Q35">
        <f t="shared" si="2"/>
        <v>296</v>
      </c>
      <c r="S35" t="s">
        <v>45</v>
      </c>
      <c r="T35">
        <v>0.76</v>
      </c>
      <c r="U35">
        <v>0.75</v>
      </c>
      <c r="V35">
        <v>0.75</v>
      </c>
      <c r="W35">
        <v>296</v>
      </c>
    </row>
    <row r="36" spans="6:23" x14ac:dyDescent="0.2">
      <c r="F36" t="s">
        <v>46</v>
      </c>
      <c r="G36">
        <v>46</v>
      </c>
      <c r="H36">
        <v>0</v>
      </c>
      <c r="I36">
        <v>1</v>
      </c>
      <c r="J36">
        <v>2</v>
      </c>
      <c r="K36">
        <v>368</v>
      </c>
      <c r="L36">
        <v>0</v>
      </c>
      <c r="M36">
        <v>3</v>
      </c>
      <c r="N36">
        <v>2</v>
      </c>
      <c r="O36">
        <v>7</v>
      </c>
      <c r="P36">
        <v>9</v>
      </c>
      <c r="Q36">
        <f t="shared" si="2"/>
        <v>438</v>
      </c>
      <c r="S36" t="s">
        <v>46</v>
      </c>
      <c r="T36">
        <v>0.93</v>
      </c>
      <c r="U36">
        <v>0.84</v>
      </c>
      <c r="V36">
        <v>0.88</v>
      </c>
      <c r="W36">
        <v>438</v>
      </c>
    </row>
    <row r="37" spans="6:23" x14ac:dyDescent="0.2">
      <c r="F37" t="s">
        <v>47</v>
      </c>
      <c r="G37">
        <v>10</v>
      </c>
      <c r="H37">
        <v>1</v>
      </c>
      <c r="I37">
        <v>2</v>
      </c>
      <c r="J37">
        <v>0</v>
      </c>
      <c r="K37">
        <v>0</v>
      </c>
      <c r="L37">
        <v>116</v>
      </c>
      <c r="M37">
        <v>9</v>
      </c>
      <c r="N37">
        <v>3</v>
      </c>
      <c r="O37">
        <v>0</v>
      </c>
      <c r="P37">
        <v>0</v>
      </c>
      <c r="Q37">
        <f t="shared" si="2"/>
        <v>141</v>
      </c>
      <c r="S37" t="s">
        <v>47</v>
      </c>
      <c r="T37">
        <v>0.7</v>
      </c>
      <c r="U37">
        <v>0.82</v>
      </c>
      <c r="V37">
        <v>0.76</v>
      </c>
      <c r="W37">
        <v>141</v>
      </c>
    </row>
    <row r="38" spans="6:23" x14ac:dyDescent="0.2">
      <c r="F38" t="s">
        <v>42</v>
      </c>
      <c r="G38">
        <v>3</v>
      </c>
      <c r="H38">
        <v>3</v>
      </c>
      <c r="I38">
        <v>5</v>
      </c>
      <c r="J38">
        <v>5</v>
      </c>
      <c r="K38">
        <v>0</v>
      </c>
      <c r="L38">
        <v>21</v>
      </c>
      <c r="M38">
        <v>69</v>
      </c>
      <c r="N38">
        <v>22</v>
      </c>
      <c r="O38">
        <v>1</v>
      </c>
      <c r="P38">
        <v>25</v>
      </c>
      <c r="Q38">
        <f t="shared" si="2"/>
        <v>154</v>
      </c>
      <c r="S38" t="s">
        <v>42</v>
      </c>
      <c r="T38">
        <v>0.56999999999999995</v>
      </c>
      <c r="U38">
        <v>0.45</v>
      </c>
      <c r="V38">
        <v>0.5</v>
      </c>
      <c r="W38">
        <v>154</v>
      </c>
    </row>
    <row r="39" spans="6:23" x14ac:dyDescent="0.2">
      <c r="F39" t="s">
        <v>48</v>
      </c>
      <c r="G39">
        <v>3</v>
      </c>
      <c r="H39">
        <v>4</v>
      </c>
      <c r="I39">
        <v>0</v>
      </c>
      <c r="J39">
        <v>5</v>
      </c>
      <c r="K39">
        <v>0</v>
      </c>
      <c r="L39">
        <v>17</v>
      </c>
      <c r="M39">
        <v>9</v>
      </c>
      <c r="N39">
        <v>93</v>
      </c>
      <c r="O39">
        <v>2</v>
      </c>
      <c r="P39">
        <v>18</v>
      </c>
      <c r="Q39">
        <f t="shared" si="2"/>
        <v>151</v>
      </c>
      <c r="S39" t="s">
        <v>48</v>
      </c>
      <c r="T39">
        <v>0.64</v>
      </c>
      <c r="U39">
        <v>0.62</v>
      </c>
      <c r="V39">
        <v>0.63</v>
      </c>
      <c r="W39">
        <v>151</v>
      </c>
    </row>
    <row r="40" spans="6:23" x14ac:dyDescent="0.2">
      <c r="F40" t="s">
        <v>49</v>
      </c>
      <c r="G40">
        <v>44</v>
      </c>
      <c r="H40">
        <v>1</v>
      </c>
      <c r="I40">
        <v>1</v>
      </c>
      <c r="J40">
        <v>0</v>
      </c>
      <c r="K40">
        <v>16</v>
      </c>
      <c r="L40">
        <v>0</v>
      </c>
      <c r="M40">
        <v>1</v>
      </c>
      <c r="N40">
        <v>4</v>
      </c>
      <c r="O40">
        <v>142</v>
      </c>
      <c r="P40">
        <v>5</v>
      </c>
      <c r="Q40">
        <f t="shared" si="2"/>
        <v>214</v>
      </c>
      <c r="S40" t="s">
        <v>49</v>
      </c>
      <c r="T40">
        <v>0.91</v>
      </c>
      <c r="U40">
        <v>0.66</v>
      </c>
      <c r="V40">
        <v>0.77</v>
      </c>
      <c r="W40">
        <v>214</v>
      </c>
    </row>
    <row r="41" spans="6:23" x14ac:dyDescent="0.2">
      <c r="F41" t="s">
        <v>37</v>
      </c>
      <c r="G41">
        <v>154</v>
      </c>
      <c r="H41">
        <v>20</v>
      </c>
      <c r="I41">
        <v>10</v>
      </c>
      <c r="J41">
        <v>33</v>
      </c>
      <c r="K41">
        <v>5</v>
      </c>
      <c r="L41">
        <v>0</v>
      </c>
      <c r="M41">
        <v>17</v>
      </c>
      <c r="N41">
        <v>10</v>
      </c>
      <c r="O41">
        <v>2</v>
      </c>
      <c r="P41">
        <v>7067</v>
      </c>
      <c r="Q41">
        <f t="shared" si="2"/>
        <v>7318</v>
      </c>
      <c r="S41" t="s">
        <v>37</v>
      </c>
      <c r="T41">
        <v>0.99</v>
      </c>
      <c r="U41">
        <v>0.97</v>
      </c>
      <c r="V41">
        <v>0.98</v>
      </c>
      <c r="W41">
        <v>7318</v>
      </c>
    </row>
    <row r="43" spans="6:23" x14ac:dyDescent="0.2">
      <c r="G43">
        <f>SUM(G33:G40)</f>
        <v>160</v>
      </c>
      <c r="Q43">
        <f>SUM(Q33:Q40)</f>
        <v>1753</v>
      </c>
      <c r="S43" t="s">
        <v>54</v>
      </c>
      <c r="T43">
        <v>0.94</v>
      </c>
      <c r="U43">
        <v>0.91</v>
      </c>
      <c r="V43">
        <v>0.93</v>
      </c>
      <c r="W43">
        <v>9071</v>
      </c>
    </row>
    <row r="45" spans="6:23" x14ac:dyDescent="0.2">
      <c r="Q45" s="9">
        <f>G43/Q43</f>
        <v>9.1272104962920708E-2</v>
      </c>
    </row>
  </sheetData>
  <sortState ref="S33:W41">
    <sortCondition ref="S33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NoTransfer</vt:lpstr>
      <vt:lpstr>Transfer</vt:lpstr>
      <vt:lpstr>Master</vt:lpstr>
      <vt:lpstr>Trainable</vt:lpstr>
      <vt:lpstr>Sheet6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55</cp:revision>
  <dcterms:created xsi:type="dcterms:W3CDTF">2018-05-17T10:45:31Z</dcterms:created>
  <dcterms:modified xsi:type="dcterms:W3CDTF">2018-05-20T04:27:04Z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