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Joshu\OneDrive\Desktop\Projects\Investment Strategy\Technical_Analysis\"/>
    </mc:Choice>
  </mc:AlternateContent>
  <xr:revisionPtr revIDLastSave="0" documentId="8_{26C6945F-AEE8-4745-B2C0-067DF50500E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lack Scholes Calculator" sheetId="1" r:id="rId1"/>
    <sheet name="--&gt; Additional Info" sheetId="4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13" i="1"/>
  <c r="C14" i="1" l="1"/>
  <c r="C15" i="1"/>
  <c r="C16" i="1" l="1"/>
  <c r="C17" i="1" l="1"/>
  <c r="C21" i="1" s="1"/>
  <c r="C18" i="1"/>
  <c r="C20" i="1"/>
  <c r="C19" i="1" l="1"/>
  <c r="C10" i="1"/>
</calcChain>
</file>

<file path=xl/sharedStrings.xml><?xml version="1.0" encoding="utf-8"?>
<sst xmlns="http://schemas.openxmlformats.org/spreadsheetml/2006/main" count="27" uniqueCount="25">
  <si>
    <t>© Corporate Finance Institute®. All rights reserved.</t>
  </si>
  <si>
    <t>This file is for educational purposes only. E&amp;OE</t>
  </si>
  <si>
    <t xml:space="preserve">Corporate Finance Institute® </t>
  </si>
  <si>
    <t>https://corporatefinanceinstitute.com/</t>
  </si>
  <si>
    <t>Type of Option</t>
  </si>
  <si>
    <t>Call Option</t>
  </si>
  <si>
    <t>Put Option</t>
  </si>
  <si>
    <t>Option Price</t>
  </si>
  <si>
    <t>Additional Calculation Parameters</t>
  </si>
  <si>
    <r>
      <t>Annualized Volatility (</t>
    </r>
    <r>
      <rPr>
        <sz val="11"/>
        <rFont val="Open Sans"/>
        <family val="2"/>
      </rPr>
      <t>σ)</t>
    </r>
  </si>
  <si>
    <t>σ√t</t>
  </si>
  <si>
    <t>Time to Maturity (in years) (t)</t>
  </si>
  <si>
    <t>Annual Risk Free Rate (r)</t>
  </si>
  <si>
    <t>Exercise (Strike) Price (K)</t>
  </si>
  <si>
    <r>
      <t>Stock Price (S</t>
    </r>
    <r>
      <rPr>
        <vertAlign val="subscript"/>
        <sz val="11"/>
        <rFont val="Open Sans Semibold"/>
        <family val="2"/>
      </rPr>
      <t>0</t>
    </r>
    <r>
      <rPr>
        <sz val="11"/>
        <rFont val="Open Sans Semibold"/>
        <family val="2"/>
      </rPr>
      <t>)</t>
    </r>
  </si>
  <si>
    <r>
      <t>d</t>
    </r>
    <r>
      <rPr>
        <vertAlign val="subscript"/>
        <sz val="11"/>
        <rFont val="Open Sans Semibold"/>
        <family val="2"/>
      </rPr>
      <t>1</t>
    </r>
  </si>
  <si>
    <r>
      <t>d</t>
    </r>
    <r>
      <rPr>
        <vertAlign val="subscript"/>
        <sz val="11"/>
        <rFont val="Open Sans Semibold"/>
        <family val="2"/>
      </rPr>
      <t>2</t>
    </r>
  </si>
  <si>
    <r>
      <t>ln(S</t>
    </r>
    <r>
      <rPr>
        <vertAlign val="subscript"/>
        <sz val="11"/>
        <rFont val="Open Sans Semibold"/>
        <family val="2"/>
      </rPr>
      <t>0</t>
    </r>
    <r>
      <rPr>
        <sz val="11"/>
        <rFont val="Open Sans Semibold"/>
        <family val="2"/>
      </rPr>
      <t>/K)</t>
    </r>
  </si>
  <si>
    <r>
      <t>(r+σ</t>
    </r>
    <r>
      <rPr>
        <vertAlign val="superscript"/>
        <sz val="11"/>
        <rFont val="Open Sans Semibold"/>
        <family val="2"/>
      </rPr>
      <t>2</t>
    </r>
    <r>
      <rPr>
        <sz val="11"/>
        <rFont val="Open Sans Semibold"/>
        <family val="2"/>
      </rPr>
      <t>/2)t</t>
    </r>
  </si>
  <si>
    <r>
      <t>N(d</t>
    </r>
    <r>
      <rPr>
        <vertAlign val="subscript"/>
        <sz val="11"/>
        <rFont val="Open Sans Semibold"/>
        <family val="2"/>
      </rPr>
      <t>1</t>
    </r>
    <r>
      <rPr>
        <sz val="11"/>
        <rFont val="Open Sans Semibold"/>
        <family val="2"/>
      </rPr>
      <t>)</t>
    </r>
  </si>
  <si>
    <r>
      <t>N(d</t>
    </r>
    <r>
      <rPr>
        <vertAlign val="subscript"/>
        <sz val="11"/>
        <rFont val="Open Sans Semibold"/>
        <family val="2"/>
      </rPr>
      <t>2</t>
    </r>
    <r>
      <rPr>
        <sz val="11"/>
        <rFont val="Open Sans Semibold"/>
        <family val="2"/>
      </rPr>
      <t>)</t>
    </r>
  </si>
  <si>
    <r>
      <t>N(-d</t>
    </r>
    <r>
      <rPr>
        <vertAlign val="subscript"/>
        <sz val="11"/>
        <rFont val="Open Sans Semibold"/>
        <family val="2"/>
      </rPr>
      <t>1</t>
    </r>
    <r>
      <rPr>
        <sz val="11"/>
        <rFont val="Open Sans Semibold"/>
        <family val="2"/>
      </rPr>
      <t>)</t>
    </r>
  </si>
  <si>
    <r>
      <t>N(-d</t>
    </r>
    <r>
      <rPr>
        <vertAlign val="subscript"/>
        <sz val="11"/>
        <rFont val="Open Sans Semibold"/>
        <family val="2"/>
      </rPr>
      <t>2</t>
    </r>
    <r>
      <rPr>
        <sz val="11"/>
        <rFont val="Open Sans Semibold"/>
        <family val="2"/>
      </rPr>
      <t>)</t>
    </r>
  </si>
  <si>
    <r>
      <t>e</t>
    </r>
    <r>
      <rPr>
        <vertAlign val="superscript"/>
        <sz val="12"/>
        <rFont val="Open Sans Semibold"/>
        <family val="2"/>
      </rPr>
      <t>-rt</t>
    </r>
  </si>
  <si>
    <t>Black Scholes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</si>
</sst>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_-;\(#,##0\)_-;_-* &quot;-&quot;_-;_-@_-"/>
    <numFmt numFmtId="166" formatCode="_ * #,##0_ ;_ * \-#,##0_ ;_ * &quot;-&quot;??_ ;_ @_ "/>
    <numFmt numFmtId="167" formatCode="_(* #,##0.000_);_(* \(#,##0.000\);_(* &quot;-&quot;??_);_(@_)"/>
    <numFmt numFmtId="168" formatCode="_(* #,##0.00000_);_(* \(#,##0.0000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11"/>
      <color theme="1"/>
      <name val="Open Sans"/>
      <family val="2"/>
    </font>
    <font>
      <sz val="11"/>
      <color theme="2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u/>
      <sz val="12"/>
      <color rgb="FF0070C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11"/>
      <name val="Open Sans"/>
      <family val="2"/>
    </font>
    <font>
      <sz val="12"/>
      <name val="Calibri"/>
      <family val="2"/>
      <scheme val="minor"/>
    </font>
    <font>
      <sz val="11"/>
      <name val="Open Sans Semibold"/>
      <family val="2"/>
    </font>
    <font>
      <vertAlign val="superscript"/>
      <sz val="11"/>
      <name val="Open Sans Semibold"/>
      <family val="2"/>
    </font>
    <font>
      <sz val="11"/>
      <color theme="0"/>
      <name val="Open Sans Semibold"/>
      <family val="2"/>
    </font>
    <font>
      <vertAlign val="subscript"/>
      <sz val="11"/>
      <name val="Open Sans Semibold"/>
      <family val="2"/>
    </font>
    <font>
      <sz val="12"/>
      <name val="Open Sans"/>
      <family val="2"/>
    </font>
    <font>
      <sz val="12"/>
      <name val="Open Sans Semibold"/>
      <family val="2"/>
    </font>
    <font>
      <vertAlign val="superscript"/>
      <sz val="12"/>
      <name val="Open Sans Semibold"/>
      <family val="2"/>
    </font>
    <font>
      <sz val="11"/>
      <color rgb="FF0000FF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horizontal="left" indent="1"/>
    </xf>
    <xf numFmtId="0" fontId="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7" fillId="0" borderId="0" xfId="0" applyFont="1"/>
    <xf numFmtId="0" fontId="8" fillId="0" borderId="0" xfId="0" applyFont="1"/>
    <xf numFmtId="0" fontId="12" fillId="0" borderId="0" xfId="0" applyFont="1"/>
    <xf numFmtId="0" fontId="14" fillId="0" borderId="0" xfId="0" applyFont="1"/>
    <xf numFmtId="166" fontId="12" fillId="0" borderId="0" xfId="1" applyNumberFormat="1" applyFont="1"/>
    <xf numFmtId="0" fontId="15" fillId="0" borderId="0" xfId="10" applyFont="1"/>
    <xf numFmtId="165" fontId="3" fillId="2" borderId="0" xfId="1" applyNumberFormat="1" applyFont="1" applyFill="1"/>
    <xf numFmtId="165" fontId="4" fillId="2" borderId="0" xfId="1" applyNumberFormat="1" applyFont="1" applyFill="1"/>
    <xf numFmtId="165" fontId="4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8" fillId="3" borderId="0" xfId="0" applyFont="1" applyFill="1"/>
    <xf numFmtId="0" fontId="22" fillId="3" borderId="0" xfId="0" applyFont="1" applyFill="1"/>
    <xf numFmtId="167" fontId="18" fillId="0" borderId="0" xfId="1" applyNumberFormat="1" applyFont="1" applyAlignment="1">
      <alignment horizontal="right"/>
    </xf>
    <xf numFmtId="168" fontId="24" fillId="0" borderId="0" xfId="1" applyNumberFormat="1" applyFont="1" applyAlignment="1">
      <alignment horizontal="right"/>
    </xf>
    <xf numFmtId="0" fontId="25" fillId="0" borderId="0" xfId="0" applyFont="1"/>
    <xf numFmtId="0" fontId="18" fillId="4" borderId="5" xfId="0" applyFont="1" applyFill="1" applyBorder="1" applyAlignment="1">
      <alignment horizontal="right"/>
    </xf>
    <xf numFmtId="164" fontId="27" fillId="0" borderId="0" xfId="14" applyNumberFormat="1" applyFont="1"/>
    <xf numFmtId="43" fontId="27" fillId="0" borderId="0" xfId="1" applyFont="1"/>
    <xf numFmtId="10" fontId="27" fillId="0" borderId="0" xfId="15" applyNumberFormat="1" applyFont="1"/>
    <xf numFmtId="164" fontId="20" fillId="0" borderId="1" xfId="14" applyFont="1" applyBorder="1" applyAlignment="1">
      <alignment horizontal="right"/>
    </xf>
  </cellXfs>
  <cellStyles count="16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Currency" xfId="14" builtinId="4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" xfId="15" builtinId="5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26</xdr:row>
      <xdr:rowOff>129314</xdr:rowOff>
    </xdr:from>
    <xdr:to>
      <xdr:col>1</xdr:col>
      <xdr:colOff>812801</xdr:colOff>
      <xdr:row>30</xdr:row>
      <xdr:rowOff>104773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61AA1-D6B4-4E81-9581-0F935DAF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212956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showGridLines="0" tabSelected="1" workbookViewId="0">
      <selection activeCell="R33" sqref="R33"/>
    </sheetView>
  </sheetViews>
  <sheetFormatPr defaultColWidth="9.28515625" defaultRowHeight="14.25"/>
  <cols>
    <col min="1" max="1" width="9.28515625" style="1"/>
    <col min="2" max="2" width="32.85546875" style="1" customWidth="1"/>
    <col min="3" max="3" width="13.5703125" style="1" customWidth="1"/>
    <col min="4" max="5" width="9.28515625" style="1" customWidth="1"/>
    <col min="6" max="16384" width="9.28515625" style="1"/>
  </cols>
  <sheetData>
    <row r="1" spans="1:18" ht="15">
      <c r="A1" s="7" t="s">
        <v>0</v>
      </c>
      <c r="B1" s="8"/>
      <c r="C1" s="8"/>
      <c r="D1" s="9"/>
      <c r="E1" s="9"/>
      <c r="F1" s="9"/>
      <c r="G1" s="9"/>
      <c r="H1" s="9"/>
      <c r="I1" s="9"/>
    </row>
    <row r="2" spans="1:18" ht="24" customHeight="1">
      <c r="A2" s="8"/>
      <c r="B2" s="10" t="s">
        <v>24</v>
      </c>
      <c r="C2" s="11"/>
      <c r="D2" s="11"/>
      <c r="E2" s="11"/>
      <c r="F2" s="11"/>
      <c r="G2" s="11"/>
      <c r="H2" s="11"/>
      <c r="I2" s="11"/>
    </row>
    <row r="3" spans="1:1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>
      <c r="A4" s="12"/>
      <c r="B4" s="14" t="s">
        <v>4</v>
      </c>
      <c r="C4" s="24" t="s"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ht="18.75">
      <c r="A5" s="12"/>
      <c r="B5" s="14" t="s">
        <v>14</v>
      </c>
      <c r="C5" s="25">
        <v>100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>
      <c r="A6" s="12"/>
      <c r="B6" s="14" t="s">
        <v>13</v>
      </c>
      <c r="C6" s="25">
        <v>110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>
      <c r="A7" s="12"/>
      <c r="B7" s="14" t="s">
        <v>11</v>
      </c>
      <c r="C7" s="26">
        <v>0.25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>
      <c r="A8" s="12"/>
      <c r="B8" s="14" t="s">
        <v>12</v>
      </c>
      <c r="C8" s="27">
        <v>0.05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>
      <c r="A9" s="12"/>
      <c r="B9" s="14" t="s">
        <v>9</v>
      </c>
      <c r="C9" s="27">
        <v>0.3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5" thickBot="1">
      <c r="A10" s="12"/>
      <c r="B10" s="15" t="s">
        <v>7</v>
      </c>
      <c r="C10" s="28">
        <f>IFERROR(IF(C4='--&gt; Additional Info'!A3,C5*C18-C6*C22*C19,IF(C4='--&gt; Additional Info'!A4,C6*C22*C21-C5*C20,"na")),"na")</f>
        <v>2.8444056794016035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15" thickTop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>
      <c r="A12" s="12"/>
      <c r="B12" s="20" t="s">
        <v>8</v>
      </c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8.75">
      <c r="A13" s="12"/>
      <c r="B13" s="14" t="s">
        <v>17</v>
      </c>
      <c r="C13" s="21">
        <f>IFERROR(LN(C5/C6),"na")</f>
        <v>-9.5310179804324893E-2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ht="16.5">
      <c r="A14" s="12"/>
      <c r="B14" s="14" t="s">
        <v>18</v>
      </c>
      <c r="C14" s="21">
        <f>(C8+(C9^2)/2)*C7</f>
        <v>2.375E-2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>
      <c r="A15" s="12"/>
      <c r="B15" s="14" t="s">
        <v>10</v>
      </c>
      <c r="C15" s="21">
        <f>C9*SQRT(C7)</f>
        <v>0.15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8.75">
      <c r="A16" s="12"/>
      <c r="B16" s="14" t="s">
        <v>15</v>
      </c>
      <c r="C16" s="21">
        <f>IFERROR((C13+C14)/C15,"na")</f>
        <v>-0.47706786536216594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18.75">
      <c r="A17" s="12"/>
      <c r="B17" s="14" t="s">
        <v>16</v>
      </c>
      <c r="C17" s="21">
        <f>IFERROR(C16-C15,"na")</f>
        <v>-0.62706786536216597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ht="18.75">
      <c r="A18" s="12"/>
      <c r="B18" s="14" t="s">
        <v>19</v>
      </c>
      <c r="C18" s="21">
        <f>IFERROR(_xlfn.NORM.S.DIST(C16,TRUE),"na")</f>
        <v>0.3166568982053235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ht="18.75">
      <c r="A19" s="12"/>
      <c r="B19" s="14" t="s">
        <v>20</v>
      </c>
      <c r="C19" s="21">
        <f>IFERROR(_xlfn.NORM.S.DIST(C17,TRUE),"na")</f>
        <v>0.26530737515489833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18.75">
      <c r="A20" s="12"/>
      <c r="B20" s="14" t="s">
        <v>21</v>
      </c>
      <c r="C20" s="21">
        <f>IFERROR(_xlfn.NORM.S.DIST(-C16,TRUE),"na")</f>
        <v>0.6833431017946765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ht="18.75">
      <c r="A21" s="12"/>
      <c r="B21" s="14" t="s">
        <v>22</v>
      </c>
      <c r="C21" s="21">
        <f>IFERROR(_xlfn.NORM.S.DIST(-C17,TRUE),"na")</f>
        <v>0.73469262484510167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8.75">
      <c r="A22" s="13"/>
      <c r="B22" s="23" t="s">
        <v>23</v>
      </c>
      <c r="C22" s="22">
        <f>EXP(-C8*C7)</f>
        <v>0.98757780049388144</v>
      </c>
      <c r="D22" s="13"/>
      <c r="E22" s="13"/>
      <c r="F22" s="13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.75">
      <c r="A23" s="13"/>
      <c r="B23" s="12"/>
      <c r="C23" s="13"/>
      <c r="D23" s="13"/>
      <c r="E23" s="13"/>
      <c r="F23" s="13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.75">
      <c r="A24" s="13"/>
      <c r="B24" s="12"/>
      <c r="C24" s="13"/>
      <c r="D24" s="13"/>
      <c r="E24" s="13"/>
      <c r="F24" s="13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15.75">
      <c r="A25" s="3"/>
      <c r="B25" s="4" t="s">
        <v>1</v>
      </c>
      <c r="C25" s="3"/>
      <c r="D25" s="3"/>
      <c r="E25" s="3"/>
      <c r="F25" s="3"/>
      <c r="G25" s="3"/>
      <c r="H25" s="2"/>
    </row>
    <row r="26" spans="1:18" ht="15.75">
      <c r="A26" s="3"/>
      <c r="B26" s="3"/>
      <c r="C26" s="3"/>
      <c r="D26" s="3"/>
      <c r="E26" s="3"/>
      <c r="F26" s="3"/>
      <c r="G26" s="3"/>
    </row>
    <row r="27" spans="1:18" ht="15.75">
      <c r="A27" s="3"/>
      <c r="B27" s="3"/>
      <c r="C27" s="3"/>
      <c r="D27" s="3"/>
      <c r="E27" s="3"/>
      <c r="F27" s="3"/>
      <c r="G27" s="3"/>
    </row>
    <row r="28" spans="1:18" ht="15.75">
      <c r="A28" s="3"/>
      <c r="B28" s="3"/>
      <c r="C28" s="3"/>
      <c r="D28" s="3"/>
      <c r="E28" s="3"/>
      <c r="F28" s="3"/>
      <c r="G28" s="3"/>
    </row>
    <row r="29" spans="1:18" ht="15.75">
      <c r="A29" s="3"/>
      <c r="B29" s="3"/>
      <c r="C29" s="3"/>
      <c r="D29" s="3"/>
      <c r="E29" s="3"/>
      <c r="F29" s="3"/>
      <c r="G29" s="3"/>
    </row>
    <row r="30" spans="1:18" ht="15.75">
      <c r="A30" s="3"/>
      <c r="B30" s="3"/>
      <c r="C30" s="3"/>
      <c r="D30" s="3"/>
      <c r="E30" s="3"/>
      <c r="F30" s="3"/>
      <c r="G30" s="3"/>
    </row>
    <row r="31" spans="1:18" ht="15.75">
      <c r="A31" s="3"/>
      <c r="B31" s="3"/>
      <c r="C31" s="3"/>
      <c r="D31" s="3"/>
      <c r="E31" s="3"/>
      <c r="F31" s="3"/>
      <c r="G31" s="3"/>
    </row>
    <row r="32" spans="1:18" ht="15.75">
      <c r="A32" s="3"/>
      <c r="B32" s="3" t="s">
        <v>2</v>
      </c>
      <c r="C32" s="5"/>
      <c r="D32" s="5"/>
      <c r="E32" s="3"/>
      <c r="F32" s="3"/>
      <c r="G32" s="3"/>
    </row>
    <row r="33" spans="2:2" ht="15.75">
      <c r="B33" s="6" t="s">
        <v>3</v>
      </c>
    </row>
  </sheetData>
  <hyperlinks>
    <hyperlink ref="B33" r:id="rId1" xr:uid="{00000000-0004-0000-0000-000000000000}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81CADA-8496-43A0-BC8B-B67198BC1043}">
          <x14:formula1>
            <xm:f>'--&gt; Additional Info'!$A$2:$A$4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244D-8893-43BA-A3C3-D41E04164532}">
  <dimension ref="A1:A4"/>
  <sheetViews>
    <sheetView showGridLines="0" workbookViewId="0">
      <selection activeCell="D7" sqref="D7"/>
    </sheetView>
  </sheetViews>
  <sheetFormatPr defaultRowHeight="15"/>
  <cols>
    <col min="1" max="1" width="14.42578125" customWidth="1"/>
  </cols>
  <sheetData>
    <row r="1" spans="1:1">
      <c r="A1" s="16" t="s">
        <v>4</v>
      </c>
    </row>
    <row r="2" spans="1:1">
      <c r="A2" s="17"/>
    </row>
    <row r="3" spans="1:1">
      <c r="A3" s="17" t="s">
        <v>5</v>
      </c>
    </row>
    <row r="4" spans="1:1">
      <c r="A4" s="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 Scholes Calculator</vt:lpstr>
      <vt:lpstr>--&gt; Additional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Joshua Freimark</cp:lastModifiedBy>
  <dcterms:created xsi:type="dcterms:W3CDTF">2018-03-08T21:19:59Z</dcterms:created>
  <dcterms:modified xsi:type="dcterms:W3CDTF">2020-10-03T20:52:25Z</dcterms:modified>
</cp:coreProperties>
</file>