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e37be98b908de4/Marist Stuff/Fall 2021/Database Management/Baseball Database Project/Data/"/>
    </mc:Choice>
  </mc:AlternateContent>
  <xr:revisionPtr revIDLastSave="0" documentId="8_{4398B276-507C-7A45-81BD-828FEF4EC211}" xr6:coauthVersionLast="47" xr6:coauthVersionMax="47" xr10:uidLastSave="{00000000-0000-0000-0000-000000000000}"/>
  <bookViews>
    <workbookView xWindow="780" yWindow="1000" windowWidth="27640" windowHeight="15600" xr2:uid="{CCBBEB45-FD1B-B34E-93A6-C6F7C4EBA63F}"/>
  </bookViews>
  <sheets>
    <sheet name="xHittingSta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4" i="1" l="1"/>
  <c r="D133" i="1"/>
  <c r="D132" i="1"/>
  <c r="D131" i="1"/>
  <c r="D130" i="1"/>
  <c r="D129" i="1"/>
  <c r="D128" i="1"/>
  <c r="D127" i="1"/>
  <c r="D126" i="1"/>
  <c r="B126" i="1"/>
  <c r="B127" i="1" s="1"/>
  <c r="B128" i="1" s="1"/>
  <c r="D125" i="1"/>
  <c r="D124" i="1"/>
  <c r="D123" i="1"/>
  <c r="D122" i="1"/>
  <c r="D121" i="1"/>
  <c r="D120" i="1"/>
  <c r="B120" i="1"/>
  <c r="B121" i="1" s="1"/>
  <c r="B122" i="1" s="1"/>
  <c r="B123" i="1" s="1"/>
  <c r="B124" i="1" s="1"/>
  <c r="D119" i="1"/>
  <c r="D118" i="1"/>
  <c r="D117" i="1"/>
  <c r="D116" i="1"/>
  <c r="D115" i="1"/>
  <c r="B115" i="1"/>
  <c r="B116" i="1" s="1"/>
  <c r="B117" i="1" s="1"/>
  <c r="D114" i="1"/>
  <c r="B114" i="1"/>
  <c r="D113" i="1"/>
  <c r="D112" i="1"/>
  <c r="D111" i="1"/>
  <c r="D110" i="1"/>
  <c r="B110" i="1"/>
  <c r="B111" i="1" s="1"/>
  <c r="B112" i="1" s="1"/>
  <c r="D109" i="1"/>
  <c r="B109" i="1"/>
  <c r="D108" i="1"/>
  <c r="D107" i="1"/>
  <c r="D106" i="1"/>
  <c r="D105" i="1"/>
  <c r="D104" i="1"/>
  <c r="D103" i="1"/>
  <c r="B103" i="1"/>
  <c r="B104" i="1" s="1"/>
  <c r="B105" i="1" s="1"/>
  <c r="B106" i="1" s="1"/>
  <c r="D102" i="1"/>
  <c r="D101" i="1"/>
  <c r="D100" i="1"/>
  <c r="D99" i="1"/>
  <c r="B99" i="1"/>
  <c r="B100" i="1" s="1"/>
  <c r="B101" i="1" s="1"/>
  <c r="D98" i="1"/>
  <c r="D97" i="1"/>
  <c r="D96" i="1"/>
  <c r="D95" i="1"/>
  <c r="D94" i="1"/>
  <c r="D93" i="1"/>
  <c r="D92" i="1"/>
  <c r="B92" i="1"/>
  <c r="B93" i="1" s="1"/>
  <c r="B94" i="1" s="1"/>
  <c r="B95" i="1" s="1"/>
  <c r="B96" i="1" s="1"/>
  <c r="B97" i="1" s="1"/>
  <c r="D91" i="1"/>
  <c r="D90" i="1"/>
  <c r="D89" i="1"/>
  <c r="D88" i="1"/>
  <c r="D87" i="1"/>
  <c r="D86" i="1"/>
  <c r="D85" i="1"/>
  <c r="B85" i="1"/>
  <c r="B86" i="1" s="1"/>
  <c r="B87" i="1" s="1"/>
  <c r="B88" i="1" s="1"/>
  <c r="B89" i="1" s="1"/>
  <c r="B90" i="1" s="1"/>
  <c r="D84" i="1"/>
  <c r="D83" i="1"/>
  <c r="D82" i="1"/>
  <c r="D81" i="1"/>
  <c r="D80" i="1"/>
  <c r="D79" i="1"/>
  <c r="B79" i="1"/>
  <c r="B80" i="1" s="1"/>
  <c r="B81" i="1" s="1"/>
  <c r="B82" i="1" s="1"/>
  <c r="B83" i="1" s="1"/>
  <c r="D78" i="1"/>
  <c r="B78" i="1"/>
  <c r="D77" i="1"/>
  <c r="D76" i="1"/>
  <c r="D75" i="1"/>
  <c r="D74" i="1"/>
  <c r="D73" i="1"/>
  <c r="D72" i="1"/>
  <c r="D71" i="1"/>
  <c r="B71" i="1"/>
  <c r="B72" i="1" s="1"/>
  <c r="B73" i="1" s="1"/>
  <c r="B74" i="1" s="1"/>
  <c r="B75" i="1" s="1"/>
  <c r="B76" i="1" s="1"/>
  <c r="D70" i="1"/>
  <c r="D69" i="1"/>
  <c r="D68" i="1"/>
  <c r="D67" i="1"/>
  <c r="D66" i="1"/>
  <c r="D65" i="1"/>
  <c r="D64" i="1"/>
  <c r="B64" i="1"/>
  <c r="B65" i="1" s="1"/>
  <c r="B66" i="1" s="1"/>
  <c r="B67" i="1" s="1"/>
  <c r="B68" i="1" s="1"/>
  <c r="B69" i="1" s="1"/>
  <c r="D63" i="1"/>
  <c r="D62" i="1"/>
  <c r="D61" i="1"/>
  <c r="D60" i="1"/>
  <c r="D59" i="1"/>
  <c r="D58" i="1"/>
  <c r="B58" i="1"/>
  <c r="B59" i="1" s="1"/>
  <c r="B60" i="1" s="1"/>
  <c r="B61" i="1" s="1"/>
  <c r="B62" i="1" s="1"/>
  <c r="D57" i="1"/>
  <c r="D56" i="1"/>
  <c r="D55" i="1"/>
  <c r="D54" i="1"/>
  <c r="D53" i="1"/>
  <c r="D52" i="1"/>
  <c r="D51" i="1"/>
  <c r="B51" i="1"/>
  <c r="B52" i="1" s="1"/>
  <c r="B53" i="1" s="1"/>
  <c r="B54" i="1" s="1"/>
  <c r="B55" i="1" s="1"/>
  <c r="B56" i="1" s="1"/>
  <c r="D50" i="1"/>
  <c r="D49" i="1"/>
  <c r="D48" i="1"/>
  <c r="D47" i="1"/>
  <c r="D46" i="1"/>
  <c r="D45" i="1"/>
  <c r="D44" i="1"/>
  <c r="B44" i="1"/>
  <c r="D43" i="1"/>
  <c r="D42" i="1"/>
  <c r="D41" i="1"/>
  <c r="D40" i="1"/>
  <c r="B40" i="1"/>
  <c r="B41" i="1" s="1"/>
  <c r="B42" i="1" s="1"/>
  <c r="D39" i="1"/>
  <c r="D38" i="1"/>
  <c r="D37" i="1"/>
  <c r="D36" i="1"/>
  <c r="D35" i="1"/>
  <c r="B35" i="1"/>
  <c r="B36" i="1" s="1"/>
  <c r="B37" i="1" s="1"/>
  <c r="B38" i="1" s="1"/>
  <c r="D34" i="1"/>
  <c r="D33" i="1"/>
  <c r="D32" i="1"/>
  <c r="D31" i="1"/>
  <c r="D30" i="1"/>
  <c r="D29" i="1"/>
  <c r="B29" i="1"/>
  <c r="B30" i="1" s="1"/>
  <c r="B31" i="1" s="1"/>
  <c r="B32" i="1" s="1"/>
  <c r="B33" i="1" s="1"/>
  <c r="D28" i="1"/>
  <c r="B28" i="1"/>
  <c r="D27" i="1"/>
  <c r="D26" i="1"/>
  <c r="D25" i="1"/>
  <c r="D24" i="1"/>
  <c r="B24" i="1"/>
  <c r="B25" i="1" s="1"/>
  <c r="B26" i="1" s="1"/>
  <c r="D23" i="1"/>
  <c r="B23" i="1"/>
  <c r="D22" i="1"/>
  <c r="D21" i="1"/>
  <c r="D20" i="1"/>
  <c r="D19" i="1"/>
  <c r="D18" i="1"/>
  <c r="D17" i="1"/>
  <c r="B17" i="1"/>
  <c r="B18" i="1" s="1"/>
  <c r="B19" i="1" s="1"/>
  <c r="B20" i="1" s="1"/>
  <c r="D16" i="1"/>
  <c r="D15" i="1"/>
  <c r="D14" i="1"/>
  <c r="D13" i="1"/>
  <c r="D12" i="1"/>
  <c r="D11" i="1"/>
  <c r="B11" i="1"/>
  <c r="B12" i="1" s="1"/>
  <c r="B13" i="1" s="1"/>
  <c r="B14" i="1" s="1"/>
  <c r="B15" i="1" s="1"/>
  <c r="D10" i="1"/>
  <c r="B10" i="1"/>
  <c r="D9" i="1"/>
  <c r="D8" i="1"/>
  <c r="D7" i="1"/>
  <c r="D6" i="1"/>
  <c r="D5" i="1"/>
  <c r="D4" i="1"/>
  <c r="D3" i="1"/>
  <c r="B3" i="1"/>
  <c r="B4" i="1" s="1"/>
  <c r="B5" i="1" s="1"/>
  <c r="B6" i="1" s="1"/>
  <c r="B7" i="1" s="1"/>
  <c r="B8" i="1" s="1"/>
  <c r="D2" i="1"/>
</calcChain>
</file>

<file path=xl/sharedStrings.xml><?xml version="1.0" encoding="utf-8"?>
<sst xmlns="http://schemas.openxmlformats.org/spreadsheetml/2006/main" count="10" uniqueCount="10">
  <si>
    <t>Player_ID</t>
  </si>
  <si>
    <t>Year</t>
  </si>
  <si>
    <t>At_Bats</t>
  </si>
  <si>
    <t>Singles</t>
  </si>
  <si>
    <t>Doubles</t>
  </si>
  <si>
    <t>Triples</t>
  </si>
  <si>
    <t>Home_Runs</t>
  </si>
  <si>
    <t>Strikeouts</t>
  </si>
  <si>
    <t>Walks</t>
  </si>
  <si>
    <t>Runs_Batted_In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</si>
</sst>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0559-6591-744E-BFF7-6A5D57F8FEAE}">
  <dimension ref="A1:J134"/>
  <sheetViews>
    <sheetView tabSelected="1" zoomScale="180" zoomScaleNormal="180" workbookViewId="0">
      <selection activeCell="E9" sqref="E9"/>
    </sheetView>
  </sheetViews>
  <sheetFormatPr baseColWidth="10" defaultRowHeight="16" x14ac:dyDescent="0.2"/>
  <cols>
    <col min="7" max="7" width="11.1640625" bestFit="1" customWidth="1"/>
    <col min="10" max="10" width="14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2015</v>
      </c>
      <c r="C2">
        <v>366</v>
      </c>
      <c r="D2">
        <f>96-E2-F2-G2</f>
        <v>67</v>
      </c>
      <c r="E2">
        <v>18</v>
      </c>
      <c r="F2">
        <v>1</v>
      </c>
      <c r="G2">
        <v>10</v>
      </c>
      <c r="H2">
        <v>121</v>
      </c>
      <c r="I2">
        <v>32</v>
      </c>
      <c r="J2">
        <v>47</v>
      </c>
    </row>
    <row r="3" spans="1:10" x14ac:dyDescent="0.2">
      <c r="A3">
        <v>1</v>
      </c>
      <c r="B3">
        <f>B2 + 1</f>
        <v>2016</v>
      </c>
      <c r="C3">
        <v>227</v>
      </c>
      <c r="D3">
        <f>54-E3-F3-G3</f>
        <v>33</v>
      </c>
      <c r="E3">
        <v>9</v>
      </c>
      <c r="F3">
        <v>0</v>
      </c>
      <c r="G3">
        <v>12</v>
      </c>
      <c r="H3">
        <v>66</v>
      </c>
      <c r="I3">
        <v>31</v>
      </c>
      <c r="J3">
        <v>31</v>
      </c>
    </row>
    <row r="4" spans="1:10" x14ac:dyDescent="0.2">
      <c r="A4">
        <v>1</v>
      </c>
      <c r="B4">
        <f t="shared" ref="B4:B8" si="0">B3 + 1</f>
        <v>2017</v>
      </c>
      <c r="C4">
        <v>97</v>
      </c>
      <c r="D4">
        <f>14-E4-F4-G4</f>
        <v>7</v>
      </c>
      <c r="E4">
        <v>5</v>
      </c>
      <c r="F4">
        <v>0</v>
      </c>
      <c r="G4">
        <v>2</v>
      </c>
      <c r="H4">
        <v>36</v>
      </c>
      <c r="I4">
        <v>12</v>
      </c>
      <c r="J4">
        <v>6</v>
      </c>
    </row>
    <row r="5" spans="1:10" x14ac:dyDescent="0.2">
      <c r="A5">
        <v>1</v>
      </c>
      <c r="B5">
        <f t="shared" si="0"/>
        <v>2018</v>
      </c>
      <c r="C5">
        <v>223</v>
      </c>
      <c r="D5">
        <f>59-E5-F5-G5</f>
        <v>32</v>
      </c>
      <c r="E5">
        <v>18</v>
      </c>
      <c r="F5">
        <v>0</v>
      </c>
      <c r="G5">
        <v>9</v>
      </c>
      <c r="H5">
        <v>69</v>
      </c>
      <c r="I5">
        <v>28</v>
      </c>
      <c r="J5">
        <v>28</v>
      </c>
    </row>
    <row r="6" spans="1:10" x14ac:dyDescent="0.2">
      <c r="A6">
        <v>1</v>
      </c>
      <c r="B6">
        <f t="shared" si="0"/>
        <v>2019</v>
      </c>
      <c r="C6">
        <v>589</v>
      </c>
      <c r="D6">
        <f>156-E6-F6-G6</f>
        <v>74</v>
      </c>
      <c r="E6">
        <v>33</v>
      </c>
      <c r="F6">
        <v>1</v>
      </c>
      <c r="G6">
        <v>48</v>
      </c>
      <c r="H6">
        <v>178</v>
      </c>
      <c r="I6">
        <v>73</v>
      </c>
      <c r="J6">
        <v>117</v>
      </c>
    </row>
    <row r="7" spans="1:10" x14ac:dyDescent="0.2">
      <c r="A7">
        <v>1</v>
      </c>
      <c r="B7">
        <f t="shared" si="0"/>
        <v>2020</v>
      </c>
      <c r="C7">
        <v>149</v>
      </c>
      <c r="D7">
        <f>34-E7-F7-G7</f>
        <v>18</v>
      </c>
      <c r="E7">
        <v>8</v>
      </c>
      <c r="F7">
        <v>0</v>
      </c>
      <c r="G7">
        <v>8</v>
      </c>
      <c r="H7">
        <v>60</v>
      </c>
      <c r="I7">
        <v>19</v>
      </c>
      <c r="J7">
        <v>24</v>
      </c>
    </row>
    <row r="8" spans="1:10" x14ac:dyDescent="0.2">
      <c r="A8">
        <v>1</v>
      </c>
      <c r="B8">
        <f t="shared" si="0"/>
        <v>2021</v>
      </c>
      <c r="C8">
        <v>516</v>
      </c>
      <c r="D8">
        <f>115-E8-F8-G8</f>
        <v>61</v>
      </c>
      <c r="E8">
        <v>27</v>
      </c>
      <c r="F8">
        <v>0</v>
      </c>
      <c r="G8">
        <v>27</v>
      </c>
      <c r="H8">
        <v>142</v>
      </c>
      <c r="I8">
        <v>67</v>
      </c>
      <c r="J8">
        <v>70</v>
      </c>
    </row>
    <row r="9" spans="1:10" x14ac:dyDescent="0.2">
      <c r="A9">
        <v>2</v>
      </c>
      <c r="B9">
        <v>2015</v>
      </c>
      <c r="C9">
        <v>98</v>
      </c>
      <c r="D9">
        <f>33-E9-F9-G9</f>
        <v>20</v>
      </c>
      <c r="E9">
        <v>8</v>
      </c>
      <c r="F9">
        <v>1</v>
      </c>
      <c r="G9">
        <v>4</v>
      </c>
      <c r="H9">
        <v>19</v>
      </c>
      <c r="I9">
        <v>14</v>
      </c>
      <c r="J9">
        <v>17</v>
      </c>
    </row>
    <row r="10" spans="1:10" x14ac:dyDescent="0.2">
      <c r="A10">
        <v>2</v>
      </c>
      <c r="B10">
        <f>B9+1</f>
        <v>2016</v>
      </c>
      <c r="C10">
        <v>627</v>
      </c>
      <c r="D10">
        <f>193-E10-F10-G10</f>
        <v>122</v>
      </c>
      <c r="E10">
        <v>40</v>
      </c>
      <c r="F10">
        <v>5</v>
      </c>
      <c r="G10">
        <v>26</v>
      </c>
      <c r="H10">
        <v>133</v>
      </c>
      <c r="I10">
        <v>54</v>
      </c>
      <c r="J10">
        <v>72</v>
      </c>
    </row>
    <row r="11" spans="1:10" x14ac:dyDescent="0.2">
      <c r="A11">
        <v>2</v>
      </c>
      <c r="B11">
        <f t="shared" ref="B11:B15" si="1">B10+1</f>
        <v>2017</v>
      </c>
      <c r="C11">
        <v>539</v>
      </c>
      <c r="D11">
        <f>159-E11-F11-G11</f>
        <v>104</v>
      </c>
      <c r="E11">
        <v>33</v>
      </c>
      <c r="F11">
        <v>0</v>
      </c>
      <c r="G11">
        <v>22</v>
      </c>
      <c r="H11">
        <v>131</v>
      </c>
      <c r="I11">
        <v>67</v>
      </c>
      <c r="J11">
        <v>77</v>
      </c>
    </row>
    <row r="12" spans="1:10" x14ac:dyDescent="0.2">
      <c r="A12">
        <v>2</v>
      </c>
      <c r="B12">
        <f t="shared" si="1"/>
        <v>2018</v>
      </c>
      <c r="C12">
        <v>101</v>
      </c>
      <c r="D12">
        <f>27-E12-F12-G12</f>
        <v>19</v>
      </c>
      <c r="E12">
        <v>5</v>
      </c>
      <c r="F12">
        <v>1</v>
      </c>
      <c r="G12">
        <v>2</v>
      </c>
      <c r="H12">
        <v>17</v>
      </c>
      <c r="I12">
        <v>11</v>
      </c>
      <c r="J12">
        <v>13</v>
      </c>
    </row>
    <row r="13" spans="1:10" x14ac:dyDescent="0.2">
      <c r="A13">
        <v>2</v>
      </c>
      <c r="B13">
        <f t="shared" si="1"/>
        <v>2019</v>
      </c>
      <c r="C13">
        <v>489</v>
      </c>
      <c r="D13">
        <f>133-E13-F13-G13</f>
        <v>69</v>
      </c>
      <c r="E13">
        <v>44</v>
      </c>
      <c r="F13">
        <v>1</v>
      </c>
      <c r="G13">
        <v>19</v>
      </c>
      <c r="H13">
        <v>98</v>
      </c>
      <c r="I13">
        <v>44</v>
      </c>
      <c r="J13">
        <v>87</v>
      </c>
    </row>
    <row r="14" spans="1:10" x14ac:dyDescent="0.2">
      <c r="A14">
        <v>2</v>
      </c>
      <c r="B14">
        <f t="shared" si="1"/>
        <v>2020</v>
      </c>
      <c r="C14">
        <v>21</v>
      </c>
      <c r="D14">
        <f>65-E14-F14-G14</f>
        <v>37</v>
      </c>
      <c r="E14">
        <v>12</v>
      </c>
      <c r="F14">
        <v>1</v>
      </c>
      <c r="G14">
        <v>15</v>
      </c>
      <c r="H14">
        <v>37</v>
      </c>
      <c r="I14">
        <v>17</v>
      </c>
      <c r="J14">
        <v>41</v>
      </c>
    </row>
    <row r="15" spans="1:10" x14ac:dyDescent="0.2">
      <c r="A15">
        <v>2</v>
      </c>
      <c r="B15">
        <f t="shared" si="1"/>
        <v>2021</v>
      </c>
      <c r="C15">
        <v>353</v>
      </c>
      <c r="D15">
        <f>108-E15-F15-G15</f>
        <v>67</v>
      </c>
      <c r="E15">
        <v>22</v>
      </c>
      <c r="F15">
        <v>3</v>
      </c>
      <c r="G15">
        <v>16</v>
      </c>
      <c r="H15">
        <v>66</v>
      </c>
      <c r="I15">
        <v>48</v>
      </c>
      <c r="J15">
        <v>57</v>
      </c>
    </row>
    <row r="16" spans="1:10" x14ac:dyDescent="0.2">
      <c r="A16">
        <v>3</v>
      </c>
      <c r="B16">
        <v>2015</v>
      </c>
      <c r="C16">
        <v>38</v>
      </c>
      <c r="D16">
        <f>5-E16-F16-G16</f>
        <v>5</v>
      </c>
      <c r="E16">
        <v>0</v>
      </c>
      <c r="F16">
        <v>0</v>
      </c>
      <c r="G16">
        <v>0</v>
      </c>
      <c r="H16">
        <v>17</v>
      </c>
      <c r="I16">
        <v>2</v>
      </c>
      <c r="J16">
        <v>0</v>
      </c>
    </row>
    <row r="17" spans="1:10" x14ac:dyDescent="0.2">
      <c r="A17">
        <v>3</v>
      </c>
      <c r="B17">
        <f>B16+1</f>
        <v>2016</v>
      </c>
      <c r="C17">
        <v>48</v>
      </c>
      <c r="D17">
        <f>10-E17-F17-G17</f>
        <v>9</v>
      </c>
      <c r="E17">
        <v>1</v>
      </c>
      <c r="F17">
        <v>0</v>
      </c>
      <c r="G17">
        <v>0</v>
      </c>
      <c r="H17">
        <v>11</v>
      </c>
      <c r="I17">
        <v>2</v>
      </c>
      <c r="J17">
        <v>2</v>
      </c>
    </row>
    <row r="18" spans="1:10" x14ac:dyDescent="0.2">
      <c r="A18">
        <v>3</v>
      </c>
      <c r="B18">
        <f t="shared" ref="B18:B20" si="2">B17+1</f>
        <v>2017</v>
      </c>
      <c r="C18">
        <v>54</v>
      </c>
      <c r="D18">
        <f>7-E18-F18-G18</f>
        <v>5</v>
      </c>
      <c r="E18">
        <v>0</v>
      </c>
      <c r="F18">
        <v>0</v>
      </c>
      <c r="G18">
        <v>2</v>
      </c>
      <c r="H18">
        <v>14</v>
      </c>
      <c r="I18">
        <v>2</v>
      </c>
      <c r="J18">
        <v>3</v>
      </c>
    </row>
    <row r="19" spans="1:10" x14ac:dyDescent="0.2">
      <c r="A19">
        <v>3</v>
      </c>
      <c r="B19">
        <f t="shared" si="2"/>
        <v>2018</v>
      </c>
      <c r="C19">
        <v>41</v>
      </c>
      <c r="D19">
        <f>5-E19-F19-G19</f>
        <v>5</v>
      </c>
      <c r="E19">
        <v>0</v>
      </c>
      <c r="F19">
        <v>0</v>
      </c>
      <c r="G19">
        <v>0</v>
      </c>
      <c r="H19">
        <v>12</v>
      </c>
      <c r="I19">
        <v>2</v>
      </c>
      <c r="J19">
        <v>1</v>
      </c>
    </row>
    <row r="20" spans="1:10" x14ac:dyDescent="0.2">
      <c r="A20">
        <v>3</v>
      </c>
      <c r="B20">
        <f t="shared" si="2"/>
        <v>2019</v>
      </c>
      <c r="C20">
        <v>72</v>
      </c>
      <c r="D20">
        <f>12-E20-F20-G20</f>
        <v>10</v>
      </c>
      <c r="E20">
        <v>1</v>
      </c>
      <c r="F20">
        <v>0</v>
      </c>
      <c r="G20">
        <v>1</v>
      </c>
      <c r="H20">
        <v>25</v>
      </c>
      <c r="I20">
        <v>3</v>
      </c>
      <c r="J20">
        <v>10</v>
      </c>
    </row>
    <row r="21" spans="1:10" x14ac:dyDescent="0.2">
      <c r="A21">
        <v>3</v>
      </c>
      <c r="B21">
        <v>2021</v>
      </c>
      <c r="C21">
        <v>5</v>
      </c>
      <c r="D21">
        <f>1-E21-F21-G21</f>
        <v>0</v>
      </c>
      <c r="E21">
        <v>1</v>
      </c>
      <c r="F21">
        <v>0</v>
      </c>
      <c r="G21">
        <v>0</v>
      </c>
      <c r="H21">
        <v>2</v>
      </c>
      <c r="I21">
        <v>1</v>
      </c>
      <c r="J21">
        <v>0</v>
      </c>
    </row>
    <row r="22" spans="1:10" x14ac:dyDescent="0.2">
      <c r="A22">
        <v>4</v>
      </c>
      <c r="B22">
        <v>2015</v>
      </c>
      <c r="C22">
        <v>294</v>
      </c>
      <c r="D22">
        <f>64-E22-F22-G22</f>
        <v>35</v>
      </c>
      <c r="E22">
        <v>13</v>
      </c>
      <c r="F22">
        <v>1</v>
      </c>
      <c r="G22">
        <v>15</v>
      </c>
      <c r="H22">
        <v>69</v>
      </c>
      <c r="I22">
        <v>23</v>
      </c>
      <c r="J22">
        <v>40</v>
      </c>
    </row>
    <row r="23" spans="1:10" x14ac:dyDescent="0.2">
      <c r="A23">
        <v>4</v>
      </c>
      <c r="B23">
        <f>B22+1</f>
        <v>2016</v>
      </c>
      <c r="C23">
        <v>264</v>
      </c>
      <c r="D23">
        <f>76-E23-F23-G23</f>
        <v>49</v>
      </c>
      <c r="E23">
        <v>13</v>
      </c>
      <c r="F23">
        <v>1</v>
      </c>
      <c r="G23">
        <v>13</v>
      </c>
      <c r="H23">
        <v>54</v>
      </c>
      <c r="I23">
        <v>34</v>
      </c>
      <c r="J23">
        <v>35</v>
      </c>
    </row>
    <row r="24" spans="1:10" x14ac:dyDescent="0.2">
      <c r="A24">
        <v>4</v>
      </c>
      <c r="B24">
        <f t="shared" ref="B24:B26" si="3">B23+1</f>
        <v>2017</v>
      </c>
      <c r="C24">
        <v>313</v>
      </c>
      <c r="D24">
        <f>79-E24-F24-G24</f>
        <v>48</v>
      </c>
      <c r="E24">
        <v>17</v>
      </c>
      <c r="F24">
        <v>1</v>
      </c>
      <c r="G24">
        <v>13</v>
      </c>
      <c r="H24">
        <v>68</v>
      </c>
      <c r="I24">
        <v>27</v>
      </c>
      <c r="J24">
        <v>37</v>
      </c>
    </row>
    <row r="25" spans="1:10" x14ac:dyDescent="0.2">
      <c r="A25">
        <v>4</v>
      </c>
      <c r="B25">
        <f t="shared" si="3"/>
        <v>2018</v>
      </c>
      <c r="C25">
        <v>215</v>
      </c>
      <c r="D25">
        <f>61-E25-F25-G25</f>
        <v>35</v>
      </c>
      <c r="E25">
        <v>14</v>
      </c>
      <c r="F25">
        <v>1</v>
      </c>
      <c r="G25">
        <v>11</v>
      </c>
      <c r="H25">
        <v>41</v>
      </c>
      <c r="I25">
        <v>29</v>
      </c>
      <c r="J25">
        <v>42</v>
      </c>
    </row>
    <row r="26" spans="1:10" x14ac:dyDescent="0.2">
      <c r="A26">
        <v>4</v>
      </c>
      <c r="B26">
        <f t="shared" si="3"/>
        <v>2019</v>
      </c>
      <c r="C26">
        <v>89</v>
      </c>
      <c r="D26">
        <f>16-E26-F26-G26</f>
        <v>11</v>
      </c>
      <c r="E26">
        <v>4</v>
      </c>
      <c r="F26">
        <v>0</v>
      </c>
      <c r="G26">
        <v>1</v>
      </c>
      <c r="H26">
        <v>31</v>
      </c>
      <c r="I26">
        <v>7</v>
      </c>
      <c r="J26">
        <v>9</v>
      </c>
    </row>
    <row r="27" spans="1:10" x14ac:dyDescent="0.2">
      <c r="A27">
        <v>5</v>
      </c>
      <c r="B27">
        <v>2015</v>
      </c>
      <c r="C27">
        <v>388</v>
      </c>
      <c r="D27">
        <f>107-E27-F27-G27</f>
        <v>70</v>
      </c>
      <c r="E27">
        <v>19</v>
      </c>
      <c r="F27">
        <v>2</v>
      </c>
      <c r="G27">
        <v>16</v>
      </c>
      <c r="H27">
        <v>109</v>
      </c>
      <c r="I27">
        <v>50</v>
      </c>
      <c r="J27">
        <v>41</v>
      </c>
    </row>
    <row r="28" spans="1:10" x14ac:dyDescent="0.2">
      <c r="A28">
        <v>5</v>
      </c>
      <c r="B28">
        <f>B27+1</f>
        <v>2016</v>
      </c>
      <c r="C28">
        <v>644</v>
      </c>
      <c r="D28">
        <f>168-E28-F28-G28</f>
        <v>105</v>
      </c>
      <c r="E28">
        <v>29</v>
      </c>
      <c r="F28">
        <v>5</v>
      </c>
      <c r="G28">
        <v>29</v>
      </c>
      <c r="H28">
        <v>178</v>
      </c>
      <c r="I28">
        <v>88</v>
      </c>
      <c r="J28">
        <v>82</v>
      </c>
    </row>
    <row r="29" spans="1:10" x14ac:dyDescent="0.2">
      <c r="A29">
        <v>5</v>
      </c>
      <c r="B29">
        <f t="shared" ref="B29:B33" si="4">B28+1</f>
        <v>2017</v>
      </c>
      <c r="C29">
        <v>548</v>
      </c>
      <c r="D29">
        <f>155-E29-F29-G29</f>
        <v>92</v>
      </c>
      <c r="E29">
        <v>29</v>
      </c>
      <c r="F29">
        <v>0</v>
      </c>
      <c r="G29">
        <v>34</v>
      </c>
      <c r="H29">
        <v>111</v>
      </c>
      <c r="I29">
        <v>64</v>
      </c>
      <c r="J29">
        <v>85</v>
      </c>
    </row>
    <row r="30" spans="1:10" x14ac:dyDescent="0.2">
      <c r="A30">
        <v>5</v>
      </c>
      <c r="B30">
        <f t="shared" si="4"/>
        <v>2018</v>
      </c>
      <c r="C30">
        <v>544</v>
      </c>
      <c r="D30">
        <f>144-E30-F30-G30</f>
        <v>96</v>
      </c>
      <c r="E30">
        <v>26</v>
      </c>
      <c r="F30">
        <v>0</v>
      </c>
      <c r="G30">
        <v>22</v>
      </c>
      <c r="H30">
        <v>122</v>
      </c>
      <c r="I30">
        <v>64</v>
      </c>
      <c r="J30">
        <v>71</v>
      </c>
    </row>
    <row r="31" spans="1:10" x14ac:dyDescent="0.2">
      <c r="A31">
        <v>5</v>
      </c>
      <c r="B31">
        <f t="shared" si="4"/>
        <v>2019</v>
      </c>
      <c r="C31">
        <v>479</v>
      </c>
      <c r="D31">
        <f>140-E31-F31-G31</f>
        <v>78</v>
      </c>
      <c r="E31">
        <v>20</v>
      </c>
      <c r="F31">
        <v>3</v>
      </c>
      <c r="G31">
        <v>39</v>
      </c>
      <c r="H31">
        <v>113</v>
      </c>
      <c r="I31">
        <v>67</v>
      </c>
      <c r="J31">
        <v>96</v>
      </c>
    </row>
    <row r="32" spans="1:10" x14ac:dyDescent="0.2">
      <c r="A32">
        <v>5</v>
      </c>
      <c r="B32">
        <f t="shared" si="4"/>
        <v>2020</v>
      </c>
      <c r="C32">
        <v>189</v>
      </c>
      <c r="D32">
        <f>50-E32-F32-G32</f>
        <v>28</v>
      </c>
      <c r="E32">
        <v>6</v>
      </c>
      <c r="F32">
        <v>2</v>
      </c>
      <c r="G32">
        <v>14</v>
      </c>
      <c r="H32">
        <v>38</v>
      </c>
      <c r="I32">
        <v>24</v>
      </c>
      <c r="J32">
        <v>32</v>
      </c>
    </row>
    <row r="33" spans="1:10" x14ac:dyDescent="0.2">
      <c r="A33">
        <v>5</v>
      </c>
      <c r="B33">
        <f t="shared" si="4"/>
        <v>2021</v>
      </c>
      <c r="C33">
        <v>299</v>
      </c>
      <c r="D33">
        <f>79-E33-F33-G33</f>
        <v>37</v>
      </c>
      <c r="E33">
        <v>19</v>
      </c>
      <c r="F33">
        <v>1</v>
      </c>
      <c r="G33">
        <v>22</v>
      </c>
      <c r="H33">
        <v>79</v>
      </c>
      <c r="I33">
        <v>37</v>
      </c>
      <c r="J33">
        <v>50</v>
      </c>
    </row>
    <row r="34" spans="1:10" x14ac:dyDescent="0.2">
      <c r="A34">
        <v>6</v>
      </c>
      <c r="B34">
        <v>2015</v>
      </c>
      <c r="C34">
        <v>467</v>
      </c>
      <c r="D34">
        <f>129-E34-F34-G34</f>
        <v>77</v>
      </c>
      <c r="E34">
        <v>36</v>
      </c>
      <c r="F34">
        <v>3</v>
      </c>
      <c r="G34">
        <v>13</v>
      </c>
      <c r="H34">
        <v>56</v>
      </c>
      <c r="I34">
        <v>62</v>
      </c>
      <c r="J34">
        <v>56</v>
      </c>
    </row>
    <row r="35" spans="1:10" x14ac:dyDescent="0.2">
      <c r="A35">
        <v>6</v>
      </c>
      <c r="B35">
        <f>B34+1</f>
        <v>2016</v>
      </c>
      <c r="C35">
        <v>523</v>
      </c>
      <c r="D35">
        <f>142-E35-F35-G35</f>
        <v>90</v>
      </c>
      <c r="E35">
        <v>31</v>
      </c>
      <c r="F35">
        <v>3</v>
      </c>
      <c r="G35">
        <v>18</v>
      </c>
      <c r="H35">
        <v>82</v>
      </c>
      <c r="I35">
        <v>96</v>
      </c>
      <c r="J35">
        <v>76</v>
      </c>
    </row>
    <row r="36" spans="1:10" x14ac:dyDescent="0.2">
      <c r="A36">
        <v>6</v>
      </c>
      <c r="B36">
        <f t="shared" ref="B36:B38" si="5">B35+1</f>
        <v>2017</v>
      </c>
      <c r="C36">
        <v>435</v>
      </c>
      <c r="D36">
        <f>101-E36-F36-G36</f>
        <v>66</v>
      </c>
      <c r="E36">
        <v>20</v>
      </c>
      <c r="F36">
        <v>3</v>
      </c>
      <c r="G36">
        <v>12</v>
      </c>
      <c r="H36">
        <v>71</v>
      </c>
      <c r="I36">
        <v>54</v>
      </c>
      <c r="J36">
        <v>50</v>
      </c>
    </row>
    <row r="37" spans="1:10" x14ac:dyDescent="0.2">
      <c r="A37">
        <v>6</v>
      </c>
      <c r="B37">
        <f t="shared" si="5"/>
        <v>2018</v>
      </c>
      <c r="C37">
        <v>455</v>
      </c>
      <c r="D37">
        <f>139-E37-F37-G37</f>
        <v>99</v>
      </c>
      <c r="E37">
        <v>28</v>
      </c>
      <c r="F37">
        <v>3</v>
      </c>
      <c r="G37">
        <v>9</v>
      </c>
      <c r="H37">
        <v>60</v>
      </c>
      <c r="I37">
        <v>55</v>
      </c>
      <c r="J37">
        <v>58</v>
      </c>
    </row>
    <row r="38" spans="1:10" x14ac:dyDescent="0.2">
      <c r="A38">
        <v>6</v>
      </c>
      <c r="B38">
        <f t="shared" si="5"/>
        <v>2019</v>
      </c>
      <c r="C38">
        <v>150</v>
      </c>
      <c r="D38">
        <f>39-E38-F38-G38</f>
        <v>33</v>
      </c>
      <c r="E38">
        <v>5</v>
      </c>
      <c r="F38">
        <v>0</v>
      </c>
      <c r="G38">
        <v>1</v>
      </c>
      <c r="H38">
        <v>24</v>
      </c>
      <c r="I38">
        <v>23</v>
      </c>
      <c r="J38">
        <v>17</v>
      </c>
    </row>
    <row r="39" spans="1:10" x14ac:dyDescent="0.2">
      <c r="A39">
        <v>7</v>
      </c>
      <c r="B39">
        <v>2015</v>
      </c>
      <c r="C39">
        <v>531</v>
      </c>
      <c r="D39">
        <f>138-E39-F39-G39</f>
        <v>92</v>
      </c>
      <c r="E39">
        <v>25</v>
      </c>
      <c r="F39">
        <v>0</v>
      </c>
      <c r="G39">
        <v>21</v>
      </c>
      <c r="H39">
        <v>82</v>
      </c>
      <c r="I39">
        <v>13</v>
      </c>
      <c r="J39">
        <v>70</v>
      </c>
    </row>
    <row r="40" spans="1:10" x14ac:dyDescent="0.2">
      <c r="A40">
        <v>7</v>
      </c>
      <c r="B40">
        <f>B39+1</f>
        <v>2016</v>
      </c>
      <c r="C40">
        <v>514</v>
      </c>
      <c r="D40">
        <f>127-E40-F40-G40</f>
        <v>75</v>
      </c>
      <c r="E40">
        <v>28</v>
      </c>
      <c r="F40">
        <v>2</v>
      </c>
      <c r="G40">
        <v>22</v>
      </c>
      <c r="H40">
        <v>119</v>
      </c>
      <c r="I40">
        <v>22</v>
      </c>
      <c r="J40">
        <v>64</v>
      </c>
    </row>
    <row r="41" spans="1:10" x14ac:dyDescent="0.2">
      <c r="A41">
        <v>7</v>
      </c>
      <c r="B41">
        <f t="shared" ref="B41:B44" si="6">B40+1</f>
        <v>2017</v>
      </c>
      <c r="C41">
        <v>471</v>
      </c>
      <c r="D41">
        <f>126-E41-F41-G41</f>
        <v>74</v>
      </c>
      <c r="E41">
        <v>24</v>
      </c>
      <c r="F41">
        <v>1</v>
      </c>
      <c r="G41">
        <v>27</v>
      </c>
      <c r="H41">
        <v>95</v>
      </c>
      <c r="I41">
        <v>17</v>
      </c>
      <c r="J41">
        <v>80</v>
      </c>
    </row>
    <row r="42" spans="1:10" x14ac:dyDescent="0.2">
      <c r="A42">
        <v>7</v>
      </c>
      <c r="B42">
        <f t="shared" si="6"/>
        <v>2018</v>
      </c>
      <c r="C42">
        <v>510</v>
      </c>
      <c r="D42">
        <f>120-E42-F42-G42</f>
        <v>71</v>
      </c>
      <c r="E42">
        <v>23</v>
      </c>
      <c r="F42">
        <v>0</v>
      </c>
      <c r="G42">
        <v>26</v>
      </c>
      <c r="H42">
        <v>108</v>
      </c>
      <c r="I42">
        <v>16</v>
      </c>
      <c r="J42">
        <v>80</v>
      </c>
    </row>
    <row r="43" spans="1:10" x14ac:dyDescent="0.2">
      <c r="A43">
        <v>7</v>
      </c>
      <c r="B43">
        <v>2020</v>
      </c>
      <c r="C43">
        <v>150</v>
      </c>
      <c r="D43">
        <f>50-E43-F43-G43</f>
        <v>27</v>
      </c>
      <c r="E43">
        <v>12</v>
      </c>
      <c r="F43">
        <v>0</v>
      </c>
      <c r="G43">
        <v>11</v>
      </c>
      <c r="H43">
        <v>36</v>
      </c>
      <c r="I43">
        <v>3</v>
      </c>
      <c r="J43">
        <v>32</v>
      </c>
    </row>
    <row r="44" spans="1:10" x14ac:dyDescent="0.2">
      <c r="A44">
        <v>7</v>
      </c>
      <c r="B44">
        <f t="shared" si="6"/>
        <v>2021</v>
      </c>
      <c r="C44">
        <v>620</v>
      </c>
      <c r="D44">
        <f>169-E44-F44-G44</f>
        <v>97</v>
      </c>
      <c r="E44">
        <v>24</v>
      </c>
      <c r="F44">
        <v>0</v>
      </c>
      <c r="G44">
        <v>48</v>
      </c>
      <c r="H44">
        <v>170</v>
      </c>
      <c r="I44">
        <v>28</v>
      </c>
      <c r="J44">
        <v>121</v>
      </c>
    </row>
    <row r="45" spans="1:10" x14ac:dyDescent="0.2">
      <c r="A45">
        <v>8</v>
      </c>
      <c r="B45">
        <v>2019</v>
      </c>
      <c r="C45">
        <v>464</v>
      </c>
      <c r="D45">
        <f>126-E45-F45-G45</f>
        <v>83</v>
      </c>
      <c r="E45">
        <v>26</v>
      </c>
      <c r="F45">
        <v>2</v>
      </c>
      <c r="G45">
        <v>15</v>
      </c>
      <c r="H45">
        <v>91</v>
      </c>
      <c r="I45">
        <v>46</v>
      </c>
      <c r="J45">
        <v>69</v>
      </c>
    </row>
    <row r="46" spans="1:10" x14ac:dyDescent="0.2">
      <c r="A46">
        <v>8</v>
      </c>
      <c r="B46">
        <v>2020</v>
      </c>
      <c r="C46">
        <v>221</v>
      </c>
      <c r="D46">
        <f>58-E46-F46-G46</f>
        <v>34</v>
      </c>
      <c r="E46">
        <v>13</v>
      </c>
      <c r="F46">
        <v>2</v>
      </c>
      <c r="G46">
        <v>9</v>
      </c>
      <c r="H46">
        <v>38</v>
      </c>
      <c r="I46">
        <v>20</v>
      </c>
      <c r="J46">
        <v>33</v>
      </c>
    </row>
    <row r="47" spans="1:10" x14ac:dyDescent="0.2">
      <c r="A47">
        <v>8</v>
      </c>
      <c r="B47">
        <v>2021</v>
      </c>
      <c r="C47">
        <v>604</v>
      </c>
      <c r="D47">
        <f>188-E47-F47-G47</f>
        <v>120</v>
      </c>
      <c r="E47">
        <v>19</v>
      </c>
      <c r="F47">
        <v>1</v>
      </c>
      <c r="G47">
        <v>48</v>
      </c>
      <c r="H47">
        <v>110</v>
      </c>
      <c r="I47">
        <v>86</v>
      </c>
      <c r="J47">
        <v>111</v>
      </c>
    </row>
    <row r="48" spans="1:10" x14ac:dyDescent="0.2">
      <c r="A48">
        <v>9</v>
      </c>
      <c r="B48">
        <v>2018</v>
      </c>
      <c r="C48">
        <v>4</v>
      </c>
      <c r="D48">
        <f>1-E48-F48-G48</f>
        <v>0</v>
      </c>
      <c r="E48">
        <v>1</v>
      </c>
      <c r="F48">
        <v>0</v>
      </c>
      <c r="G48">
        <v>0</v>
      </c>
      <c r="H48">
        <v>2</v>
      </c>
      <c r="I48">
        <v>1</v>
      </c>
      <c r="J48">
        <v>0</v>
      </c>
    </row>
    <row r="49" spans="1:10" x14ac:dyDescent="0.2">
      <c r="A49">
        <v>9</v>
      </c>
      <c r="B49">
        <v>2019</v>
      </c>
      <c r="C49">
        <v>5</v>
      </c>
      <c r="D49">
        <f>0-E49-F49-G49</f>
        <v>0</v>
      </c>
      <c r="E49">
        <v>0</v>
      </c>
      <c r="F49">
        <v>0</v>
      </c>
      <c r="G49">
        <v>0</v>
      </c>
      <c r="H49">
        <v>3</v>
      </c>
      <c r="I49">
        <v>0</v>
      </c>
      <c r="J49">
        <v>0</v>
      </c>
    </row>
    <row r="50" spans="1:10" x14ac:dyDescent="0.2">
      <c r="A50">
        <v>9</v>
      </c>
      <c r="B50">
        <v>2021</v>
      </c>
      <c r="C50">
        <v>6</v>
      </c>
      <c r="D50">
        <f>0-E50-F50-G50</f>
        <v>0</v>
      </c>
      <c r="E50">
        <v>0</v>
      </c>
      <c r="F50">
        <v>0</v>
      </c>
      <c r="G50">
        <v>0</v>
      </c>
      <c r="H50">
        <v>3</v>
      </c>
      <c r="I50">
        <v>0</v>
      </c>
      <c r="J50">
        <v>0</v>
      </c>
    </row>
    <row r="51" spans="1:10" x14ac:dyDescent="0.2">
      <c r="A51">
        <v>10</v>
      </c>
      <c r="B51">
        <f>2016</f>
        <v>2016</v>
      </c>
      <c r="C51">
        <v>201</v>
      </c>
      <c r="D51">
        <f>53-E51-F51-G51</f>
        <v>29</v>
      </c>
      <c r="E51">
        <v>13</v>
      </c>
      <c r="F51">
        <v>3</v>
      </c>
      <c r="G51">
        <v>8</v>
      </c>
      <c r="H51">
        <v>52</v>
      </c>
      <c r="I51">
        <v>15</v>
      </c>
      <c r="J51">
        <v>34</v>
      </c>
    </row>
    <row r="52" spans="1:10" x14ac:dyDescent="0.2">
      <c r="A52">
        <v>10</v>
      </c>
      <c r="B52">
        <f t="shared" ref="B52:B56" si="7">B51+1</f>
        <v>2017</v>
      </c>
      <c r="C52">
        <v>556</v>
      </c>
      <c r="D52">
        <f>158-E52-F52-G52</f>
        <v>95</v>
      </c>
      <c r="E52">
        <v>39</v>
      </c>
      <c r="F52">
        <v>5</v>
      </c>
      <c r="G52">
        <v>19</v>
      </c>
      <c r="H52">
        <v>97</v>
      </c>
      <c r="I52">
        <v>55</v>
      </c>
      <c r="J52">
        <v>71</v>
      </c>
    </row>
    <row r="53" spans="1:10" x14ac:dyDescent="0.2">
      <c r="A53">
        <v>10</v>
      </c>
      <c r="B53">
        <f t="shared" si="7"/>
        <v>2018</v>
      </c>
      <c r="C53">
        <v>594</v>
      </c>
      <c r="D53">
        <f>170-E53-F53-G53</f>
        <v>87</v>
      </c>
      <c r="E53">
        <v>51</v>
      </c>
      <c r="F53">
        <v>1</v>
      </c>
      <c r="G53">
        <v>31</v>
      </c>
      <c r="H53">
        <v>85</v>
      </c>
      <c r="I53">
        <v>96</v>
      </c>
      <c r="J53">
        <v>103</v>
      </c>
    </row>
    <row r="54" spans="1:10" x14ac:dyDescent="0.2">
      <c r="A54">
        <v>10</v>
      </c>
      <c r="B54">
        <f t="shared" si="7"/>
        <v>2019</v>
      </c>
      <c r="C54">
        <v>554</v>
      </c>
      <c r="D54">
        <f>164-E54-F54-G54</f>
        <v>84</v>
      </c>
      <c r="E54">
        <v>37</v>
      </c>
      <c r="F54">
        <v>2</v>
      </c>
      <c r="G54">
        <v>41</v>
      </c>
      <c r="H54">
        <v>83</v>
      </c>
      <c r="I54">
        <v>119</v>
      </c>
      <c r="J54">
        <v>112</v>
      </c>
    </row>
    <row r="55" spans="1:10" x14ac:dyDescent="0.2">
      <c r="A55">
        <v>10</v>
      </c>
      <c r="B55">
        <f t="shared" si="7"/>
        <v>2020</v>
      </c>
      <c r="C55">
        <v>153</v>
      </c>
      <c r="D55">
        <f>37-E55-F55-G55</f>
        <v>18</v>
      </c>
      <c r="E55">
        <v>12</v>
      </c>
      <c r="F55">
        <v>1</v>
      </c>
      <c r="G55">
        <v>6</v>
      </c>
      <c r="H55">
        <v>26</v>
      </c>
      <c r="I55">
        <v>24</v>
      </c>
      <c r="J55">
        <v>22</v>
      </c>
    </row>
    <row r="56" spans="1:10" x14ac:dyDescent="0.2">
      <c r="A56">
        <v>10</v>
      </c>
      <c r="B56">
        <f t="shared" si="7"/>
        <v>2021</v>
      </c>
      <c r="C56">
        <v>348</v>
      </c>
      <c r="D56">
        <f>94-E56-F56-G56</f>
        <v>65</v>
      </c>
      <c r="E56">
        <v>17</v>
      </c>
      <c r="F56">
        <v>0</v>
      </c>
      <c r="G56">
        <v>12</v>
      </c>
      <c r="H56">
        <v>53</v>
      </c>
      <c r="I56">
        <v>44</v>
      </c>
      <c r="J56">
        <v>55</v>
      </c>
    </row>
    <row r="57" spans="1:10" x14ac:dyDescent="0.2">
      <c r="A57">
        <v>11</v>
      </c>
      <c r="B57">
        <v>2015</v>
      </c>
      <c r="C57">
        <v>624</v>
      </c>
      <c r="D57">
        <f>179-E57-F57-G57</f>
        <v>123</v>
      </c>
      <c r="E57">
        <v>34</v>
      </c>
      <c r="F57">
        <v>1</v>
      </c>
      <c r="G57">
        <v>21</v>
      </c>
      <c r="H57">
        <v>107</v>
      </c>
      <c r="I57">
        <v>43</v>
      </c>
      <c r="J57">
        <v>79</v>
      </c>
    </row>
    <row r="58" spans="1:10" x14ac:dyDescent="0.2">
      <c r="A58">
        <v>11</v>
      </c>
      <c r="B58">
        <f>B57+1</f>
        <v>2016</v>
      </c>
      <c r="C58">
        <v>655</v>
      </c>
      <c r="D58">
        <f>195-E58-F58-G58</f>
        <v>121</v>
      </c>
      <c r="E58">
        <v>33</v>
      </c>
      <c r="F58">
        <v>2</v>
      </c>
      <c r="G58">
        <v>39</v>
      </c>
      <c r="H58">
        <v>100</v>
      </c>
      <c r="I58">
        <v>47</v>
      </c>
      <c r="J58">
        <v>103</v>
      </c>
    </row>
    <row r="59" spans="1:10" x14ac:dyDescent="0.2">
      <c r="A59">
        <v>11</v>
      </c>
      <c r="B59">
        <f t="shared" ref="B59:B62" si="8">B58+1</f>
        <v>2017</v>
      </c>
      <c r="C59">
        <v>592</v>
      </c>
      <c r="D59">
        <f>166-E59-F59-G59</f>
        <v>110</v>
      </c>
      <c r="E59">
        <v>33</v>
      </c>
      <c r="F59">
        <v>0</v>
      </c>
      <c r="G59">
        <v>23</v>
      </c>
      <c r="H59">
        <v>85</v>
      </c>
      <c r="I59">
        <v>49</v>
      </c>
      <c r="J59">
        <v>97</v>
      </c>
    </row>
    <row r="60" spans="1:10" x14ac:dyDescent="0.2">
      <c r="A60">
        <v>11</v>
      </c>
      <c r="B60">
        <f t="shared" si="8"/>
        <v>2018</v>
      </c>
      <c r="C60">
        <v>310</v>
      </c>
      <c r="D60">
        <f t="shared" ref="D60" si="9">94-E60-F60-G60</f>
        <v>62</v>
      </c>
      <c r="E60">
        <v>22</v>
      </c>
      <c r="F60">
        <v>0</v>
      </c>
      <c r="G60">
        <v>10</v>
      </c>
      <c r="H60">
        <v>47</v>
      </c>
      <c r="I60">
        <v>32</v>
      </c>
      <c r="J60">
        <v>50</v>
      </c>
    </row>
    <row r="61" spans="1:10" x14ac:dyDescent="0.2">
      <c r="A61">
        <v>11</v>
      </c>
      <c r="B61">
        <f t="shared" si="8"/>
        <v>2019</v>
      </c>
      <c r="C61">
        <v>390</v>
      </c>
      <c r="D61">
        <f>100-E61-F61-G61</f>
        <v>59</v>
      </c>
      <c r="E61">
        <v>28</v>
      </c>
      <c r="F61">
        <v>0</v>
      </c>
      <c r="G61">
        <v>13</v>
      </c>
      <c r="H61">
        <v>69</v>
      </c>
      <c r="I61">
        <v>25</v>
      </c>
      <c r="J61">
        <v>39</v>
      </c>
    </row>
    <row r="62" spans="1:10" x14ac:dyDescent="0.2">
      <c r="A62">
        <v>11</v>
      </c>
      <c r="B62">
        <f t="shared" si="8"/>
        <v>2020</v>
      </c>
      <c r="C62">
        <v>171</v>
      </c>
      <c r="D62">
        <f>54-E62-F62-G62</f>
        <v>35</v>
      </c>
      <c r="E62">
        <v>9</v>
      </c>
      <c r="F62">
        <v>0</v>
      </c>
      <c r="G62">
        <v>10</v>
      </c>
      <c r="H62">
        <v>24</v>
      </c>
      <c r="I62">
        <v>9</v>
      </c>
      <c r="J62">
        <v>30</v>
      </c>
    </row>
    <row r="63" spans="1:10" x14ac:dyDescent="0.2">
      <c r="A63">
        <v>12</v>
      </c>
      <c r="B63">
        <v>2015</v>
      </c>
      <c r="C63">
        <v>599</v>
      </c>
      <c r="D63">
        <f>178-E63-F63-G63</f>
        <v>122</v>
      </c>
      <c r="E63">
        <v>33</v>
      </c>
      <c r="F63">
        <v>5</v>
      </c>
      <c r="G63">
        <v>18</v>
      </c>
      <c r="H63">
        <v>108</v>
      </c>
      <c r="I63">
        <v>61</v>
      </c>
      <c r="J63">
        <v>93</v>
      </c>
    </row>
    <row r="64" spans="1:10" x14ac:dyDescent="0.2">
      <c r="A64">
        <v>12</v>
      </c>
      <c r="B64">
        <f>B63+1</f>
        <v>2016</v>
      </c>
      <c r="C64">
        <v>605</v>
      </c>
      <c r="D64">
        <f>161-E64-F64-G64</f>
        <v>111</v>
      </c>
      <c r="E64">
        <v>24</v>
      </c>
      <c r="F64">
        <v>1</v>
      </c>
      <c r="G64">
        <v>25</v>
      </c>
      <c r="H64">
        <v>132</v>
      </c>
      <c r="I64">
        <v>57</v>
      </c>
      <c r="J64">
        <v>104</v>
      </c>
    </row>
    <row r="65" spans="1:10" x14ac:dyDescent="0.2">
      <c r="A65">
        <v>12</v>
      </c>
      <c r="B65">
        <f t="shared" ref="B65:B69" si="10">B64+1</f>
        <v>2017</v>
      </c>
      <c r="C65">
        <v>603</v>
      </c>
      <c r="D65">
        <f>192-E65-F65-G65</f>
        <v>135</v>
      </c>
      <c r="E65">
        <v>31</v>
      </c>
      <c r="F65">
        <v>1</v>
      </c>
      <c r="G65">
        <v>25</v>
      </c>
      <c r="H65">
        <v>104</v>
      </c>
      <c r="I65">
        <v>66</v>
      </c>
      <c r="J65">
        <v>94</v>
      </c>
    </row>
    <row r="66" spans="1:10" x14ac:dyDescent="0.2">
      <c r="A66">
        <v>12</v>
      </c>
      <c r="B66">
        <f t="shared" si="10"/>
        <v>2018</v>
      </c>
      <c r="C66">
        <v>613</v>
      </c>
      <c r="D66">
        <f>155-E66-F66-G66</f>
        <v>104</v>
      </c>
      <c r="E66">
        <v>31</v>
      </c>
      <c r="F66">
        <v>2</v>
      </c>
      <c r="G66">
        <v>18</v>
      </c>
      <c r="H66">
        <v>142</v>
      </c>
      <c r="I66">
        <v>62</v>
      </c>
      <c r="J66">
        <v>69</v>
      </c>
    </row>
    <row r="67" spans="1:10" x14ac:dyDescent="0.2">
      <c r="A67">
        <v>12</v>
      </c>
      <c r="B67">
        <f t="shared" si="10"/>
        <v>2019</v>
      </c>
      <c r="C67">
        <v>619</v>
      </c>
      <c r="D67">
        <f>164-E67-F67-G67</f>
        <v>111</v>
      </c>
      <c r="E67">
        <v>29</v>
      </c>
      <c r="F67">
        <v>2</v>
      </c>
      <c r="G67">
        <v>22</v>
      </c>
      <c r="H67">
        <v>163</v>
      </c>
      <c r="I67">
        <v>40</v>
      </c>
      <c r="J67">
        <v>99</v>
      </c>
    </row>
    <row r="68" spans="1:10" x14ac:dyDescent="0.2">
      <c r="A68">
        <v>12</v>
      </c>
      <c r="B68">
        <f t="shared" si="10"/>
        <v>2020</v>
      </c>
      <c r="C68">
        <v>143</v>
      </c>
      <c r="D68">
        <f>41-E68-F68-G68</f>
        <v>26</v>
      </c>
      <c r="E68">
        <v>6</v>
      </c>
      <c r="F68">
        <v>0</v>
      </c>
      <c r="G68">
        <v>9</v>
      </c>
      <c r="H68">
        <v>28</v>
      </c>
      <c r="I68">
        <v>9</v>
      </c>
      <c r="J68">
        <v>36</v>
      </c>
    </row>
    <row r="69" spans="1:10" x14ac:dyDescent="0.2">
      <c r="A69">
        <v>12</v>
      </c>
      <c r="B69">
        <f t="shared" si="10"/>
        <v>2021</v>
      </c>
      <c r="C69">
        <v>509</v>
      </c>
      <c r="D69">
        <f>137-E69-F69-G69</f>
        <v>97</v>
      </c>
      <c r="E69">
        <v>28</v>
      </c>
      <c r="F69">
        <v>0</v>
      </c>
      <c r="G69">
        <v>12</v>
      </c>
      <c r="H69">
        <v>99</v>
      </c>
      <c r="I69">
        <v>48</v>
      </c>
      <c r="J69">
        <v>65</v>
      </c>
    </row>
    <row r="70" spans="1:10" x14ac:dyDescent="0.2">
      <c r="A70">
        <v>13</v>
      </c>
      <c r="B70">
        <v>2015</v>
      </c>
      <c r="C70">
        <v>575</v>
      </c>
      <c r="D70">
        <f>172-E70-F70-G70</f>
        <v>93</v>
      </c>
      <c r="E70">
        <v>32</v>
      </c>
      <c r="F70">
        <v>6</v>
      </c>
      <c r="G70">
        <v>41</v>
      </c>
      <c r="H70">
        <v>158</v>
      </c>
      <c r="I70">
        <v>92</v>
      </c>
      <c r="J70">
        <v>90</v>
      </c>
    </row>
    <row r="71" spans="1:10" x14ac:dyDescent="0.2">
      <c r="A71">
        <v>13</v>
      </c>
      <c r="B71">
        <f>B70+1</f>
        <v>2016</v>
      </c>
      <c r="C71">
        <v>549</v>
      </c>
      <c r="D71">
        <f>173-E71-F71-G71</f>
        <v>107</v>
      </c>
      <c r="E71">
        <v>32</v>
      </c>
      <c r="F71">
        <v>5</v>
      </c>
      <c r="G71">
        <v>29</v>
      </c>
      <c r="H71">
        <v>137</v>
      </c>
      <c r="I71">
        <v>116</v>
      </c>
      <c r="J71">
        <v>100</v>
      </c>
    </row>
    <row r="72" spans="1:10" x14ac:dyDescent="0.2">
      <c r="A72">
        <v>13</v>
      </c>
      <c r="B72">
        <f t="shared" ref="B72:B76" si="11">B71+1</f>
        <v>2017</v>
      </c>
      <c r="C72">
        <v>402</v>
      </c>
      <c r="D72">
        <f>123-E72-F72-G72</f>
        <v>62</v>
      </c>
      <c r="E72">
        <v>25</v>
      </c>
      <c r="F72">
        <v>3</v>
      </c>
      <c r="G72">
        <v>33</v>
      </c>
      <c r="H72">
        <v>90</v>
      </c>
      <c r="I72">
        <v>94</v>
      </c>
      <c r="J72">
        <v>72</v>
      </c>
    </row>
    <row r="73" spans="1:10" x14ac:dyDescent="0.2">
      <c r="A73">
        <v>13</v>
      </c>
      <c r="B73">
        <f t="shared" si="11"/>
        <v>2018</v>
      </c>
      <c r="C73">
        <v>471</v>
      </c>
      <c r="D73">
        <f>147-E73-F73-G73</f>
        <v>80</v>
      </c>
      <c r="E73">
        <v>24</v>
      </c>
      <c r="F73">
        <v>4</v>
      </c>
      <c r="G73">
        <v>39</v>
      </c>
      <c r="H73">
        <v>124</v>
      </c>
      <c r="I73">
        <v>122</v>
      </c>
      <c r="J73">
        <v>79</v>
      </c>
    </row>
    <row r="74" spans="1:10" x14ac:dyDescent="0.2">
      <c r="A74">
        <v>13</v>
      </c>
      <c r="B74">
        <f t="shared" si="11"/>
        <v>2019</v>
      </c>
      <c r="C74">
        <v>470</v>
      </c>
      <c r="D74">
        <f t="shared" ref="D74" si="12">137-E74-F74-G74</f>
        <v>63</v>
      </c>
      <c r="E74">
        <v>27</v>
      </c>
      <c r="F74">
        <v>2</v>
      </c>
      <c r="G74">
        <v>45</v>
      </c>
      <c r="H74">
        <v>120</v>
      </c>
      <c r="I74">
        <v>110</v>
      </c>
      <c r="J74">
        <v>104</v>
      </c>
    </row>
    <row r="75" spans="1:10" x14ac:dyDescent="0.2">
      <c r="A75">
        <v>13</v>
      </c>
      <c r="B75">
        <f t="shared" si="11"/>
        <v>2020</v>
      </c>
      <c r="C75">
        <v>199</v>
      </c>
      <c r="D75">
        <f>56-E75-F75-G75</f>
        <v>28</v>
      </c>
      <c r="E75">
        <v>9</v>
      </c>
      <c r="F75">
        <v>2</v>
      </c>
      <c r="G75">
        <v>17</v>
      </c>
      <c r="H75">
        <v>56</v>
      </c>
      <c r="I75">
        <v>35</v>
      </c>
      <c r="J75">
        <v>46</v>
      </c>
    </row>
    <row r="76" spans="1:10" x14ac:dyDescent="0.2">
      <c r="A76">
        <v>13</v>
      </c>
      <c r="B76">
        <f t="shared" si="11"/>
        <v>2021</v>
      </c>
      <c r="C76">
        <v>117</v>
      </c>
      <c r="D76">
        <f>39-E76-F76-G76</f>
        <v>22</v>
      </c>
      <c r="E76">
        <v>8</v>
      </c>
      <c r="F76">
        <v>1</v>
      </c>
      <c r="G76">
        <v>8</v>
      </c>
      <c r="H76">
        <v>41</v>
      </c>
      <c r="I76">
        <v>27</v>
      </c>
      <c r="J76">
        <v>18</v>
      </c>
    </row>
    <row r="77" spans="1:10" x14ac:dyDescent="0.2">
      <c r="A77">
        <v>14</v>
      </c>
      <c r="B77">
        <v>2015</v>
      </c>
      <c r="C77">
        <v>416</v>
      </c>
      <c r="D77">
        <f>115-E77-F77-G77</f>
        <v>70</v>
      </c>
      <c r="E77">
        <v>27</v>
      </c>
      <c r="F77">
        <v>0</v>
      </c>
      <c r="G77">
        <v>18</v>
      </c>
      <c r="H77">
        <v>98</v>
      </c>
      <c r="I77">
        <v>56</v>
      </c>
      <c r="J77">
        <v>66</v>
      </c>
    </row>
    <row r="78" spans="1:10" x14ac:dyDescent="0.2">
      <c r="A78">
        <v>14</v>
      </c>
      <c r="B78">
        <f>B77+1</f>
        <v>2016</v>
      </c>
      <c r="C78">
        <v>589</v>
      </c>
      <c r="D78">
        <f>178-E78-F78-G78</f>
        <v>95</v>
      </c>
      <c r="E78">
        <v>43</v>
      </c>
      <c r="F78">
        <v>6</v>
      </c>
      <c r="G78">
        <v>34</v>
      </c>
      <c r="H78">
        <v>171</v>
      </c>
      <c r="I78">
        <v>89</v>
      </c>
      <c r="J78">
        <v>91</v>
      </c>
    </row>
    <row r="79" spans="1:10" x14ac:dyDescent="0.2">
      <c r="A79">
        <v>14</v>
      </c>
      <c r="B79">
        <f t="shared" ref="B79:B83" si="13">B78+1</f>
        <v>2017</v>
      </c>
      <c r="C79">
        <v>440</v>
      </c>
      <c r="D79">
        <f>135-E79-F79-G79</f>
        <v>70</v>
      </c>
      <c r="E79">
        <v>35</v>
      </c>
      <c r="F79">
        <v>2</v>
      </c>
      <c r="G79">
        <v>28</v>
      </c>
      <c r="H79">
        <v>95</v>
      </c>
      <c r="I79">
        <v>65</v>
      </c>
      <c r="J79">
        <v>71</v>
      </c>
    </row>
    <row r="80" spans="1:10" x14ac:dyDescent="0.2">
      <c r="A80">
        <v>14</v>
      </c>
      <c r="B80">
        <f t="shared" si="13"/>
        <v>2018</v>
      </c>
      <c r="C80">
        <v>618</v>
      </c>
      <c r="D80">
        <f>191-E80-F80-G80</f>
        <v>120</v>
      </c>
      <c r="E80">
        <v>44</v>
      </c>
      <c r="F80">
        <v>4</v>
      </c>
      <c r="G80">
        <v>23</v>
      </c>
      <c r="H80">
        <v>132</v>
      </c>
      <c r="I80">
        <v>76</v>
      </c>
      <c r="J80">
        <v>98</v>
      </c>
    </row>
    <row r="81" spans="1:10" x14ac:dyDescent="0.2">
      <c r="A81">
        <v>14</v>
      </c>
      <c r="B81">
        <f t="shared" si="13"/>
        <v>2019</v>
      </c>
      <c r="C81">
        <v>597</v>
      </c>
      <c r="D81">
        <f>176-E81-F81-G81</f>
        <v>102</v>
      </c>
      <c r="E81">
        <v>34</v>
      </c>
      <c r="F81">
        <v>2</v>
      </c>
      <c r="G81">
        <v>38</v>
      </c>
      <c r="H81">
        <v>127</v>
      </c>
      <c r="I81">
        <v>87</v>
      </c>
      <c r="J81">
        <v>121</v>
      </c>
    </row>
    <row r="82" spans="1:10" x14ac:dyDescent="0.2">
      <c r="A82">
        <v>14</v>
      </c>
      <c r="B82">
        <f t="shared" si="13"/>
        <v>2020</v>
      </c>
      <c r="C82">
        <v>214</v>
      </c>
      <c r="D82">
        <f>73-E82-F82-G82</f>
        <v>36</v>
      </c>
      <c r="E82">
        <v>23</v>
      </c>
      <c r="F82">
        <v>1</v>
      </c>
      <c r="G82">
        <v>13</v>
      </c>
      <c r="H82">
        <v>37</v>
      </c>
      <c r="I82">
        <v>45</v>
      </c>
      <c r="J82">
        <v>53</v>
      </c>
    </row>
    <row r="83" spans="1:10" x14ac:dyDescent="0.2">
      <c r="A83">
        <v>14</v>
      </c>
      <c r="B83">
        <f t="shared" si="13"/>
        <v>2021</v>
      </c>
      <c r="C83">
        <v>600</v>
      </c>
      <c r="D83">
        <f>180-E83-F83-G83</f>
        <v>122</v>
      </c>
      <c r="E83">
        <v>25</v>
      </c>
      <c r="F83">
        <v>2</v>
      </c>
      <c r="G83">
        <v>31</v>
      </c>
      <c r="H83">
        <v>107</v>
      </c>
      <c r="I83">
        <v>85</v>
      </c>
      <c r="J83">
        <v>83</v>
      </c>
    </row>
    <row r="84" spans="1:10" x14ac:dyDescent="0.2">
      <c r="A84">
        <v>15</v>
      </c>
      <c r="B84">
        <v>2015</v>
      </c>
      <c r="C84">
        <v>279</v>
      </c>
      <c r="D84">
        <f>74-E84-F84-G84</f>
        <v>34</v>
      </c>
      <c r="E84">
        <v>12</v>
      </c>
      <c r="F84">
        <v>1</v>
      </c>
      <c r="G84">
        <v>27</v>
      </c>
      <c r="H84">
        <v>95</v>
      </c>
      <c r="I84">
        <v>34</v>
      </c>
      <c r="J84">
        <v>67</v>
      </c>
    </row>
    <row r="85" spans="1:10" x14ac:dyDescent="0.2">
      <c r="A85">
        <v>15</v>
      </c>
      <c r="B85">
        <f>B84+1</f>
        <v>2016</v>
      </c>
      <c r="C85">
        <v>413</v>
      </c>
      <c r="D85">
        <f>99-E85-F85-G85</f>
        <v>51</v>
      </c>
      <c r="E85">
        <v>20</v>
      </c>
      <c r="F85">
        <v>1</v>
      </c>
      <c r="G85">
        <v>27</v>
      </c>
      <c r="H85">
        <v>140</v>
      </c>
      <c r="I85">
        <v>50</v>
      </c>
      <c r="J85">
        <v>74</v>
      </c>
    </row>
    <row r="86" spans="1:10" x14ac:dyDescent="0.2">
      <c r="A86">
        <v>15</v>
      </c>
      <c r="B86">
        <f t="shared" ref="B86:B90" si="14">B85+1</f>
        <v>2017</v>
      </c>
      <c r="C86">
        <v>597</v>
      </c>
      <c r="D86">
        <f>168-E86-F86-G86</f>
        <v>77</v>
      </c>
      <c r="E86">
        <v>32</v>
      </c>
      <c r="F86">
        <v>0</v>
      </c>
      <c r="G86">
        <v>59</v>
      </c>
      <c r="H86">
        <v>163</v>
      </c>
      <c r="I86">
        <v>85</v>
      </c>
      <c r="J86">
        <v>132</v>
      </c>
    </row>
    <row r="87" spans="1:10" x14ac:dyDescent="0.2">
      <c r="A87">
        <v>15</v>
      </c>
      <c r="B87">
        <f t="shared" si="14"/>
        <v>2018</v>
      </c>
      <c r="C87">
        <v>617</v>
      </c>
      <c r="D87">
        <f>164-E87-F87-G87</f>
        <v>91</v>
      </c>
      <c r="E87">
        <v>34</v>
      </c>
      <c r="F87">
        <v>1</v>
      </c>
      <c r="G87">
        <v>38</v>
      </c>
      <c r="H87">
        <v>211</v>
      </c>
      <c r="I87">
        <v>70</v>
      </c>
      <c r="J87">
        <v>100</v>
      </c>
    </row>
    <row r="88" spans="1:10" x14ac:dyDescent="0.2">
      <c r="A88">
        <v>15</v>
      </c>
      <c r="B88">
        <f t="shared" si="14"/>
        <v>2019</v>
      </c>
      <c r="C88">
        <v>59</v>
      </c>
      <c r="D88">
        <f>17-E88-F88-G88</f>
        <v>11</v>
      </c>
      <c r="E88">
        <v>3</v>
      </c>
      <c r="F88">
        <v>0</v>
      </c>
      <c r="G88">
        <v>3</v>
      </c>
      <c r="H88">
        <v>24</v>
      </c>
      <c r="I88">
        <v>12</v>
      </c>
      <c r="J88">
        <v>13</v>
      </c>
    </row>
    <row r="89" spans="1:10" x14ac:dyDescent="0.2">
      <c r="A89">
        <v>15</v>
      </c>
      <c r="B89">
        <f t="shared" si="14"/>
        <v>2020</v>
      </c>
      <c r="C89">
        <v>76</v>
      </c>
      <c r="D89">
        <f>19-E89-F89-G89</f>
        <v>8</v>
      </c>
      <c r="E89">
        <v>7</v>
      </c>
      <c r="F89">
        <v>0</v>
      </c>
      <c r="G89">
        <v>4</v>
      </c>
      <c r="H89">
        <v>27</v>
      </c>
      <c r="I89">
        <v>15</v>
      </c>
      <c r="J89">
        <v>11</v>
      </c>
    </row>
    <row r="90" spans="1:10" x14ac:dyDescent="0.2">
      <c r="A90">
        <v>15</v>
      </c>
      <c r="B90">
        <f t="shared" si="14"/>
        <v>2021</v>
      </c>
      <c r="C90">
        <v>510</v>
      </c>
      <c r="D90">
        <f>139-E90-F90-G90</f>
        <v>85</v>
      </c>
      <c r="E90">
        <v>19</v>
      </c>
      <c r="F90">
        <v>0</v>
      </c>
      <c r="G90">
        <v>35</v>
      </c>
      <c r="H90">
        <v>157</v>
      </c>
      <c r="I90">
        <v>63</v>
      </c>
      <c r="J90">
        <v>97</v>
      </c>
    </row>
    <row r="91" spans="1:10" x14ac:dyDescent="0.2">
      <c r="A91">
        <v>16</v>
      </c>
      <c r="B91">
        <v>2015</v>
      </c>
      <c r="C91">
        <v>559</v>
      </c>
      <c r="D91">
        <f>154-E91-F91-G91</f>
        <v>92</v>
      </c>
      <c r="E91">
        <v>31</v>
      </c>
      <c r="F91">
        <v>5</v>
      </c>
      <c r="G91">
        <v>26</v>
      </c>
      <c r="H91">
        <v>199</v>
      </c>
      <c r="I91">
        <v>77</v>
      </c>
      <c r="J91">
        <v>99</v>
      </c>
    </row>
    <row r="92" spans="1:10" x14ac:dyDescent="0.2">
      <c r="A92">
        <v>16</v>
      </c>
      <c r="B92">
        <f>B91+1</f>
        <v>2016</v>
      </c>
      <c r="C92">
        <v>603</v>
      </c>
      <c r="D92">
        <f>176-E92-F92-G92</f>
        <v>99</v>
      </c>
      <c r="E92">
        <v>35</v>
      </c>
      <c r="F92">
        <v>3</v>
      </c>
      <c r="G92">
        <v>39</v>
      </c>
      <c r="H92">
        <v>154</v>
      </c>
      <c r="I92">
        <v>75</v>
      </c>
      <c r="J92">
        <v>102</v>
      </c>
    </row>
    <row r="93" spans="1:10" x14ac:dyDescent="0.2">
      <c r="A93">
        <v>16</v>
      </c>
      <c r="B93">
        <f t="shared" ref="B93:B97" si="15">B92+1</f>
        <v>2017</v>
      </c>
      <c r="C93">
        <v>549</v>
      </c>
      <c r="D93">
        <f>162-E93-F93-G93</f>
        <v>91</v>
      </c>
      <c r="E93">
        <v>38</v>
      </c>
      <c r="F93">
        <v>4</v>
      </c>
      <c r="G93">
        <v>29</v>
      </c>
      <c r="H93">
        <v>128</v>
      </c>
      <c r="I93">
        <v>95</v>
      </c>
      <c r="J93">
        <v>73</v>
      </c>
    </row>
    <row r="94" spans="1:10" x14ac:dyDescent="0.2">
      <c r="A94">
        <v>16</v>
      </c>
      <c r="B94">
        <f t="shared" si="15"/>
        <v>2018</v>
      </c>
      <c r="C94">
        <v>389</v>
      </c>
      <c r="D94">
        <f>106-E94-F94-G94</f>
        <v>62</v>
      </c>
      <c r="E94">
        <v>28</v>
      </c>
      <c r="F94">
        <v>3</v>
      </c>
      <c r="G94">
        <v>13</v>
      </c>
      <c r="H94">
        <v>107</v>
      </c>
      <c r="I94">
        <v>48</v>
      </c>
      <c r="J94">
        <v>52</v>
      </c>
    </row>
    <row r="95" spans="1:10" x14ac:dyDescent="0.2">
      <c r="A95">
        <v>16</v>
      </c>
      <c r="B95">
        <f t="shared" si="15"/>
        <v>2019</v>
      </c>
      <c r="C95">
        <v>543</v>
      </c>
      <c r="D95">
        <f>153-E95-F95-G95</f>
        <v>86</v>
      </c>
      <c r="E95">
        <v>35</v>
      </c>
      <c r="F95">
        <v>1</v>
      </c>
      <c r="G95">
        <v>31</v>
      </c>
      <c r="H95">
        <v>145</v>
      </c>
      <c r="I95">
        <v>74</v>
      </c>
      <c r="J95">
        <v>77</v>
      </c>
    </row>
    <row r="96" spans="1:10" x14ac:dyDescent="0.2">
      <c r="A96">
        <v>16</v>
      </c>
      <c r="B96">
        <f t="shared" si="15"/>
        <v>2020</v>
      </c>
      <c r="C96">
        <v>131</v>
      </c>
      <c r="D96">
        <f>27-E96-F96-G96</f>
        <v>17</v>
      </c>
      <c r="E96">
        <v>5</v>
      </c>
      <c r="F96">
        <v>1</v>
      </c>
      <c r="G96">
        <v>4</v>
      </c>
      <c r="H96">
        <v>40</v>
      </c>
      <c r="I96">
        <v>12</v>
      </c>
      <c r="J96">
        <v>11</v>
      </c>
    </row>
    <row r="97" spans="1:10" x14ac:dyDescent="0.2">
      <c r="A97">
        <v>16</v>
      </c>
      <c r="B97">
        <f t="shared" si="15"/>
        <v>2021</v>
      </c>
      <c r="C97">
        <v>513</v>
      </c>
      <c r="D97">
        <f>136-E97-F97-G97</f>
        <v>77</v>
      </c>
      <c r="E97">
        <v>32</v>
      </c>
      <c r="F97">
        <v>2</v>
      </c>
      <c r="G97">
        <v>25</v>
      </c>
      <c r="H97">
        <v>135</v>
      </c>
      <c r="I97">
        <v>62</v>
      </c>
      <c r="J97">
        <v>73</v>
      </c>
    </row>
    <row r="98" spans="1:10" x14ac:dyDescent="0.2">
      <c r="A98">
        <v>17</v>
      </c>
      <c r="B98">
        <v>2016</v>
      </c>
      <c r="C98">
        <v>5</v>
      </c>
      <c r="D98">
        <f>1-E98-F98-G98</f>
        <v>1</v>
      </c>
      <c r="E98">
        <v>0</v>
      </c>
      <c r="F98">
        <v>0</v>
      </c>
      <c r="G98">
        <v>0</v>
      </c>
      <c r="H98">
        <v>2</v>
      </c>
      <c r="I98">
        <v>0</v>
      </c>
      <c r="J98">
        <v>0</v>
      </c>
    </row>
    <row r="99" spans="1:10" x14ac:dyDescent="0.2">
      <c r="A99">
        <v>17</v>
      </c>
      <c r="B99">
        <f>B98+1</f>
        <v>2017</v>
      </c>
      <c r="C99">
        <v>6</v>
      </c>
      <c r="D99">
        <f>1-E99-F99-G99</f>
        <v>1</v>
      </c>
      <c r="E99">
        <v>0</v>
      </c>
      <c r="F99">
        <v>0</v>
      </c>
      <c r="G99">
        <v>0</v>
      </c>
      <c r="H99">
        <v>4</v>
      </c>
      <c r="I99">
        <v>0</v>
      </c>
      <c r="J99">
        <v>1</v>
      </c>
    </row>
    <row r="100" spans="1:10" x14ac:dyDescent="0.2">
      <c r="A100">
        <v>17</v>
      </c>
      <c r="B100">
        <f t="shared" ref="B100:B101" si="16">B99+1</f>
        <v>2018</v>
      </c>
      <c r="C100">
        <v>5</v>
      </c>
      <c r="D100">
        <f>1-E100-F100-G100</f>
        <v>1</v>
      </c>
      <c r="E100">
        <v>0</v>
      </c>
      <c r="F100">
        <v>0</v>
      </c>
      <c r="G100">
        <v>0</v>
      </c>
      <c r="H100">
        <v>2</v>
      </c>
      <c r="I100">
        <v>0</v>
      </c>
      <c r="J100">
        <v>0</v>
      </c>
    </row>
    <row r="101" spans="1:10" x14ac:dyDescent="0.2">
      <c r="A101">
        <v>17</v>
      </c>
      <c r="B101">
        <f t="shared" si="16"/>
        <v>2019</v>
      </c>
      <c r="C101">
        <v>2</v>
      </c>
      <c r="D101">
        <f>0-E101-F101-G101</f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x14ac:dyDescent="0.2">
      <c r="A102">
        <v>18</v>
      </c>
      <c r="B102">
        <v>2015</v>
      </c>
      <c r="C102">
        <v>6</v>
      </c>
      <c r="D102">
        <f t="shared" ref="D102:D107" si="17">0-E102-F102-G102</f>
        <v>0</v>
      </c>
      <c r="E102">
        <v>0</v>
      </c>
      <c r="F102">
        <v>0</v>
      </c>
      <c r="G102">
        <v>0</v>
      </c>
      <c r="H102">
        <v>3</v>
      </c>
      <c r="I102">
        <v>0</v>
      </c>
      <c r="J102">
        <v>0</v>
      </c>
    </row>
    <row r="103" spans="1:10" x14ac:dyDescent="0.2">
      <c r="A103">
        <v>18</v>
      </c>
      <c r="B103">
        <f>B102+1</f>
        <v>2016</v>
      </c>
      <c r="C103">
        <v>4</v>
      </c>
      <c r="D103">
        <f>1-E103-F103-G103</f>
        <v>0</v>
      </c>
      <c r="E103">
        <v>1</v>
      </c>
      <c r="F103">
        <v>0</v>
      </c>
      <c r="G103">
        <v>0</v>
      </c>
      <c r="H103">
        <v>3</v>
      </c>
      <c r="I103">
        <v>0</v>
      </c>
      <c r="J103">
        <v>0</v>
      </c>
    </row>
    <row r="104" spans="1:10" x14ac:dyDescent="0.2">
      <c r="A104">
        <v>18</v>
      </c>
      <c r="B104">
        <f t="shared" ref="B104:B106" si="18">B103+1</f>
        <v>2017</v>
      </c>
      <c r="C104">
        <v>2</v>
      </c>
      <c r="D104">
        <f>1-E104-F104-G104</f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18</v>
      </c>
      <c r="B105">
        <f t="shared" si="18"/>
        <v>2018</v>
      </c>
      <c r="C105">
        <v>6</v>
      </c>
      <c r="D105">
        <f t="shared" si="17"/>
        <v>0</v>
      </c>
      <c r="E105">
        <v>0</v>
      </c>
      <c r="F105">
        <v>0</v>
      </c>
      <c r="G105">
        <v>0</v>
      </c>
      <c r="H105">
        <v>4</v>
      </c>
      <c r="I105">
        <v>0</v>
      </c>
      <c r="J105">
        <v>0</v>
      </c>
    </row>
    <row r="106" spans="1:10" x14ac:dyDescent="0.2">
      <c r="A106">
        <v>18</v>
      </c>
      <c r="B106">
        <f t="shared" si="18"/>
        <v>2019</v>
      </c>
      <c r="C106">
        <v>1</v>
      </c>
      <c r="D106">
        <f t="shared" si="17"/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</row>
    <row r="107" spans="1:10" x14ac:dyDescent="0.2">
      <c r="A107">
        <v>18</v>
      </c>
      <c r="B107">
        <v>2021</v>
      </c>
      <c r="C107">
        <v>2</v>
      </c>
      <c r="D107">
        <f t="shared" si="17"/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</row>
    <row r="108" spans="1:10" x14ac:dyDescent="0.2">
      <c r="A108">
        <v>19</v>
      </c>
      <c r="B108">
        <v>2015</v>
      </c>
      <c r="C108">
        <v>59</v>
      </c>
      <c r="D108">
        <f>11-E108-F108-G108</f>
        <v>10</v>
      </c>
      <c r="E108">
        <v>1</v>
      </c>
      <c r="F108">
        <v>0</v>
      </c>
      <c r="G108">
        <v>0</v>
      </c>
      <c r="H108">
        <v>16</v>
      </c>
      <c r="I108">
        <v>3</v>
      </c>
      <c r="J108">
        <v>4</v>
      </c>
    </row>
    <row r="109" spans="1:10" x14ac:dyDescent="0.2">
      <c r="A109">
        <v>19</v>
      </c>
      <c r="B109">
        <f>B108+1</f>
        <v>2016</v>
      </c>
      <c r="C109">
        <v>42</v>
      </c>
      <c r="D109">
        <f>6-E109-F109-G109</f>
        <v>5</v>
      </c>
      <c r="E109">
        <v>1</v>
      </c>
      <c r="F109">
        <v>0</v>
      </c>
      <c r="G109">
        <v>0</v>
      </c>
      <c r="H109">
        <v>12</v>
      </c>
      <c r="I109">
        <v>3</v>
      </c>
      <c r="J109">
        <v>2</v>
      </c>
    </row>
    <row r="110" spans="1:10" x14ac:dyDescent="0.2">
      <c r="A110">
        <v>19</v>
      </c>
      <c r="B110">
        <f t="shared" ref="B110:B112" si="19">B109+1</f>
        <v>2017</v>
      </c>
      <c r="C110">
        <v>71</v>
      </c>
      <c r="D110">
        <f>15-E110-F110-G110</f>
        <v>13</v>
      </c>
      <c r="E110">
        <v>1</v>
      </c>
      <c r="F110">
        <v>0</v>
      </c>
      <c r="G110">
        <v>1</v>
      </c>
      <c r="H110">
        <v>22</v>
      </c>
      <c r="I110">
        <v>2</v>
      </c>
      <c r="J110">
        <v>4</v>
      </c>
    </row>
    <row r="111" spans="1:10" x14ac:dyDescent="0.2">
      <c r="A111">
        <v>19</v>
      </c>
      <c r="B111">
        <f t="shared" si="19"/>
        <v>2018</v>
      </c>
      <c r="C111">
        <v>67</v>
      </c>
      <c r="D111">
        <f>11-E111-F111-G111</f>
        <v>10</v>
      </c>
      <c r="E111">
        <v>1</v>
      </c>
      <c r="F111">
        <v>0</v>
      </c>
      <c r="G111">
        <v>0</v>
      </c>
      <c r="H111">
        <v>25</v>
      </c>
      <c r="I111">
        <v>4</v>
      </c>
      <c r="J111">
        <v>5</v>
      </c>
    </row>
    <row r="112" spans="1:10" x14ac:dyDescent="0.2">
      <c r="A112">
        <v>19</v>
      </c>
      <c r="B112">
        <f t="shared" si="19"/>
        <v>2019</v>
      </c>
      <c r="C112">
        <v>65</v>
      </c>
      <c r="D112">
        <f>13-E112-F112-G112</f>
        <v>9</v>
      </c>
      <c r="E112">
        <v>2</v>
      </c>
      <c r="F112">
        <v>0</v>
      </c>
      <c r="G112">
        <v>2</v>
      </c>
      <c r="H112">
        <v>19</v>
      </c>
      <c r="I112">
        <v>4</v>
      </c>
      <c r="J112">
        <v>6</v>
      </c>
    </row>
    <row r="113" spans="1:10" x14ac:dyDescent="0.2">
      <c r="A113">
        <v>20</v>
      </c>
      <c r="B113">
        <v>2015</v>
      </c>
      <c r="C113">
        <v>69</v>
      </c>
      <c r="D113">
        <f>15-E113-F113-G113</f>
        <v>15</v>
      </c>
      <c r="E113">
        <v>0</v>
      </c>
      <c r="F113">
        <v>0</v>
      </c>
      <c r="G113">
        <v>0</v>
      </c>
      <c r="H113">
        <v>23</v>
      </c>
      <c r="I113">
        <v>2</v>
      </c>
      <c r="J113">
        <v>0</v>
      </c>
    </row>
    <row r="114" spans="1:10" x14ac:dyDescent="0.2">
      <c r="A114">
        <v>20</v>
      </c>
      <c r="B114">
        <f>B113+1</f>
        <v>2016</v>
      </c>
      <c r="C114">
        <v>70</v>
      </c>
      <c r="D114">
        <f>13-E114-F114-G114</f>
        <v>12</v>
      </c>
      <c r="E114">
        <v>1</v>
      </c>
      <c r="F114">
        <v>0</v>
      </c>
      <c r="G114">
        <v>0</v>
      </c>
      <c r="H114">
        <v>30</v>
      </c>
      <c r="I114">
        <v>2</v>
      </c>
      <c r="J114">
        <v>12</v>
      </c>
    </row>
    <row r="115" spans="1:10" x14ac:dyDescent="0.2">
      <c r="A115">
        <v>20</v>
      </c>
      <c r="B115">
        <f t="shared" ref="B115:B117" si="20">B114+1</f>
        <v>2017</v>
      </c>
      <c r="C115">
        <v>62</v>
      </c>
      <c r="D115">
        <f>10-E115-F115-G115</f>
        <v>9</v>
      </c>
      <c r="E115">
        <v>0</v>
      </c>
      <c r="F115">
        <v>0</v>
      </c>
      <c r="G115">
        <v>1</v>
      </c>
      <c r="H115">
        <v>16</v>
      </c>
      <c r="I115">
        <v>4</v>
      </c>
      <c r="J115">
        <v>5</v>
      </c>
    </row>
    <row r="116" spans="1:10" x14ac:dyDescent="0.2">
      <c r="A116">
        <v>20</v>
      </c>
      <c r="B116">
        <f t="shared" si="20"/>
        <v>2018</v>
      </c>
      <c r="C116">
        <v>70</v>
      </c>
      <c r="D116">
        <f>17-E116-F116-G116</f>
        <v>15</v>
      </c>
      <c r="E116">
        <v>2</v>
      </c>
      <c r="F116">
        <v>0</v>
      </c>
      <c r="G116">
        <v>0</v>
      </c>
      <c r="H116">
        <v>14</v>
      </c>
      <c r="I116">
        <v>1</v>
      </c>
      <c r="J116">
        <v>6</v>
      </c>
    </row>
    <row r="117" spans="1:10" x14ac:dyDescent="0.2">
      <c r="A117">
        <v>20</v>
      </c>
      <c r="B117">
        <f t="shared" si="20"/>
        <v>2019</v>
      </c>
      <c r="C117">
        <v>55</v>
      </c>
      <c r="D117">
        <f>10-E117-F117-G117</f>
        <v>10</v>
      </c>
      <c r="E117">
        <v>0</v>
      </c>
      <c r="F117">
        <v>0</v>
      </c>
      <c r="G117">
        <v>0</v>
      </c>
      <c r="H117">
        <v>27</v>
      </c>
      <c r="I117">
        <v>0</v>
      </c>
      <c r="J117">
        <v>2</v>
      </c>
    </row>
    <row r="118" spans="1:10" x14ac:dyDescent="0.2">
      <c r="A118">
        <v>20</v>
      </c>
      <c r="B118">
        <v>2021</v>
      </c>
      <c r="C118">
        <v>59</v>
      </c>
      <c r="D118">
        <f>0-E118-F118-G118</f>
        <v>0</v>
      </c>
      <c r="E118">
        <v>0</v>
      </c>
      <c r="F118">
        <v>0</v>
      </c>
      <c r="G118">
        <v>0</v>
      </c>
      <c r="H118">
        <v>28</v>
      </c>
      <c r="I118">
        <v>0</v>
      </c>
      <c r="J118">
        <v>1</v>
      </c>
    </row>
    <row r="119" spans="1:10" x14ac:dyDescent="0.2">
      <c r="A119">
        <v>21</v>
      </c>
      <c r="B119">
        <v>2016</v>
      </c>
      <c r="C119">
        <v>84</v>
      </c>
      <c r="D119">
        <f>15-E119-F119-G119</f>
        <v>9</v>
      </c>
      <c r="E119">
        <v>2</v>
      </c>
      <c r="F119">
        <v>0</v>
      </c>
      <c r="G119">
        <v>4</v>
      </c>
      <c r="H119">
        <v>42</v>
      </c>
      <c r="I119">
        <v>9</v>
      </c>
      <c r="J119">
        <v>10</v>
      </c>
    </row>
    <row r="120" spans="1:10" x14ac:dyDescent="0.2">
      <c r="A120">
        <v>21</v>
      </c>
      <c r="B120">
        <f>B119+1</f>
        <v>2017</v>
      </c>
      <c r="C120">
        <v>542</v>
      </c>
      <c r="D120">
        <f>154-E120-F120-G120</f>
        <v>75</v>
      </c>
      <c r="E120">
        <v>24</v>
      </c>
      <c r="F120">
        <v>3</v>
      </c>
      <c r="G120">
        <v>52</v>
      </c>
      <c r="H120">
        <v>208</v>
      </c>
      <c r="I120">
        <v>127</v>
      </c>
      <c r="J120">
        <v>114</v>
      </c>
    </row>
    <row r="121" spans="1:10" x14ac:dyDescent="0.2">
      <c r="A121">
        <v>21</v>
      </c>
      <c r="B121">
        <f t="shared" ref="B121:B124" si="21">B120+1</f>
        <v>2018</v>
      </c>
      <c r="C121">
        <v>413</v>
      </c>
      <c r="D121">
        <f>115-E121-F121-G121</f>
        <v>66</v>
      </c>
      <c r="E121">
        <v>22</v>
      </c>
      <c r="F121">
        <v>0</v>
      </c>
      <c r="G121">
        <v>27</v>
      </c>
      <c r="H121">
        <v>152</v>
      </c>
      <c r="I121">
        <v>76</v>
      </c>
      <c r="J121">
        <v>67</v>
      </c>
    </row>
    <row r="122" spans="1:10" x14ac:dyDescent="0.2">
      <c r="A122">
        <v>21</v>
      </c>
      <c r="B122">
        <f t="shared" si="21"/>
        <v>2019</v>
      </c>
      <c r="C122">
        <v>378</v>
      </c>
      <c r="D122">
        <f>103-E122-F122-G122</f>
        <v>57</v>
      </c>
      <c r="E122">
        <v>18</v>
      </c>
      <c r="F122">
        <v>1</v>
      </c>
      <c r="G122">
        <v>27</v>
      </c>
      <c r="H122">
        <v>141</v>
      </c>
      <c r="I122">
        <v>64</v>
      </c>
      <c r="J122">
        <v>55</v>
      </c>
    </row>
    <row r="123" spans="1:10" x14ac:dyDescent="0.2">
      <c r="A123">
        <v>21</v>
      </c>
      <c r="B123">
        <f t="shared" si="21"/>
        <v>2020</v>
      </c>
      <c r="C123">
        <v>101</v>
      </c>
      <c r="D123">
        <f>26-E123-F123-G123</f>
        <v>14</v>
      </c>
      <c r="E123">
        <v>3</v>
      </c>
      <c r="F123">
        <v>0</v>
      </c>
      <c r="G123">
        <v>9</v>
      </c>
      <c r="H123">
        <v>32</v>
      </c>
      <c r="I123">
        <v>10</v>
      </c>
      <c r="J123">
        <v>22</v>
      </c>
    </row>
    <row r="124" spans="1:10" x14ac:dyDescent="0.2">
      <c r="A124">
        <v>21</v>
      </c>
      <c r="B124">
        <f t="shared" si="21"/>
        <v>2021</v>
      </c>
      <c r="C124">
        <v>550</v>
      </c>
      <c r="D124">
        <f>158-E124-F124-G124</f>
        <v>95</v>
      </c>
      <c r="E124">
        <v>24</v>
      </c>
      <c r="F124">
        <v>0</v>
      </c>
      <c r="G124">
        <v>39</v>
      </c>
      <c r="H124">
        <v>158</v>
      </c>
      <c r="I124">
        <v>75</v>
      </c>
      <c r="J124">
        <v>98</v>
      </c>
    </row>
    <row r="125" spans="1:10" x14ac:dyDescent="0.2">
      <c r="A125">
        <v>22</v>
      </c>
      <c r="B125">
        <v>2018</v>
      </c>
      <c r="C125">
        <v>326</v>
      </c>
      <c r="D125">
        <f>93-E125-F125-G125</f>
        <v>48</v>
      </c>
      <c r="E125">
        <v>21</v>
      </c>
      <c r="F125">
        <v>2</v>
      </c>
      <c r="G125">
        <v>22</v>
      </c>
      <c r="H125">
        <v>102</v>
      </c>
      <c r="I125">
        <v>37</v>
      </c>
      <c r="J125">
        <v>61</v>
      </c>
    </row>
    <row r="126" spans="1:10" x14ac:dyDescent="0.2">
      <c r="A126">
        <v>22</v>
      </c>
      <c r="B126">
        <f>B125+1</f>
        <v>2019</v>
      </c>
      <c r="C126">
        <v>384</v>
      </c>
      <c r="D126">
        <f>110-E126-F126-G126</f>
        <v>67</v>
      </c>
      <c r="E126">
        <v>20</v>
      </c>
      <c r="F126">
        <v>5</v>
      </c>
      <c r="G126">
        <v>18</v>
      </c>
      <c r="H126">
        <v>110</v>
      </c>
      <c r="I126">
        <v>33</v>
      </c>
      <c r="J126">
        <v>62</v>
      </c>
    </row>
    <row r="127" spans="1:10" x14ac:dyDescent="0.2">
      <c r="A127">
        <v>22</v>
      </c>
      <c r="B127">
        <f t="shared" ref="B127:B128" si="22">B126+1</f>
        <v>2020</v>
      </c>
      <c r="C127">
        <v>153</v>
      </c>
      <c r="D127">
        <f>29-E127-F127-G127</f>
        <v>16</v>
      </c>
      <c r="E127">
        <v>6</v>
      </c>
      <c r="F127">
        <v>0</v>
      </c>
      <c r="G127">
        <v>7</v>
      </c>
      <c r="H127">
        <v>50</v>
      </c>
      <c r="I127">
        <v>22</v>
      </c>
      <c r="J127">
        <v>24</v>
      </c>
    </row>
    <row r="128" spans="1:10" x14ac:dyDescent="0.2">
      <c r="A128">
        <v>22</v>
      </c>
      <c r="B128">
        <f t="shared" si="22"/>
        <v>2021</v>
      </c>
      <c r="C128">
        <v>537</v>
      </c>
      <c r="D128">
        <f>138-E128-F128-G128</f>
        <v>58</v>
      </c>
      <c r="E128">
        <v>26</v>
      </c>
      <c r="F128">
        <v>8</v>
      </c>
      <c r="G128">
        <v>46</v>
      </c>
      <c r="H128">
        <v>189</v>
      </c>
      <c r="I128">
        <v>96</v>
      </c>
      <c r="J128">
        <v>100</v>
      </c>
    </row>
    <row r="129" spans="1:10" x14ac:dyDescent="0.2">
      <c r="A129">
        <v>23</v>
      </c>
      <c r="B129">
        <v>2017</v>
      </c>
      <c r="C129">
        <v>4</v>
      </c>
      <c r="D129">
        <f>0-E129-F129-G129</f>
        <v>0</v>
      </c>
      <c r="E129">
        <v>0</v>
      </c>
      <c r="F129">
        <v>0</v>
      </c>
      <c r="G129">
        <v>0</v>
      </c>
      <c r="H129">
        <v>2</v>
      </c>
      <c r="I129">
        <v>0</v>
      </c>
      <c r="J129">
        <v>0</v>
      </c>
    </row>
    <row r="130" spans="1:10" x14ac:dyDescent="0.2">
      <c r="A130">
        <v>23</v>
      </c>
      <c r="B130">
        <v>2018</v>
      </c>
      <c r="C130">
        <v>2</v>
      </c>
      <c r="D130">
        <f>1-E130-F130-G130</f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</row>
    <row r="131" spans="1:10" x14ac:dyDescent="0.2">
      <c r="A131">
        <v>23</v>
      </c>
      <c r="B131">
        <v>2019</v>
      </c>
      <c r="C131">
        <v>2</v>
      </c>
      <c r="D131">
        <f>0-E131-F131-G131</f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">
      <c r="A132">
        <v>24</v>
      </c>
      <c r="B132">
        <v>2015</v>
      </c>
      <c r="C132">
        <v>1</v>
      </c>
      <c r="D132">
        <f t="shared" ref="D132:D134" si="23">0-E132-F132-G132</f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25</v>
      </c>
      <c r="B133">
        <v>2015</v>
      </c>
      <c r="C133">
        <v>1</v>
      </c>
      <c r="D133">
        <f t="shared" si="23"/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</row>
    <row r="134" spans="1:10" x14ac:dyDescent="0.2">
      <c r="A134">
        <v>25</v>
      </c>
      <c r="B134">
        <v>2021</v>
      </c>
      <c r="C134">
        <v>1</v>
      </c>
      <c r="D134">
        <f t="shared" si="23"/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xHittingStats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2021-11-09T23:24:27Z</dcterms:created>
  <dcterms:modified xsi:type="dcterms:W3CDTF">2021-11-09T23:24:34Z</dcterms:modified>
</cp:coreProperties>
</file>