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c_h\lightingcdmx\Data\Security perception at night\"/>
    </mc:Choice>
  </mc:AlternateContent>
  <xr:revisionPtr revIDLastSave="0" documentId="13_ncr:1_{1653B8AE-99CD-4C04-8D8F-84FBF785CB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B22" i="1"/>
  <c r="B21" i="1"/>
  <c r="B20" i="1"/>
  <c r="B18" i="1"/>
  <c r="B19" i="1" l="1"/>
  <c r="B25" i="1"/>
  <c r="B14" i="1"/>
  <c r="B13" i="1"/>
  <c r="B4" i="1"/>
  <c r="B7" i="1"/>
  <c r="B3" i="1" s="1"/>
  <c r="B12" i="1"/>
  <c r="B11" i="1"/>
  <c r="B17" i="1"/>
  <c r="B16" i="1"/>
  <c r="B15" i="1"/>
  <c r="B6" i="1" l="1"/>
  <c r="B2" i="1"/>
  <c r="B5" i="1"/>
</calcChain>
</file>

<file path=xl/sharedStrings.xml><?xml version="1.0" encoding="utf-8"?>
<sst xmlns="http://schemas.openxmlformats.org/spreadsheetml/2006/main" count="30" uniqueCount="11">
  <si>
    <t>Year</t>
  </si>
  <si>
    <t>ENVIPE</t>
  </si>
  <si>
    <t>ENSU</t>
  </si>
  <si>
    <t>ENSI</t>
  </si>
  <si>
    <t>Perception of insecurity at night CDMX [%]</t>
  </si>
  <si>
    <t>NO DATA</t>
  </si>
  <si>
    <t>Linear interpolation</t>
  </si>
  <si>
    <t>En 2023, la percepción de inseguridad estaba al mínimo. Sin embargo, entre alcaldías la situación es heterogénea.</t>
  </si>
  <si>
    <t>La percepción de la inseguridad no está relacionada con la iluminación, sino con otros factores en distintas escalas.</t>
  </si>
  <si>
    <t>Una escala es la memoria histórica del espacio (Trejo).</t>
  </si>
  <si>
    <t>Otra escala tiene que analizarse con perspectiva de género.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</si>
</sst>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2" fontId="0" fillId="3" borderId="0" xfId="1" applyNumberFormat="1" applyFont="1" applyFill="1"/>
    <xf numFmtId="2" fontId="0" fillId="0" borderId="0" xfId="0" applyNumberFormat="1"/>
    <xf numFmtId="0" fontId="2" fillId="0" borderId="1" xfId="0" applyFont="1" applyBorder="1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xVal>
          <c:yVal>
            <c:numRef>
              <c:f>Sheet1!$B$2:$B$25</c:f>
              <c:numCache>
                <c:formatCode>0.00</c:formatCode>
                <c:ptCount val="24"/>
                <c:pt idx="0">
                  <c:v>51.19453924914675</c:v>
                </c:pt>
                <c:pt idx="1">
                  <c:v>51.19453924914675</c:v>
                </c:pt>
                <c:pt idx="2">
                  <c:v>51.19453924914675</c:v>
                </c:pt>
                <c:pt idx="3">
                  <c:v>51.19453924914675</c:v>
                </c:pt>
                <c:pt idx="4">
                  <c:v>51.19453924914675</c:v>
                </c:pt>
                <c:pt idx="5">
                  <c:v>51.19453924914675</c:v>
                </c:pt>
                <c:pt idx="6" formatCode="General">
                  <c:v>51.96</c:v>
                </c:pt>
                <c:pt idx="7" formatCode="General">
                  <c:v>52.73</c:v>
                </c:pt>
                <c:pt idx="8" formatCode="General">
                  <c:v>53.51</c:v>
                </c:pt>
                <c:pt idx="9">
                  <c:v>54.27509293680297</c:v>
                </c:pt>
                <c:pt idx="10">
                  <c:v>54.180238685969073</c:v>
                </c:pt>
                <c:pt idx="11" formatCode="0.0">
                  <c:v>55.917304248738397</c:v>
                </c:pt>
                <c:pt idx="12" formatCode="0.0">
                  <c:v>53.000923083335536</c:v>
                </c:pt>
                <c:pt idx="13" formatCode="0.0">
                  <c:v>50.699259016995711</c:v>
                </c:pt>
                <c:pt idx="14" formatCode="0.0">
                  <c:v>52.119847192968734</c:v>
                </c:pt>
                <c:pt idx="15" formatCode="0.0">
                  <c:v>50.913355725889602</c:v>
                </c:pt>
                <c:pt idx="16" formatCode="0.0">
                  <c:v>51.740357478833488</c:v>
                </c:pt>
                <c:pt idx="17" formatCode="0.0">
                  <c:v>54.817975032123634</c:v>
                </c:pt>
                <c:pt idx="18" formatCode="0.0">
                  <c:v>63.057669110042745</c:v>
                </c:pt>
                <c:pt idx="19" formatCode="0.0">
                  <c:v>59.439449143212464</c:v>
                </c:pt>
                <c:pt idx="20" formatCode="0.0">
                  <c:v>54.136968270119198</c:v>
                </c:pt>
                <c:pt idx="21" formatCode="0.0">
                  <c:v>60.443750166700156</c:v>
                </c:pt>
                <c:pt idx="22" formatCode="0.0">
                  <c:v>47.01250021307353</c:v>
                </c:pt>
                <c:pt idx="23" formatCode="0.0">
                  <c:v>45.515190339103803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10-4F19-B740-C848AAF12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005488"/>
        <c:axId val="2084005968"/>
      </c:scatterChart>
      <c:valAx>
        <c:axId val="208400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005968"/>
        <c:crosses val="autoZero"/>
        <c:crossBetween val="midCat"/>
      </c:valAx>
      <c:valAx>
        <c:axId val="208400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00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14287</xdr:rowOff>
    </xdr:from>
    <xdr:to>
      <xdr:col>13</xdr:col>
      <xdr:colOff>304800</xdr:colOff>
      <xdr:row>15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4615F0-4720-558B-1DFB-B24252ADB0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c_h\Desktop\ENSIVIV.DBF.xlsx" TargetMode="External"/><Relationship Id="rId1" Type="http://schemas.openxmlformats.org/officeDocument/2006/relationships/externalLinkPath" Target="/Users/joc_h/Desktop/ENSIVIV.DBF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c_h\Desktop\hogar.DBF.xlsx" TargetMode="External"/><Relationship Id="rId1" Type="http://schemas.openxmlformats.org/officeDocument/2006/relationships/externalLinkPath" Target="/Users/joc_h/Desktop/hogar.DBF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c_h\Downloads\Cua_19.xls" TargetMode="External"/><Relationship Id="rId1" Type="http://schemas.openxmlformats.org/officeDocument/2006/relationships/externalLinkPath" Target="/Users/joc_h/Downloads/Cua_19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c_h\lightingcdmx\Data\Security%20perception%20at%20night\Sources\ENSU_2011\tper_vic.DBF.xlsx" TargetMode="External"/><Relationship Id="rId1" Type="http://schemas.openxmlformats.org/officeDocument/2006/relationships/externalLinkPath" Target="Sources/ENSU_2011/tper_vic.DBF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c_h\Downloads\V_percepcion_seguridad_2012_err.xlsx" TargetMode="External"/><Relationship Id="rId1" Type="http://schemas.openxmlformats.org/officeDocument/2006/relationships/externalLinkPath" Target="/Users/joc_h/Downloads/V_percepcion_seguridad_2012_er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c_h\Downloads\ensu_tabulados.xls" TargetMode="External"/><Relationship Id="rId1" Type="http://schemas.openxmlformats.org/officeDocument/2006/relationships/externalLinkPath" Target="/Users/joc_h/Downloads/ensu_tabulados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c_h\lightingcdmx\Data\Security%20perception%20at%20night\Sources\2016_ENSU\conjunto_de_datos_cb_ensu_02_2016.xlsx" TargetMode="External"/><Relationship Id="rId1" Type="http://schemas.openxmlformats.org/officeDocument/2006/relationships/externalLinkPath" Target="Sources/2016_ENSU/conjunto_de_datos_cb_ensu_02_2016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c_h\lightingcdmx\Data\Security%20perception%20at%20night\Sources\2017_ENSU.xlsx" TargetMode="External"/><Relationship Id="rId1" Type="http://schemas.openxmlformats.org/officeDocument/2006/relationships/externalLinkPath" Target="Sources/2017_ENSU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c_h\lightingcdmx\Data\Security%20perception%20at%20night\Sources\2018_ENSU.xlsx" TargetMode="External"/><Relationship Id="rId1" Type="http://schemas.openxmlformats.org/officeDocument/2006/relationships/externalLinkPath" Target="Sources/2018_ENSU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c_h\lightingcdmx\Data\Security%20perception%20at%20night\Sources\2019_ENSU.xlsx" TargetMode="External"/><Relationship Id="rId1" Type="http://schemas.openxmlformats.org/officeDocument/2006/relationships/externalLinkPath" Target="Sources/2019_ENSU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c_h\lightingcdmx\Data\Security%20perception%20at%20night\Sources\2020_ENSU.xlsx" TargetMode="External"/><Relationship Id="rId1" Type="http://schemas.openxmlformats.org/officeDocument/2006/relationships/externalLinkPath" Target="Sources/2020_ENSU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c_h\lightingcdmx\Data\Security%20perception%20at%20night\Sources\2021_ENSU.xlsx" TargetMode="External"/><Relationship Id="rId1" Type="http://schemas.openxmlformats.org/officeDocument/2006/relationships/externalLinkPath" Target="Sources/2021_ENSU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c_h\lightingcdmx\Data\Security%20perception%20at%20night\Sources\2022_ENSU.xlsx" TargetMode="External"/><Relationship Id="rId1" Type="http://schemas.openxmlformats.org/officeDocument/2006/relationships/externalLinkPath" Target="Sources/2022_ENSU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c_h\lightingcdmx\Data\Security%20perception%20at%20night\Sources\2023_ENSU.xlsx" TargetMode="External"/><Relationship Id="rId1" Type="http://schemas.openxmlformats.org/officeDocument/2006/relationships/externalLinkPath" Target="Sources/2023_ENS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SIVIV"/>
      <sheetName val="Sheet1"/>
    </sheetNames>
    <sheetDataSet>
      <sheetData sheetId="0" refreshError="1"/>
      <sheetData sheetId="1" refreshError="1">
        <row r="4">
          <cell r="C4">
            <v>0.51194539249146753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gar"/>
      <sheetName val="Sheet1"/>
    </sheetNames>
    <sheetDataSet>
      <sheetData sheetId="0" refreshError="1"/>
      <sheetData sheetId="1" refreshError="1">
        <row r="4">
          <cell r="C4">
            <v>0.54275092936802971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uadro 19"/>
    </sheetNames>
    <sheetDataSet>
      <sheetData sheetId="0" refreshError="1">
        <row r="150">
          <cell r="D150">
            <v>54.180238685969073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per_vic"/>
      <sheetName val="Sheet1"/>
    </sheetNames>
    <sheetDataSet>
      <sheetData sheetId="0" refreshError="1"/>
      <sheetData sheetId="1">
        <row r="4">
          <cell r="C4">
            <v>0.55917304248738398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Índice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5.11"/>
      <sheetName val="5.12"/>
      <sheetName val="5.13"/>
      <sheetName val="5.14"/>
      <sheetName val="5.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69">
          <cell r="K169">
            <v>0.53000923083335538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Índice"/>
      <sheetName val="1.1"/>
      <sheetName val="1.2"/>
      <sheetName val="1.3"/>
    </sheetNames>
    <sheetDataSet>
      <sheetData sheetId="0" refreshError="1"/>
      <sheetData sheetId="1" refreshError="1"/>
      <sheetData sheetId="2" refreshError="1">
        <row r="46">
          <cell r="C46">
            <v>50.913355725889602</v>
          </cell>
          <cell r="I46">
            <v>52.119847192968734</v>
          </cell>
          <cell r="K46">
            <v>50.699259016995711</v>
          </cell>
        </row>
      </sheetData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junto_de_datos_cb_ensu_02_20"/>
      <sheetName val="Sheet1"/>
    </sheetNames>
    <sheetDataSet>
      <sheetData sheetId="0"/>
      <sheetData sheetId="1">
        <row r="4">
          <cell r="C4">
            <v>0.51740357478833487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Índice"/>
      <sheetName val="5.1"/>
      <sheetName val="5.2"/>
      <sheetName val="5.3"/>
      <sheetName val="5.4"/>
      <sheetName val="1.7n"/>
    </sheetNames>
    <sheetDataSet>
      <sheetData sheetId="0"/>
      <sheetData sheetId="1"/>
      <sheetData sheetId="2"/>
      <sheetData sheetId="3">
        <row r="125">
          <cell r="G125">
            <v>54.817975032123634</v>
          </cell>
        </row>
      </sheetData>
      <sheetData sheetId="4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Índice"/>
      <sheetName val="5.1"/>
      <sheetName val="5.2"/>
      <sheetName val="5.3"/>
      <sheetName val="5.4"/>
      <sheetName val="1.7n"/>
    </sheetNames>
    <sheetDataSet>
      <sheetData sheetId="0"/>
      <sheetData sheetId="1"/>
      <sheetData sheetId="2"/>
      <sheetData sheetId="3">
        <row r="115">
          <cell r="G115">
            <v>63.057669110042745</v>
          </cell>
        </row>
      </sheetData>
      <sheetData sheetId="4"/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Índice"/>
      <sheetName val="5.1"/>
      <sheetName val="5.2"/>
      <sheetName val="5.3"/>
      <sheetName val="5.4"/>
      <sheetName val="1.7n"/>
    </sheetNames>
    <sheetDataSet>
      <sheetData sheetId="0"/>
      <sheetData sheetId="1"/>
      <sheetData sheetId="2"/>
      <sheetData sheetId="3">
        <row r="120">
          <cell r="G120">
            <v>59.439449143212464</v>
          </cell>
        </row>
      </sheetData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Índice"/>
      <sheetName val="5.1"/>
      <sheetName val="5.2"/>
      <sheetName val="5.3"/>
      <sheetName val="5.4"/>
      <sheetName val="1.7n"/>
    </sheetNames>
    <sheetDataSet>
      <sheetData sheetId="0"/>
      <sheetData sheetId="1"/>
      <sheetData sheetId="2"/>
      <sheetData sheetId="3">
        <row r="123">
          <cell r="G123">
            <v>54.136968270119198</v>
          </cell>
        </row>
      </sheetData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Índice"/>
      <sheetName val="5.1"/>
      <sheetName val="5.2"/>
      <sheetName val="5.3"/>
      <sheetName val="5.4"/>
      <sheetName val="5.5"/>
      <sheetName val="5.6"/>
      <sheetName val="5.7"/>
      <sheetName val="5.8"/>
      <sheetName val="1.7n"/>
    </sheetNames>
    <sheetDataSet>
      <sheetData sheetId="0"/>
      <sheetData sheetId="1"/>
      <sheetData sheetId="2"/>
      <sheetData sheetId="3"/>
      <sheetData sheetId="4"/>
      <sheetData sheetId="5">
        <row r="119">
          <cell r="G119">
            <v>60.443750166700156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Índice"/>
      <sheetName val="5.1"/>
      <sheetName val="5.2"/>
      <sheetName val="5.3"/>
      <sheetName val="5.4"/>
      <sheetName val="5.5"/>
      <sheetName val="5.6"/>
      <sheetName val="5.7"/>
      <sheetName val="5.8"/>
    </sheetNames>
    <sheetDataSet>
      <sheetData sheetId="0"/>
      <sheetData sheetId="1"/>
      <sheetData sheetId="2"/>
      <sheetData sheetId="3">
        <row r="131">
          <cell r="G131">
            <v>47.01250021307353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Índice"/>
      <sheetName val="15.1"/>
      <sheetName val="15.2"/>
      <sheetName val="15.3"/>
      <sheetName val="15.4"/>
      <sheetName val="15.5"/>
      <sheetName val="15.6"/>
      <sheetName val="15.7"/>
      <sheetName val="15.8"/>
      <sheetName val="15.9"/>
      <sheetName val="15.10"/>
      <sheetName val="15.11"/>
      <sheetName val="15.12"/>
      <sheetName val="15.13"/>
      <sheetName val="15.14"/>
      <sheetName val="15.15"/>
      <sheetName val="15.16"/>
      <sheetName val="15.17"/>
      <sheetName val="15.18"/>
      <sheetName val="15.19"/>
      <sheetName val="15.20"/>
      <sheetName val="15.21"/>
    </sheetNames>
    <sheetDataSet>
      <sheetData sheetId="0"/>
      <sheetData sheetId="1"/>
      <sheetData sheetId="2"/>
      <sheetData sheetId="3"/>
      <sheetData sheetId="4"/>
      <sheetData sheetId="5">
        <row r="21">
          <cell r="E21">
            <v>45.515190339103803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13" sqref="D13"/>
    </sheetView>
  </sheetViews>
  <sheetFormatPr defaultRowHeight="15" x14ac:dyDescent="0.25"/>
  <cols>
    <col min="2" max="2" width="38.7109375" customWidth="1"/>
    <col min="3" max="3" width="20.5703125" customWidth="1"/>
  </cols>
  <sheetData>
    <row r="1" spans="1:3" x14ac:dyDescent="0.25">
      <c r="A1" t="s">
        <v>0</v>
      </c>
      <c r="B1" t="s">
        <v>4</v>
      </c>
    </row>
    <row r="2" spans="1:3" x14ac:dyDescent="0.25">
      <c r="A2">
        <v>2000</v>
      </c>
      <c r="B2" s="5">
        <f>$B$7</f>
        <v>51.19453924914675</v>
      </c>
      <c r="C2" t="s">
        <v>5</v>
      </c>
    </row>
    <row r="3" spans="1:3" x14ac:dyDescent="0.25">
      <c r="A3">
        <v>2001</v>
      </c>
      <c r="B3" s="5">
        <f t="shared" ref="B3:B6" si="0">$B$7</f>
        <v>51.19453924914675</v>
      </c>
      <c r="C3" t="s">
        <v>5</v>
      </c>
    </row>
    <row r="4" spans="1:3" x14ac:dyDescent="0.25">
      <c r="A4">
        <v>2002</v>
      </c>
      <c r="B4" s="5">
        <f t="shared" si="0"/>
        <v>51.19453924914675</v>
      </c>
      <c r="C4" t="s">
        <v>5</v>
      </c>
    </row>
    <row r="5" spans="1:3" x14ac:dyDescent="0.25">
      <c r="A5">
        <v>2003</v>
      </c>
      <c r="B5" s="5">
        <f t="shared" si="0"/>
        <v>51.19453924914675</v>
      </c>
      <c r="C5" t="s">
        <v>5</v>
      </c>
    </row>
    <row r="6" spans="1:3" x14ac:dyDescent="0.25">
      <c r="A6">
        <v>2004</v>
      </c>
      <c r="B6" s="5">
        <f t="shared" si="0"/>
        <v>51.19453924914675</v>
      </c>
      <c r="C6" t="s">
        <v>5</v>
      </c>
    </row>
    <row r="7" spans="1:3" ht="15.75" thickBot="1" x14ac:dyDescent="0.3">
      <c r="A7">
        <v>2005</v>
      </c>
      <c r="B7" s="4">
        <f>[1]Sheet1!$C$4*100</f>
        <v>51.19453924914675</v>
      </c>
      <c r="C7" s="3" t="s">
        <v>3</v>
      </c>
    </row>
    <row r="8" spans="1:3" ht="15.75" thickBot="1" x14ac:dyDescent="0.3">
      <c r="A8">
        <v>2006</v>
      </c>
      <c r="B8" s="6">
        <v>51.96</v>
      </c>
      <c r="C8" t="s">
        <v>6</v>
      </c>
    </row>
    <row r="9" spans="1:3" ht="15.75" thickBot="1" x14ac:dyDescent="0.3">
      <c r="A9">
        <v>2007</v>
      </c>
      <c r="B9" s="6">
        <v>52.73</v>
      </c>
      <c r="C9" t="s">
        <v>6</v>
      </c>
    </row>
    <row r="10" spans="1:3" ht="15.75" thickBot="1" x14ac:dyDescent="0.3">
      <c r="A10">
        <v>2008</v>
      </c>
      <c r="B10" s="6">
        <v>53.51</v>
      </c>
      <c r="C10" t="s">
        <v>6</v>
      </c>
    </row>
    <row r="11" spans="1:3" x14ac:dyDescent="0.25">
      <c r="A11">
        <v>2009</v>
      </c>
      <c r="B11" s="4">
        <f>[2]Sheet1!$C$4*100</f>
        <v>54.27509293680297</v>
      </c>
      <c r="C11" s="3" t="s">
        <v>3</v>
      </c>
    </row>
    <row r="12" spans="1:3" x14ac:dyDescent="0.25">
      <c r="A12">
        <v>2010</v>
      </c>
      <c r="B12" s="4">
        <f>'[3]Cuadro 19'!$D$150</f>
        <v>54.180238685969073</v>
      </c>
      <c r="C12" s="3" t="s">
        <v>3</v>
      </c>
    </row>
    <row r="13" spans="1:3" x14ac:dyDescent="0.25">
      <c r="A13">
        <v>2011</v>
      </c>
      <c r="B13" s="1">
        <f>[4]Sheet1!$C$4*100</f>
        <v>55.917304248738397</v>
      </c>
      <c r="C13" s="2" t="s">
        <v>1</v>
      </c>
    </row>
    <row r="14" spans="1:3" x14ac:dyDescent="0.25">
      <c r="A14">
        <v>2012</v>
      </c>
      <c r="B14" s="1">
        <f>'[5]5.6'!$K$169*100</f>
        <v>53.000923083335536</v>
      </c>
      <c r="C14" s="2" t="s">
        <v>1</v>
      </c>
    </row>
    <row r="15" spans="1:3" x14ac:dyDescent="0.25">
      <c r="A15">
        <v>2013</v>
      </c>
      <c r="B15" s="1">
        <f>'[6]1.2'!$K$46</f>
        <v>50.699259016995711</v>
      </c>
      <c r="C15" s="2" t="s">
        <v>2</v>
      </c>
    </row>
    <row r="16" spans="1:3" x14ac:dyDescent="0.25">
      <c r="A16">
        <v>2014</v>
      </c>
      <c r="B16" s="1">
        <f>'[6]1.2'!$I$46</f>
        <v>52.119847192968734</v>
      </c>
      <c r="C16" s="2" t="s">
        <v>2</v>
      </c>
    </row>
    <row r="17" spans="1:6" x14ac:dyDescent="0.25">
      <c r="A17">
        <v>2015</v>
      </c>
      <c r="B17" s="1">
        <f>'[6]1.2'!$C$46</f>
        <v>50.913355725889602</v>
      </c>
      <c r="C17" s="2" t="s">
        <v>2</v>
      </c>
    </row>
    <row r="18" spans="1:6" x14ac:dyDescent="0.25">
      <c r="A18">
        <v>2016</v>
      </c>
      <c r="B18" s="1">
        <f>[7]Sheet1!$C$4*100</f>
        <v>51.740357478833488</v>
      </c>
      <c r="C18" s="2" t="s">
        <v>2</v>
      </c>
      <c r="F18" t="s">
        <v>7</v>
      </c>
    </row>
    <row r="19" spans="1:6" x14ac:dyDescent="0.25">
      <c r="A19">
        <v>2017</v>
      </c>
      <c r="B19" s="1">
        <f>'[8]5.3'!$G$125</f>
        <v>54.817975032123634</v>
      </c>
      <c r="C19" s="2" t="s">
        <v>2</v>
      </c>
      <c r="F19" t="s">
        <v>8</v>
      </c>
    </row>
    <row r="20" spans="1:6" x14ac:dyDescent="0.25">
      <c r="A20">
        <v>2018</v>
      </c>
      <c r="B20" s="1">
        <f>'[9]5.3'!$G$115</f>
        <v>63.057669110042745</v>
      </c>
      <c r="C20" s="2" t="s">
        <v>2</v>
      </c>
      <c r="F20" t="s">
        <v>9</v>
      </c>
    </row>
    <row r="21" spans="1:6" x14ac:dyDescent="0.25">
      <c r="A21">
        <v>2019</v>
      </c>
      <c r="B21" s="1">
        <f>'[10]5.3'!$G$120</f>
        <v>59.439449143212464</v>
      </c>
      <c r="C21" s="2" t="s">
        <v>2</v>
      </c>
      <c r="F21" t="s">
        <v>10</v>
      </c>
    </row>
    <row r="22" spans="1:6" x14ac:dyDescent="0.25">
      <c r="A22">
        <v>2020</v>
      </c>
      <c r="B22" s="1">
        <f>'[11]5.3'!$G$123</f>
        <v>54.136968270119198</v>
      </c>
      <c r="C22" s="2" t="s">
        <v>2</v>
      </c>
    </row>
    <row r="23" spans="1:6" x14ac:dyDescent="0.25">
      <c r="A23">
        <v>2021</v>
      </c>
      <c r="B23" s="1">
        <f>'[12]5.5'!$G$119</f>
        <v>60.443750166700156</v>
      </c>
      <c r="C23" s="2" t="s">
        <v>2</v>
      </c>
    </row>
    <row r="24" spans="1:6" x14ac:dyDescent="0.25">
      <c r="A24">
        <v>2022</v>
      </c>
      <c r="B24" s="1">
        <f>'[13]5.3'!$G$131</f>
        <v>47.01250021307353</v>
      </c>
      <c r="C24" s="2" t="s">
        <v>2</v>
      </c>
    </row>
    <row r="25" spans="1:6" x14ac:dyDescent="0.25">
      <c r="A25">
        <v>2023</v>
      </c>
      <c r="B25" s="1">
        <f>'[14]15.5'!$E$21</f>
        <v>45.515190339103803</v>
      </c>
      <c r="C25" s="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Iván Muñoz Salazar</dc:creator>
  <cp:lastModifiedBy>Joshua Iván Muñoz Salazar</cp:lastModifiedBy>
  <dcterms:created xsi:type="dcterms:W3CDTF">2015-06-05T18:17:20Z</dcterms:created>
  <dcterms:modified xsi:type="dcterms:W3CDTF">2025-04-01T06:41:50Z</dcterms:modified>
</cp:coreProperties>
</file>