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munoz\Desktop\"/>
    </mc:Choice>
  </mc:AlternateContent>
  <xr:revisionPtr revIDLastSave="0" documentId="13_ncr:1_{E4BF2550-EBD6-488D-B225-8CF0B4E63971}" xr6:coauthVersionLast="47" xr6:coauthVersionMax="47" xr10:uidLastSave="{00000000-0000-0000-0000-000000000000}"/>
  <bookViews>
    <workbookView xWindow="-120" yWindow="-120" windowWidth="20730" windowHeight="11160" xr2:uid="{3BF92207-629F-4D53-AF81-1A759D73BFB6}"/>
  </bookViews>
  <sheets>
    <sheet name="Hoja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D22" i="1" s="1"/>
  <c r="C18" i="1"/>
  <c r="D18" i="1" s="1"/>
  <c r="C24" i="1"/>
  <c r="D24" i="1" s="1"/>
  <c r="B24" i="1"/>
  <c r="B18" i="1"/>
  <c r="C19" i="1" l="1"/>
  <c r="C3" i="1"/>
  <c r="C11" i="1"/>
  <c r="C4" i="1"/>
  <c r="C12" i="1"/>
  <c r="C13" i="1"/>
  <c r="C25" i="1"/>
  <c r="C6" i="1"/>
  <c r="C14" i="1"/>
  <c r="C23" i="1"/>
  <c r="C7" i="1"/>
  <c r="C15" i="1"/>
  <c r="C20" i="1"/>
  <c r="C16" i="1"/>
  <c r="C21" i="1"/>
  <c r="C17" i="1"/>
  <c r="C2" i="1"/>
  <c r="C5" i="1"/>
  <c r="C8" i="1"/>
  <c r="C9" i="1"/>
  <c r="C10" i="1"/>
</calcChain>
</file>

<file path=xl/sharedStrings.xml><?xml version="1.0" encoding="utf-8"?>
<sst xmlns="http://schemas.openxmlformats.org/spreadsheetml/2006/main" count="10" uniqueCount="10">
  <si>
    <t>Year</t>
  </si>
  <si>
    <t>CDMX total energy consumption [GWh]</t>
  </si>
  <si>
    <t>Public lighting consumption [GWh]</t>
  </si>
  <si>
    <t>extincion LyF</t>
  </si>
  <si>
    <t>Yellow values estimated with linear interpolation</t>
  </si>
  <si>
    <t>Extinción Luz y Fuerza del Centro</t>
  </si>
  <si>
    <t>Transición vapor de sodio a halogenuros metálicos</t>
  </si>
  <si>
    <t>Transición halogenuros metálicos a LED</t>
  </si>
  <si>
    <t>https://framework-gb.cdn.gob.mx/informe/fca41ae3c4cbdcaeef337442e3adbe0e.pdf</t>
  </si>
  <si>
    <t>Efecto Jevons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</si>
</sst>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9" fontId="0" fillId="0" borderId="0" xfId="1" applyFont="1"/>
    <xf numFmtId="3" fontId="0" fillId="2" borderId="0" xfId="0" applyNumberFormat="1" applyFill="1"/>
    <xf numFmtId="0" fontId="0" fillId="2" borderId="0" xfId="0" applyFill="1"/>
    <xf numFmtId="1" fontId="0" fillId="0" borderId="0" xfId="0" applyNumberFormat="1"/>
    <xf numFmtId="0" fontId="2" fillId="0" borderId="0" xfId="2"/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Hoja1!$A$7:$A$25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xVal>
          <c:yVal>
            <c:numRef>
              <c:f>Hoja1!$B$7:$B$25</c:f>
              <c:numCache>
                <c:formatCode>#,##0</c:formatCode>
                <c:ptCount val="19"/>
                <c:pt idx="0">
                  <c:v>13366</c:v>
                </c:pt>
                <c:pt idx="1">
                  <c:v>13376</c:v>
                </c:pt>
                <c:pt idx="2">
                  <c:v>13550</c:v>
                </c:pt>
                <c:pt idx="3">
                  <c:v>13944</c:v>
                </c:pt>
                <c:pt idx="4">
                  <c:v>14036</c:v>
                </c:pt>
                <c:pt idx="5">
                  <c:v>13287</c:v>
                </c:pt>
                <c:pt idx="6">
                  <c:v>13667</c:v>
                </c:pt>
                <c:pt idx="7">
                  <c:v>14129</c:v>
                </c:pt>
                <c:pt idx="8">
                  <c:v>14563</c:v>
                </c:pt>
                <c:pt idx="9">
                  <c:v>14300</c:v>
                </c:pt>
                <c:pt idx="10">
                  <c:v>14464</c:v>
                </c:pt>
                <c:pt idx="11">
                  <c:v>14500.022000000001</c:v>
                </c:pt>
                <c:pt idx="12">
                  <c:v>13621</c:v>
                </c:pt>
                <c:pt idx="13">
                  <c:v>13432</c:v>
                </c:pt>
                <c:pt idx="14">
                  <c:v>12910</c:v>
                </c:pt>
                <c:pt idx="15">
                  <c:v>11354</c:v>
                </c:pt>
                <c:pt idx="16">
                  <c:v>11267</c:v>
                </c:pt>
                <c:pt idx="17">
                  <c:v>11877</c:v>
                </c:pt>
                <c:pt idx="18">
                  <c:v>12176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23-4040-B534-ADF1A7D02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354528"/>
        <c:axId val="752355008"/>
      </c:scatterChart>
      <c:valAx>
        <c:axId val="75235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2355008"/>
        <c:crosses val="autoZero"/>
        <c:crossBetween val="midCat"/>
      </c:valAx>
      <c:valAx>
        <c:axId val="75235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235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Public lighting consumption [GWh]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xVal>
          <c:yVal>
            <c:numRef>
              <c:f>Hoja1!$C$2:$C$25</c:f>
              <c:numCache>
                <c:formatCode>0</c:formatCode>
                <c:ptCount val="24"/>
                <c:pt idx="0">
                  <c:v>591.38285472946177</c:v>
                </c:pt>
                <c:pt idx="1">
                  <c:v>592.36462523987893</c:v>
                </c:pt>
                <c:pt idx="2">
                  <c:v>593.39102168258785</c:v>
                </c:pt>
                <c:pt idx="3">
                  <c:v>594.41741812529665</c:v>
                </c:pt>
                <c:pt idx="4">
                  <c:v>595.44381456800545</c:v>
                </c:pt>
                <c:pt idx="5">
                  <c:v>596.47021101071437</c:v>
                </c:pt>
                <c:pt idx="6">
                  <c:v>596.9164703336312</c:v>
                </c:pt>
                <c:pt idx="7">
                  <c:v>604.68138255238512</c:v>
                </c:pt>
                <c:pt idx="8">
                  <c:v>622.26399987531056</c:v>
                </c:pt>
                <c:pt idx="9">
                  <c:v>626.36958564614588</c:v>
                </c:pt>
                <c:pt idx="10">
                  <c:v>592.9447623596709</c:v>
                </c:pt>
                <c:pt idx="11">
                  <c:v>609.90261663051274</c:v>
                </c:pt>
                <c:pt idx="12">
                  <c:v>630.51979734927295</c:v>
                </c:pt>
                <c:pt idx="13">
                  <c:v>649.88745196386594</c:v>
                </c:pt>
                <c:pt idx="14">
                  <c:v>638.15083177115184</c:v>
                </c:pt>
                <c:pt idx="15">
                  <c:v>645.46948466698882</c:v>
                </c:pt>
                <c:pt idx="16" formatCode="#,##0">
                  <c:v>647.077</c:v>
                </c:pt>
                <c:pt idx="17">
                  <c:v>607.84982374509502</c:v>
                </c:pt>
                <c:pt idx="18">
                  <c:v>599.41552254196586</c:v>
                </c:pt>
                <c:pt idx="19">
                  <c:v>576.12078588570421</c:v>
                </c:pt>
                <c:pt idx="20" formatCode="#,##0">
                  <c:v>435.80740943230927</c:v>
                </c:pt>
                <c:pt idx="21" formatCode="#,##0">
                  <c:v>502.80037913045925</c:v>
                </c:pt>
                <c:pt idx="22" formatCode="#,##0">
                  <c:v>463.75731199999996</c:v>
                </c:pt>
                <c:pt idx="23" formatCode="#,##0">
                  <c:v>543.36535158360448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7E-450D-8E5D-1C68C58D2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892128"/>
        <c:axId val="1772885408"/>
      </c:scatterChart>
      <c:valAx>
        <c:axId val="177289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72885408"/>
        <c:crosses val="autoZero"/>
        <c:crossBetween val="midCat"/>
      </c:valAx>
      <c:valAx>
        <c:axId val="177288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7289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0</xdr:row>
      <xdr:rowOff>185737</xdr:rowOff>
    </xdr:from>
    <xdr:to>
      <xdr:col>10</xdr:col>
      <xdr:colOff>742950</xdr:colOff>
      <xdr:row>15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8A9F79-6B61-5931-C1B8-351735E49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752475</xdr:colOff>
      <xdr:row>16</xdr:row>
      <xdr:rowOff>14287</xdr:rowOff>
    </xdr:from>
    <xdr:to>
      <xdr:col>10</xdr:col>
      <xdr:colOff>752475</xdr:colOff>
      <xdr:row>30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4AB52A0-7D36-7E76-F5FD-28B50D595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37</xdr:row>
      <xdr:rowOff>76200</xdr:rowOff>
    </xdr:from>
    <xdr:to>
      <xdr:col>8</xdr:col>
      <xdr:colOff>532180</xdr:colOff>
      <xdr:row>62</xdr:row>
      <xdr:rowOff>94652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376C692-3523-25A9-E46F-007528DB4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124700"/>
          <a:ext cx="9761905" cy="478095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munoz\AppData\Local\Temp\Rar$DIa9956.29085\Ventas%20electricidad%202022.xls" TargetMode="External"/><Relationship Id="rId1" Type="http://schemas.openxmlformats.org/officeDocument/2006/relationships/externalLinkPath" Target="/Users/jmunoz/AppData/Local/Temp/Rar$DIa9956.29085/Ventas%20electricidad%202022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munoz\AppData\Local\Temp\Rar$DIa9956.14702\Electricidad_2022.xlsx" TargetMode="External"/><Relationship Id="rId1" Type="http://schemas.openxmlformats.org/officeDocument/2006/relationships/externalLinkPath" Target="/Users/jmunoz/AppData/Local/Temp/Rar$DIa9956.14702/Electricidad_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sumo"/>
      <sheetName val="CDMX"/>
      <sheetName val="EDOMEX"/>
      <sheetName val="Tizayuca"/>
    </sheetNames>
    <sheetDataSet>
      <sheetData sheetId="0"/>
      <sheetData sheetId="1">
        <row r="14">
          <cell r="D14">
            <v>14500022</v>
          </cell>
          <cell r="F14">
            <v>647077</v>
          </cell>
        </row>
        <row r="26">
          <cell r="F26">
            <v>463757.31199999998</v>
          </cell>
          <cell r="J26">
            <v>11877000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enerales"/>
      <sheetName val="Metodología y FE"/>
      <sheetName val="Dato de Actividad"/>
      <sheetName val="Consumo_CDMX"/>
      <sheetName val="Consumo_EDOMEX"/>
      <sheetName val="Consumo_Tizayuca"/>
      <sheetName val="Emisiones GEI_Electricidad"/>
      <sheetName val="Emisiones por entidad"/>
      <sheetName val="TJ"/>
      <sheetName val="Propuesta Población"/>
    </sheetNames>
    <sheetDataSet>
      <sheetData sheetId="0"/>
      <sheetData sheetId="1"/>
      <sheetData sheetId="2"/>
      <sheetData sheetId="3">
        <row r="6">
          <cell r="C6">
            <v>435.80740943230927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framework-gb.cdn.gob.mx/informe/fca41ae3c4cbdcaeef337442e3adbe0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819CD-2BE6-4E2C-BF93-4363E06615F9}">
  <dimension ref="A1:H37"/>
  <sheetViews>
    <sheetView tabSelected="1" workbookViewId="0">
      <selection activeCell="E18" sqref="E18"/>
    </sheetView>
  </sheetViews>
  <sheetFormatPr baseColWidth="10" defaultRowHeight="15" x14ac:dyDescent="0.25"/>
  <cols>
    <col min="2" max="2" width="36.5703125" customWidth="1"/>
    <col min="3" max="3" width="33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2000</v>
      </c>
      <c r="B2" s="1">
        <v>13252</v>
      </c>
      <c r="C2" s="5">
        <f>B2*$D$18</f>
        <v>591.38285472946177</v>
      </c>
    </row>
    <row r="3" spans="1:3" x14ac:dyDescent="0.25">
      <c r="A3">
        <v>2001</v>
      </c>
      <c r="B3" s="3">
        <v>13274</v>
      </c>
      <c r="C3" s="5">
        <f t="shared" ref="C3:C17" si="0">B3*$D$18</f>
        <v>592.36462523987893</v>
      </c>
    </row>
    <row r="4" spans="1:3" x14ac:dyDescent="0.25">
      <c r="A4">
        <v>2002</v>
      </c>
      <c r="B4" s="3">
        <v>13297</v>
      </c>
      <c r="C4" s="5">
        <f t="shared" si="0"/>
        <v>593.39102168258785</v>
      </c>
    </row>
    <row r="5" spans="1:3" x14ac:dyDescent="0.25">
      <c r="A5">
        <v>2003</v>
      </c>
      <c r="B5" s="3">
        <v>13320</v>
      </c>
      <c r="C5" s="5">
        <f t="shared" si="0"/>
        <v>594.41741812529665</v>
      </c>
    </row>
    <row r="6" spans="1:3" x14ac:dyDescent="0.25">
      <c r="A6">
        <v>2004</v>
      </c>
      <c r="B6" s="3">
        <v>13343</v>
      </c>
      <c r="C6" s="5">
        <f t="shared" si="0"/>
        <v>595.44381456800545</v>
      </c>
    </row>
    <row r="7" spans="1:3" x14ac:dyDescent="0.25">
      <c r="A7">
        <v>2005</v>
      </c>
      <c r="B7" s="1">
        <v>13366</v>
      </c>
      <c r="C7" s="5">
        <f t="shared" si="0"/>
        <v>596.47021101071437</v>
      </c>
    </row>
    <row r="8" spans="1:3" x14ac:dyDescent="0.25">
      <c r="A8">
        <v>2006</v>
      </c>
      <c r="B8" s="1">
        <v>13376</v>
      </c>
      <c r="C8" s="5">
        <f t="shared" si="0"/>
        <v>596.9164703336312</v>
      </c>
    </row>
    <row r="9" spans="1:3" x14ac:dyDescent="0.25">
      <c r="A9">
        <v>2007</v>
      </c>
      <c r="B9" s="1">
        <v>13550</v>
      </c>
      <c r="C9" s="5">
        <f t="shared" si="0"/>
        <v>604.68138255238512</v>
      </c>
    </row>
    <row r="10" spans="1:3" x14ac:dyDescent="0.25">
      <c r="A10">
        <v>2008</v>
      </c>
      <c r="B10" s="1">
        <v>13944</v>
      </c>
      <c r="C10" s="5">
        <f t="shared" si="0"/>
        <v>622.26399987531056</v>
      </c>
    </row>
    <row r="11" spans="1:3" x14ac:dyDescent="0.25">
      <c r="A11">
        <v>2009</v>
      </c>
      <c r="B11" s="1">
        <v>14036</v>
      </c>
      <c r="C11" s="5">
        <f t="shared" si="0"/>
        <v>626.36958564614588</v>
      </c>
    </row>
    <row r="12" spans="1:3" x14ac:dyDescent="0.25">
      <c r="A12">
        <v>2010</v>
      </c>
      <c r="B12" s="1">
        <v>13287</v>
      </c>
      <c r="C12" s="5">
        <f t="shared" si="0"/>
        <v>592.9447623596709</v>
      </c>
    </row>
    <row r="13" spans="1:3" x14ac:dyDescent="0.25">
      <c r="A13">
        <v>2011</v>
      </c>
      <c r="B13" s="1">
        <v>13667</v>
      </c>
      <c r="C13" s="5">
        <f t="shared" si="0"/>
        <v>609.90261663051274</v>
      </c>
    </row>
    <row r="14" spans="1:3" x14ac:dyDescent="0.25">
      <c r="A14">
        <v>2012</v>
      </c>
      <c r="B14" s="1">
        <v>14129</v>
      </c>
      <c r="C14" s="5">
        <f t="shared" si="0"/>
        <v>630.51979734927295</v>
      </c>
    </row>
    <row r="15" spans="1:3" x14ac:dyDescent="0.25">
      <c r="A15">
        <v>2013</v>
      </c>
      <c r="B15" s="1">
        <v>14563</v>
      </c>
      <c r="C15" s="5">
        <f t="shared" si="0"/>
        <v>649.88745196386594</v>
      </c>
    </row>
    <row r="16" spans="1:3" x14ac:dyDescent="0.25">
      <c r="A16">
        <v>2014</v>
      </c>
      <c r="B16" s="1">
        <v>14300</v>
      </c>
      <c r="C16" s="5">
        <f t="shared" si="0"/>
        <v>638.15083177115184</v>
      </c>
    </row>
    <row r="17" spans="1:8" x14ac:dyDescent="0.25">
      <c r="A17">
        <v>2015</v>
      </c>
      <c r="B17" s="1">
        <v>14464</v>
      </c>
      <c r="C17" s="5">
        <f t="shared" si="0"/>
        <v>645.46948466698882</v>
      </c>
    </row>
    <row r="18" spans="1:8" x14ac:dyDescent="0.25">
      <c r="A18">
        <v>2016</v>
      </c>
      <c r="B18" s="1">
        <f>[1]CDMX!$D$14/1000</f>
        <v>14500.022000000001</v>
      </c>
      <c r="C18" s="1">
        <f>[1]CDMX!$F$14/1000</f>
        <v>647.077</v>
      </c>
      <c r="D18" s="2">
        <f>C18/B18</f>
        <v>4.4625932291688937E-2</v>
      </c>
    </row>
    <row r="19" spans="1:8" x14ac:dyDescent="0.25">
      <c r="A19">
        <v>2017</v>
      </c>
      <c r="B19" s="1">
        <v>13621</v>
      </c>
      <c r="C19" s="5">
        <f>B19*$D$18</f>
        <v>607.84982374509502</v>
      </c>
      <c r="D19" s="2"/>
    </row>
    <row r="20" spans="1:8" x14ac:dyDescent="0.25">
      <c r="A20">
        <v>2018</v>
      </c>
      <c r="B20" s="1">
        <v>13432</v>
      </c>
      <c r="C20" s="5">
        <f t="shared" ref="C20:C21" si="1">B20*$D$18</f>
        <v>599.41552254196586</v>
      </c>
      <c r="D20" s="2"/>
      <c r="G20">
        <v>2009</v>
      </c>
      <c r="H20" t="s">
        <v>3</v>
      </c>
    </row>
    <row r="21" spans="1:8" x14ac:dyDescent="0.25">
      <c r="A21">
        <v>2019</v>
      </c>
      <c r="B21" s="1">
        <v>12910</v>
      </c>
      <c r="C21" s="5">
        <f t="shared" si="1"/>
        <v>576.12078588570421</v>
      </c>
      <c r="D21" s="2"/>
    </row>
    <row r="22" spans="1:8" x14ac:dyDescent="0.25">
      <c r="A22">
        <v>2020</v>
      </c>
      <c r="B22" s="1">
        <v>11354</v>
      </c>
      <c r="C22" s="1">
        <f>[2]Consumo_CDMX!$C$6</f>
        <v>435.80740943230927</v>
      </c>
      <c r="D22" s="2">
        <f t="shared" ref="D22:D24" si="2">C22/B22</f>
        <v>3.8383601323965941E-2</v>
      </c>
    </row>
    <row r="23" spans="1:8" x14ac:dyDescent="0.25">
      <c r="A23">
        <v>2021</v>
      </c>
      <c r="B23" s="1">
        <v>11267</v>
      </c>
      <c r="C23" s="1">
        <f>B23*$D$18</f>
        <v>502.80037913045925</v>
      </c>
      <c r="D23" s="2"/>
    </row>
    <row r="24" spans="1:8" x14ac:dyDescent="0.25">
      <c r="A24">
        <v>2022</v>
      </c>
      <c r="B24" s="1">
        <f>[1]CDMX!$J$26/1000</f>
        <v>11877</v>
      </c>
      <c r="C24" s="1">
        <f>[1]CDMX!$F$26/1000</f>
        <v>463.75731199999996</v>
      </c>
      <c r="D24" s="2">
        <f t="shared" si="2"/>
        <v>3.9046671044876649E-2</v>
      </c>
    </row>
    <row r="25" spans="1:8" x14ac:dyDescent="0.25">
      <c r="A25">
        <v>2023</v>
      </c>
      <c r="B25" s="1">
        <v>12176</v>
      </c>
      <c r="C25" s="1">
        <f>B25*D18</f>
        <v>543.36535158360448</v>
      </c>
    </row>
    <row r="27" spans="1:8" x14ac:dyDescent="0.25">
      <c r="A27" s="4" t="s">
        <v>4</v>
      </c>
      <c r="B27" s="4"/>
    </row>
    <row r="33" spans="1:7" x14ac:dyDescent="0.25">
      <c r="F33">
        <v>2010</v>
      </c>
      <c r="G33" t="s">
        <v>5</v>
      </c>
    </row>
    <row r="34" spans="1:7" x14ac:dyDescent="0.25">
      <c r="F34">
        <v>2014</v>
      </c>
      <c r="G34" t="s">
        <v>6</v>
      </c>
    </row>
    <row r="35" spans="1:7" x14ac:dyDescent="0.25">
      <c r="F35">
        <v>2019</v>
      </c>
      <c r="G35" t="s">
        <v>7</v>
      </c>
    </row>
    <row r="36" spans="1:7" x14ac:dyDescent="0.25">
      <c r="F36">
        <v>2020</v>
      </c>
      <c r="G36" t="s">
        <v>9</v>
      </c>
    </row>
    <row r="37" spans="1:7" x14ac:dyDescent="0.25">
      <c r="A37" s="6" t="s">
        <v>8</v>
      </c>
    </row>
  </sheetData>
  <hyperlinks>
    <hyperlink ref="A37" r:id="rId1" xr:uid="{A29E8CCD-D22C-4561-8740-75C1897E0829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Iván Muñoz Salazar</dc:creator>
  <cp:lastModifiedBy>Joshua Iván Muñoz Salazar</cp:lastModifiedBy>
  <dcterms:created xsi:type="dcterms:W3CDTF">2025-03-24T17:18:17Z</dcterms:created>
  <dcterms:modified xsi:type="dcterms:W3CDTF">2025-03-24T22:06:24Z</dcterms:modified>
</cp:coreProperties>
</file>